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570" windowWidth="14400" windowHeight="13005" firstSheet="4" activeTab="8"/>
  </bookViews>
  <sheets>
    <sheet name="ENERO " sheetId="1" r:id="rId1"/>
    <sheet name="FEBRERO" sheetId="2" r:id="rId2"/>
    <sheet name="MARZO" sheetId="3" r:id="rId3"/>
    <sheet name="ABRIL " sheetId="4" r:id="rId4"/>
    <sheet name="MAYO" sheetId="5" r:id="rId5"/>
    <sheet name="JUNIO" sheetId="6" r:id="rId6"/>
    <sheet name="JULIO" sheetId="7" r:id="rId7"/>
    <sheet name="AGOSTO" sheetId="8" r:id="rId8"/>
    <sheet name="SEPTIEMBRE" sheetId="11" r:id="rId9"/>
    <sheet name="OCTUBRE" sheetId="12" r:id="rId10"/>
    <sheet name="NOVIEMBRE " sheetId="13" r:id="rId11"/>
    <sheet name="DICIEMBRE" sheetId="14" r:id="rId12"/>
    <sheet name="CONSOLIDADO OK " sheetId="15" r:id="rId13"/>
  </sheets>
  <calcPr calcId="145621"/>
</workbook>
</file>

<file path=xl/calcChain.xml><?xml version="1.0" encoding="utf-8"?>
<calcChain xmlns="http://schemas.openxmlformats.org/spreadsheetml/2006/main">
  <c r="AA96" i="14" l="1"/>
  <c r="Z96" i="14"/>
  <c r="Y96" i="14"/>
  <c r="X96" i="14"/>
  <c r="W96" i="14"/>
  <c r="O96" i="14"/>
  <c r="P96" i="14" s="1"/>
  <c r="K96" i="14"/>
  <c r="U95" i="14"/>
  <c r="T95" i="14"/>
  <c r="S95" i="14"/>
  <c r="Y95" i="14" s="1"/>
  <c r="R95" i="14"/>
  <c r="N95" i="14"/>
  <c r="M95" i="14"/>
  <c r="L95" i="14"/>
  <c r="O95" i="14" s="1"/>
  <c r="Z95" i="14" s="1"/>
  <c r="J95" i="14"/>
  <c r="I95" i="14"/>
  <c r="H95" i="14"/>
  <c r="G95" i="14"/>
  <c r="F95" i="14"/>
  <c r="E95" i="14"/>
  <c r="D95" i="14"/>
  <c r="C95" i="14"/>
  <c r="U94" i="14"/>
  <c r="T94" i="14"/>
  <c r="S94" i="14"/>
  <c r="R94" i="14"/>
  <c r="N94" i="14"/>
  <c r="M94" i="14"/>
  <c r="L94" i="14"/>
  <c r="J94" i="14"/>
  <c r="I94" i="14"/>
  <c r="H94" i="14"/>
  <c r="G94" i="14"/>
  <c r="F94" i="14"/>
  <c r="E94" i="14"/>
  <c r="D94" i="14"/>
  <c r="C94" i="14"/>
  <c r="U93" i="14"/>
  <c r="T93" i="14"/>
  <c r="S93" i="14"/>
  <c r="R93" i="14"/>
  <c r="N93" i="14"/>
  <c r="X93" i="14" s="1"/>
  <c r="L93" i="14"/>
  <c r="I93" i="14"/>
  <c r="H93" i="14"/>
  <c r="G93" i="14"/>
  <c r="F93" i="14"/>
  <c r="E93" i="14"/>
  <c r="D93" i="14"/>
  <c r="C93" i="14"/>
  <c r="U92" i="14"/>
  <c r="T92" i="14"/>
  <c r="S92" i="14"/>
  <c r="R92" i="14"/>
  <c r="N92" i="14"/>
  <c r="M92" i="14"/>
  <c r="L92" i="14"/>
  <c r="J92" i="14"/>
  <c r="I92" i="14"/>
  <c r="H92" i="14"/>
  <c r="G92" i="14"/>
  <c r="F92" i="14"/>
  <c r="E92" i="14"/>
  <c r="D92" i="14"/>
  <c r="C92" i="14"/>
  <c r="U91" i="14"/>
  <c r="T91" i="14"/>
  <c r="S91" i="14"/>
  <c r="Y91" i="14" s="1"/>
  <c r="R91" i="14"/>
  <c r="N91" i="14"/>
  <c r="X91" i="14" s="1"/>
  <c r="M91" i="14"/>
  <c r="L91" i="14"/>
  <c r="J91" i="14"/>
  <c r="I91" i="14"/>
  <c r="H91" i="14"/>
  <c r="G91" i="14"/>
  <c r="F91" i="14"/>
  <c r="E91" i="14"/>
  <c r="D91" i="14"/>
  <c r="C91" i="14"/>
  <c r="U90" i="14"/>
  <c r="T90" i="14"/>
  <c r="S90" i="14"/>
  <c r="R90" i="14"/>
  <c r="N90" i="14"/>
  <c r="M90" i="14"/>
  <c r="L90" i="14"/>
  <c r="O90" i="14" s="1"/>
  <c r="J90" i="14"/>
  <c r="I90" i="14"/>
  <c r="H90" i="14"/>
  <c r="G90" i="14"/>
  <c r="F90" i="14"/>
  <c r="E90" i="14"/>
  <c r="D90" i="14"/>
  <c r="C90" i="14"/>
  <c r="U89" i="14"/>
  <c r="T89" i="14"/>
  <c r="S89" i="14"/>
  <c r="Y89" i="14" s="1"/>
  <c r="R89" i="14"/>
  <c r="N89" i="14"/>
  <c r="M89" i="14"/>
  <c r="L89" i="14"/>
  <c r="J89" i="14"/>
  <c r="I89" i="14"/>
  <c r="H89" i="14"/>
  <c r="G89" i="14"/>
  <c r="F89" i="14"/>
  <c r="E89" i="14"/>
  <c r="D89" i="14"/>
  <c r="C89" i="14"/>
  <c r="C86" i="14" s="1"/>
  <c r="U88" i="14"/>
  <c r="T88" i="14"/>
  <c r="S88" i="14"/>
  <c r="R88" i="14"/>
  <c r="N88" i="14"/>
  <c r="M88" i="14"/>
  <c r="L88" i="14"/>
  <c r="J88" i="14"/>
  <c r="I88" i="14"/>
  <c r="H88" i="14"/>
  <c r="G88" i="14"/>
  <c r="F88" i="14"/>
  <c r="F86" i="14" s="1"/>
  <c r="E88" i="14"/>
  <c r="D88" i="14"/>
  <c r="C88" i="14"/>
  <c r="U87" i="14"/>
  <c r="T87" i="14"/>
  <c r="S87" i="14"/>
  <c r="R87" i="14"/>
  <c r="N87" i="14"/>
  <c r="M87" i="14"/>
  <c r="L87" i="14"/>
  <c r="J87" i="14"/>
  <c r="I87" i="14"/>
  <c r="I86" i="14" s="1"/>
  <c r="H87" i="14"/>
  <c r="G87" i="14"/>
  <c r="F87" i="14"/>
  <c r="E87" i="14"/>
  <c r="D87" i="14"/>
  <c r="C87" i="14"/>
  <c r="V86" i="14"/>
  <c r="Q86" i="14"/>
  <c r="Q80" i="14"/>
  <c r="AA78" i="14"/>
  <c r="Z78" i="14"/>
  <c r="Y78" i="14"/>
  <c r="X78" i="14"/>
  <c r="W78" i="14"/>
  <c r="P78" i="14"/>
  <c r="O78" i="14"/>
  <c r="K78" i="14"/>
  <c r="U77" i="14"/>
  <c r="T77" i="14"/>
  <c r="S77" i="14"/>
  <c r="R77" i="14"/>
  <c r="N77" i="14"/>
  <c r="M77" i="14"/>
  <c r="L77" i="14"/>
  <c r="J77" i="14"/>
  <c r="I77" i="14"/>
  <c r="H77" i="14"/>
  <c r="G77" i="14"/>
  <c r="F77" i="14"/>
  <c r="E77" i="14"/>
  <c r="D77" i="14"/>
  <c r="C77" i="14"/>
  <c r="U76" i="14"/>
  <c r="T76" i="14"/>
  <c r="S76" i="14"/>
  <c r="Y76" i="14" s="1"/>
  <c r="R76" i="14"/>
  <c r="N76" i="14"/>
  <c r="X76" i="14" s="1"/>
  <c r="M76" i="14"/>
  <c r="L76" i="14"/>
  <c r="O76" i="14" s="1"/>
  <c r="Z76" i="14" s="1"/>
  <c r="J76" i="14"/>
  <c r="I76" i="14"/>
  <c r="H76" i="14"/>
  <c r="G76" i="14"/>
  <c r="F76" i="14"/>
  <c r="E76" i="14"/>
  <c r="D76" i="14"/>
  <c r="C76" i="14"/>
  <c r="U75" i="14"/>
  <c r="T75" i="14"/>
  <c r="S75" i="14"/>
  <c r="R75" i="14"/>
  <c r="N75" i="14"/>
  <c r="M75" i="14"/>
  <c r="L75" i="14"/>
  <c r="J75" i="14"/>
  <c r="I75" i="14"/>
  <c r="H75" i="14"/>
  <c r="G75" i="14"/>
  <c r="F75" i="14"/>
  <c r="E75" i="14"/>
  <c r="D75" i="14"/>
  <c r="C75" i="14"/>
  <c r="U74" i="14"/>
  <c r="T74" i="14"/>
  <c r="S74" i="14"/>
  <c r="R74" i="14"/>
  <c r="N74" i="14"/>
  <c r="M74" i="14"/>
  <c r="L74" i="14"/>
  <c r="J74" i="14"/>
  <c r="I74" i="14"/>
  <c r="H74" i="14"/>
  <c r="G74" i="14"/>
  <c r="F74" i="14"/>
  <c r="E74" i="14"/>
  <c r="D74" i="14"/>
  <c r="C74" i="14"/>
  <c r="U73" i="14"/>
  <c r="T73" i="14"/>
  <c r="S73" i="14"/>
  <c r="R73" i="14"/>
  <c r="N73" i="14"/>
  <c r="M73" i="14"/>
  <c r="L73" i="14"/>
  <c r="J73" i="14"/>
  <c r="I73" i="14"/>
  <c r="H73" i="14"/>
  <c r="G73" i="14"/>
  <c r="F73" i="14"/>
  <c r="E73" i="14"/>
  <c r="D73" i="14"/>
  <c r="C73" i="14"/>
  <c r="Y72" i="14"/>
  <c r="U72" i="14"/>
  <c r="T72" i="14"/>
  <c r="S72" i="14"/>
  <c r="R72" i="14"/>
  <c r="N72" i="14"/>
  <c r="X72" i="14" s="1"/>
  <c r="M72" i="14"/>
  <c r="L72" i="14"/>
  <c r="J72" i="14"/>
  <c r="I72" i="14"/>
  <c r="H72" i="14"/>
  <c r="G72" i="14"/>
  <c r="F72" i="14"/>
  <c r="E72" i="14"/>
  <c r="D72" i="14"/>
  <c r="C72" i="14"/>
  <c r="U71" i="14"/>
  <c r="T71" i="14"/>
  <c r="S71" i="14"/>
  <c r="R71" i="14"/>
  <c r="N71" i="14"/>
  <c r="X71" i="14" s="1"/>
  <c r="M71" i="14"/>
  <c r="L71" i="14"/>
  <c r="J71" i="14"/>
  <c r="I71" i="14"/>
  <c r="H71" i="14"/>
  <c r="G71" i="14"/>
  <c r="F71" i="14"/>
  <c r="E71" i="14"/>
  <c r="D71" i="14"/>
  <c r="C71" i="14"/>
  <c r="X70" i="14"/>
  <c r="U70" i="14"/>
  <c r="T70" i="14"/>
  <c r="S70" i="14"/>
  <c r="R70" i="14"/>
  <c r="N70" i="14"/>
  <c r="M70" i="14"/>
  <c r="L70" i="14"/>
  <c r="O70" i="14" s="1"/>
  <c r="J70" i="14"/>
  <c r="I70" i="14"/>
  <c r="H70" i="14"/>
  <c r="G70" i="14"/>
  <c r="F70" i="14"/>
  <c r="E70" i="14"/>
  <c r="D70" i="14"/>
  <c r="C70" i="14"/>
  <c r="Y69" i="14"/>
  <c r="U69" i="14"/>
  <c r="T69" i="14"/>
  <c r="S69" i="14"/>
  <c r="R69" i="14"/>
  <c r="N69" i="14"/>
  <c r="M69" i="14"/>
  <c r="L69" i="14"/>
  <c r="J69" i="14"/>
  <c r="I69" i="14"/>
  <c r="H69" i="14"/>
  <c r="G69" i="14"/>
  <c r="F69" i="14"/>
  <c r="E69" i="14"/>
  <c r="D69" i="14"/>
  <c r="C69" i="14"/>
  <c r="C66" i="14" s="1"/>
  <c r="U68" i="14"/>
  <c r="T68" i="14"/>
  <c r="S68" i="14"/>
  <c r="R68" i="14"/>
  <c r="N68" i="14"/>
  <c r="X68" i="14" s="1"/>
  <c r="M68" i="14"/>
  <c r="L68" i="14"/>
  <c r="J68" i="14"/>
  <c r="I68" i="14"/>
  <c r="H68" i="14"/>
  <c r="G68" i="14"/>
  <c r="F68" i="14"/>
  <c r="E68" i="14"/>
  <c r="D68" i="14"/>
  <c r="C68" i="14"/>
  <c r="U67" i="14"/>
  <c r="T67" i="14"/>
  <c r="S67" i="14"/>
  <c r="R67" i="14"/>
  <c r="N67" i="14"/>
  <c r="M67" i="14"/>
  <c r="L67" i="14"/>
  <c r="J67" i="14"/>
  <c r="I67" i="14"/>
  <c r="H67" i="14"/>
  <c r="G67" i="14"/>
  <c r="G80" i="14" s="1"/>
  <c r="F67" i="14"/>
  <c r="E67" i="14"/>
  <c r="D67" i="14"/>
  <c r="C67" i="14"/>
  <c r="C80" i="14" s="1"/>
  <c r="V66" i="14"/>
  <c r="Q66" i="14"/>
  <c r="C49" i="14"/>
  <c r="J48" i="14"/>
  <c r="C48" i="14"/>
  <c r="C42" i="14"/>
  <c r="C40" i="14"/>
  <c r="AA36" i="14"/>
  <c r="Z36" i="14"/>
  <c r="Y36" i="14"/>
  <c r="X36" i="14"/>
  <c r="W36" i="14"/>
  <c r="O36" i="14"/>
  <c r="K36" i="14"/>
  <c r="Z35" i="14"/>
  <c r="Y35" i="14"/>
  <c r="O35" i="14"/>
  <c r="K35" i="14"/>
  <c r="Z34" i="14"/>
  <c r="Y34" i="14"/>
  <c r="O34" i="14"/>
  <c r="K34" i="14"/>
  <c r="AA33" i="14"/>
  <c r="Z33" i="14"/>
  <c r="Y33" i="14"/>
  <c r="X33" i="14"/>
  <c r="W33" i="14"/>
  <c r="O33" i="14"/>
  <c r="K33" i="14"/>
  <c r="AA32" i="14"/>
  <c r="Z32" i="14"/>
  <c r="Y32" i="14"/>
  <c r="X32" i="14"/>
  <c r="W32" i="14"/>
  <c r="O32" i="14"/>
  <c r="P32" i="14" s="1"/>
  <c r="K32" i="14"/>
  <c r="AA31" i="14"/>
  <c r="Z31" i="14"/>
  <c r="Y31" i="14"/>
  <c r="X31" i="14"/>
  <c r="W31" i="14"/>
  <c r="O31" i="14"/>
  <c r="P31" i="14" s="1"/>
  <c r="K31" i="14"/>
  <c r="Y30" i="14"/>
  <c r="X30" i="14"/>
  <c r="O30" i="14"/>
  <c r="K30" i="14"/>
  <c r="AA29" i="14"/>
  <c r="Z29" i="14"/>
  <c r="Y29" i="14"/>
  <c r="X29" i="14"/>
  <c r="W29" i="14"/>
  <c r="O29" i="14"/>
  <c r="P29" i="14" s="1"/>
  <c r="K29" i="14"/>
  <c r="Y28" i="14"/>
  <c r="O28" i="14"/>
  <c r="Z28" i="14" s="1"/>
  <c r="K28" i="14"/>
  <c r="AA27" i="14"/>
  <c r="Z27" i="14"/>
  <c r="Y27" i="14"/>
  <c r="X27" i="14"/>
  <c r="W27" i="14"/>
  <c r="O27" i="14"/>
  <c r="K27" i="14"/>
  <c r="P27" i="14" s="1"/>
  <c r="Z26" i="14"/>
  <c r="Y26" i="14"/>
  <c r="O26" i="14"/>
  <c r="K26" i="14"/>
  <c r="AA25" i="14"/>
  <c r="Z25" i="14"/>
  <c r="Y25" i="14"/>
  <c r="X25" i="14"/>
  <c r="W25" i="14"/>
  <c r="O25" i="14"/>
  <c r="P25" i="14" s="1"/>
  <c r="K25" i="14"/>
  <c r="Y24" i="14"/>
  <c r="O24" i="14"/>
  <c r="K24" i="14"/>
  <c r="AA23" i="14"/>
  <c r="Z23" i="14"/>
  <c r="Y23" i="14"/>
  <c r="X23" i="14"/>
  <c r="W23" i="14"/>
  <c r="O23" i="14"/>
  <c r="K23" i="14"/>
  <c r="AA22" i="14"/>
  <c r="Z22" i="14"/>
  <c r="Y22" i="14"/>
  <c r="X22" i="14"/>
  <c r="W22" i="14"/>
  <c r="O22" i="14"/>
  <c r="K22" i="14"/>
  <c r="AA21" i="14"/>
  <c r="Z21" i="14"/>
  <c r="Y21" i="14"/>
  <c r="X21" i="14"/>
  <c r="W21" i="14"/>
  <c r="O21" i="14"/>
  <c r="P21" i="14" s="1"/>
  <c r="K21" i="14"/>
  <c r="AA20" i="14"/>
  <c r="Z20" i="14"/>
  <c r="Y20" i="14"/>
  <c r="X20" i="14"/>
  <c r="W20" i="14"/>
  <c r="O20" i="14"/>
  <c r="P20" i="14" s="1"/>
  <c r="K20" i="14"/>
  <c r="AA19" i="14"/>
  <c r="Z19" i="14"/>
  <c r="Y19" i="14"/>
  <c r="X19" i="14"/>
  <c r="W19" i="14"/>
  <c r="O19" i="14"/>
  <c r="K19" i="14"/>
  <c r="Y18" i="14"/>
  <c r="X18" i="14"/>
  <c r="O18" i="14"/>
  <c r="K18" i="14"/>
  <c r="P18" i="14" s="1"/>
  <c r="Y17" i="14"/>
  <c r="X17" i="14"/>
  <c r="O17" i="14"/>
  <c r="Z17" i="14" s="1"/>
  <c r="K17" i="14"/>
  <c r="AA16" i="14"/>
  <c r="Z16" i="14"/>
  <c r="Y16" i="14"/>
  <c r="X16" i="14"/>
  <c r="W16" i="14"/>
  <c r="O16" i="14"/>
  <c r="K16" i="14"/>
  <c r="Y15" i="14"/>
  <c r="X15" i="14"/>
  <c r="O15" i="14"/>
  <c r="Z15" i="14" s="1"/>
  <c r="K15" i="14"/>
  <c r="Y14" i="14"/>
  <c r="X14" i="14"/>
  <c r="O14" i="14"/>
  <c r="Z14" i="14" s="1"/>
  <c r="K14" i="14"/>
  <c r="Y13" i="14"/>
  <c r="X13" i="14"/>
  <c r="O13" i="14"/>
  <c r="Z13" i="14" s="1"/>
  <c r="K13" i="14"/>
  <c r="AA12" i="14"/>
  <c r="Z12" i="14"/>
  <c r="Y12" i="14"/>
  <c r="X12" i="14"/>
  <c r="W12" i="14"/>
  <c r="O12" i="14"/>
  <c r="K12" i="14"/>
  <c r="P12" i="14" s="1"/>
  <c r="AA11" i="14"/>
  <c r="Z11" i="14"/>
  <c r="Y11" i="14"/>
  <c r="X11" i="14"/>
  <c r="W11" i="14"/>
  <c r="O11" i="14"/>
  <c r="K11" i="14"/>
  <c r="P11" i="14" s="1"/>
  <c r="AA10" i="14"/>
  <c r="Z10" i="14"/>
  <c r="Y10" i="14"/>
  <c r="X10" i="14"/>
  <c r="W10" i="14"/>
  <c r="O10" i="14"/>
  <c r="K10" i="14"/>
  <c r="Y9" i="14"/>
  <c r="O9" i="14"/>
  <c r="Z9" i="14" s="1"/>
  <c r="K9" i="14"/>
  <c r="P9" i="14" s="1"/>
  <c r="Y8" i="14"/>
  <c r="X8" i="14"/>
  <c r="W8" i="14"/>
  <c r="O8" i="14"/>
  <c r="Z8" i="14" s="1"/>
  <c r="K8" i="14"/>
  <c r="V7" i="14"/>
  <c r="U7" i="14"/>
  <c r="C51" i="14" s="1"/>
  <c r="T7" i="14"/>
  <c r="S7" i="14"/>
  <c r="R7" i="14"/>
  <c r="Q7" i="14"/>
  <c r="N7" i="14"/>
  <c r="M7" i="14"/>
  <c r="L7" i="14"/>
  <c r="J7" i="14"/>
  <c r="I7" i="14"/>
  <c r="H7" i="14"/>
  <c r="G7" i="14"/>
  <c r="F7" i="14"/>
  <c r="E7" i="14"/>
  <c r="D7" i="14"/>
  <c r="C7" i="14"/>
  <c r="P30" i="14" l="1"/>
  <c r="X90" i="14"/>
  <c r="P28" i="14"/>
  <c r="L86" i="14"/>
  <c r="R86" i="14"/>
  <c r="K89" i="14"/>
  <c r="K95" i="14"/>
  <c r="O72" i="14"/>
  <c r="Z72" i="14" s="1"/>
  <c r="K94" i="14"/>
  <c r="M66" i="14"/>
  <c r="X9" i="14"/>
  <c r="J86" i="14"/>
  <c r="U66" i="14"/>
  <c r="E80" i="14"/>
  <c r="T86" i="14"/>
  <c r="U86" i="14"/>
  <c r="R80" i="14"/>
  <c r="T66" i="14"/>
  <c r="U80" i="14"/>
  <c r="Y90" i="14"/>
  <c r="AA13" i="14"/>
  <c r="AA9" i="14"/>
  <c r="W13" i="14"/>
  <c r="AA70" i="14"/>
  <c r="AA72" i="14"/>
  <c r="AA76" i="14"/>
  <c r="M80" i="14"/>
  <c r="O92" i="14"/>
  <c r="AA95" i="14"/>
  <c r="P8" i="14"/>
  <c r="W9" i="14"/>
  <c r="P10" i="14"/>
  <c r="P35" i="14"/>
  <c r="P36" i="14"/>
  <c r="O73" i="14"/>
  <c r="AA73" i="14" s="1"/>
  <c r="O74" i="14"/>
  <c r="X74" i="14" s="1"/>
  <c r="O77" i="14"/>
  <c r="AA77" i="14" s="1"/>
  <c r="X92" i="14"/>
  <c r="O93" i="14"/>
  <c r="Z93" i="14" s="1"/>
  <c r="O7" i="14"/>
  <c r="X7" i="14" s="1"/>
  <c r="AA8" i="14"/>
  <c r="P13" i="14"/>
  <c r="O69" i="14"/>
  <c r="Z69" i="14" s="1"/>
  <c r="M86" i="14"/>
  <c r="O89" i="14"/>
  <c r="Z89" i="14" s="1"/>
  <c r="O94" i="14"/>
  <c r="AA94" i="14" s="1"/>
  <c r="P16" i="14"/>
  <c r="P19" i="14"/>
  <c r="P23" i="14"/>
  <c r="K68" i="14"/>
  <c r="I66" i="14"/>
  <c r="K69" i="14"/>
  <c r="J66" i="14"/>
  <c r="K71" i="14"/>
  <c r="J80" i="14"/>
  <c r="K72" i="14"/>
  <c r="K73" i="14"/>
  <c r="G86" i="14"/>
  <c r="H86" i="14"/>
  <c r="K7" i="14"/>
  <c r="P22" i="14"/>
  <c r="P26" i="14"/>
  <c r="P33" i="14"/>
  <c r="I80" i="14"/>
  <c r="G66" i="14"/>
  <c r="K75" i="14"/>
  <c r="K76" i="14"/>
  <c r="P76" i="14" s="1"/>
  <c r="K77" i="14"/>
  <c r="K91" i="14"/>
  <c r="K92" i="14"/>
  <c r="E66" i="14"/>
  <c r="K90" i="14"/>
  <c r="P90" i="14" s="1"/>
  <c r="P72" i="14"/>
  <c r="W68" i="14"/>
  <c r="Y74" i="14"/>
  <c r="Z74" i="14"/>
  <c r="Z75" i="14"/>
  <c r="W75" i="14"/>
  <c r="Y75" i="14"/>
  <c r="P95" i="14"/>
  <c r="AA34" i="14"/>
  <c r="W34" i="14"/>
  <c r="X34" i="14"/>
  <c r="F66" i="14"/>
  <c r="H80" i="14"/>
  <c r="H66" i="14"/>
  <c r="S80" i="14"/>
  <c r="W73" i="14"/>
  <c r="AA74" i="14"/>
  <c r="W77" i="14"/>
  <c r="F80" i="14"/>
  <c r="N80" i="14"/>
  <c r="K87" i="14"/>
  <c r="E86" i="14"/>
  <c r="K88" i="14"/>
  <c r="O88" i="14"/>
  <c r="Z88" i="14" s="1"/>
  <c r="D86" i="14"/>
  <c r="AA18" i="14"/>
  <c r="W18" i="14"/>
  <c r="Z18" i="14"/>
  <c r="AA28" i="14"/>
  <c r="W28" i="14"/>
  <c r="X28" i="14"/>
  <c r="P34" i="14"/>
  <c r="AA35" i="14"/>
  <c r="W35" i="14"/>
  <c r="X35" i="14"/>
  <c r="K67" i="14"/>
  <c r="T80" i="14"/>
  <c r="K70" i="14"/>
  <c r="O71" i="14"/>
  <c r="P71" i="14" s="1"/>
  <c r="Y73" i="14"/>
  <c r="K74" i="14"/>
  <c r="O75" i="14"/>
  <c r="AA75" i="14" s="1"/>
  <c r="Y77" i="14"/>
  <c r="N86" i="14"/>
  <c r="S86" i="14"/>
  <c r="AA90" i="14"/>
  <c r="W90" i="14"/>
  <c r="Z90" i="14"/>
  <c r="Y93" i="14"/>
  <c r="X94" i="14"/>
  <c r="X95" i="14"/>
  <c r="Y7" i="14"/>
  <c r="AA17" i="14"/>
  <c r="W17" i="14"/>
  <c r="AA24" i="14"/>
  <c r="W24" i="14"/>
  <c r="X24" i="14"/>
  <c r="L80" i="14"/>
  <c r="O67" i="14"/>
  <c r="Z67" i="14" s="1"/>
  <c r="L66" i="14"/>
  <c r="X69" i="14"/>
  <c r="Y70" i="14"/>
  <c r="Z70" i="14"/>
  <c r="AA71" i="14"/>
  <c r="W71" i="14"/>
  <c r="Y71" i="14"/>
  <c r="Z92" i="14"/>
  <c r="Y92" i="14"/>
  <c r="AA92" i="14"/>
  <c r="W92" i="14"/>
  <c r="P17" i="14"/>
  <c r="P24" i="14"/>
  <c r="AA26" i="14"/>
  <c r="W26" i="14"/>
  <c r="X26" i="14"/>
  <c r="N66" i="14"/>
  <c r="D80" i="14"/>
  <c r="D66" i="14"/>
  <c r="AA15" i="14"/>
  <c r="W15" i="14"/>
  <c r="Z24" i="14"/>
  <c r="AA30" i="14"/>
  <c r="W30" i="14"/>
  <c r="Z30" i="14"/>
  <c r="C39" i="14"/>
  <c r="R66" i="14"/>
  <c r="O68" i="14"/>
  <c r="AA68" i="14" s="1"/>
  <c r="Y68" i="14"/>
  <c r="S66" i="14"/>
  <c r="AA69" i="14"/>
  <c r="W70" i="14"/>
  <c r="X73" i="14"/>
  <c r="W74" i="14"/>
  <c r="X77" i="14"/>
  <c r="O87" i="14"/>
  <c r="W87" i="14" s="1"/>
  <c r="Y87" i="14"/>
  <c r="Y88" i="14"/>
  <c r="O91" i="14"/>
  <c r="Z91" i="14" s="1"/>
  <c r="K93" i="14"/>
  <c r="Z94" i="14"/>
  <c r="W94" i="14"/>
  <c r="Y94" i="14"/>
  <c r="W14" i="14"/>
  <c r="AA14" i="14"/>
  <c r="Y67" i="14"/>
  <c r="W69" i="14"/>
  <c r="W72" i="14"/>
  <c r="W76" i="14"/>
  <c r="W89" i="14"/>
  <c r="W95" i="14"/>
  <c r="J47" i="15"/>
  <c r="C50" i="15"/>
  <c r="T70" i="8"/>
  <c r="U70" i="8"/>
  <c r="U69" i="8"/>
  <c r="T69" i="8"/>
  <c r="P15" i="15"/>
  <c r="P70" i="15" s="1"/>
  <c r="P14" i="15"/>
  <c r="P69" i="15" s="1"/>
  <c r="V36" i="15"/>
  <c r="U36" i="15"/>
  <c r="T36" i="15"/>
  <c r="S36" i="15"/>
  <c r="W36" i="15" s="1"/>
  <c r="R36" i="15"/>
  <c r="Q36" i="15"/>
  <c r="V35" i="15"/>
  <c r="U35" i="15"/>
  <c r="T35" i="15"/>
  <c r="S35" i="15"/>
  <c r="R35" i="15"/>
  <c r="Q35" i="15"/>
  <c r="V34" i="15"/>
  <c r="U34" i="15"/>
  <c r="T34" i="15"/>
  <c r="S34" i="15"/>
  <c r="R34" i="15"/>
  <c r="Q34" i="15"/>
  <c r="V33" i="15"/>
  <c r="U33" i="15"/>
  <c r="T33" i="15"/>
  <c r="S33" i="15"/>
  <c r="Z33" i="15" s="1"/>
  <c r="R33" i="15"/>
  <c r="Q33" i="15"/>
  <c r="V32" i="15"/>
  <c r="U32" i="15"/>
  <c r="T32" i="15"/>
  <c r="S32" i="15"/>
  <c r="AA32" i="15" s="1"/>
  <c r="R32" i="15"/>
  <c r="Q32" i="15"/>
  <c r="V31" i="15"/>
  <c r="U31" i="15"/>
  <c r="T31" i="15"/>
  <c r="S31" i="15"/>
  <c r="AA31" i="15" s="1"/>
  <c r="R31" i="15"/>
  <c r="Q31" i="15"/>
  <c r="V30" i="15"/>
  <c r="U30" i="15"/>
  <c r="U76" i="15" s="1"/>
  <c r="T30" i="15"/>
  <c r="T76" i="15" s="1"/>
  <c r="S30" i="15"/>
  <c r="R30" i="15"/>
  <c r="Q30" i="15"/>
  <c r="V29" i="15"/>
  <c r="U29" i="15"/>
  <c r="T29" i="15"/>
  <c r="S29" i="15"/>
  <c r="Y29" i="15" s="1"/>
  <c r="R29" i="15"/>
  <c r="Q29" i="15"/>
  <c r="V28" i="15"/>
  <c r="U28" i="15"/>
  <c r="T28" i="15"/>
  <c r="T90" i="15" s="1"/>
  <c r="S28" i="15"/>
  <c r="S90" i="15" s="1"/>
  <c r="R28" i="15"/>
  <c r="Q28" i="15"/>
  <c r="V27" i="15"/>
  <c r="U27" i="15"/>
  <c r="T27" i="15"/>
  <c r="S27" i="15"/>
  <c r="AA27" i="15" s="1"/>
  <c r="R27" i="15"/>
  <c r="Q27" i="15"/>
  <c r="V26" i="15"/>
  <c r="U26" i="15"/>
  <c r="U74" i="15" s="1"/>
  <c r="T26" i="15"/>
  <c r="T74" i="15" s="1"/>
  <c r="S26" i="15"/>
  <c r="S74" i="15" s="1"/>
  <c r="R26" i="15"/>
  <c r="R74" i="15" s="1"/>
  <c r="Q26" i="15"/>
  <c r="V25" i="15"/>
  <c r="U25" i="15"/>
  <c r="T25" i="15"/>
  <c r="S25" i="15"/>
  <c r="AA25" i="15" s="1"/>
  <c r="R25" i="15"/>
  <c r="Q25" i="15"/>
  <c r="V24" i="15"/>
  <c r="U24" i="15"/>
  <c r="U95" i="15" s="1"/>
  <c r="T24" i="15"/>
  <c r="T95" i="15" s="1"/>
  <c r="S24" i="15"/>
  <c r="S73" i="15" s="1"/>
  <c r="R24" i="15"/>
  <c r="R73" i="15" s="1"/>
  <c r="Q24" i="15"/>
  <c r="V23" i="15"/>
  <c r="U23" i="15"/>
  <c r="T23" i="15"/>
  <c r="S23" i="15"/>
  <c r="Y23" i="15" s="1"/>
  <c r="R23" i="15"/>
  <c r="Q23" i="15"/>
  <c r="V22" i="15"/>
  <c r="U22" i="15"/>
  <c r="T22" i="15"/>
  <c r="S22" i="15"/>
  <c r="W22" i="15" s="1"/>
  <c r="R22" i="15"/>
  <c r="Q22" i="15"/>
  <c r="V21" i="15"/>
  <c r="U21" i="15"/>
  <c r="T21" i="15"/>
  <c r="S21" i="15"/>
  <c r="AA21" i="15" s="1"/>
  <c r="R21" i="15"/>
  <c r="Q21" i="15"/>
  <c r="V20" i="15"/>
  <c r="U20" i="15"/>
  <c r="T20" i="15"/>
  <c r="S20" i="15"/>
  <c r="Y20" i="15" s="1"/>
  <c r="R20" i="15"/>
  <c r="Q20" i="15"/>
  <c r="V19" i="15"/>
  <c r="U19" i="15"/>
  <c r="C42" i="15" s="1"/>
  <c r="T19" i="15"/>
  <c r="S19" i="15"/>
  <c r="Y19" i="15" s="1"/>
  <c r="R19" i="15"/>
  <c r="Q19" i="15"/>
  <c r="V18" i="15"/>
  <c r="U18" i="15"/>
  <c r="U72" i="15" s="1"/>
  <c r="T18" i="15"/>
  <c r="T72" i="15" s="1"/>
  <c r="S18" i="15"/>
  <c r="R18" i="15"/>
  <c r="R72" i="15" s="1"/>
  <c r="Q18" i="15"/>
  <c r="V17" i="15"/>
  <c r="U17" i="15"/>
  <c r="U94" i="15" s="1"/>
  <c r="T17" i="15"/>
  <c r="T71" i="15" s="1"/>
  <c r="S17" i="15"/>
  <c r="S94" i="15" s="1"/>
  <c r="R17" i="15"/>
  <c r="Q17" i="15"/>
  <c r="V16" i="15"/>
  <c r="U16" i="15"/>
  <c r="T16" i="15"/>
  <c r="S16" i="15"/>
  <c r="W16" i="15" s="1"/>
  <c r="R16" i="15"/>
  <c r="Q16" i="15"/>
  <c r="V15" i="15"/>
  <c r="U15" i="15"/>
  <c r="U70" i="15" s="1"/>
  <c r="T15" i="15"/>
  <c r="T70" i="15" s="1"/>
  <c r="S15" i="15"/>
  <c r="R15" i="15"/>
  <c r="Q15" i="15"/>
  <c r="V14" i="15"/>
  <c r="U14" i="15"/>
  <c r="U69" i="15" s="1"/>
  <c r="T14" i="15"/>
  <c r="T69" i="15" s="1"/>
  <c r="S14" i="15"/>
  <c r="S69" i="15" s="1"/>
  <c r="R14" i="15"/>
  <c r="R69" i="15" s="1"/>
  <c r="Q14" i="15"/>
  <c r="V13" i="15"/>
  <c r="U13" i="15"/>
  <c r="U91" i="15" s="1"/>
  <c r="T13" i="15"/>
  <c r="T91" i="15" s="1"/>
  <c r="S13" i="15"/>
  <c r="S91" i="15" s="1"/>
  <c r="R13" i="15"/>
  <c r="R91" i="15" s="1"/>
  <c r="Q13" i="15"/>
  <c r="V12" i="15"/>
  <c r="U12" i="15"/>
  <c r="T12" i="15"/>
  <c r="S12" i="15"/>
  <c r="Y12" i="15" s="1"/>
  <c r="R12" i="15"/>
  <c r="Q12" i="15"/>
  <c r="V11" i="15"/>
  <c r="U11" i="15"/>
  <c r="T11" i="15"/>
  <c r="S11" i="15"/>
  <c r="Y11" i="15" s="1"/>
  <c r="R11" i="15"/>
  <c r="Q11" i="15"/>
  <c r="V10" i="15"/>
  <c r="U10" i="15"/>
  <c r="T10" i="15"/>
  <c r="S10" i="15"/>
  <c r="AA10" i="15" s="1"/>
  <c r="R10" i="15"/>
  <c r="Q10" i="15"/>
  <c r="V9" i="15"/>
  <c r="U9" i="15"/>
  <c r="T9" i="15"/>
  <c r="S9" i="15"/>
  <c r="R9" i="15"/>
  <c r="Q9" i="15"/>
  <c r="V8" i="15"/>
  <c r="U8" i="15"/>
  <c r="T8" i="15"/>
  <c r="S8" i="15"/>
  <c r="R8" i="15"/>
  <c r="Q8" i="15"/>
  <c r="N36" i="15"/>
  <c r="X36" i="15" s="1"/>
  <c r="M36" i="15"/>
  <c r="L36" i="15"/>
  <c r="O36" i="15" s="1"/>
  <c r="N35" i="15"/>
  <c r="M35" i="15"/>
  <c r="L35" i="15"/>
  <c r="N34" i="15"/>
  <c r="M34" i="15"/>
  <c r="L34" i="15"/>
  <c r="N33" i="15"/>
  <c r="X33" i="15" s="1"/>
  <c r="M33" i="15"/>
  <c r="L33" i="15"/>
  <c r="N32" i="15"/>
  <c r="M32" i="15"/>
  <c r="L32" i="15"/>
  <c r="N31" i="15"/>
  <c r="M31" i="15"/>
  <c r="L31" i="15"/>
  <c r="N30" i="15"/>
  <c r="M30" i="15"/>
  <c r="M76" i="15" s="1"/>
  <c r="L30" i="15"/>
  <c r="L92" i="15" s="1"/>
  <c r="N29" i="15"/>
  <c r="M29" i="15"/>
  <c r="L29" i="15"/>
  <c r="N28" i="15"/>
  <c r="N90" i="15" s="1"/>
  <c r="M28" i="15"/>
  <c r="M75" i="15" s="1"/>
  <c r="L28" i="15"/>
  <c r="L75" i="15" s="1"/>
  <c r="N27" i="15"/>
  <c r="X27" i="15" s="1"/>
  <c r="M27" i="15"/>
  <c r="L27" i="15"/>
  <c r="N26" i="15"/>
  <c r="N89" i="15" s="1"/>
  <c r="M26" i="15"/>
  <c r="M89" i="15" s="1"/>
  <c r="L26" i="15"/>
  <c r="L89" i="15" s="1"/>
  <c r="N25" i="15"/>
  <c r="X25" i="15" s="1"/>
  <c r="M25" i="15"/>
  <c r="L25" i="15"/>
  <c r="N24" i="15"/>
  <c r="M24" i="15"/>
  <c r="M95" i="15" s="1"/>
  <c r="L24" i="15"/>
  <c r="L95" i="15" s="1"/>
  <c r="N23" i="15"/>
  <c r="X23" i="15" s="1"/>
  <c r="M23" i="15"/>
  <c r="L23" i="15"/>
  <c r="N22" i="15"/>
  <c r="X22" i="15" s="1"/>
  <c r="M22" i="15"/>
  <c r="L22" i="15"/>
  <c r="N21" i="15"/>
  <c r="X21" i="15" s="1"/>
  <c r="M21" i="15"/>
  <c r="L21" i="15"/>
  <c r="O21" i="15" s="1"/>
  <c r="N20" i="15"/>
  <c r="M20" i="15"/>
  <c r="L20" i="15"/>
  <c r="N19" i="15"/>
  <c r="X19" i="15" s="1"/>
  <c r="M19" i="15"/>
  <c r="L19" i="15"/>
  <c r="N18" i="15"/>
  <c r="M18" i="15"/>
  <c r="L18" i="15"/>
  <c r="L72" i="15" s="1"/>
  <c r="N17" i="15"/>
  <c r="N94" i="15" s="1"/>
  <c r="X94" i="15" s="1"/>
  <c r="M17" i="15"/>
  <c r="M94" i="15" s="1"/>
  <c r="L17" i="15"/>
  <c r="L94" i="15" s="1"/>
  <c r="N16" i="15"/>
  <c r="X16" i="15" s="1"/>
  <c r="M16" i="15"/>
  <c r="L16" i="15"/>
  <c r="O16" i="15" s="1"/>
  <c r="N15" i="15"/>
  <c r="X15" i="15" s="1"/>
  <c r="M15" i="15"/>
  <c r="M70" i="15" s="1"/>
  <c r="L15" i="15"/>
  <c r="N14" i="15"/>
  <c r="M14" i="15"/>
  <c r="M69" i="15" s="1"/>
  <c r="L14" i="15"/>
  <c r="N13" i="15"/>
  <c r="X13" i="15" s="1"/>
  <c r="M13" i="15"/>
  <c r="M91" i="15" s="1"/>
  <c r="L13" i="15"/>
  <c r="O13" i="15" s="1"/>
  <c r="N12" i="15"/>
  <c r="X12" i="15" s="1"/>
  <c r="M12" i="15"/>
  <c r="L12" i="15"/>
  <c r="N11" i="15"/>
  <c r="X11" i="15" s="1"/>
  <c r="M11" i="15"/>
  <c r="L11" i="15"/>
  <c r="N10" i="15"/>
  <c r="M10" i="15"/>
  <c r="L10" i="15"/>
  <c r="N9" i="15"/>
  <c r="M9" i="15"/>
  <c r="L9" i="15"/>
  <c r="L67" i="15" s="1"/>
  <c r="N8" i="15"/>
  <c r="M8" i="15"/>
  <c r="L8" i="15"/>
  <c r="D9" i="15"/>
  <c r="E9" i="15"/>
  <c r="E88" i="15" s="1"/>
  <c r="F9" i="15"/>
  <c r="G9" i="15"/>
  <c r="H9" i="15"/>
  <c r="I9" i="15"/>
  <c r="I67" i="15" s="1"/>
  <c r="J9" i="15"/>
  <c r="D10" i="15"/>
  <c r="E10" i="15"/>
  <c r="F10" i="15"/>
  <c r="G10" i="15"/>
  <c r="H10" i="15"/>
  <c r="I10" i="15"/>
  <c r="J10" i="15"/>
  <c r="D11" i="15"/>
  <c r="E11" i="15"/>
  <c r="F11" i="15"/>
  <c r="G11" i="15"/>
  <c r="H11" i="15"/>
  <c r="I11" i="15"/>
  <c r="J11" i="15"/>
  <c r="D12" i="15"/>
  <c r="E12" i="15"/>
  <c r="F12" i="15"/>
  <c r="G12" i="15"/>
  <c r="H12" i="15"/>
  <c r="I12" i="15"/>
  <c r="J12" i="15"/>
  <c r="D13" i="15"/>
  <c r="D68" i="15" s="1"/>
  <c r="E13" i="15"/>
  <c r="E68" i="15" s="1"/>
  <c r="F13" i="15"/>
  <c r="F91" i="15" s="1"/>
  <c r="G13" i="15"/>
  <c r="G91" i="15" s="1"/>
  <c r="H13" i="15"/>
  <c r="H91" i="15" s="1"/>
  <c r="I13" i="15"/>
  <c r="I68" i="15" s="1"/>
  <c r="J13" i="15"/>
  <c r="J91" i="15" s="1"/>
  <c r="D14" i="15"/>
  <c r="D69" i="15" s="1"/>
  <c r="E14" i="15"/>
  <c r="E69" i="15" s="1"/>
  <c r="F14" i="15"/>
  <c r="F93" i="15" s="1"/>
  <c r="G14" i="15"/>
  <c r="G69" i="15" s="1"/>
  <c r="H14" i="15"/>
  <c r="I14" i="15"/>
  <c r="J14" i="15"/>
  <c r="J69" i="15" s="1"/>
  <c r="D15" i="15"/>
  <c r="E15" i="15"/>
  <c r="F15" i="15"/>
  <c r="F70" i="15" s="1"/>
  <c r="G15" i="15"/>
  <c r="G70" i="15" s="1"/>
  <c r="H15" i="15"/>
  <c r="I15" i="15"/>
  <c r="I70" i="15" s="1"/>
  <c r="J15" i="15"/>
  <c r="D16" i="15"/>
  <c r="E16" i="15"/>
  <c r="F16" i="15"/>
  <c r="G16" i="15"/>
  <c r="H16" i="15"/>
  <c r="I16" i="15"/>
  <c r="J16" i="15"/>
  <c r="D17" i="15"/>
  <c r="D94" i="15" s="1"/>
  <c r="E17" i="15"/>
  <c r="E94" i="15" s="1"/>
  <c r="F17" i="15"/>
  <c r="F71" i="15" s="1"/>
  <c r="G17" i="15"/>
  <c r="G94" i="15" s="1"/>
  <c r="H17" i="15"/>
  <c r="H71" i="15" s="1"/>
  <c r="I17" i="15"/>
  <c r="I94" i="15" s="1"/>
  <c r="J17" i="15"/>
  <c r="J94" i="15" s="1"/>
  <c r="D18" i="15"/>
  <c r="D72" i="15" s="1"/>
  <c r="E18" i="15"/>
  <c r="E72" i="15" s="1"/>
  <c r="F18" i="15"/>
  <c r="G18" i="15"/>
  <c r="G72" i="15" s="1"/>
  <c r="H18" i="15"/>
  <c r="I18" i="15"/>
  <c r="I72" i="15" s="1"/>
  <c r="J18" i="15"/>
  <c r="J72" i="15" s="1"/>
  <c r="D19" i="15"/>
  <c r="E19" i="15"/>
  <c r="F19" i="15"/>
  <c r="G19" i="15"/>
  <c r="H19" i="15"/>
  <c r="I19" i="15"/>
  <c r="J19" i="15"/>
  <c r="D20" i="15"/>
  <c r="E20" i="15"/>
  <c r="F20" i="15"/>
  <c r="G20" i="15"/>
  <c r="H20" i="15"/>
  <c r="I20" i="15"/>
  <c r="J20" i="15"/>
  <c r="D21" i="15"/>
  <c r="E21" i="15"/>
  <c r="F21" i="15"/>
  <c r="G21" i="15"/>
  <c r="H21" i="15"/>
  <c r="I21" i="15"/>
  <c r="J21" i="15"/>
  <c r="D22" i="15"/>
  <c r="E22" i="15"/>
  <c r="F22" i="15"/>
  <c r="G22" i="15"/>
  <c r="H22" i="15"/>
  <c r="I22" i="15"/>
  <c r="J22" i="15"/>
  <c r="D23" i="15"/>
  <c r="E23" i="15"/>
  <c r="F23" i="15"/>
  <c r="G23" i="15"/>
  <c r="H23" i="15"/>
  <c r="I23" i="15"/>
  <c r="J23" i="15"/>
  <c r="D24" i="15"/>
  <c r="D73" i="15" s="1"/>
  <c r="E24" i="15"/>
  <c r="E73" i="15" s="1"/>
  <c r="F24" i="15"/>
  <c r="F95" i="15" s="1"/>
  <c r="G24" i="15"/>
  <c r="G95" i="15" s="1"/>
  <c r="H24" i="15"/>
  <c r="H73" i="15" s="1"/>
  <c r="I24" i="15"/>
  <c r="I95" i="15" s="1"/>
  <c r="J24" i="15"/>
  <c r="J95" i="15" s="1"/>
  <c r="D25" i="15"/>
  <c r="E25" i="15"/>
  <c r="F25" i="15"/>
  <c r="G25" i="15"/>
  <c r="H25" i="15"/>
  <c r="I25" i="15"/>
  <c r="J25" i="15"/>
  <c r="D26" i="15"/>
  <c r="D89" i="15" s="1"/>
  <c r="E26" i="15"/>
  <c r="F26" i="15"/>
  <c r="F89" i="15" s="1"/>
  <c r="G26" i="15"/>
  <c r="G74" i="15" s="1"/>
  <c r="H26" i="15"/>
  <c r="H89" i="15" s="1"/>
  <c r="I26" i="15"/>
  <c r="I74" i="15" s="1"/>
  <c r="J26" i="15"/>
  <c r="J74" i="15" s="1"/>
  <c r="D27" i="15"/>
  <c r="E27" i="15"/>
  <c r="F27" i="15"/>
  <c r="G27" i="15"/>
  <c r="H27" i="15"/>
  <c r="I27" i="15"/>
  <c r="J27" i="15"/>
  <c r="D28" i="15"/>
  <c r="D75" i="15" s="1"/>
  <c r="E28" i="15"/>
  <c r="E90" i="15" s="1"/>
  <c r="F28" i="15"/>
  <c r="G28" i="15"/>
  <c r="G75" i="15" s="1"/>
  <c r="H28" i="15"/>
  <c r="H90" i="15" s="1"/>
  <c r="I28" i="15"/>
  <c r="I90" i="15" s="1"/>
  <c r="J28" i="15"/>
  <c r="J75" i="15" s="1"/>
  <c r="D29" i="15"/>
  <c r="E29" i="15"/>
  <c r="F29" i="15"/>
  <c r="G29" i="15"/>
  <c r="H29" i="15"/>
  <c r="I29" i="15"/>
  <c r="J29" i="15"/>
  <c r="D30" i="15"/>
  <c r="D76" i="15" s="1"/>
  <c r="E30" i="15"/>
  <c r="E92" i="15" s="1"/>
  <c r="F30" i="15"/>
  <c r="F92" i="15" s="1"/>
  <c r="G30" i="15"/>
  <c r="G92" i="15" s="1"/>
  <c r="H30" i="15"/>
  <c r="H76" i="15" s="1"/>
  <c r="I30" i="15"/>
  <c r="I76" i="15" s="1"/>
  <c r="J30" i="15"/>
  <c r="J92" i="15" s="1"/>
  <c r="D31" i="15"/>
  <c r="E31" i="15"/>
  <c r="F31" i="15"/>
  <c r="G31" i="15"/>
  <c r="H31" i="15"/>
  <c r="I31" i="15"/>
  <c r="J31" i="15"/>
  <c r="D32" i="15"/>
  <c r="E32" i="15"/>
  <c r="F32" i="15"/>
  <c r="G32" i="15"/>
  <c r="H32" i="15"/>
  <c r="I32" i="15"/>
  <c r="J32" i="15"/>
  <c r="D33" i="15"/>
  <c r="E33" i="15"/>
  <c r="F33" i="15"/>
  <c r="G33" i="15"/>
  <c r="H33" i="15"/>
  <c r="I33" i="15"/>
  <c r="J33" i="15"/>
  <c r="D34" i="15"/>
  <c r="D88" i="15" s="1"/>
  <c r="E34" i="15"/>
  <c r="F34" i="15"/>
  <c r="G34" i="15"/>
  <c r="G88" i="15" s="1"/>
  <c r="H34" i="15"/>
  <c r="I34" i="15"/>
  <c r="J34" i="15"/>
  <c r="D35" i="15"/>
  <c r="E35" i="15"/>
  <c r="F35" i="15"/>
  <c r="G35" i="15"/>
  <c r="H35" i="15"/>
  <c r="H77" i="15" s="1"/>
  <c r="I35" i="15"/>
  <c r="J35" i="15"/>
  <c r="D36" i="15"/>
  <c r="E36" i="15"/>
  <c r="F36" i="15"/>
  <c r="G36" i="15"/>
  <c r="H36" i="15"/>
  <c r="I36" i="15"/>
  <c r="J36" i="15"/>
  <c r="E8" i="15"/>
  <c r="E67" i="15" s="1"/>
  <c r="F8" i="15"/>
  <c r="G8" i="15"/>
  <c r="H8" i="15"/>
  <c r="I8" i="15"/>
  <c r="J8" i="15"/>
  <c r="D8" i="15"/>
  <c r="D67" i="15" s="1"/>
  <c r="AA96" i="15"/>
  <c r="Z96" i="15"/>
  <c r="Y96" i="15"/>
  <c r="X96" i="15"/>
  <c r="W96" i="15"/>
  <c r="O96" i="15"/>
  <c r="K96" i="15"/>
  <c r="P96" i="15" s="1"/>
  <c r="D95" i="15"/>
  <c r="C95" i="15"/>
  <c r="H94" i="15"/>
  <c r="C94" i="15"/>
  <c r="C93" i="15"/>
  <c r="U92" i="15"/>
  <c r="S92" i="15"/>
  <c r="R92" i="15"/>
  <c r="M92" i="15"/>
  <c r="I92" i="15"/>
  <c r="H92" i="15"/>
  <c r="C92" i="15"/>
  <c r="I91" i="15"/>
  <c r="D91" i="15"/>
  <c r="C91" i="15"/>
  <c r="R90" i="15"/>
  <c r="G90" i="15"/>
  <c r="F90" i="15"/>
  <c r="C90" i="15"/>
  <c r="U89" i="15"/>
  <c r="E89" i="15"/>
  <c r="C89" i="15"/>
  <c r="C88" i="15"/>
  <c r="C87" i="15"/>
  <c r="V86" i="15"/>
  <c r="Q86" i="15"/>
  <c r="Q80" i="15"/>
  <c r="AA78" i="15"/>
  <c r="Z78" i="15"/>
  <c r="Y78" i="15"/>
  <c r="X78" i="15"/>
  <c r="W78" i="15"/>
  <c r="P78" i="15"/>
  <c r="O78" i="15"/>
  <c r="K78" i="15"/>
  <c r="C77" i="15"/>
  <c r="S76" i="15"/>
  <c r="R76" i="15"/>
  <c r="E76" i="15"/>
  <c r="C76" i="15"/>
  <c r="R75" i="15"/>
  <c r="H75" i="15"/>
  <c r="F75" i="15"/>
  <c r="C75" i="15"/>
  <c r="E74" i="15"/>
  <c r="C74" i="15"/>
  <c r="G73" i="15"/>
  <c r="C73" i="15"/>
  <c r="H72" i="15"/>
  <c r="F72" i="15"/>
  <c r="C72" i="15"/>
  <c r="U71" i="15"/>
  <c r="N71" i="15"/>
  <c r="X71" i="15" s="1"/>
  <c r="J71" i="15"/>
  <c r="C71" i="15"/>
  <c r="L70" i="15"/>
  <c r="J70" i="15"/>
  <c r="H70" i="15"/>
  <c r="D70" i="15"/>
  <c r="C70" i="15"/>
  <c r="H69" i="15"/>
  <c r="C69" i="15"/>
  <c r="H68" i="15"/>
  <c r="G68" i="15"/>
  <c r="C68" i="15"/>
  <c r="C67" i="15"/>
  <c r="V66" i="15"/>
  <c r="Q66" i="15"/>
  <c r="J48" i="15"/>
  <c r="Z36" i="15"/>
  <c r="Y36" i="15"/>
  <c r="Y33" i="15"/>
  <c r="W33" i="15"/>
  <c r="Y32" i="15"/>
  <c r="X32" i="15"/>
  <c r="Y31" i="15"/>
  <c r="X31" i="15"/>
  <c r="Y30" i="15"/>
  <c r="X29" i="15"/>
  <c r="W29" i="15"/>
  <c r="Z27" i="15"/>
  <c r="Y27" i="15"/>
  <c r="AA23" i="15"/>
  <c r="W23" i="15"/>
  <c r="Z22" i="15"/>
  <c r="Y22" i="15"/>
  <c r="Y21" i="15"/>
  <c r="AA20" i="15"/>
  <c r="Z20" i="15"/>
  <c r="X20" i="15"/>
  <c r="W20" i="15"/>
  <c r="W19" i="15"/>
  <c r="Z16" i="15"/>
  <c r="Y16" i="15"/>
  <c r="AA12" i="15"/>
  <c r="Z12" i="15"/>
  <c r="AA11" i="15"/>
  <c r="K11" i="15"/>
  <c r="Y10" i="15"/>
  <c r="W10" i="15"/>
  <c r="C7" i="15"/>
  <c r="T94" i="15" l="1"/>
  <c r="S77" i="15"/>
  <c r="S71" i="15"/>
  <c r="I73" i="15"/>
  <c r="S75" i="15"/>
  <c r="Y28" i="15"/>
  <c r="S67" i="15"/>
  <c r="M77" i="15"/>
  <c r="L77" i="15"/>
  <c r="M88" i="15"/>
  <c r="P77" i="14"/>
  <c r="AA88" i="14"/>
  <c r="P92" i="14"/>
  <c r="X75" i="14"/>
  <c r="P75" i="14"/>
  <c r="M90" i="15"/>
  <c r="J90" i="15"/>
  <c r="S89" i="15"/>
  <c r="R89" i="15"/>
  <c r="X89" i="14"/>
  <c r="L74" i="15"/>
  <c r="P89" i="14"/>
  <c r="S95" i="15"/>
  <c r="R95" i="15"/>
  <c r="M73" i="15"/>
  <c r="P73" i="14"/>
  <c r="Y18" i="15"/>
  <c r="Y17" i="15"/>
  <c r="R71" i="15"/>
  <c r="P94" i="14"/>
  <c r="T93" i="15"/>
  <c r="AA7" i="14"/>
  <c r="P93" i="14"/>
  <c r="S68" i="15"/>
  <c r="P88" i="14"/>
  <c r="X67" i="14"/>
  <c r="M87" i="15"/>
  <c r="Y69" i="15"/>
  <c r="Y24" i="15"/>
  <c r="Y14" i="15"/>
  <c r="Z32" i="15"/>
  <c r="T68" i="15"/>
  <c r="V7" i="15"/>
  <c r="T77" i="15"/>
  <c r="R87" i="15"/>
  <c r="Y90" i="15"/>
  <c r="Z10" i="15"/>
  <c r="W12" i="15"/>
  <c r="AA16" i="15"/>
  <c r="AA22" i="15"/>
  <c r="Y26" i="15"/>
  <c r="Y34" i="15"/>
  <c r="AA36" i="15"/>
  <c r="S72" i="15"/>
  <c r="Y72" i="15" s="1"/>
  <c r="T67" i="15"/>
  <c r="R88" i="15"/>
  <c r="R93" i="15"/>
  <c r="W32" i="15"/>
  <c r="U68" i="15"/>
  <c r="Q7" i="15"/>
  <c r="U87" i="15"/>
  <c r="S88" i="15"/>
  <c r="S93" i="15"/>
  <c r="Y93" i="15" s="1"/>
  <c r="C48" i="15"/>
  <c r="U77" i="15"/>
  <c r="N70" i="15"/>
  <c r="X70" i="15" s="1"/>
  <c r="L71" i="15"/>
  <c r="L90" i="15"/>
  <c r="O90" i="15" s="1"/>
  <c r="L91" i="15"/>
  <c r="Z68" i="14"/>
  <c r="P67" i="14"/>
  <c r="P80" i="14" s="1"/>
  <c r="Z71" i="14"/>
  <c r="Z7" i="14"/>
  <c r="AA89" i="14"/>
  <c r="P68" i="14"/>
  <c r="AA93" i="14"/>
  <c r="W93" i="14"/>
  <c r="Z73" i="14"/>
  <c r="Z77" i="14"/>
  <c r="O23" i="15"/>
  <c r="M72" i="15"/>
  <c r="M71" i="15"/>
  <c r="M74" i="15"/>
  <c r="L88" i="15"/>
  <c r="O11" i="15"/>
  <c r="O14" i="15"/>
  <c r="AA14" i="15" s="1"/>
  <c r="O19" i="15"/>
  <c r="O31" i="15"/>
  <c r="P31" i="15" s="1"/>
  <c r="P74" i="14"/>
  <c r="W7" i="14"/>
  <c r="E95" i="15"/>
  <c r="K30" i="15"/>
  <c r="E71" i="15"/>
  <c r="G76" i="15"/>
  <c r="J89" i="15"/>
  <c r="I7" i="15"/>
  <c r="I88" i="15"/>
  <c r="K31" i="15"/>
  <c r="K22" i="15"/>
  <c r="K16" i="15"/>
  <c r="I93" i="15"/>
  <c r="H88" i="15"/>
  <c r="K26" i="15"/>
  <c r="J76" i="15"/>
  <c r="D77" i="15"/>
  <c r="D92" i="15"/>
  <c r="P7" i="14"/>
  <c r="D87" i="15"/>
  <c r="D86" i="15" s="1"/>
  <c r="Y86" i="14"/>
  <c r="F76" i="15"/>
  <c r="L76" i="15"/>
  <c r="E91" i="15"/>
  <c r="K91" i="15" s="1"/>
  <c r="F77" i="15"/>
  <c r="Y66" i="14"/>
  <c r="P91" i="14"/>
  <c r="S7" i="15"/>
  <c r="Y13" i="15"/>
  <c r="Z23" i="15"/>
  <c r="Z25" i="15"/>
  <c r="AA29" i="15"/>
  <c r="K35" i="15"/>
  <c r="R67" i="15"/>
  <c r="Y67" i="15" s="1"/>
  <c r="L68" i="15"/>
  <c r="I69" i="15"/>
  <c r="D71" i="15"/>
  <c r="I71" i="15"/>
  <c r="U88" i="15"/>
  <c r="I89" i="15"/>
  <c r="D90" i="15"/>
  <c r="T92" i="15"/>
  <c r="R94" i="15"/>
  <c r="H95" i="15"/>
  <c r="K95" i="15" s="1"/>
  <c r="K36" i="15"/>
  <c r="K33" i="15"/>
  <c r="K32" i="15"/>
  <c r="P32" i="15" s="1"/>
  <c r="K24" i="15"/>
  <c r="K20" i="15"/>
  <c r="K17" i="15"/>
  <c r="K12" i="15"/>
  <c r="J88" i="15"/>
  <c r="F88" i="15"/>
  <c r="M7" i="15"/>
  <c r="N67" i="15"/>
  <c r="O27" i="15"/>
  <c r="O35" i="15"/>
  <c r="X35" i="15" s="1"/>
  <c r="Y8" i="15"/>
  <c r="W88" i="14"/>
  <c r="O80" i="14"/>
  <c r="O66" i="14"/>
  <c r="Z66" i="14" s="1"/>
  <c r="W67" i="14"/>
  <c r="AA67" i="14"/>
  <c r="K86" i="14"/>
  <c r="X88" i="14"/>
  <c r="N7" i="15"/>
  <c r="AA91" i="14"/>
  <c r="W91" i="14"/>
  <c r="O86" i="14"/>
  <c r="Z86" i="14" s="1"/>
  <c r="AA87" i="14"/>
  <c r="O26" i="15"/>
  <c r="X26" i="15" s="1"/>
  <c r="F69" i="15"/>
  <c r="K69" i="15" s="1"/>
  <c r="F74" i="15"/>
  <c r="T75" i="15"/>
  <c r="J77" i="15"/>
  <c r="Y35" i="15"/>
  <c r="X87" i="14"/>
  <c r="W11" i="15"/>
  <c r="Y15" i="15"/>
  <c r="AA19" i="15"/>
  <c r="Z21" i="15"/>
  <c r="Y25" i="15"/>
  <c r="O28" i="15"/>
  <c r="W28" i="15" s="1"/>
  <c r="Z29" i="15"/>
  <c r="Z31" i="15"/>
  <c r="C40" i="15"/>
  <c r="O70" i="15"/>
  <c r="Y73" i="15"/>
  <c r="N75" i="15"/>
  <c r="O75" i="15" s="1"/>
  <c r="X75" i="15" s="1"/>
  <c r="U75" i="15"/>
  <c r="T88" i="15"/>
  <c r="U90" i="15"/>
  <c r="H67" i="15"/>
  <c r="I87" i="15"/>
  <c r="E87" i="15"/>
  <c r="K34" i="15"/>
  <c r="K29" i="15"/>
  <c r="K27" i="15"/>
  <c r="P27" i="15" s="1"/>
  <c r="K25" i="15"/>
  <c r="K23" i="15"/>
  <c r="K21" i="15"/>
  <c r="P21" i="15" s="1"/>
  <c r="K19" i="15"/>
  <c r="P19" i="15" s="1"/>
  <c r="K15" i="15"/>
  <c r="H93" i="15"/>
  <c r="D93" i="15"/>
  <c r="K10" i="15"/>
  <c r="D7" i="15"/>
  <c r="G67" i="15"/>
  <c r="M67" i="15"/>
  <c r="M80" i="15" s="1"/>
  <c r="O10" i="15"/>
  <c r="P10" i="15" s="1"/>
  <c r="O12" i="15"/>
  <c r="P12" i="15" s="1"/>
  <c r="O20" i="15"/>
  <c r="O25" i="15"/>
  <c r="O29" i="15"/>
  <c r="P29" i="15" s="1"/>
  <c r="O32" i="15"/>
  <c r="O33" i="15"/>
  <c r="N77" i="15"/>
  <c r="O77" i="15" s="1"/>
  <c r="Z87" i="14"/>
  <c r="P87" i="14"/>
  <c r="K80" i="14"/>
  <c r="K66" i="14"/>
  <c r="L69" i="15"/>
  <c r="L93" i="15"/>
  <c r="E93" i="15"/>
  <c r="K93" i="15" s="1"/>
  <c r="E7" i="15"/>
  <c r="S87" i="15"/>
  <c r="U93" i="15"/>
  <c r="C49" i="15"/>
  <c r="N73" i="15"/>
  <c r="N95" i="15"/>
  <c r="O95" i="15" s="1"/>
  <c r="Z95" i="15" s="1"/>
  <c r="L73" i="15"/>
  <c r="L7" i="15"/>
  <c r="Y9" i="15"/>
  <c r="T73" i="15"/>
  <c r="T87" i="15"/>
  <c r="R7" i="15"/>
  <c r="Z11" i="15"/>
  <c r="W13" i="15"/>
  <c r="Z19" i="15"/>
  <c r="W21" i="15"/>
  <c r="W25" i="15"/>
  <c r="AA33" i="15"/>
  <c r="U67" i="15"/>
  <c r="R68" i="15"/>
  <c r="S70" i="15"/>
  <c r="Y74" i="15"/>
  <c r="R77" i="15"/>
  <c r="T89" i="15"/>
  <c r="T7" i="15"/>
  <c r="U7" i="15"/>
  <c r="C51" i="15" s="1"/>
  <c r="Z13" i="15"/>
  <c r="W27" i="15"/>
  <c r="W31" i="15"/>
  <c r="R70" i="15"/>
  <c r="U73" i="15"/>
  <c r="N69" i="15"/>
  <c r="N72" i="15"/>
  <c r="N88" i="15"/>
  <c r="P33" i="15"/>
  <c r="O9" i="15"/>
  <c r="Z9" i="15" s="1"/>
  <c r="O8" i="15"/>
  <c r="W8" i="15" s="1"/>
  <c r="X10" i="15"/>
  <c r="P11" i="15"/>
  <c r="O15" i="15"/>
  <c r="W15" i="15" s="1"/>
  <c r="X17" i="15"/>
  <c r="O22" i="15"/>
  <c r="P22" i="15" s="1"/>
  <c r="O24" i="15"/>
  <c r="AA24" i="15" s="1"/>
  <c r="O34" i="15"/>
  <c r="X34" i="15" s="1"/>
  <c r="N68" i="15"/>
  <c r="X68" i="15" s="1"/>
  <c r="N74" i="15"/>
  <c r="L87" i="15"/>
  <c r="N91" i="15"/>
  <c r="X91" i="15" s="1"/>
  <c r="N93" i="15"/>
  <c r="O18" i="15"/>
  <c r="Z18" i="15" s="1"/>
  <c r="O30" i="15"/>
  <c r="P30" i="15" s="1"/>
  <c r="N76" i="15"/>
  <c r="N87" i="15"/>
  <c r="N92" i="15"/>
  <c r="O92" i="15" s="1"/>
  <c r="Z92" i="15" s="1"/>
  <c r="O17" i="15"/>
  <c r="AA17" i="15" s="1"/>
  <c r="M68" i="15"/>
  <c r="G87" i="15"/>
  <c r="G89" i="15"/>
  <c r="G93" i="15"/>
  <c r="F94" i="15"/>
  <c r="F86" i="15" s="1"/>
  <c r="J87" i="15"/>
  <c r="F87" i="15"/>
  <c r="K9" i="15"/>
  <c r="E70" i="15"/>
  <c r="F73" i="15"/>
  <c r="J73" i="15"/>
  <c r="E77" i="15"/>
  <c r="I77" i="15"/>
  <c r="I80" i="15" s="1"/>
  <c r="K92" i="15"/>
  <c r="K13" i="15"/>
  <c r="P13" i="15" s="1"/>
  <c r="K28" i="15"/>
  <c r="G71" i="15"/>
  <c r="G7" i="15"/>
  <c r="K14" i="15"/>
  <c r="K18" i="15"/>
  <c r="F68" i="15"/>
  <c r="J68" i="15"/>
  <c r="D74" i="15"/>
  <c r="H74" i="15"/>
  <c r="H66" i="15" s="1"/>
  <c r="E75" i="15"/>
  <c r="I75" i="15"/>
  <c r="K75" i="15" s="1"/>
  <c r="G77" i="15"/>
  <c r="F7" i="15"/>
  <c r="J7" i="15"/>
  <c r="F67" i="15"/>
  <c r="J67" i="15"/>
  <c r="H80" i="15"/>
  <c r="H87" i="15"/>
  <c r="H86" i="15" s="1"/>
  <c r="H7" i="15"/>
  <c r="K8" i="15"/>
  <c r="D66" i="15"/>
  <c r="AA9" i="15"/>
  <c r="AA13" i="15"/>
  <c r="AA8" i="15"/>
  <c r="P16" i="15"/>
  <c r="D80" i="15"/>
  <c r="K90" i="15"/>
  <c r="K72" i="15"/>
  <c r="K73" i="15"/>
  <c r="W35" i="15"/>
  <c r="C86" i="15"/>
  <c r="Y91" i="15"/>
  <c r="X24" i="15"/>
  <c r="W34" i="15"/>
  <c r="K74" i="15"/>
  <c r="O89" i="15"/>
  <c r="X89" i="15" s="1"/>
  <c r="Y75" i="15"/>
  <c r="Z14" i="15"/>
  <c r="P20" i="15"/>
  <c r="P36" i="15"/>
  <c r="Z89" i="15"/>
  <c r="Y89" i="15"/>
  <c r="Y92" i="15"/>
  <c r="O94" i="15"/>
  <c r="Y95" i="15"/>
  <c r="C80" i="15"/>
  <c r="C66" i="15"/>
  <c r="Y71" i="15"/>
  <c r="Y76" i="15"/>
  <c r="AA96" i="13"/>
  <c r="Z96" i="13"/>
  <c r="Y96" i="13"/>
  <c r="X96" i="13"/>
  <c r="W96" i="13"/>
  <c r="P96" i="13"/>
  <c r="O96" i="13"/>
  <c r="K96" i="13"/>
  <c r="U95" i="13"/>
  <c r="T95" i="13"/>
  <c r="S95" i="13"/>
  <c r="Y95" i="13" s="1"/>
  <c r="R95" i="13"/>
  <c r="N95" i="13"/>
  <c r="M95" i="13"/>
  <c r="L95" i="13"/>
  <c r="J95" i="13"/>
  <c r="I95" i="13"/>
  <c r="H95" i="13"/>
  <c r="G95" i="13"/>
  <c r="F95" i="13"/>
  <c r="E95" i="13"/>
  <c r="D95" i="13"/>
  <c r="C95" i="13"/>
  <c r="Y94" i="13"/>
  <c r="U94" i="13"/>
  <c r="T94" i="13"/>
  <c r="S94" i="13"/>
  <c r="R94" i="13"/>
  <c r="N94" i="13"/>
  <c r="X94" i="13" s="1"/>
  <c r="M94" i="13"/>
  <c r="L94" i="13"/>
  <c r="O94" i="13" s="1"/>
  <c r="Z94" i="13" s="1"/>
  <c r="J94" i="13"/>
  <c r="I94" i="13"/>
  <c r="H94" i="13"/>
  <c r="G94" i="13"/>
  <c r="F94" i="13"/>
  <c r="E94" i="13"/>
  <c r="D94" i="13"/>
  <c r="C94" i="13"/>
  <c r="U93" i="13"/>
  <c r="T93" i="13"/>
  <c r="S93" i="13"/>
  <c r="R93" i="13"/>
  <c r="N93" i="13"/>
  <c r="L93" i="13"/>
  <c r="I93" i="13"/>
  <c r="H93" i="13"/>
  <c r="G93" i="13"/>
  <c r="F93" i="13"/>
  <c r="E93" i="13"/>
  <c r="D93" i="13"/>
  <c r="C93" i="13"/>
  <c r="U92" i="13"/>
  <c r="T92" i="13"/>
  <c r="S92" i="13"/>
  <c r="Y92" i="13" s="1"/>
  <c r="R92" i="13"/>
  <c r="N92" i="13"/>
  <c r="X92" i="13" s="1"/>
  <c r="M92" i="13"/>
  <c r="L92" i="13"/>
  <c r="J92" i="13"/>
  <c r="I92" i="13"/>
  <c r="H92" i="13"/>
  <c r="G92" i="13"/>
  <c r="F92" i="13"/>
  <c r="E92" i="13"/>
  <c r="D92" i="13"/>
  <c r="C92" i="13"/>
  <c r="X91" i="13"/>
  <c r="U91" i="13"/>
  <c r="T91" i="13"/>
  <c r="S91" i="13"/>
  <c r="R91" i="13"/>
  <c r="N91" i="13"/>
  <c r="M91" i="13"/>
  <c r="L91" i="13"/>
  <c r="J91" i="13"/>
  <c r="I91" i="13"/>
  <c r="H91" i="13"/>
  <c r="G91" i="13"/>
  <c r="F91" i="13"/>
  <c r="E91" i="13"/>
  <c r="D91" i="13"/>
  <c r="C91" i="13"/>
  <c r="U90" i="13"/>
  <c r="T90" i="13"/>
  <c r="S90" i="13"/>
  <c r="R90" i="13"/>
  <c r="N90" i="13"/>
  <c r="M90" i="13"/>
  <c r="L90" i="13"/>
  <c r="J90" i="13"/>
  <c r="I90" i="13"/>
  <c r="H90" i="13"/>
  <c r="G90" i="13"/>
  <c r="F90" i="13"/>
  <c r="E90" i="13"/>
  <c r="D90" i="13"/>
  <c r="C90" i="13"/>
  <c r="U89" i="13"/>
  <c r="T89" i="13"/>
  <c r="S89" i="13"/>
  <c r="Y89" i="13" s="1"/>
  <c r="R89" i="13"/>
  <c r="N89" i="13"/>
  <c r="M89" i="13"/>
  <c r="L89" i="13"/>
  <c r="J89" i="13"/>
  <c r="I89" i="13"/>
  <c r="H89" i="13"/>
  <c r="G89" i="13"/>
  <c r="F89" i="13"/>
  <c r="E89" i="13"/>
  <c r="D89" i="13"/>
  <c r="C89" i="13"/>
  <c r="U88" i="13"/>
  <c r="T88" i="13"/>
  <c r="S88" i="13"/>
  <c r="R88" i="13"/>
  <c r="N88" i="13"/>
  <c r="M88" i="13"/>
  <c r="L88" i="13"/>
  <c r="J88" i="13"/>
  <c r="I88" i="13"/>
  <c r="H88" i="13"/>
  <c r="G88" i="13"/>
  <c r="F88" i="13"/>
  <c r="E88" i="13"/>
  <c r="D88" i="13"/>
  <c r="C88" i="13"/>
  <c r="U87" i="13"/>
  <c r="T87" i="13"/>
  <c r="S87" i="13"/>
  <c r="R87" i="13"/>
  <c r="N87" i="13"/>
  <c r="M87" i="13"/>
  <c r="L87" i="13"/>
  <c r="J87" i="13"/>
  <c r="I87" i="13"/>
  <c r="H87" i="13"/>
  <c r="G87" i="13"/>
  <c r="F87" i="13"/>
  <c r="E87" i="13"/>
  <c r="D87" i="13"/>
  <c r="C87" i="13"/>
  <c r="V86" i="13"/>
  <c r="Q86" i="13"/>
  <c r="C86" i="13"/>
  <c r="Q80" i="13"/>
  <c r="AA78" i="13"/>
  <c r="Z78" i="13"/>
  <c r="Y78" i="13"/>
  <c r="X78" i="13"/>
  <c r="W78" i="13"/>
  <c r="O78" i="13"/>
  <c r="K78" i="13"/>
  <c r="P78" i="13" s="1"/>
  <c r="U77" i="13"/>
  <c r="T77" i="13"/>
  <c r="S77" i="13"/>
  <c r="R77" i="13"/>
  <c r="N77" i="13"/>
  <c r="M77" i="13"/>
  <c r="L77" i="13"/>
  <c r="J77" i="13"/>
  <c r="I77" i="13"/>
  <c r="H77" i="13"/>
  <c r="G77" i="13"/>
  <c r="F77" i="13"/>
  <c r="E77" i="13"/>
  <c r="D77" i="13"/>
  <c r="C77" i="13"/>
  <c r="U76" i="13"/>
  <c r="T76" i="13"/>
  <c r="S76" i="13"/>
  <c r="R76" i="13"/>
  <c r="N76" i="13"/>
  <c r="X76" i="13" s="1"/>
  <c r="M76" i="13"/>
  <c r="L76" i="13"/>
  <c r="J76" i="13"/>
  <c r="I76" i="13"/>
  <c r="H76" i="13"/>
  <c r="G76" i="13"/>
  <c r="F76" i="13"/>
  <c r="E76" i="13"/>
  <c r="K76" i="13" s="1"/>
  <c r="D76" i="13"/>
  <c r="C76" i="13"/>
  <c r="U75" i="13"/>
  <c r="T75" i="13"/>
  <c r="S75" i="13"/>
  <c r="Y75" i="13" s="1"/>
  <c r="R75" i="13"/>
  <c r="N75" i="13"/>
  <c r="M75" i="13"/>
  <c r="L75" i="13"/>
  <c r="J75" i="13"/>
  <c r="I75" i="13"/>
  <c r="H75" i="13"/>
  <c r="G75" i="13"/>
  <c r="F75" i="13"/>
  <c r="E75" i="13"/>
  <c r="D75" i="13"/>
  <c r="C75" i="13"/>
  <c r="U74" i="13"/>
  <c r="T74" i="13"/>
  <c r="S74" i="13"/>
  <c r="R74" i="13"/>
  <c r="N74" i="13"/>
  <c r="M74" i="13"/>
  <c r="L74" i="13"/>
  <c r="J74" i="13"/>
  <c r="I74" i="13"/>
  <c r="H74" i="13"/>
  <c r="G74" i="13"/>
  <c r="F74" i="13"/>
  <c r="E74" i="13"/>
  <c r="D74" i="13"/>
  <c r="C74" i="13"/>
  <c r="U73" i="13"/>
  <c r="T73" i="13"/>
  <c r="S73" i="13"/>
  <c r="R73" i="13"/>
  <c r="N73" i="13"/>
  <c r="M73" i="13"/>
  <c r="L73" i="13"/>
  <c r="J73" i="13"/>
  <c r="I73" i="13"/>
  <c r="H73" i="13"/>
  <c r="G73" i="13"/>
  <c r="F73" i="13"/>
  <c r="E73" i="13"/>
  <c r="D73" i="13"/>
  <c r="C73" i="13"/>
  <c r="U72" i="13"/>
  <c r="T72" i="13"/>
  <c r="S72" i="13"/>
  <c r="R72" i="13"/>
  <c r="N72" i="13"/>
  <c r="X72" i="13" s="1"/>
  <c r="M72" i="13"/>
  <c r="L72" i="13"/>
  <c r="J72" i="13"/>
  <c r="I72" i="13"/>
  <c r="H72" i="13"/>
  <c r="G72" i="13"/>
  <c r="F72" i="13"/>
  <c r="E72" i="13"/>
  <c r="D72" i="13"/>
  <c r="C72" i="13"/>
  <c r="U71" i="13"/>
  <c r="T71" i="13"/>
  <c r="S71" i="13"/>
  <c r="Y71" i="13" s="1"/>
  <c r="R71" i="13"/>
  <c r="N71" i="13"/>
  <c r="X71" i="13" s="1"/>
  <c r="M71" i="13"/>
  <c r="L71" i="13"/>
  <c r="O71" i="13" s="1"/>
  <c r="Z71" i="13" s="1"/>
  <c r="J71" i="13"/>
  <c r="I71" i="13"/>
  <c r="H71" i="13"/>
  <c r="G71" i="13"/>
  <c r="F71" i="13"/>
  <c r="E71" i="13"/>
  <c r="D71" i="13"/>
  <c r="C71" i="13"/>
  <c r="C80" i="13" s="1"/>
  <c r="X70" i="13"/>
  <c r="U70" i="13"/>
  <c r="T70" i="13"/>
  <c r="S70" i="13"/>
  <c r="R70" i="13"/>
  <c r="N70" i="13"/>
  <c r="M70" i="13"/>
  <c r="L70" i="13"/>
  <c r="J70" i="13"/>
  <c r="I70" i="13"/>
  <c r="H70" i="13"/>
  <c r="G70" i="13"/>
  <c r="F70" i="13"/>
  <c r="E70" i="13"/>
  <c r="D70" i="13"/>
  <c r="C70" i="13"/>
  <c r="U69" i="13"/>
  <c r="T69" i="13"/>
  <c r="S69" i="13"/>
  <c r="R69" i="13"/>
  <c r="N69" i="13"/>
  <c r="M69" i="13"/>
  <c r="L69" i="13"/>
  <c r="J69" i="13"/>
  <c r="I69" i="13"/>
  <c r="H69" i="13"/>
  <c r="G69" i="13"/>
  <c r="K69" i="13" s="1"/>
  <c r="F69" i="13"/>
  <c r="E69" i="13"/>
  <c r="D69" i="13"/>
  <c r="C69" i="13"/>
  <c r="U68" i="13"/>
  <c r="T68" i="13"/>
  <c r="S68" i="13"/>
  <c r="R68" i="13"/>
  <c r="N68" i="13"/>
  <c r="X68" i="13" s="1"/>
  <c r="M68" i="13"/>
  <c r="L68" i="13"/>
  <c r="O68" i="13" s="1"/>
  <c r="J68" i="13"/>
  <c r="I68" i="13"/>
  <c r="H68" i="13"/>
  <c r="G68" i="13"/>
  <c r="K68" i="13" s="1"/>
  <c r="F68" i="13"/>
  <c r="E68" i="13"/>
  <c r="D68" i="13"/>
  <c r="C68" i="13"/>
  <c r="U67" i="13"/>
  <c r="T67" i="13"/>
  <c r="S67" i="13"/>
  <c r="R67" i="13"/>
  <c r="N67" i="13"/>
  <c r="M67" i="13"/>
  <c r="L67" i="13"/>
  <c r="J67" i="13"/>
  <c r="I67" i="13"/>
  <c r="H67" i="13"/>
  <c r="H80" i="13" s="1"/>
  <c r="G67" i="13"/>
  <c r="F67" i="13"/>
  <c r="E67" i="13"/>
  <c r="D67" i="13"/>
  <c r="C67" i="13"/>
  <c r="V66" i="13"/>
  <c r="Q66" i="13"/>
  <c r="C66" i="13"/>
  <c r="C49" i="13"/>
  <c r="J48" i="13"/>
  <c r="C48" i="13"/>
  <c r="C42" i="13"/>
  <c r="C40" i="13"/>
  <c r="AA36" i="13"/>
  <c r="Z36" i="13"/>
  <c r="Y36" i="13"/>
  <c r="X36" i="13"/>
  <c r="W36" i="13"/>
  <c r="O36" i="13"/>
  <c r="K36" i="13"/>
  <c r="P36" i="13" s="1"/>
  <c r="Z35" i="13"/>
  <c r="Y35" i="13"/>
  <c r="W35" i="13"/>
  <c r="O35" i="13"/>
  <c r="X35" i="13" s="1"/>
  <c r="K35" i="13"/>
  <c r="P35" i="13" s="1"/>
  <c r="Y34" i="13"/>
  <c r="O34" i="13"/>
  <c r="X34" i="13" s="1"/>
  <c r="K34" i="13"/>
  <c r="AA33" i="13"/>
  <c r="Z33" i="13"/>
  <c r="Y33" i="13"/>
  <c r="X33" i="13"/>
  <c r="W33" i="13"/>
  <c r="O33" i="13"/>
  <c r="P33" i="13" s="1"/>
  <c r="K33" i="13"/>
  <c r="AA32" i="13"/>
  <c r="Z32" i="13"/>
  <c r="Y32" i="13"/>
  <c r="X32" i="13"/>
  <c r="W32" i="13"/>
  <c r="O32" i="13"/>
  <c r="P32" i="13" s="1"/>
  <c r="K32" i="13"/>
  <c r="AA31" i="13"/>
  <c r="Z31" i="13"/>
  <c r="Y31" i="13"/>
  <c r="X31" i="13"/>
  <c r="W31" i="13"/>
  <c r="O31" i="13"/>
  <c r="P31" i="13" s="1"/>
  <c r="K31" i="13"/>
  <c r="Y30" i="13"/>
  <c r="X30" i="13"/>
  <c r="O30" i="13"/>
  <c r="Z30" i="13" s="1"/>
  <c r="K30" i="13"/>
  <c r="AA29" i="13"/>
  <c r="Z29" i="13"/>
  <c r="Y29" i="13"/>
  <c r="X29" i="13"/>
  <c r="W29" i="13"/>
  <c r="O29" i="13"/>
  <c r="P29" i="13" s="1"/>
  <c r="K29" i="13"/>
  <c r="AA28" i="13"/>
  <c r="Y28" i="13"/>
  <c r="O28" i="13"/>
  <c r="X28" i="13" s="1"/>
  <c r="K28" i="13"/>
  <c r="AA27" i="13"/>
  <c r="Z27" i="13"/>
  <c r="Y27" i="13"/>
  <c r="X27" i="13"/>
  <c r="W27" i="13"/>
  <c r="P27" i="13"/>
  <c r="O27" i="13"/>
  <c r="K27" i="13"/>
  <c r="Z26" i="13"/>
  <c r="Y26" i="13"/>
  <c r="O26" i="13"/>
  <c r="AA26" i="13" s="1"/>
  <c r="K26" i="13"/>
  <c r="AA25" i="13"/>
  <c r="Z25" i="13"/>
  <c r="Y25" i="13"/>
  <c r="X25" i="13"/>
  <c r="W25" i="13"/>
  <c r="P25" i="13"/>
  <c r="O25" i="13"/>
  <c r="K25" i="13"/>
  <c r="Z24" i="13"/>
  <c r="Y24" i="13"/>
  <c r="O24" i="13"/>
  <c r="AA24" i="13" s="1"/>
  <c r="K24" i="13"/>
  <c r="P24" i="13" s="1"/>
  <c r="AA23" i="13"/>
  <c r="Z23" i="13"/>
  <c r="Y23" i="13"/>
  <c r="X23" i="13"/>
  <c r="W23" i="13"/>
  <c r="P23" i="13"/>
  <c r="O23" i="13"/>
  <c r="K23" i="13"/>
  <c r="AA22" i="13"/>
  <c r="Z22" i="13"/>
  <c r="Y22" i="13"/>
  <c r="X22" i="13"/>
  <c r="W22" i="13"/>
  <c r="P22" i="13"/>
  <c r="O22" i="13"/>
  <c r="K22" i="13"/>
  <c r="AA21" i="13"/>
  <c r="Z21" i="13"/>
  <c r="Y21" i="13"/>
  <c r="X21" i="13"/>
  <c r="W21" i="13"/>
  <c r="P21" i="13"/>
  <c r="O21" i="13"/>
  <c r="K21" i="13"/>
  <c r="AA20" i="13"/>
  <c r="Z20" i="13"/>
  <c r="Y20" i="13"/>
  <c r="X20" i="13"/>
  <c r="W20" i="13"/>
  <c r="P20" i="13"/>
  <c r="O20" i="13"/>
  <c r="K20" i="13"/>
  <c r="AA19" i="13"/>
  <c r="Z19" i="13"/>
  <c r="Y19" i="13"/>
  <c r="X19" i="13"/>
  <c r="W19" i="13"/>
  <c r="P19" i="13"/>
  <c r="O19" i="13"/>
  <c r="K19" i="13"/>
  <c r="Z18" i="13"/>
  <c r="Y18" i="13"/>
  <c r="X18" i="13"/>
  <c r="O18" i="13"/>
  <c r="AA18" i="13" s="1"/>
  <c r="K18" i="13"/>
  <c r="P18" i="13" s="1"/>
  <c r="Z17" i="13"/>
  <c r="Y17" i="13"/>
  <c r="X17" i="13"/>
  <c r="O17" i="13"/>
  <c r="AA17" i="13" s="1"/>
  <c r="K17" i="13"/>
  <c r="P17" i="13" s="1"/>
  <c r="AA16" i="13"/>
  <c r="Z16" i="13"/>
  <c r="Y16" i="13"/>
  <c r="X16" i="13"/>
  <c r="W16" i="13"/>
  <c r="P16" i="13"/>
  <c r="O16" i="13"/>
  <c r="K16" i="13"/>
  <c r="Y15" i="13"/>
  <c r="X15" i="13"/>
  <c r="O15" i="13"/>
  <c r="Z15" i="13" s="1"/>
  <c r="K15" i="13"/>
  <c r="Y14" i="13"/>
  <c r="O14" i="13"/>
  <c r="X14" i="13" s="1"/>
  <c r="K14" i="13"/>
  <c r="Y13" i="13"/>
  <c r="X13" i="13"/>
  <c r="O13" i="13"/>
  <c r="K13" i="13"/>
  <c r="AA12" i="13"/>
  <c r="Z12" i="13"/>
  <c r="Y12" i="13"/>
  <c r="X12" i="13"/>
  <c r="W12" i="13"/>
  <c r="O12" i="13"/>
  <c r="K12" i="13"/>
  <c r="P12" i="13" s="1"/>
  <c r="AA11" i="13"/>
  <c r="Z11" i="13"/>
  <c r="Y11" i="13"/>
  <c r="X11" i="13"/>
  <c r="W11" i="13"/>
  <c r="O11" i="13"/>
  <c r="K11" i="13"/>
  <c r="AA10" i="13"/>
  <c r="Z10" i="13"/>
  <c r="Y10" i="13"/>
  <c r="X10" i="13"/>
  <c r="W10" i="13"/>
  <c r="O10" i="13"/>
  <c r="K10" i="13"/>
  <c r="Y9" i="13"/>
  <c r="X9" i="13"/>
  <c r="O9" i="13"/>
  <c r="K9" i="13"/>
  <c r="Y8" i="13"/>
  <c r="X8" i="13"/>
  <c r="O8" i="13"/>
  <c r="K8" i="13"/>
  <c r="V7" i="13"/>
  <c r="U7" i="13"/>
  <c r="C51" i="13" s="1"/>
  <c r="T7" i="13"/>
  <c r="S7" i="13"/>
  <c r="R7" i="13"/>
  <c r="Q7" i="13"/>
  <c r="N7" i="13"/>
  <c r="M7" i="13"/>
  <c r="L7" i="13"/>
  <c r="J7" i="13"/>
  <c r="I7" i="13"/>
  <c r="H7" i="13"/>
  <c r="G7" i="13"/>
  <c r="F7" i="13"/>
  <c r="E7" i="13"/>
  <c r="D7" i="13"/>
  <c r="C7" i="13"/>
  <c r="Y77" i="15" l="1"/>
  <c r="S80" i="15"/>
  <c r="X24" i="13"/>
  <c r="Z70" i="15"/>
  <c r="R66" i="15"/>
  <c r="M86" i="15"/>
  <c r="L80" i="15"/>
  <c r="Z35" i="15"/>
  <c r="Y88" i="15"/>
  <c r="P34" i="15"/>
  <c r="J86" i="15"/>
  <c r="AA30" i="15"/>
  <c r="K76" i="15"/>
  <c r="P28" i="15"/>
  <c r="AA28" i="15"/>
  <c r="AA26" i="15"/>
  <c r="Z17" i="15"/>
  <c r="O71" i="15"/>
  <c r="W71" i="15"/>
  <c r="AA71" i="15"/>
  <c r="W17" i="15"/>
  <c r="U86" i="15"/>
  <c r="X14" i="15"/>
  <c r="W14" i="15"/>
  <c r="E86" i="15"/>
  <c r="U80" i="15"/>
  <c r="T80" i="15"/>
  <c r="S86" i="15"/>
  <c r="O88" i="15"/>
  <c r="Z88" i="15" s="1"/>
  <c r="Y87" i="15"/>
  <c r="Y7" i="15"/>
  <c r="R86" i="15"/>
  <c r="X66" i="14"/>
  <c r="K67" i="15"/>
  <c r="P66" i="14"/>
  <c r="T86" i="15"/>
  <c r="W70" i="15"/>
  <c r="Z90" i="15"/>
  <c r="W90" i="15"/>
  <c r="X90" i="15"/>
  <c r="W75" i="15"/>
  <c r="Z24" i="15"/>
  <c r="P90" i="15"/>
  <c r="W18" i="15"/>
  <c r="M66" i="15"/>
  <c r="W66" i="14"/>
  <c r="P35" i="15"/>
  <c r="AA18" i="15"/>
  <c r="Z75" i="15"/>
  <c r="Z34" i="15"/>
  <c r="AA35" i="15"/>
  <c r="X9" i="15"/>
  <c r="P23" i="15"/>
  <c r="P24" i="15"/>
  <c r="AA66" i="14"/>
  <c r="Z71" i="15"/>
  <c r="W9" i="15"/>
  <c r="P18" i="15"/>
  <c r="O87" i="15"/>
  <c r="W87" i="15" s="1"/>
  <c r="O72" i="15"/>
  <c r="X72" i="15" s="1"/>
  <c r="L66" i="15"/>
  <c r="P25" i="15"/>
  <c r="Z94" i="15"/>
  <c r="AA86" i="14"/>
  <c r="I86" i="15"/>
  <c r="K94" i="15"/>
  <c r="G66" i="15"/>
  <c r="E80" i="15"/>
  <c r="E66" i="15"/>
  <c r="F80" i="15"/>
  <c r="K88" i="15"/>
  <c r="K89" i="15"/>
  <c r="P89" i="15" s="1"/>
  <c r="O69" i="15"/>
  <c r="AA69" i="15" s="1"/>
  <c r="Z77" i="15"/>
  <c r="W77" i="15"/>
  <c r="AA77" i="15"/>
  <c r="X28" i="15"/>
  <c r="C39" i="15"/>
  <c r="U66" i="15"/>
  <c r="W86" i="14"/>
  <c r="AA75" i="15"/>
  <c r="Z26" i="15"/>
  <c r="Y94" i="15"/>
  <c r="Z30" i="15"/>
  <c r="Z28" i="15"/>
  <c r="W26" i="15"/>
  <c r="AA90" i="15"/>
  <c r="W30" i="15"/>
  <c r="Y68" i="15"/>
  <c r="AA34" i="15"/>
  <c r="O67" i="15"/>
  <c r="AA67" i="15" s="1"/>
  <c r="J80" i="15"/>
  <c r="F66" i="15"/>
  <c r="K71" i="15"/>
  <c r="P71" i="15" s="1"/>
  <c r="K87" i="15"/>
  <c r="G86" i="15"/>
  <c r="P17" i="15"/>
  <c r="N86" i="15"/>
  <c r="AA70" i="15"/>
  <c r="P86" i="14"/>
  <c r="X86" i="14"/>
  <c r="K70" i="15"/>
  <c r="N80" i="15"/>
  <c r="R80" i="15"/>
  <c r="P26" i="15"/>
  <c r="P75" i="15"/>
  <c r="J66" i="15"/>
  <c r="O91" i="15"/>
  <c r="L86" i="15"/>
  <c r="AA15" i="13"/>
  <c r="O7" i="15"/>
  <c r="X7" i="15" s="1"/>
  <c r="W15" i="13"/>
  <c r="O93" i="15"/>
  <c r="X93" i="15" s="1"/>
  <c r="AA15" i="15"/>
  <c r="Z15" i="15"/>
  <c r="T66" i="15"/>
  <c r="W24" i="15"/>
  <c r="O73" i="15"/>
  <c r="P73" i="15" s="1"/>
  <c r="S66" i="15"/>
  <c r="Y66" i="15" s="1"/>
  <c r="Y70" i="15"/>
  <c r="O68" i="15"/>
  <c r="N66" i="15"/>
  <c r="Z8" i="15"/>
  <c r="X8" i="15"/>
  <c r="X30" i="15"/>
  <c r="P95" i="15"/>
  <c r="P94" i="15"/>
  <c r="O76" i="15"/>
  <c r="W76" i="15" s="1"/>
  <c r="P9" i="15"/>
  <c r="P8" i="15"/>
  <c r="X92" i="15"/>
  <c r="O74" i="15"/>
  <c r="X74" i="15" s="1"/>
  <c r="X18" i="15"/>
  <c r="X77" i="15"/>
  <c r="I66" i="15"/>
  <c r="K68" i="15"/>
  <c r="P68" i="15" s="1"/>
  <c r="G80" i="15"/>
  <c r="K7" i="15"/>
  <c r="K77" i="15"/>
  <c r="P77" i="15" s="1"/>
  <c r="AA89" i="15"/>
  <c r="AA95" i="15"/>
  <c r="W92" i="15"/>
  <c r="AA92" i="15"/>
  <c r="X95" i="15"/>
  <c r="W95" i="15"/>
  <c r="W94" i="15"/>
  <c r="AA94" i="15"/>
  <c r="W89" i="15"/>
  <c r="P92" i="15"/>
  <c r="Y88" i="13"/>
  <c r="G80" i="13"/>
  <c r="K88" i="13"/>
  <c r="O92" i="13"/>
  <c r="Z92" i="13" s="1"/>
  <c r="O75" i="13"/>
  <c r="Z75" i="13" s="1"/>
  <c r="P28" i="13"/>
  <c r="X26" i="13"/>
  <c r="P26" i="13"/>
  <c r="K72" i="13"/>
  <c r="K94" i="13"/>
  <c r="J86" i="13"/>
  <c r="K91" i="13"/>
  <c r="S86" i="13"/>
  <c r="Y7" i="13"/>
  <c r="D86" i="13"/>
  <c r="O93" i="13"/>
  <c r="X93" i="13" s="1"/>
  <c r="R66" i="13"/>
  <c r="R86" i="13"/>
  <c r="S80" i="13"/>
  <c r="U66" i="13"/>
  <c r="C39" i="13"/>
  <c r="U80" i="13"/>
  <c r="Z34" i="13"/>
  <c r="Z76" i="13"/>
  <c r="W30" i="13"/>
  <c r="AA30" i="13"/>
  <c r="W34" i="13"/>
  <c r="Z90" i="13"/>
  <c r="W17" i="13"/>
  <c r="W18" i="13"/>
  <c r="W24" i="13"/>
  <c r="W26" i="13"/>
  <c r="W28" i="13"/>
  <c r="AA35" i="13"/>
  <c r="L80" i="13"/>
  <c r="P72" i="13"/>
  <c r="O74" i="13"/>
  <c r="X74" i="13" s="1"/>
  <c r="O88" i="13"/>
  <c r="Z88" i="13" s="1"/>
  <c r="O90" i="13"/>
  <c r="X90" i="13" s="1"/>
  <c r="AA94" i="13"/>
  <c r="O95" i="13"/>
  <c r="X95" i="13" s="1"/>
  <c r="Z72" i="13"/>
  <c r="AA92" i="13"/>
  <c r="Z28" i="13"/>
  <c r="P30" i="13"/>
  <c r="P34" i="13"/>
  <c r="AA34" i="13"/>
  <c r="N80" i="13"/>
  <c r="O72" i="13"/>
  <c r="O76" i="13"/>
  <c r="W92" i="13"/>
  <c r="L66" i="13"/>
  <c r="X88" i="13"/>
  <c r="M86" i="13"/>
  <c r="P9" i="13"/>
  <c r="P10" i="13"/>
  <c r="O91" i="13"/>
  <c r="W91" i="13" s="1"/>
  <c r="K71" i="13"/>
  <c r="P71" i="13" s="1"/>
  <c r="K74" i="13"/>
  <c r="K75" i="13"/>
  <c r="K92" i="13"/>
  <c r="P92" i="13" s="1"/>
  <c r="F80" i="13"/>
  <c r="K90" i="13"/>
  <c r="H66" i="13"/>
  <c r="G86" i="13"/>
  <c r="G66" i="13"/>
  <c r="J66" i="13"/>
  <c r="H86" i="13"/>
  <c r="P91" i="13"/>
  <c r="F66" i="13"/>
  <c r="J80" i="13"/>
  <c r="D66" i="13"/>
  <c r="AA14" i="13"/>
  <c r="W14" i="13"/>
  <c r="K7" i="13"/>
  <c r="P8" i="13"/>
  <c r="E80" i="13"/>
  <c r="E66" i="13"/>
  <c r="K67" i="13"/>
  <c r="I80" i="13"/>
  <c r="I66" i="13"/>
  <c r="R80" i="13"/>
  <c r="F86" i="13"/>
  <c r="K87" i="13"/>
  <c r="T86" i="13"/>
  <c r="AA8" i="13"/>
  <c r="W8" i="13"/>
  <c r="O7" i="13"/>
  <c r="X7" i="13" s="1"/>
  <c r="Z8" i="13"/>
  <c r="AA9" i="13"/>
  <c r="W9" i="13"/>
  <c r="Z9" i="13"/>
  <c r="P13" i="13"/>
  <c r="Z14" i="13"/>
  <c r="N66" i="13"/>
  <c r="S66" i="13"/>
  <c r="P68" i="13"/>
  <c r="Y69" i="13"/>
  <c r="K70" i="13"/>
  <c r="Y72" i="13"/>
  <c r="K73" i="13"/>
  <c r="Y76" i="13"/>
  <c r="K77" i="13"/>
  <c r="Y87" i="13"/>
  <c r="U86" i="13"/>
  <c r="K89" i="13"/>
  <c r="I86" i="13"/>
  <c r="Y91" i="13"/>
  <c r="Z91" i="13"/>
  <c r="K93" i="13"/>
  <c r="Y93" i="13"/>
  <c r="K95" i="13"/>
  <c r="AA13" i="13"/>
  <c r="W13" i="13"/>
  <c r="Z13" i="13"/>
  <c r="Y67" i="13"/>
  <c r="AA68" i="13"/>
  <c r="W68" i="13"/>
  <c r="Z68" i="13"/>
  <c r="Y68" i="13"/>
  <c r="P88" i="13"/>
  <c r="P94" i="13"/>
  <c r="P11" i="13"/>
  <c r="M80" i="13"/>
  <c r="M66" i="13"/>
  <c r="O67" i="13"/>
  <c r="Z67" i="13" s="1"/>
  <c r="T80" i="13"/>
  <c r="T66" i="13"/>
  <c r="O69" i="13"/>
  <c r="X69" i="13" s="1"/>
  <c r="O70" i="13"/>
  <c r="W70" i="13" s="1"/>
  <c r="AA70" i="13"/>
  <c r="Z70" i="13"/>
  <c r="Y70" i="13"/>
  <c r="AA71" i="13"/>
  <c r="O73" i="13"/>
  <c r="X73" i="13" s="1"/>
  <c r="Y73" i="13"/>
  <c r="AA74" i="13"/>
  <c r="W74" i="13"/>
  <c r="Z74" i="13"/>
  <c r="Y74" i="13"/>
  <c r="AA75" i="13"/>
  <c r="O77" i="13"/>
  <c r="Y77" i="13"/>
  <c r="N86" i="13"/>
  <c r="O87" i="13"/>
  <c r="O89" i="13"/>
  <c r="X89" i="13" s="1"/>
  <c r="L86" i="13"/>
  <c r="AA95" i="13"/>
  <c r="W95" i="13"/>
  <c r="Z95" i="13"/>
  <c r="W71" i="13"/>
  <c r="W75" i="13"/>
  <c r="D80" i="13"/>
  <c r="E86" i="13"/>
  <c r="Y90" i="13"/>
  <c r="W94" i="13"/>
  <c r="J48" i="12"/>
  <c r="AA96" i="12"/>
  <c r="Z96" i="12"/>
  <c r="Y96" i="12"/>
  <c r="X96" i="12"/>
  <c r="W96" i="12"/>
  <c r="O96" i="12"/>
  <c r="K96" i="12"/>
  <c r="P96" i="12" s="1"/>
  <c r="U95" i="12"/>
  <c r="T95" i="12"/>
  <c r="S95" i="12"/>
  <c r="Y95" i="12" s="1"/>
  <c r="R95" i="12"/>
  <c r="N95" i="12"/>
  <c r="M95" i="12"/>
  <c r="L95" i="12"/>
  <c r="O95" i="12" s="1"/>
  <c r="J95" i="12"/>
  <c r="I95" i="12"/>
  <c r="H95" i="12"/>
  <c r="G95" i="12"/>
  <c r="F95" i="12"/>
  <c r="E95" i="12"/>
  <c r="D95" i="12"/>
  <c r="C95" i="12"/>
  <c r="U94" i="12"/>
  <c r="T94" i="12"/>
  <c r="S94" i="12"/>
  <c r="R94" i="12"/>
  <c r="N94" i="12"/>
  <c r="X94" i="12" s="1"/>
  <c r="M94" i="12"/>
  <c r="L94" i="12"/>
  <c r="O94" i="12" s="1"/>
  <c r="J94" i="12"/>
  <c r="I94" i="12"/>
  <c r="H94" i="12"/>
  <c r="G94" i="12"/>
  <c r="F94" i="12"/>
  <c r="K94" i="12" s="1"/>
  <c r="E94" i="12"/>
  <c r="D94" i="12"/>
  <c r="C94" i="12"/>
  <c r="U93" i="12"/>
  <c r="T93" i="12"/>
  <c r="S93" i="12"/>
  <c r="R93" i="12"/>
  <c r="N93" i="12"/>
  <c r="X93" i="12" s="1"/>
  <c r="L93" i="12"/>
  <c r="I93" i="12"/>
  <c r="H93" i="12"/>
  <c r="G93" i="12"/>
  <c r="F93" i="12"/>
  <c r="E93" i="12"/>
  <c r="D93" i="12"/>
  <c r="C93" i="12"/>
  <c r="U92" i="12"/>
  <c r="T92" i="12"/>
  <c r="S92" i="12"/>
  <c r="R92" i="12"/>
  <c r="N92" i="12"/>
  <c r="M92" i="12"/>
  <c r="L92" i="12"/>
  <c r="O92" i="12" s="1"/>
  <c r="X92" i="12" s="1"/>
  <c r="J92" i="12"/>
  <c r="I92" i="12"/>
  <c r="H92" i="12"/>
  <c r="G92" i="12"/>
  <c r="F92" i="12"/>
  <c r="K92" i="12" s="1"/>
  <c r="E92" i="12"/>
  <c r="D92" i="12"/>
  <c r="C92" i="12"/>
  <c r="U91" i="12"/>
  <c r="T91" i="12"/>
  <c r="S91" i="12"/>
  <c r="R91" i="12"/>
  <c r="Y91" i="12" s="1"/>
  <c r="N91" i="12"/>
  <c r="X91" i="12" s="1"/>
  <c r="M91" i="12"/>
  <c r="L91" i="12"/>
  <c r="J91" i="12"/>
  <c r="I91" i="12"/>
  <c r="H91" i="12"/>
  <c r="G91" i="12"/>
  <c r="F91" i="12"/>
  <c r="E91" i="12"/>
  <c r="D91" i="12"/>
  <c r="C91" i="12"/>
  <c r="U90" i="12"/>
  <c r="T90" i="12"/>
  <c r="S90" i="12"/>
  <c r="R90" i="12"/>
  <c r="N90" i="12"/>
  <c r="M90" i="12"/>
  <c r="L90" i="12"/>
  <c r="J90" i="12"/>
  <c r="I90" i="12"/>
  <c r="H90" i="12"/>
  <c r="G90" i="12"/>
  <c r="F90" i="12"/>
  <c r="E90" i="12"/>
  <c r="D90" i="12"/>
  <c r="C90" i="12"/>
  <c r="Y89" i="12"/>
  <c r="U89" i="12"/>
  <c r="T89" i="12"/>
  <c r="S89" i="12"/>
  <c r="R89" i="12"/>
  <c r="N89" i="12"/>
  <c r="O89" i="12" s="1"/>
  <c r="M89" i="12"/>
  <c r="L89" i="12"/>
  <c r="J89" i="12"/>
  <c r="I89" i="12"/>
  <c r="H89" i="12"/>
  <c r="G89" i="12"/>
  <c r="F89" i="12"/>
  <c r="E89" i="12"/>
  <c r="D89" i="12"/>
  <c r="C89" i="12"/>
  <c r="U88" i="12"/>
  <c r="T88" i="12"/>
  <c r="S88" i="12"/>
  <c r="R88" i="12"/>
  <c r="N88" i="12"/>
  <c r="M88" i="12"/>
  <c r="L88" i="12"/>
  <c r="J88" i="12"/>
  <c r="I88" i="12"/>
  <c r="H88" i="12"/>
  <c r="G88" i="12"/>
  <c r="F88" i="12"/>
  <c r="F86" i="12" s="1"/>
  <c r="E88" i="12"/>
  <c r="D88" i="12"/>
  <c r="C88" i="12"/>
  <c r="U87" i="12"/>
  <c r="T87" i="12"/>
  <c r="S87" i="12"/>
  <c r="R87" i="12"/>
  <c r="N87" i="12"/>
  <c r="M87" i="12"/>
  <c r="L87" i="12"/>
  <c r="J87" i="12"/>
  <c r="I87" i="12"/>
  <c r="H87" i="12"/>
  <c r="G87" i="12"/>
  <c r="F87" i="12"/>
  <c r="E87" i="12"/>
  <c r="D87" i="12"/>
  <c r="C87" i="12"/>
  <c r="V86" i="12"/>
  <c r="Q86" i="12"/>
  <c r="Q80" i="12"/>
  <c r="AA78" i="12"/>
  <c r="Z78" i="12"/>
  <c r="Y78" i="12"/>
  <c r="X78" i="12"/>
  <c r="W78" i="12"/>
  <c r="P78" i="12"/>
  <c r="O78" i="12"/>
  <c r="K78" i="12"/>
  <c r="U77" i="12"/>
  <c r="T77" i="12"/>
  <c r="S77" i="12"/>
  <c r="R77" i="12"/>
  <c r="N77" i="12"/>
  <c r="M77" i="12"/>
  <c r="L77" i="12"/>
  <c r="J77" i="12"/>
  <c r="I77" i="12"/>
  <c r="H77" i="12"/>
  <c r="G77" i="12"/>
  <c r="F77" i="12"/>
  <c r="E77" i="12"/>
  <c r="D77" i="12"/>
  <c r="C77" i="12"/>
  <c r="U76" i="12"/>
  <c r="T76" i="12"/>
  <c r="S76" i="12"/>
  <c r="Y76" i="12" s="1"/>
  <c r="R76" i="12"/>
  <c r="N76" i="12"/>
  <c r="M76" i="12"/>
  <c r="L76" i="12"/>
  <c r="J76" i="12"/>
  <c r="I76" i="12"/>
  <c r="H76" i="12"/>
  <c r="G76" i="12"/>
  <c r="F76" i="12"/>
  <c r="E76" i="12"/>
  <c r="D76" i="12"/>
  <c r="C76" i="12"/>
  <c r="U75" i="12"/>
  <c r="T75" i="12"/>
  <c r="S75" i="12"/>
  <c r="R75" i="12"/>
  <c r="N75" i="12"/>
  <c r="M75" i="12"/>
  <c r="L75" i="12"/>
  <c r="J75" i="12"/>
  <c r="I75" i="12"/>
  <c r="H75" i="12"/>
  <c r="G75" i="12"/>
  <c r="F75" i="12"/>
  <c r="E75" i="12"/>
  <c r="D75" i="12"/>
  <c r="C75" i="12"/>
  <c r="U74" i="12"/>
  <c r="T74" i="12"/>
  <c r="S74" i="12"/>
  <c r="R74" i="12"/>
  <c r="Y74" i="12" s="1"/>
  <c r="N74" i="12"/>
  <c r="M74" i="12"/>
  <c r="L74" i="12"/>
  <c r="J74" i="12"/>
  <c r="I74" i="12"/>
  <c r="H74" i="12"/>
  <c r="G74" i="12"/>
  <c r="F74" i="12"/>
  <c r="E74" i="12"/>
  <c r="D74" i="12"/>
  <c r="C74" i="12"/>
  <c r="U73" i="12"/>
  <c r="T73" i="12"/>
  <c r="S73" i="12"/>
  <c r="R73" i="12"/>
  <c r="N73" i="12"/>
  <c r="X73" i="12" s="1"/>
  <c r="M73" i="12"/>
  <c r="L73" i="12"/>
  <c r="J73" i="12"/>
  <c r="I73" i="12"/>
  <c r="I80" i="12" s="1"/>
  <c r="H73" i="12"/>
  <c r="G73" i="12"/>
  <c r="F73" i="12"/>
  <c r="E73" i="12"/>
  <c r="D73" i="12"/>
  <c r="C73" i="12"/>
  <c r="U72" i="12"/>
  <c r="T72" i="12"/>
  <c r="S72" i="12"/>
  <c r="Y72" i="12" s="1"/>
  <c r="R72" i="12"/>
  <c r="N72" i="12"/>
  <c r="X72" i="12" s="1"/>
  <c r="M72" i="12"/>
  <c r="L72" i="12"/>
  <c r="O72" i="12" s="1"/>
  <c r="J72" i="12"/>
  <c r="I72" i="12"/>
  <c r="H72" i="12"/>
  <c r="G72" i="12"/>
  <c r="F72" i="12"/>
  <c r="E72" i="12"/>
  <c r="D72" i="12"/>
  <c r="C72" i="12"/>
  <c r="U71" i="12"/>
  <c r="T71" i="12"/>
  <c r="S71" i="12"/>
  <c r="R71" i="12"/>
  <c r="N71" i="12"/>
  <c r="X71" i="12" s="1"/>
  <c r="M71" i="12"/>
  <c r="L71" i="12"/>
  <c r="J71" i="12"/>
  <c r="I71" i="12"/>
  <c r="H71" i="12"/>
  <c r="G71" i="12"/>
  <c r="F71" i="12"/>
  <c r="E71" i="12"/>
  <c r="D71" i="12"/>
  <c r="C71" i="12"/>
  <c r="U70" i="12"/>
  <c r="T70" i="12"/>
  <c r="S70" i="12"/>
  <c r="R70" i="12"/>
  <c r="Y70" i="12" s="1"/>
  <c r="N70" i="12"/>
  <c r="X70" i="12" s="1"/>
  <c r="M70" i="12"/>
  <c r="L70" i="12"/>
  <c r="O70" i="12" s="1"/>
  <c r="J70" i="12"/>
  <c r="I70" i="12"/>
  <c r="H70" i="12"/>
  <c r="G70" i="12"/>
  <c r="F70" i="12"/>
  <c r="E70" i="12"/>
  <c r="D70" i="12"/>
  <c r="C70" i="12"/>
  <c r="Y69" i="12"/>
  <c r="U69" i="12"/>
  <c r="T69" i="12"/>
  <c r="S69" i="12"/>
  <c r="R69" i="12"/>
  <c r="N69" i="12"/>
  <c r="M69" i="12"/>
  <c r="L69" i="12"/>
  <c r="J69" i="12"/>
  <c r="I69" i="12"/>
  <c r="H69" i="12"/>
  <c r="G69" i="12"/>
  <c r="F69" i="12"/>
  <c r="E69" i="12"/>
  <c r="D69" i="12"/>
  <c r="C69" i="12"/>
  <c r="U68" i="12"/>
  <c r="T68" i="12"/>
  <c r="S68" i="12"/>
  <c r="R68" i="12"/>
  <c r="N68" i="12"/>
  <c r="X68" i="12" s="1"/>
  <c r="M68" i="12"/>
  <c r="L68" i="12"/>
  <c r="J68" i="12"/>
  <c r="I68" i="12"/>
  <c r="H68" i="12"/>
  <c r="G68" i="12"/>
  <c r="F68" i="12"/>
  <c r="E68" i="12"/>
  <c r="D68" i="12"/>
  <c r="C68" i="12"/>
  <c r="U67" i="12"/>
  <c r="T67" i="12"/>
  <c r="S67" i="12"/>
  <c r="R67" i="12"/>
  <c r="N67" i="12"/>
  <c r="M67" i="12"/>
  <c r="L67" i="12"/>
  <c r="J67" i="12"/>
  <c r="I67" i="12"/>
  <c r="H67" i="12"/>
  <c r="G67" i="12"/>
  <c r="F67" i="12"/>
  <c r="F80" i="12" s="1"/>
  <c r="E67" i="12"/>
  <c r="D67" i="12"/>
  <c r="C67" i="12"/>
  <c r="V66" i="12"/>
  <c r="Q66" i="12"/>
  <c r="C49" i="12"/>
  <c r="C48" i="12"/>
  <c r="C42" i="12"/>
  <c r="C40" i="12"/>
  <c r="AA36" i="12"/>
  <c r="Z36" i="12"/>
  <c r="Y36" i="12"/>
  <c r="X36" i="12"/>
  <c r="W36" i="12"/>
  <c r="O36" i="12"/>
  <c r="K36" i="12"/>
  <c r="Y35" i="12"/>
  <c r="O35" i="12"/>
  <c r="K35" i="12"/>
  <c r="Y34" i="12"/>
  <c r="O34" i="12"/>
  <c r="K34" i="12"/>
  <c r="AA33" i="12"/>
  <c r="Z33" i="12"/>
  <c r="Y33" i="12"/>
  <c r="X33" i="12"/>
  <c r="W33" i="12"/>
  <c r="O33" i="12"/>
  <c r="K33" i="12"/>
  <c r="AA32" i="12"/>
  <c r="Z32" i="12"/>
  <c r="Y32" i="12"/>
  <c r="X32" i="12"/>
  <c r="W32" i="12"/>
  <c r="O32" i="12"/>
  <c r="K32" i="12"/>
  <c r="AA31" i="12"/>
  <c r="Z31" i="12"/>
  <c r="Y31" i="12"/>
  <c r="X31" i="12"/>
  <c r="W31" i="12"/>
  <c r="O31" i="12"/>
  <c r="P31" i="12" s="1"/>
  <c r="K31" i="12"/>
  <c r="Y30" i="12"/>
  <c r="O30" i="12"/>
  <c r="K30" i="12"/>
  <c r="AA29" i="12"/>
  <c r="Z29" i="12"/>
  <c r="Y29" i="12"/>
  <c r="X29" i="12"/>
  <c r="W29" i="12"/>
  <c r="O29" i="12"/>
  <c r="K29" i="12"/>
  <c r="Y28" i="12"/>
  <c r="O28" i="12"/>
  <c r="K28" i="12"/>
  <c r="AA27" i="12"/>
  <c r="Z27" i="12"/>
  <c r="Y27" i="12"/>
  <c r="X27" i="12"/>
  <c r="W27" i="12"/>
  <c r="O27" i="12"/>
  <c r="P27" i="12" s="1"/>
  <c r="K27" i="12"/>
  <c r="Y26" i="12"/>
  <c r="O26" i="12"/>
  <c r="K26" i="12"/>
  <c r="AA25" i="12"/>
  <c r="Z25" i="12"/>
  <c r="Y25" i="12"/>
  <c r="X25" i="12"/>
  <c r="W25" i="12"/>
  <c r="O25" i="12"/>
  <c r="K25" i="12"/>
  <c r="Y24" i="12"/>
  <c r="O24" i="12"/>
  <c r="K24" i="12"/>
  <c r="AA23" i="12"/>
  <c r="Z23" i="12"/>
  <c r="Y23" i="12"/>
  <c r="X23" i="12"/>
  <c r="W23" i="12"/>
  <c r="O23" i="12"/>
  <c r="P23" i="12" s="1"/>
  <c r="K23" i="12"/>
  <c r="AA22" i="12"/>
  <c r="Z22" i="12"/>
  <c r="Y22" i="12"/>
  <c r="X22" i="12"/>
  <c r="W22" i="12"/>
  <c r="O22" i="12"/>
  <c r="K22" i="12"/>
  <c r="AA21" i="12"/>
  <c r="Z21" i="12"/>
  <c r="Y21" i="12"/>
  <c r="X21" i="12"/>
  <c r="W21" i="12"/>
  <c r="O21" i="12"/>
  <c r="K21" i="12"/>
  <c r="AA20" i="12"/>
  <c r="Z20" i="12"/>
  <c r="Y20" i="12"/>
  <c r="X20" i="12"/>
  <c r="W20" i="12"/>
  <c r="O20" i="12"/>
  <c r="P20" i="12" s="1"/>
  <c r="K20" i="12"/>
  <c r="AA19" i="12"/>
  <c r="Z19" i="12"/>
  <c r="Y19" i="12"/>
  <c r="X19" i="12"/>
  <c r="W19" i="12"/>
  <c r="O19" i="12"/>
  <c r="P19" i="12" s="1"/>
  <c r="K19" i="12"/>
  <c r="Y18" i="12"/>
  <c r="X18" i="12"/>
  <c r="O18" i="12"/>
  <c r="W18" i="12" s="1"/>
  <c r="K18" i="12"/>
  <c r="Y17" i="12"/>
  <c r="X17" i="12"/>
  <c r="O17" i="12"/>
  <c r="Z17" i="12" s="1"/>
  <c r="K17" i="12"/>
  <c r="AA16" i="12"/>
  <c r="Z16" i="12"/>
  <c r="Y16" i="12"/>
  <c r="X16" i="12"/>
  <c r="W16" i="12"/>
  <c r="O16" i="12"/>
  <c r="P16" i="12" s="1"/>
  <c r="K16" i="12"/>
  <c r="Y15" i="12"/>
  <c r="X15" i="12"/>
  <c r="O15" i="12"/>
  <c r="AA15" i="12" s="1"/>
  <c r="K15" i="12"/>
  <c r="Y14" i="12"/>
  <c r="X14" i="12"/>
  <c r="O14" i="12"/>
  <c r="Z14" i="12" s="1"/>
  <c r="K14" i="12"/>
  <c r="Y13" i="12"/>
  <c r="X13" i="12"/>
  <c r="O13" i="12"/>
  <c r="AA13" i="12" s="1"/>
  <c r="K13" i="12"/>
  <c r="AA12" i="12"/>
  <c r="Z12" i="12"/>
  <c r="Y12" i="12"/>
  <c r="X12" i="12"/>
  <c r="W12" i="12"/>
  <c r="O12" i="12"/>
  <c r="K12" i="12"/>
  <c r="P12" i="12" s="1"/>
  <c r="AA11" i="12"/>
  <c r="Z11" i="12"/>
  <c r="Y11" i="12"/>
  <c r="X11" i="12"/>
  <c r="W11" i="12"/>
  <c r="O11" i="12"/>
  <c r="K11" i="12"/>
  <c r="P11" i="12" s="1"/>
  <c r="AA10" i="12"/>
  <c r="Z10" i="12"/>
  <c r="Y10" i="12"/>
  <c r="X10" i="12"/>
  <c r="W10" i="12"/>
  <c r="O10" i="12"/>
  <c r="K10" i="12"/>
  <c r="Y9" i="12"/>
  <c r="O9" i="12"/>
  <c r="AA9" i="12" s="1"/>
  <c r="K9" i="12"/>
  <c r="Y8" i="12"/>
  <c r="O8" i="12"/>
  <c r="AA8" i="12" s="1"/>
  <c r="K8" i="12"/>
  <c r="V7" i="12"/>
  <c r="U7" i="12"/>
  <c r="C51" i="12" s="1"/>
  <c r="C39" i="12" s="1"/>
  <c r="T7" i="12"/>
  <c r="S7" i="12"/>
  <c r="R7" i="12"/>
  <c r="Q7" i="12"/>
  <c r="N7" i="12"/>
  <c r="M7" i="12"/>
  <c r="L7" i="12"/>
  <c r="J7" i="12"/>
  <c r="I7" i="12"/>
  <c r="H7" i="12"/>
  <c r="G7" i="12"/>
  <c r="F7" i="12"/>
  <c r="E7" i="12"/>
  <c r="D7" i="12"/>
  <c r="C7" i="12"/>
  <c r="Z73" i="13" l="1"/>
  <c r="P95" i="13"/>
  <c r="P88" i="15"/>
  <c r="X88" i="15"/>
  <c r="W88" i="15"/>
  <c r="Y86" i="15"/>
  <c r="K86" i="15"/>
  <c r="Z87" i="15"/>
  <c r="P87" i="15"/>
  <c r="AA93" i="15"/>
  <c r="W69" i="15"/>
  <c r="AA88" i="15"/>
  <c r="P67" i="15"/>
  <c r="AA87" i="15"/>
  <c r="X67" i="15"/>
  <c r="X87" i="15"/>
  <c r="P72" i="15"/>
  <c r="P80" i="15" s="1"/>
  <c r="W72" i="15"/>
  <c r="AA72" i="15"/>
  <c r="Z72" i="15"/>
  <c r="K66" i="15"/>
  <c r="AA7" i="15"/>
  <c r="W7" i="15"/>
  <c r="X69" i="15"/>
  <c r="Z69" i="15"/>
  <c r="AA91" i="15"/>
  <c r="W91" i="15"/>
  <c r="Z91" i="15"/>
  <c r="O86" i="15"/>
  <c r="X86" i="15" s="1"/>
  <c r="P93" i="15"/>
  <c r="W74" i="15"/>
  <c r="AA74" i="15"/>
  <c r="Z74" i="15"/>
  <c r="P76" i="15"/>
  <c r="Z76" i="15"/>
  <c r="Z67" i="15"/>
  <c r="W67" i="15"/>
  <c r="AA76" i="15"/>
  <c r="AA73" i="15"/>
  <c r="W68" i="15"/>
  <c r="AA68" i="15"/>
  <c r="Z68" i="15"/>
  <c r="Z7" i="15"/>
  <c r="P7" i="15"/>
  <c r="P91" i="15"/>
  <c r="Z93" i="13"/>
  <c r="W93" i="15"/>
  <c r="Z93" i="15"/>
  <c r="AA93" i="13"/>
  <c r="O66" i="15"/>
  <c r="X66" i="15" s="1"/>
  <c r="W73" i="15"/>
  <c r="O80" i="15"/>
  <c r="Z73" i="15"/>
  <c r="X73" i="15"/>
  <c r="P74" i="15"/>
  <c r="X76" i="15"/>
  <c r="K80" i="15"/>
  <c r="X75" i="13"/>
  <c r="P75" i="13"/>
  <c r="Y86" i="13"/>
  <c r="P74" i="13"/>
  <c r="AA67" i="13"/>
  <c r="W67" i="13"/>
  <c r="W7" i="13"/>
  <c r="P93" i="13"/>
  <c r="W93" i="13"/>
  <c r="W90" i="13"/>
  <c r="AA90" i="13"/>
  <c r="W76" i="13"/>
  <c r="AA76" i="13"/>
  <c r="P90" i="13"/>
  <c r="P73" i="13"/>
  <c r="AA88" i="13"/>
  <c r="W72" i="13"/>
  <c r="AA72" i="13"/>
  <c r="P76" i="13"/>
  <c r="Z7" i="13"/>
  <c r="W88" i="13"/>
  <c r="AA91" i="13"/>
  <c r="AA7" i="13"/>
  <c r="O86" i="13"/>
  <c r="W86" i="13" s="1"/>
  <c r="X87" i="13"/>
  <c r="X77" i="13"/>
  <c r="W77" i="13"/>
  <c r="AA77" i="13"/>
  <c r="AA69" i="13"/>
  <c r="W69" i="13"/>
  <c r="O80" i="13"/>
  <c r="O66" i="13"/>
  <c r="W66" i="13" s="1"/>
  <c r="X67" i="13"/>
  <c r="AA87" i="13"/>
  <c r="P77" i="13"/>
  <c r="K80" i="13"/>
  <c r="K66" i="13"/>
  <c r="AA73" i="13"/>
  <c r="W73" i="13"/>
  <c r="Z87" i="13"/>
  <c r="K86" i="13"/>
  <c r="P87" i="13"/>
  <c r="AA89" i="13"/>
  <c r="W89" i="13"/>
  <c r="Z89" i="13"/>
  <c r="Z77" i="13"/>
  <c r="P67" i="13"/>
  <c r="P89" i="13"/>
  <c r="W87" i="13"/>
  <c r="Y66" i="13"/>
  <c r="P7" i="13"/>
  <c r="Z69" i="13"/>
  <c r="O69" i="12"/>
  <c r="P34" i="12"/>
  <c r="O76" i="12"/>
  <c r="N86" i="12"/>
  <c r="O73" i="12"/>
  <c r="J80" i="12"/>
  <c r="K95" i="12"/>
  <c r="P95" i="12" s="1"/>
  <c r="K73" i="12"/>
  <c r="P73" i="12" s="1"/>
  <c r="U80" i="12"/>
  <c r="T80" i="12"/>
  <c r="M80" i="12"/>
  <c r="O71" i="12"/>
  <c r="M66" i="12"/>
  <c r="Y93" i="12"/>
  <c r="P13" i="12"/>
  <c r="K91" i="12"/>
  <c r="X9" i="12"/>
  <c r="P9" i="12"/>
  <c r="Y87" i="12"/>
  <c r="X8" i="12"/>
  <c r="P8" i="12"/>
  <c r="R80" i="12"/>
  <c r="R86" i="12"/>
  <c r="Z73" i="12"/>
  <c r="AA14" i="12"/>
  <c r="Z9" i="12"/>
  <c r="Z13" i="12"/>
  <c r="W14" i="12"/>
  <c r="O74" i="12"/>
  <c r="AA74" i="12" s="1"/>
  <c r="O7" i="12"/>
  <c r="Z7" i="12" s="1"/>
  <c r="Z8" i="12"/>
  <c r="W9" i="12"/>
  <c r="W13" i="12"/>
  <c r="W8" i="12"/>
  <c r="P10" i="12"/>
  <c r="P33" i="12"/>
  <c r="O68" i="12"/>
  <c r="Z68" i="12" s="1"/>
  <c r="O75" i="12"/>
  <c r="X75" i="12" s="1"/>
  <c r="O77" i="12"/>
  <c r="Z77" i="12" s="1"/>
  <c r="O88" i="12"/>
  <c r="X88" i="12" s="1"/>
  <c r="O91" i="12"/>
  <c r="P91" i="12" s="1"/>
  <c r="O93" i="12"/>
  <c r="Z93" i="12" s="1"/>
  <c r="AA68" i="12"/>
  <c r="D86" i="12"/>
  <c r="H86" i="12"/>
  <c r="K7" i="12"/>
  <c r="P21" i="12"/>
  <c r="P25" i="12"/>
  <c r="P29" i="12"/>
  <c r="K68" i="12"/>
  <c r="I66" i="12"/>
  <c r="C66" i="12"/>
  <c r="G66" i="12"/>
  <c r="K90" i="12"/>
  <c r="P22" i="12"/>
  <c r="K67" i="12"/>
  <c r="AA69" i="12"/>
  <c r="AA70" i="12"/>
  <c r="AA73" i="12"/>
  <c r="K77" i="12"/>
  <c r="I86" i="12"/>
  <c r="J86" i="12"/>
  <c r="K89" i="12"/>
  <c r="P94" i="12"/>
  <c r="K74" i="12"/>
  <c r="K75" i="12"/>
  <c r="K76" i="12"/>
  <c r="P76" i="12" s="1"/>
  <c r="E80" i="12"/>
  <c r="AA91" i="12"/>
  <c r="W69" i="12"/>
  <c r="T66" i="12"/>
  <c r="Z71" i="12"/>
  <c r="S66" i="12"/>
  <c r="Y71" i="12"/>
  <c r="AA71" i="12"/>
  <c r="W71" i="12"/>
  <c r="AA72" i="12"/>
  <c r="P74" i="12"/>
  <c r="Y88" i="12"/>
  <c r="S86" i="12"/>
  <c r="Z15" i="12"/>
  <c r="P17" i="12"/>
  <c r="AA17" i="12"/>
  <c r="AA26" i="12"/>
  <c r="W26" i="12"/>
  <c r="Z26" i="12"/>
  <c r="P26" i="12"/>
  <c r="X26" i="12"/>
  <c r="AA30" i="12"/>
  <c r="W30" i="12"/>
  <c r="Z30" i="12"/>
  <c r="P30" i="12"/>
  <c r="X30" i="12"/>
  <c r="AA34" i="12"/>
  <c r="W34" i="12"/>
  <c r="Z34" i="12"/>
  <c r="X34" i="12"/>
  <c r="C80" i="12"/>
  <c r="G80" i="12"/>
  <c r="L80" i="12"/>
  <c r="O67" i="12"/>
  <c r="AA67" i="12" s="1"/>
  <c r="L66" i="12"/>
  <c r="Y68" i="12"/>
  <c r="R66" i="12"/>
  <c r="W68" i="12"/>
  <c r="N66" i="12"/>
  <c r="X69" i="12"/>
  <c r="K70" i="12"/>
  <c r="X74" i="12"/>
  <c r="K87" i="12"/>
  <c r="E86" i="12"/>
  <c r="P89" i="12"/>
  <c r="P92" i="12"/>
  <c r="Z95" i="12"/>
  <c r="Y75" i="12"/>
  <c r="AA75" i="12"/>
  <c r="W75" i="12"/>
  <c r="AA76" i="12"/>
  <c r="O87" i="12"/>
  <c r="Z87" i="12" s="1"/>
  <c r="M86" i="12"/>
  <c r="AA89" i="12"/>
  <c r="Z92" i="12"/>
  <c r="Y92" i="12"/>
  <c r="AA92" i="12"/>
  <c r="W92" i="12"/>
  <c r="Y7" i="12"/>
  <c r="W15" i="12"/>
  <c r="W17" i="12"/>
  <c r="P32" i="12"/>
  <c r="P36" i="12"/>
  <c r="E66" i="12"/>
  <c r="U66" i="12"/>
  <c r="D80" i="12"/>
  <c r="D66" i="12"/>
  <c r="H80" i="12"/>
  <c r="H66" i="12"/>
  <c r="S80" i="12"/>
  <c r="K69" i="12"/>
  <c r="F66" i="12"/>
  <c r="J66" i="12"/>
  <c r="W70" i="12"/>
  <c r="K71" i="12"/>
  <c r="P71" i="12" s="1"/>
  <c r="Z72" i="12"/>
  <c r="W74" i="12"/>
  <c r="Z76" i="12"/>
  <c r="K88" i="12"/>
  <c r="U86" i="12"/>
  <c r="Z89" i="12"/>
  <c r="L86" i="12"/>
  <c r="O90" i="12"/>
  <c r="Z90" i="12" s="1"/>
  <c r="W91" i="12"/>
  <c r="K93" i="12"/>
  <c r="X95" i="12"/>
  <c r="W95" i="12"/>
  <c r="AA35" i="12"/>
  <c r="W35" i="12"/>
  <c r="Z35" i="12"/>
  <c r="X35" i="12"/>
  <c r="K72" i="12"/>
  <c r="P72" i="12" s="1"/>
  <c r="AA18" i="12"/>
  <c r="Z18" i="12"/>
  <c r="P18" i="12"/>
  <c r="AA24" i="12"/>
  <c r="W24" i="12"/>
  <c r="Z24" i="12"/>
  <c r="P24" i="12"/>
  <c r="X24" i="12"/>
  <c r="AA28" i="12"/>
  <c r="W28" i="12"/>
  <c r="Z28" i="12"/>
  <c r="P28" i="12"/>
  <c r="X28" i="12"/>
  <c r="P35" i="12"/>
  <c r="Z69" i="12"/>
  <c r="Z70" i="12"/>
  <c r="W72" i="12"/>
  <c r="Z74" i="12"/>
  <c r="X76" i="12"/>
  <c r="W76" i="12"/>
  <c r="C86" i="12"/>
  <c r="G86" i="12"/>
  <c r="X89" i="12"/>
  <c r="W89" i="12"/>
  <c r="T86" i="12"/>
  <c r="Z94" i="12"/>
  <c r="Y94" i="12"/>
  <c r="AA94" i="12"/>
  <c r="W94" i="12"/>
  <c r="AA95" i="12"/>
  <c r="Y67" i="12"/>
  <c r="Y73" i="12"/>
  <c r="Y77" i="12"/>
  <c r="Y90" i="12"/>
  <c r="W67" i="12"/>
  <c r="W73" i="12"/>
  <c r="N80" i="12"/>
  <c r="AA96" i="11"/>
  <c r="Z96" i="11"/>
  <c r="Y96" i="11"/>
  <c r="X96" i="11"/>
  <c r="W96" i="11"/>
  <c r="O96" i="11"/>
  <c r="K96" i="11"/>
  <c r="U95" i="11"/>
  <c r="T95" i="11"/>
  <c r="S95" i="11"/>
  <c r="Y95" i="11" s="1"/>
  <c r="R95" i="11"/>
  <c r="N95" i="11"/>
  <c r="M95" i="11"/>
  <c r="L95" i="11"/>
  <c r="O95" i="11" s="1"/>
  <c r="J95" i="11"/>
  <c r="I95" i="11"/>
  <c r="H95" i="11"/>
  <c r="G95" i="11"/>
  <c r="F95" i="11"/>
  <c r="E95" i="11"/>
  <c r="D95" i="11"/>
  <c r="C95" i="11"/>
  <c r="U94" i="11"/>
  <c r="T94" i="11"/>
  <c r="S94" i="11"/>
  <c r="R94" i="11"/>
  <c r="N94" i="11"/>
  <c r="M94" i="11"/>
  <c r="L94" i="11"/>
  <c r="J94" i="11"/>
  <c r="I94" i="11"/>
  <c r="H94" i="11"/>
  <c r="G94" i="11"/>
  <c r="F94" i="11"/>
  <c r="E94" i="11"/>
  <c r="D94" i="11"/>
  <c r="C94" i="11"/>
  <c r="U93" i="11"/>
  <c r="T93" i="11"/>
  <c r="S93" i="11"/>
  <c r="R93" i="11"/>
  <c r="N93" i="11"/>
  <c r="L93" i="11"/>
  <c r="I93" i="11"/>
  <c r="H93" i="11"/>
  <c r="G93" i="11"/>
  <c r="F93" i="11"/>
  <c r="E93" i="11"/>
  <c r="D93" i="11"/>
  <c r="C93" i="11"/>
  <c r="U92" i="11"/>
  <c r="T92" i="11"/>
  <c r="S92" i="11"/>
  <c r="R92" i="11"/>
  <c r="N92" i="11"/>
  <c r="M92" i="11"/>
  <c r="L92" i="11"/>
  <c r="J92" i="11"/>
  <c r="I92" i="11"/>
  <c r="H92" i="11"/>
  <c r="G92" i="11"/>
  <c r="F92" i="11"/>
  <c r="E92" i="11"/>
  <c r="D92" i="11"/>
  <c r="C92" i="11"/>
  <c r="U91" i="11"/>
  <c r="T91" i="11"/>
  <c r="S91" i="11"/>
  <c r="Y91" i="11" s="1"/>
  <c r="R91" i="11"/>
  <c r="N91" i="11"/>
  <c r="X91" i="11" s="1"/>
  <c r="M91" i="11"/>
  <c r="L91" i="11"/>
  <c r="J91" i="11"/>
  <c r="I91" i="11"/>
  <c r="H91" i="11"/>
  <c r="G91" i="11"/>
  <c r="F91" i="11"/>
  <c r="E91" i="11"/>
  <c r="D91" i="11"/>
  <c r="C91" i="11"/>
  <c r="U90" i="11"/>
  <c r="T90" i="11"/>
  <c r="S90" i="11"/>
  <c r="Y90" i="11" s="1"/>
  <c r="R90" i="11"/>
  <c r="N90" i="11"/>
  <c r="M90" i="11"/>
  <c r="L90" i="11"/>
  <c r="J90" i="11"/>
  <c r="I90" i="11"/>
  <c r="H90" i="11"/>
  <c r="G90" i="11"/>
  <c r="F90" i="11"/>
  <c r="E90" i="11"/>
  <c r="D90" i="11"/>
  <c r="C90" i="11"/>
  <c r="U89" i="11"/>
  <c r="T89" i="11"/>
  <c r="S89" i="11"/>
  <c r="Y89" i="11" s="1"/>
  <c r="R89" i="11"/>
  <c r="N89" i="11"/>
  <c r="M89" i="11"/>
  <c r="L89" i="11"/>
  <c r="J89" i="11"/>
  <c r="I89" i="11"/>
  <c r="H89" i="11"/>
  <c r="G89" i="11"/>
  <c r="F89" i="11"/>
  <c r="E89" i="11"/>
  <c r="D89" i="11"/>
  <c r="C89" i="11"/>
  <c r="C86" i="11" s="1"/>
  <c r="U88" i="11"/>
  <c r="T88" i="11"/>
  <c r="S88" i="11"/>
  <c r="R88" i="11"/>
  <c r="N88" i="11"/>
  <c r="M88" i="11"/>
  <c r="L88" i="11"/>
  <c r="J88" i="11"/>
  <c r="I88" i="11"/>
  <c r="H88" i="11"/>
  <c r="G88" i="11"/>
  <c r="F88" i="11"/>
  <c r="F86" i="11" s="1"/>
  <c r="E88" i="11"/>
  <c r="D88" i="11"/>
  <c r="C88" i="11"/>
  <c r="U87" i="11"/>
  <c r="T87" i="11"/>
  <c r="S87" i="11"/>
  <c r="R87" i="11"/>
  <c r="N87" i="11"/>
  <c r="M87" i="11"/>
  <c r="L87" i="11"/>
  <c r="J87" i="11"/>
  <c r="I87" i="11"/>
  <c r="H87" i="11"/>
  <c r="G87" i="11"/>
  <c r="F87" i="11"/>
  <c r="E87" i="11"/>
  <c r="D87" i="11"/>
  <c r="C87" i="11"/>
  <c r="V86" i="11"/>
  <c r="Q86" i="11"/>
  <c r="Q80" i="11"/>
  <c r="AA78" i="11"/>
  <c r="Z78" i="11"/>
  <c r="Y78" i="11"/>
  <c r="X78" i="11"/>
  <c r="W78" i="11"/>
  <c r="O78" i="11"/>
  <c r="K78" i="11"/>
  <c r="P78" i="11" s="1"/>
  <c r="U77" i="11"/>
  <c r="T77" i="11"/>
  <c r="S77" i="11"/>
  <c r="R77" i="11"/>
  <c r="N77" i="11"/>
  <c r="M77" i="11"/>
  <c r="L77" i="11"/>
  <c r="J77" i="11"/>
  <c r="I77" i="11"/>
  <c r="H77" i="11"/>
  <c r="G77" i="11"/>
  <c r="F77" i="11"/>
  <c r="E77" i="11"/>
  <c r="D77" i="11"/>
  <c r="C77" i="11"/>
  <c r="U76" i="11"/>
  <c r="T76" i="11"/>
  <c r="S76" i="11"/>
  <c r="R76" i="11"/>
  <c r="N76" i="11"/>
  <c r="M76" i="11"/>
  <c r="L76" i="11"/>
  <c r="O76" i="11" s="1"/>
  <c r="J76" i="11"/>
  <c r="I76" i="11"/>
  <c r="H76" i="11"/>
  <c r="G76" i="11"/>
  <c r="F76" i="11"/>
  <c r="E76" i="11"/>
  <c r="D76" i="11"/>
  <c r="C76" i="11"/>
  <c r="U75" i="11"/>
  <c r="T75" i="11"/>
  <c r="S75" i="11"/>
  <c r="R75" i="11"/>
  <c r="N75" i="11"/>
  <c r="M75" i="11"/>
  <c r="L75" i="11"/>
  <c r="J75" i="11"/>
  <c r="I75" i="11"/>
  <c r="H75" i="11"/>
  <c r="G75" i="11"/>
  <c r="F75" i="11"/>
  <c r="E75" i="11"/>
  <c r="D75" i="11"/>
  <c r="C75" i="11"/>
  <c r="U74" i="11"/>
  <c r="T74" i="11"/>
  <c r="S74" i="11"/>
  <c r="R74" i="11"/>
  <c r="N74" i="11"/>
  <c r="M74" i="11"/>
  <c r="L74" i="11"/>
  <c r="J74" i="11"/>
  <c r="I74" i="11"/>
  <c r="H74" i="11"/>
  <c r="G74" i="11"/>
  <c r="F74" i="11"/>
  <c r="E74" i="11"/>
  <c r="D74" i="11"/>
  <c r="C74" i="11"/>
  <c r="U73" i="11"/>
  <c r="T73" i="11"/>
  <c r="S73" i="11"/>
  <c r="R73" i="11"/>
  <c r="N73" i="11"/>
  <c r="M73" i="11"/>
  <c r="L73" i="11"/>
  <c r="J73" i="11"/>
  <c r="I73" i="11"/>
  <c r="H73" i="11"/>
  <c r="G73" i="11"/>
  <c r="F73" i="11"/>
  <c r="E73" i="11"/>
  <c r="D73" i="11"/>
  <c r="C73" i="11"/>
  <c r="U72" i="11"/>
  <c r="T72" i="11"/>
  <c r="S72" i="11"/>
  <c r="Y72" i="11" s="1"/>
  <c r="R72" i="11"/>
  <c r="N72" i="11"/>
  <c r="X72" i="11" s="1"/>
  <c r="M72" i="11"/>
  <c r="L72" i="11"/>
  <c r="O72" i="11" s="1"/>
  <c r="Z72" i="11" s="1"/>
  <c r="J72" i="11"/>
  <c r="I72" i="11"/>
  <c r="H72" i="11"/>
  <c r="G72" i="11"/>
  <c r="F72" i="11"/>
  <c r="E72" i="11"/>
  <c r="D72" i="11"/>
  <c r="C72" i="11"/>
  <c r="U71" i="11"/>
  <c r="T71" i="11"/>
  <c r="S71" i="11"/>
  <c r="R71" i="11"/>
  <c r="N71" i="11"/>
  <c r="X71" i="11" s="1"/>
  <c r="M71" i="11"/>
  <c r="L71" i="11"/>
  <c r="J71" i="11"/>
  <c r="I71" i="11"/>
  <c r="H71" i="11"/>
  <c r="G71" i="11"/>
  <c r="F71" i="11"/>
  <c r="E71" i="11"/>
  <c r="D71" i="11"/>
  <c r="C71" i="11"/>
  <c r="X70" i="11"/>
  <c r="U70" i="11"/>
  <c r="T70" i="11"/>
  <c r="S70" i="11"/>
  <c r="R70" i="11"/>
  <c r="N70" i="11"/>
  <c r="M70" i="11"/>
  <c r="L70" i="11"/>
  <c r="J70" i="11"/>
  <c r="I70" i="11"/>
  <c r="H70" i="11"/>
  <c r="G70" i="11"/>
  <c r="F70" i="11"/>
  <c r="E70" i="11"/>
  <c r="D70" i="11"/>
  <c r="C70" i="11"/>
  <c r="U69" i="11"/>
  <c r="T69" i="11"/>
  <c r="S69" i="11"/>
  <c r="R69" i="11"/>
  <c r="Y69" i="11" s="1"/>
  <c r="N69" i="11"/>
  <c r="M69" i="11"/>
  <c r="L69" i="11"/>
  <c r="J69" i="11"/>
  <c r="I69" i="11"/>
  <c r="H69" i="11"/>
  <c r="G69" i="11"/>
  <c r="F69" i="11"/>
  <c r="E69" i="11"/>
  <c r="D69" i="11"/>
  <c r="C69" i="11"/>
  <c r="U68" i="11"/>
  <c r="T68" i="11"/>
  <c r="S68" i="11"/>
  <c r="R68" i="11"/>
  <c r="N68" i="11"/>
  <c r="X68" i="11" s="1"/>
  <c r="M68" i="11"/>
  <c r="L68" i="11"/>
  <c r="J68" i="11"/>
  <c r="I68" i="11"/>
  <c r="H68" i="11"/>
  <c r="G68" i="11"/>
  <c r="F68" i="11"/>
  <c r="E68" i="11"/>
  <c r="D68" i="11"/>
  <c r="C68" i="11"/>
  <c r="U67" i="11"/>
  <c r="T67" i="11"/>
  <c r="S67" i="11"/>
  <c r="R67" i="11"/>
  <c r="N67" i="11"/>
  <c r="M67" i="11"/>
  <c r="L67" i="11"/>
  <c r="J67" i="11"/>
  <c r="I67" i="11"/>
  <c r="H67" i="11"/>
  <c r="G67" i="11"/>
  <c r="F67" i="11"/>
  <c r="E67" i="11"/>
  <c r="D67" i="11"/>
  <c r="C67" i="11"/>
  <c r="V66" i="11"/>
  <c r="Q66" i="11"/>
  <c r="C49" i="11"/>
  <c r="J48" i="11"/>
  <c r="C48" i="11"/>
  <c r="C42" i="11"/>
  <c r="C40" i="11"/>
  <c r="AA36" i="11"/>
  <c r="Z36" i="11"/>
  <c r="Y36" i="11"/>
  <c r="X36" i="11"/>
  <c r="W36" i="11"/>
  <c r="O36" i="11"/>
  <c r="K36" i="11"/>
  <c r="P36" i="11" s="1"/>
  <c r="Y35" i="11"/>
  <c r="O35" i="11"/>
  <c r="X35" i="11" s="1"/>
  <c r="K35" i="11"/>
  <c r="Y34" i="11"/>
  <c r="O34" i="11"/>
  <c r="K34" i="11"/>
  <c r="AA33" i="11"/>
  <c r="Z33" i="11"/>
  <c r="Y33" i="11"/>
  <c r="X33" i="11"/>
  <c r="W33" i="11"/>
  <c r="O33" i="11"/>
  <c r="P33" i="11" s="1"/>
  <c r="K33" i="11"/>
  <c r="AA32" i="11"/>
  <c r="Z32" i="11"/>
  <c r="Y32" i="11"/>
  <c r="X32" i="11"/>
  <c r="W32" i="11"/>
  <c r="O32" i="11"/>
  <c r="K32" i="11"/>
  <c r="AA31" i="11"/>
  <c r="Z31" i="11"/>
  <c r="Y31" i="11"/>
  <c r="X31" i="11"/>
  <c r="W31" i="11"/>
  <c r="O31" i="11"/>
  <c r="K31" i="11"/>
  <c r="Y30" i="11"/>
  <c r="O30" i="11"/>
  <c r="X30" i="11" s="1"/>
  <c r="K30" i="11"/>
  <c r="AA29" i="11"/>
  <c r="Z29" i="11"/>
  <c r="Y29" i="11"/>
  <c r="X29" i="11"/>
  <c r="W29" i="11"/>
  <c r="O29" i="11"/>
  <c r="K29" i="11"/>
  <c r="Y28" i="11"/>
  <c r="O28" i="11"/>
  <c r="X28" i="11" s="1"/>
  <c r="K28" i="11"/>
  <c r="AA27" i="11"/>
  <c r="Z27" i="11"/>
  <c r="Y27" i="11"/>
  <c r="X27" i="11"/>
  <c r="W27" i="11"/>
  <c r="O27" i="11"/>
  <c r="K27" i="11"/>
  <c r="Y26" i="11"/>
  <c r="O26" i="11"/>
  <c r="Z26" i="11" s="1"/>
  <c r="K26" i="11"/>
  <c r="AA25" i="11"/>
  <c r="Z25" i="11"/>
  <c r="Y25" i="11"/>
  <c r="X25" i="11"/>
  <c r="W25" i="11"/>
  <c r="O25" i="11"/>
  <c r="K25" i="11"/>
  <c r="P25" i="11" s="1"/>
  <c r="Y24" i="11"/>
  <c r="O24" i="11"/>
  <c r="Z24" i="11" s="1"/>
  <c r="K24" i="11"/>
  <c r="AA23" i="11"/>
  <c r="Z23" i="11"/>
  <c r="Y23" i="11"/>
  <c r="X23" i="11"/>
  <c r="W23" i="11"/>
  <c r="O23" i="11"/>
  <c r="K23" i="11"/>
  <c r="P23" i="11" s="1"/>
  <c r="AA22" i="11"/>
  <c r="Z22" i="11"/>
  <c r="Y22" i="11"/>
  <c r="X22" i="11"/>
  <c r="W22" i="11"/>
  <c r="O22" i="11"/>
  <c r="K22" i="11"/>
  <c r="AA21" i="11"/>
  <c r="Z21" i="11"/>
  <c r="Y21" i="11"/>
  <c r="X21" i="11"/>
  <c r="W21" i="11"/>
  <c r="O21" i="11"/>
  <c r="K21" i="11"/>
  <c r="AA20" i="11"/>
  <c r="Z20" i="11"/>
  <c r="Y20" i="11"/>
  <c r="X20" i="11"/>
  <c r="W20" i="11"/>
  <c r="O20" i="11"/>
  <c r="K20" i="11"/>
  <c r="AA19" i="11"/>
  <c r="Z19" i="11"/>
  <c r="Y19" i="11"/>
  <c r="X19" i="11"/>
  <c r="W19" i="11"/>
  <c r="O19" i="11"/>
  <c r="K19" i="11"/>
  <c r="P19" i="11" s="1"/>
  <c r="Y18" i="11"/>
  <c r="X18" i="11"/>
  <c r="O18" i="11"/>
  <c r="Z18" i="11" s="1"/>
  <c r="K18" i="11"/>
  <c r="Y17" i="11"/>
  <c r="X17" i="11"/>
  <c r="O17" i="11"/>
  <c r="K17" i="11"/>
  <c r="AA16" i="11"/>
  <c r="Z16" i="11"/>
  <c r="Y16" i="11"/>
  <c r="X16" i="11"/>
  <c r="W16" i="11"/>
  <c r="O16" i="11"/>
  <c r="K16" i="11"/>
  <c r="Y15" i="11"/>
  <c r="X15" i="11"/>
  <c r="O15" i="11"/>
  <c r="Z15" i="11" s="1"/>
  <c r="K15" i="11"/>
  <c r="Y14" i="11"/>
  <c r="O14" i="11"/>
  <c r="Z14" i="11" s="1"/>
  <c r="K14" i="11"/>
  <c r="Y13" i="11"/>
  <c r="X13" i="11"/>
  <c r="O13" i="11"/>
  <c r="Z13" i="11" s="1"/>
  <c r="K13" i="11"/>
  <c r="AA12" i="11"/>
  <c r="Z12" i="11"/>
  <c r="Y12" i="11"/>
  <c r="X12" i="11"/>
  <c r="W12" i="11"/>
  <c r="O12" i="11"/>
  <c r="K12" i="11"/>
  <c r="AA11" i="11"/>
  <c r="Z11" i="11"/>
  <c r="Y11" i="11"/>
  <c r="X11" i="11"/>
  <c r="W11" i="11"/>
  <c r="O11" i="11"/>
  <c r="K11" i="11"/>
  <c r="AA10" i="11"/>
  <c r="Z10" i="11"/>
  <c r="Y10" i="11"/>
  <c r="X10" i="11"/>
  <c r="W10" i="11"/>
  <c r="O10" i="11"/>
  <c r="K10" i="11"/>
  <c r="Y9" i="11"/>
  <c r="O9" i="11"/>
  <c r="Z9" i="11" s="1"/>
  <c r="K9" i="11"/>
  <c r="Y8" i="11"/>
  <c r="O8" i="11"/>
  <c r="Z8" i="11" s="1"/>
  <c r="K8" i="11"/>
  <c r="V7" i="11"/>
  <c r="U7" i="11"/>
  <c r="C51" i="11" s="1"/>
  <c r="T7" i="11"/>
  <c r="S7" i="11"/>
  <c r="R7" i="11"/>
  <c r="Q7" i="11"/>
  <c r="N7" i="11"/>
  <c r="M7" i="11"/>
  <c r="L7" i="11"/>
  <c r="J7" i="11"/>
  <c r="I7" i="11"/>
  <c r="H7" i="11"/>
  <c r="G7" i="11"/>
  <c r="F7" i="11"/>
  <c r="E7" i="11"/>
  <c r="D7" i="11"/>
  <c r="C7" i="11"/>
  <c r="P66" i="15" l="1"/>
  <c r="P86" i="15"/>
  <c r="W86" i="15"/>
  <c r="AA86" i="15"/>
  <c r="Z86" i="15"/>
  <c r="Z66" i="15"/>
  <c r="W66" i="15"/>
  <c r="AA66" i="15"/>
  <c r="X86" i="13"/>
  <c r="Z66" i="13"/>
  <c r="X66" i="13"/>
  <c r="AA66" i="13"/>
  <c r="P80" i="13"/>
  <c r="P66" i="13"/>
  <c r="P86" i="13"/>
  <c r="AA86" i="13"/>
  <c r="Z86" i="13"/>
  <c r="P77" i="12"/>
  <c r="X77" i="12"/>
  <c r="AA88" i="12"/>
  <c r="W88" i="12"/>
  <c r="Z88" i="12"/>
  <c r="P75" i="12"/>
  <c r="AA93" i="12"/>
  <c r="P93" i="12"/>
  <c r="P68" i="12"/>
  <c r="K66" i="12"/>
  <c r="X67" i="12"/>
  <c r="P88" i="12"/>
  <c r="W7" i="12"/>
  <c r="AA7" i="12"/>
  <c r="X7" i="12"/>
  <c r="X87" i="12"/>
  <c r="W77" i="12"/>
  <c r="W93" i="12"/>
  <c r="Z91" i="12"/>
  <c r="Z75" i="12"/>
  <c r="AA77" i="12"/>
  <c r="P7" i="12"/>
  <c r="W90" i="12"/>
  <c r="AA90" i="12"/>
  <c r="K80" i="12"/>
  <c r="O86" i="12"/>
  <c r="X86" i="12" s="1"/>
  <c r="AA87" i="12"/>
  <c r="W87" i="12"/>
  <c r="K86" i="12"/>
  <c r="P87" i="12"/>
  <c r="P90" i="12"/>
  <c r="X90" i="12"/>
  <c r="O80" i="12"/>
  <c r="O66" i="12"/>
  <c r="Z66" i="12" s="1"/>
  <c r="Z67" i="12"/>
  <c r="P67" i="12"/>
  <c r="Y86" i="12"/>
  <c r="Y66" i="12"/>
  <c r="P20" i="11"/>
  <c r="P24" i="11"/>
  <c r="C80" i="11"/>
  <c r="G80" i="11"/>
  <c r="W9" i="11"/>
  <c r="P16" i="11"/>
  <c r="C66" i="11"/>
  <c r="Y71" i="11"/>
  <c r="Z76" i="11"/>
  <c r="Y76" i="11"/>
  <c r="J86" i="11"/>
  <c r="P96" i="11"/>
  <c r="X9" i="11"/>
  <c r="P12" i="11"/>
  <c r="Z28" i="11"/>
  <c r="R86" i="11"/>
  <c r="X76" i="11"/>
  <c r="P30" i="11"/>
  <c r="O90" i="11"/>
  <c r="X90" i="11" s="1"/>
  <c r="K89" i="11"/>
  <c r="I86" i="11"/>
  <c r="K95" i="11"/>
  <c r="E80" i="11"/>
  <c r="P17" i="11"/>
  <c r="K94" i="11"/>
  <c r="T66" i="11"/>
  <c r="O70" i="11"/>
  <c r="W70" i="11" s="1"/>
  <c r="U66" i="11"/>
  <c r="X14" i="11"/>
  <c r="M66" i="11"/>
  <c r="P13" i="11"/>
  <c r="E66" i="11"/>
  <c r="P9" i="11"/>
  <c r="X8" i="11"/>
  <c r="L86" i="11"/>
  <c r="T86" i="11"/>
  <c r="R80" i="11"/>
  <c r="U80" i="11"/>
  <c r="U86" i="11"/>
  <c r="AA8" i="11"/>
  <c r="W8" i="11"/>
  <c r="AA13" i="11"/>
  <c r="M80" i="11"/>
  <c r="O91" i="11"/>
  <c r="AA91" i="11" s="1"/>
  <c r="O92" i="11"/>
  <c r="AA92" i="11" s="1"/>
  <c r="AA9" i="11"/>
  <c r="P11" i="11"/>
  <c r="W13" i="11"/>
  <c r="P22" i="11"/>
  <c r="P29" i="11"/>
  <c r="W68" i="11"/>
  <c r="O73" i="11"/>
  <c r="AA73" i="11" s="1"/>
  <c r="O74" i="11"/>
  <c r="O77" i="11"/>
  <c r="AA77" i="11" s="1"/>
  <c r="O93" i="11"/>
  <c r="X93" i="11" s="1"/>
  <c r="P8" i="11"/>
  <c r="P10" i="11"/>
  <c r="O7" i="11"/>
  <c r="W7" i="11" s="1"/>
  <c r="P21" i="11"/>
  <c r="P26" i="11"/>
  <c r="O68" i="11"/>
  <c r="AA68" i="11" s="1"/>
  <c r="O89" i="11"/>
  <c r="X89" i="11" s="1"/>
  <c r="O94" i="11"/>
  <c r="W94" i="11" s="1"/>
  <c r="P27" i="11"/>
  <c r="P32" i="11"/>
  <c r="K68" i="11"/>
  <c r="I66" i="11"/>
  <c r="K69" i="11"/>
  <c r="J66" i="11"/>
  <c r="K71" i="11"/>
  <c r="J80" i="11"/>
  <c r="K72" i="11"/>
  <c r="P72" i="11" s="1"/>
  <c r="K73" i="11"/>
  <c r="K75" i="11"/>
  <c r="K76" i="11"/>
  <c r="P76" i="11" s="1"/>
  <c r="K77" i="11"/>
  <c r="G86" i="11"/>
  <c r="H86" i="11"/>
  <c r="P31" i="11"/>
  <c r="P35" i="11"/>
  <c r="I80" i="11"/>
  <c r="G66" i="11"/>
  <c r="K91" i="11"/>
  <c r="K92" i="11"/>
  <c r="K90" i="11"/>
  <c r="AA28" i="11"/>
  <c r="W28" i="11"/>
  <c r="AA34" i="11"/>
  <c r="W34" i="11"/>
  <c r="X34" i="11"/>
  <c r="L80" i="11"/>
  <c r="O67" i="11"/>
  <c r="Z67" i="11" s="1"/>
  <c r="L66" i="11"/>
  <c r="Y70" i="11"/>
  <c r="Z70" i="11"/>
  <c r="Y75" i="11"/>
  <c r="P95" i="11"/>
  <c r="P34" i="11"/>
  <c r="Z35" i="11"/>
  <c r="N66" i="11"/>
  <c r="D80" i="11"/>
  <c r="D66" i="11"/>
  <c r="O69" i="11"/>
  <c r="X69" i="11" s="1"/>
  <c r="AA72" i="11"/>
  <c r="AA76" i="11"/>
  <c r="W76" i="11"/>
  <c r="F80" i="11"/>
  <c r="N80" i="11"/>
  <c r="K87" i="11"/>
  <c r="E86" i="11"/>
  <c r="K88" i="11"/>
  <c r="O88" i="11"/>
  <c r="AA88" i="11" s="1"/>
  <c r="D86" i="11"/>
  <c r="K7" i="11"/>
  <c r="Y7" i="11"/>
  <c r="AA17" i="11"/>
  <c r="W17" i="11"/>
  <c r="Z17" i="11"/>
  <c r="AA24" i="11"/>
  <c r="W24" i="11"/>
  <c r="X24" i="11"/>
  <c r="AA30" i="11"/>
  <c r="W30" i="11"/>
  <c r="Z30" i="11"/>
  <c r="K67" i="11"/>
  <c r="T80" i="11"/>
  <c r="K70" i="11"/>
  <c r="O71" i="11"/>
  <c r="AA71" i="11" s="1"/>
  <c r="Y73" i="11"/>
  <c r="K74" i="11"/>
  <c r="P74" i="11" s="1"/>
  <c r="O75" i="11"/>
  <c r="AA75" i="11" s="1"/>
  <c r="Y77" i="11"/>
  <c r="N86" i="11"/>
  <c r="S86" i="11"/>
  <c r="K93" i="11"/>
  <c r="Y93" i="11"/>
  <c r="X94" i="11"/>
  <c r="X95" i="11"/>
  <c r="W95" i="11"/>
  <c r="AA18" i="11"/>
  <c r="W18" i="11"/>
  <c r="Y74" i="11"/>
  <c r="Z74" i="11"/>
  <c r="O87" i="11"/>
  <c r="W87" i="11" s="1"/>
  <c r="M86" i="11"/>
  <c r="AA89" i="11"/>
  <c r="Z89" i="11"/>
  <c r="Z92" i="11"/>
  <c r="W92" i="11"/>
  <c r="Y92" i="11"/>
  <c r="AA15" i="11"/>
  <c r="W15" i="11"/>
  <c r="P18" i="11"/>
  <c r="P28" i="11"/>
  <c r="AA35" i="11"/>
  <c r="W35" i="11"/>
  <c r="F66" i="11"/>
  <c r="H80" i="11"/>
  <c r="H66" i="11"/>
  <c r="S80" i="11"/>
  <c r="W72" i="11"/>
  <c r="AA26" i="11"/>
  <c r="W26" i="11"/>
  <c r="X26" i="11"/>
  <c r="Z34" i="11"/>
  <c r="C39" i="11"/>
  <c r="R66" i="11"/>
  <c r="Y68" i="11"/>
  <c r="S66" i="11"/>
  <c r="Z68" i="11"/>
  <c r="W74" i="11"/>
  <c r="Y87" i="11"/>
  <c r="Y88" i="11"/>
  <c r="Y94" i="11"/>
  <c r="AA94" i="11"/>
  <c r="AA95" i="11"/>
  <c r="Z95" i="11"/>
  <c r="W14" i="11"/>
  <c r="AA14" i="11"/>
  <c r="Y67" i="11"/>
  <c r="Z91" i="11"/>
  <c r="AA96" i="8"/>
  <c r="Z96" i="8"/>
  <c r="Y96" i="8"/>
  <c r="X96" i="8"/>
  <c r="W96" i="8"/>
  <c r="O96" i="8"/>
  <c r="P96" i="8" s="1"/>
  <c r="K96" i="8"/>
  <c r="U95" i="8"/>
  <c r="T95" i="8"/>
  <c r="S95" i="8"/>
  <c r="R95" i="8"/>
  <c r="N95" i="8"/>
  <c r="M95" i="8"/>
  <c r="L95" i="8"/>
  <c r="J95" i="8"/>
  <c r="I95" i="8"/>
  <c r="H95" i="8"/>
  <c r="G95" i="8"/>
  <c r="F95" i="8"/>
  <c r="E95" i="8"/>
  <c r="D95" i="8"/>
  <c r="C95" i="8"/>
  <c r="U94" i="8"/>
  <c r="T94" i="8"/>
  <c r="S94" i="8"/>
  <c r="Y94" i="8" s="1"/>
  <c r="R94" i="8"/>
  <c r="N94" i="8"/>
  <c r="X94" i="8" s="1"/>
  <c r="M94" i="8"/>
  <c r="L94" i="8"/>
  <c r="J94" i="8"/>
  <c r="I94" i="8"/>
  <c r="H94" i="8"/>
  <c r="G94" i="8"/>
  <c r="F94" i="8"/>
  <c r="E94" i="8"/>
  <c r="D94" i="8"/>
  <c r="C94" i="8"/>
  <c r="U93" i="8"/>
  <c r="T93" i="8"/>
  <c r="S93" i="8"/>
  <c r="R93" i="8"/>
  <c r="N93" i="8"/>
  <c r="L93" i="8"/>
  <c r="I93" i="8"/>
  <c r="H93" i="8"/>
  <c r="G93" i="8"/>
  <c r="F93" i="8"/>
  <c r="E93" i="8"/>
  <c r="D93" i="8"/>
  <c r="C93" i="8"/>
  <c r="U92" i="8"/>
  <c r="T92" i="8"/>
  <c r="S92" i="8"/>
  <c r="Y92" i="8" s="1"/>
  <c r="R92" i="8"/>
  <c r="N92" i="8"/>
  <c r="X92" i="8" s="1"/>
  <c r="M92" i="8"/>
  <c r="L92" i="8"/>
  <c r="J92" i="8"/>
  <c r="I92" i="8"/>
  <c r="H92" i="8"/>
  <c r="G92" i="8"/>
  <c r="F92" i="8"/>
  <c r="E92" i="8"/>
  <c r="D92" i="8"/>
  <c r="C92" i="8"/>
  <c r="U91" i="8"/>
  <c r="T91" i="8"/>
  <c r="S91" i="8"/>
  <c r="R91" i="8"/>
  <c r="N91" i="8"/>
  <c r="X91" i="8" s="1"/>
  <c r="M91" i="8"/>
  <c r="L91" i="8"/>
  <c r="J91" i="8"/>
  <c r="I91" i="8"/>
  <c r="H91" i="8"/>
  <c r="G91" i="8"/>
  <c r="F91" i="8"/>
  <c r="E91" i="8"/>
  <c r="D91" i="8"/>
  <c r="C91" i="8"/>
  <c r="U90" i="8"/>
  <c r="T90" i="8"/>
  <c r="S90" i="8"/>
  <c r="R90" i="8"/>
  <c r="N90" i="8"/>
  <c r="X90" i="8" s="1"/>
  <c r="M90" i="8"/>
  <c r="L90" i="8"/>
  <c r="J90" i="8"/>
  <c r="I90" i="8"/>
  <c r="H90" i="8"/>
  <c r="G90" i="8"/>
  <c r="F90" i="8"/>
  <c r="E90" i="8"/>
  <c r="D90" i="8"/>
  <c r="C90" i="8"/>
  <c r="U89" i="8"/>
  <c r="T89" i="8"/>
  <c r="S89" i="8"/>
  <c r="R89" i="8"/>
  <c r="N89" i="8"/>
  <c r="M89" i="8"/>
  <c r="L89" i="8"/>
  <c r="J89" i="8"/>
  <c r="I89" i="8"/>
  <c r="H89" i="8"/>
  <c r="G89" i="8"/>
  <c r="F89" i="8"/>
  <c r="E89" i="8"/>
  <c r="D89" i="8"/>
  <c r="C89" i="8"/>
  <c r="U88" i="8"/>
  <c r="T88" i="8"/>
  <c r="S88" i="8"/>
  <c r="R88" i="8"/>
  <c r="N88" i="8"/>
  <c r="M88" i="8"/>
  <c r="L88" i="8"/>
  <c r="J88" i="8"/>
  <c r="I88" i="8"/>
  <c r="I86" i="8" s="1"/>
  <c r="H88" i="8"/>
  <c r="G88" i="8"/>
  <c r="F88" i="8"/>
  <c r="E88" i="8"/>
  <c r="D88" i="8"/>
  <c r="C88" i="8"/>
  <c r="C86" i="8" s="1"/>
  <c r="U87" i="8"/>
  <c r="T87" i="8"/>
  <c r="S87" i="8"/>
  <c r="R87" i="8"/>
  <c r="N87" i="8"/>
  <c r="M87" i="8"/>
  <c r="L87" i="8"/>
  <c r="J87" i="8"/>
  <c r="I87" i="8"/>
  <c r="H87" i="8"/>
  <c r="G87" i="8"/>
  <c r="F87" i="8"/>
  <c r="E87" i="8"/>
  <c r="D87" i="8"/>
  <c r="C87" i="8"/>
  <c r="V86" i="8"/>
  <c r="Q86" i="8"/>
  <c r="M86" i="8"/>
  <c r="Q80" i="8"/>
  <c r="AA78" i="8"/>
  <c r="Z78" i="8"/>
  <c r="Y78" i="8"/>
  <c r="X78" i="8"/>
  <c r="W78" i="8"/>
  <c r="O78" i="8"/>
  <c r="K78" i="8"/>
  <c r="U77" i="8"/>
  <c r="T77" i="8"/>
  <c r="S77" i="8"/>
  <c r="R77" i="8"/>
  <c r="N77" i="8"/>
  <c r="M77" i="8"/>
  <c r="L77" i="8"/>
  <c r="J77" i="8"/>
  <c r="I77" i="8"/>
  <c r="H77" i="8"/>
  <c r="G77" i="8"/>
  <c r="F77" i="8"/>
  <c r="E77" i="8"/>
  <c r="D77" i="8"/>
  <c r="C77" i="8"/>
  <c r="U76" i="8"/>
  <c r="T76" i="8"/>
  <c r="S76" i="8"/>
  <c r="R76" i="8"/>
  <c r="N76" i="8"/>
  <c r="X76" i="8" s="1"/>
  <c r="M76" i="8"/>
  <c r="L76" i="8"/>
  <c r="J76" i="8"/>
  <c r="I76" i="8"/>
  <c r="H76" i="8"/>
  <c r="G76" i="8"/>
  <c r="F76" i="8"/>
  <c r="E76" i="8"/>
  <c r="D76" i="8"/>
  <c r="C76" i="8"/>
  <c r="U75" i="8"/>
  <c r="T75" i="8"/>
  <c r="S75" i="8"/>
  <c r="R75" i="8"/>
  <c r="O75" i="8"/>
  <c r="N75" i="8"/>
  <c r="X75" i="8" s="1"/>
  <c r="M75" i="8"/>
  <c r="L75" i="8"/>
  <c r="J75" i="8"/>
  <c r="I75" i="8"/>
  <c r="H75" i="8"/>
  <c r="G75" i="8"/>
  <c r="F75" i="8"/>
  <c r="E75" i="8"/>
  <c r="D75" i="8"/>
  <c r="C75" i="8"/>
  <c r="U74" i="8"/>
  <c r="T74" i="8"/>
  <c r="S74" i="8"/>
  <c r="R74" i="8"/>
  <c r="N74" i="8"/>
  <c r="M74" i="8"/>
  <c r="L74" i="8"/>
  <c r="J74" i="8"/>
  <c r="I74" i="8"/>
  <c r="H74" i="8"/>
  <c r="G74" i="8"/>
  <c r="F74" i="8"/>
  <c r="E74" i="8"/>
  <c r="D74" i="8"/>
  <c r="C74" i="8"/>
  <c r="U73" i="8"/>
  <c r="T73" i="8"/>
  <c r="S73" i="8"/>
  <c r="R73" i="8"/>
  <c r="N73" i="8"/>
  <c r="M73" i="8"/>
  <c r="O73" i="8" s="1"/>
  <c r="L73" i="8"/>
  <c r="J73" i="8"/>
  <c r="I73" i="8"/>
  <c r="H73" i="8"/>
  <c r="G73" i="8"/>
  <c r="F73" i="8"/>
  <c r="E73" i="8"/>
  <c r="D73" i="8"/>
  <c r="C73" i="8"/>
  <c r="U72" i="8"/>
  <c r="T72" i="8"/>
  <c r="S72" i="8"/>
  <c r="R72" i="8"/>
  <c r="N72" i="8"/>
  <c r="M72" i="8"/>
  <c r="L72" i="8"/>
  <c r="J72" i="8"/>
  <c r="I72" i="8"/>
  <c r="H72" i="8"/>
  <c r="G72" i="8"/>
  <c r="F72" i="8"/>
  <c r="E72" i="8"/>
  <c r="D72" i="8"/>
  <c r="C72" i="8"/>
  <c r="U71" i="8"/>
  <c r="T71" i="8"/>
  <c r="S71" i="8"/>
  <c r="R71" i="8"/>
  <c r="N71" i="8"/>
  <c r="X71" i="8" s="1"/>
  <c r="M71" i="8"/>
  <c r="L71" i="8"/>
  <c r="J71" i="8"/>
  <c r="I71" i="8"/>
  <c r="H71" i="8"/>
  <c r="G71" i="8"/>
  <c r="F71" i="8"/>
  <c r="E71" i="8"/>
  <c r="D71" i="8"/>
  <c r="C71" i="8"/>
  <c r="S70" i="8"/>
  <c r="R70" i="8"/>
  <c r="N70" i="8"/>
  <c r="X70" i="8" s="1"/>
  <c r="M70" i="8"/>
  <c r="L70" i="8"/>
  <c r="J70" i="8"/>
  <c r="I70" i="8"/>
  <c r="H70" i="8"/>
  <c r="G70" i="8"/>
  <c r="F70" i="8"/>
  <c r="E70" i="8"/>
  <c r="D70" i="8"/>
  <c r="C70" i="8"/>
  <c r="S69" i="8"/>
  <c r="R69" i="8"/>
  <c r="N69" i="8"/>
  <c r="X69" i="8" s="1"/>
  <c r="M69" i="8"/>
  <c r="L69" i="8"/>
  <c r="J69" i="8"/>
  <c r="I69" i="8"/>
  <c r="H69" i="8"/>
  <c r="G69" i="8"/>
  <c r="F69" i="8"/>
  <c r="E69" i="8"/>
  <c r="D69" i="8"/>
  <c r="C69" i="8"/>
  <c r="U68" i="8"/>
  <c r="T68" i="8"/>
  <c r="S68" i="8"/>
  <c r="R68" i="8"/>
  <c r="N68" i="8"/>
  <c r="X68" i="8" s="1"/>
  <c r="M68" i="8"/>
  <c r="L68" i="8"/>
  <c r="J68" i="8"/>
  <c r="I68" i="8"/>
  <c r="H68" i="8"/>
  <c r="G68" i="8"/>
  <c r="F68" i="8"/>
  <c r="E68" i="8"/>
  <c r="D68" i="8"/>
  <c r="C68" i="8"/>
  <c r="U67" i="8"/>
  <c r="T67" i="8"/>
  <c r="S67" i="8"/>
  <c r="R67" i="8"/>
  <c r="N67" i="8"/>
  <c r="M67" i="8"/>
  <c r="L67" i="8"/>
  <c r="J67" i="8"/>
  <c r="I67" i="8"/>
  <c r="H67" i="8"/>
  <c r="G67" i="8"/>
  <c r="F67" i="8"/>
  <c r="E67" i="8"/>
  <c r="D67" i="8"/>
  <c r="C67" i="8"/>
  <c r="V66" i="8"/>
  <c r="Q66" i="8"/>
  <c r="C49" i="8"/>
  <c r="J48" i="8"/>
  <c r="C48" i="8"/>
  <c r="C42" i="8"/>
  <c r="C40" i="8"/>
  <c r="AA36" i="8"/>
  <c r="Z36" i="8"/>
  <c r="Y36" i="8"/>
  <c r="X36" i="8"/>
  <c r="W36" i="8"/>
  <c r="O36" i="8"/>
  <c r="K36" i="8"/>
  <c r="Y35" i="8"/>
  <c r="X35" i="8"/>
  <c r="O35" i="8"/>
  <c r="AA35" i="8" s="1"/>
  <c r="K35" i="8"/>
  <c r="Y34" i="8"/>
  <c r="O34" i="8"/>
  <c r="AA34" i="8" s="1"/>
  <c r="K34" i="8"/>
  <c r="AA33" i="8"/>
  <c r="Z33" i="8"/>
  <c r="Y33" i="8"/>
  <c r="X33" i="8"/>
  <c r="W33" i="8"/>
  <c r="O33" i="8"/>
  <c r="K33" i="8"/>
  <c r="P33" i="8" s="1"/>
  <c r="AA32" i="8"/>
  <c r="Z32" i="8"/>
  <c r="Y32" i="8"/>
  <c r="X32" i="8"/>
  <c r="W32" i="8"/>
  <c r="O32" i="8"/>
  <c r="K32" i="8"/>
  <c r="P32" i="8" s="1"/>
  <c r="AA31" i="8"/>
  <c r="Z31" i="8"/>
  <c r="Y31" i="8"/>
  <c r="X31" i="8"/>
  <c r="W31" i="8"/>
  <c r="O31" i="8"/>
  <c r="K31" i="8"/>
  <c r="Y30" i="8"/>
  <c r="X30" i="8"/>
  <c r="O30" i="8"/>
  <c r="AA30" i="8" s="1"/>
  <c r="K30" i="8"/>
  <c r="AA29" i="8"/>
  <c r="Z29" i="8"/>
  <c r="Y29" i="8"/>
  <c r="X29" i="8"/>
  <c r="W29" i="8"/>
  <c r="O29" i="8"/>
  <c r="K29" i="8"/>
  <c r="Y28" i="8"/>
  <c r="X28" i="8"/>
  <c r="O28" i="8"/>
  <c r="AA28" i="8" s="1"/>
  <c r="K28" i="8"/>
  <c r="AA27" i="8"/>
  <c r="Z27" i="8"/>
  <c r="Y27" i="8"/>
  <c r="X27" i="8"/>
  <c r="W27" i="8"/>
  <c r="O27" i="8"/>
  <c r="K27" i="8"/>
  <c r="P27" i="8" s="1"/>
  <c r="Y26" i="8"/>
  <c r="O26" i="8"/>
  <c r="AA26" i="8" s="1"/>
  <c r="K26" i="8"/>
  <c r="AA25" i="8"/>
  <c r="Z25" i="8"/>
  <c r="Y25" i="8"/>
  <c r="X25" i="8"/>
  <c r="W25" i="8"/>
  <c r="O25" i="8"/>
  <c r="K25" i="8"/>
  <c r="Y24" i="8"/>
  <c r="O24" i="8"/>
  <c r="AA24" i="8" s="1"/>
  <c r="K24" i="8"/>
  <c r="AA23" i="8"/>
  <c r="Z23" i="8"/>
  <c r="Y23" i="8"/>
  <c r="X23" i="8"/>
  <c r="W23" i="8"/>
  <c r="O23" i="8"/>
  <c r="K23" i="8"/>
  <c r="P23" i="8" s="1"/>
  <c r="AA22" i="8"/>
  <c r="Z22" i="8"/>
  <c r="Y22" i="8"/>
  <c r="X22" i="8"/>
  <c r="W22" i="8"/>
  <c r="O22" i="8"/>
  <c r="K22" i="8"/>
  <c r="P22" i="8" s="1"/>
  <c r="AA21" i="8"/>
  <c r="Z21" i="8"/>
  <c r="Y21" i="8"/>
  <c r="X21" i="8"/>
  <c r="W21" i="8"/>
  <c r="O21" i="8"/>
  <c r="K21" i="8"/>
  <c r="AA20" i="8"/>
  <c r="Z20" i="8"/>
  <c r="Y20" i="8"/>
  <c r="X20" i="8"/>
  <c r="W20" i="8"/>
  <c r="O20" i="8"/>
  <c r="K20" i="8"/>
  <c r="AA19" i="8"/>
  <c r="Z19" i="8"/>
  <c r="Y19" i="8"/>
  <c r="X19" i="8"/>
  <c r="W19" i="8"/>
  <c r="O19" i="8"/>
  <c r="K19" i="8"/>
  <c r="P19" i="8" s="1"/>
  <c r="Y18" i="8"/>
  <c r="X18" i="8"/>
  <c r="O18" i="8"/>
  <c r="AA18" i="8" s="1"/>
  <c r="K18" i="8"/>
  <c r="Y17" i="8"/>
  <c r="X17" i="8"/>
  <c r="W17" i="8"/>
  <c r="O17" i="8"/>
  <c r="AA17" i="8" s="1"/>
  <c r="K17" i="8"/>
  <c r="AA16" i="8"/>
  <c r="Z16" i="8"/>
  <c r="Y16" i="8"/>
  <c r="X16" i="8"/>
  <c r="W16" i="8"/>
  <c r="P16" i="8"/>
  <c r="O16" i="8"/>
  <c r="K16" i="8"/>
  <c r="Y15" i="8"/>
  <c r="X15" i="8"/>
  <c r="O15" i="8"/>
  <c r="Z15" i="8" s="1"/>
  <c r="K15" i="8"/>
  <c r="Y14" i="8"/>
  <c r="X14" i="8"/>
  <c r="O14" i="8"/>
  <c r="Z14" i="8" s="1"/>
  <c r="K14" i="8"/>
  <c r="Y13" i="8"/>
  <c r="X13" i="8"/>
  <c r="O13" i="8"/>
  <c r="AA13" i="8" s="1"/>
  <c r="K13" i="8"/>
  <c r="AA12" i="8"/>
  <c r="Z12" i="8"/>
  <c r="Y12" i="8"/>
  <c r="X12" i="8"/>
  <c r="W12" i="8"/>
  <c r="O12" i="8"/>
  <c r="K12" i="8"/>
  <c r="AA11" i="8"/>
  <c r="Z11" i="8"/>
  <c r="Y11" i="8"/>
  <c r="X11" i="8"/>
  <c r="W11" i="8"/>
  <c r="O11" i="8"/>
  <c r="P11" i="8" s="1"/>
  <c r="K11" i="8"/>
  <c r="AA10" i="8"/>
  <c r="Z10" i="8"/>
  <c r="Y10" i="8"/>
  <c r="X10" i="8"/>
  <c r="W10" i="8"/>
  <c r="O10" i="8"/>
  <c r="K10" i="8"/>
  <c r="Y9" i="8"/>
  <c r="O9" i="8"/>
  <c r="AA9" i="8" s="1"/>
  <c r="K9" i="8"/>
  <c r="Y8" i="8"/>
  <c r="O8" i="8"/>
  <c r="AA8" i="8" s="1"/>
  <c r="K8" i="8"/>
  <c r="V7" i="8"/>
  <c r="U7" i="8"/>
  <c r="C51" i="8" s="1"/>
  <c r="T7" i="8"/>
  <c r="S7" i="8"/>
  <c r="R7" i="8"/>
  <c r="Q7" i="8"/>
  <c r="N7" i="8"/>
  <c r="M7" i="8"/>
  <c r="L7" i="8"/>
  <c r="J7" i="8"/>
  <c r="I7" i="8"/>
  <c r="H7" i="8"/>
  <c r="G7" i="8"/>
  <c r="F7" i="8"/>
  <c r="E7" i="8"/>
  <c r="D7" i="8"/>
  <c r="C7" i="8"/>
  <c r="W69" i="11" l="1"/>
  <c r="W86" i="12"/>
  <c r="Z86" i="12"/>
  <c r="P86" i="12"/>
  <c r="W66" i="12"/>
  <c r="AA86" i="12"/>
  <c r="AA66" i="12"/>
  <c r="X66" i="12"/>
  <c r="P80" i="12"/>
  <c r="P66" i="12"/>
  <c r="Z8" i="8"/>
  <c r="Z9" i="8"/>
  <c r="P12" i="8"/>
  <c r="Z17" i="8"/>
  <c r="P21" i="8"/>
  <c r="P25" i="8"/>
  <c r="P31" i="8"/>
  <c r="P36" i="8"/>
  <c r="Y77" i="8"/>
  <c r="Y91" i="8"/>
  <c r="Y93" i="8"/>
  <c r="Z87" i="11"/>
  <c r="AA90" i="11"/>
  <c r="Z75" i="11"/>
  <c r="P10" i="8"/>
  <c r="P29" i="8"/>
  <c r="K73" i="8"/>
  <c r="Y75" i="8"/>
  <c r="Y88" i="8"/>
  <c r="Z93" i="11"/>
  <c r="AA70" i="11"/>
  <c r="Z90" i="11"/>
  <c r="W18" i="8"/>
  <c r="H80" i="8"/>
  <c r="W90" i="11"/>
  <c r="X77" i="11"/>
  <c r="W77" i="11"/>
  <c r="P77" i="11"/>
  <c r="P92" i="11"/>
  <c r="X92" i="11"/>
  <c r="P90" i="11"/>
  <c r="X75" i="11"/>
  <c r="P75" i="11"/>
  <c r="AA74" i="11"/>
  <c r="X74" i="11"/>
  <c r="P89" i="11"/>
  <c r="X73" i="11"/>
  <c r="P73" i="11"/>
  <c r="Z7" i="11"/>
  <c r="P68" i="11"/>
  <c r="X88" i="11"/>
  <c r="AA7" i="11"/>
  <c r="X7" i="11"/>
  <c r="AA93" i="11"/>
  <c r="W93" i="11"/>
  <c r="Z73" i="11"/>
  <c r="Z94" i="11"/>
  <c r="W88" i="11"/>
  <c r="P88" i="11"/>
  <c r="W73" i="11"/>
  <c r="P94" i="11"/>
  <c r="W89" i="11"/>
  <c r="Z88" i="11"/>
  <c r="Z71" i="11"/>
  <c r="P93" i="11"/>
  <c r="Z77" i="11"/>
  <c r="W91" i="11"/>
  <c r="P87" i="11"/>
  <c r="P91" i="11"/>
  <c r="P7" i="11"/>
  <c r="K80" i="11"/>
  <c r="K66" i="11"/>
  <c r="Y66" i="11"/>
  <c r="AA69" i="11"/>
  <c r="Z69" i="11"/>
  <c r="O80" i="11"/>
  <c r="O66" i="11"/>
  <c r="AA66" i="11" s="1"/>
  <c r="AA67" i="11"/>
  <c r="W67" i="11"/>
  <c r="X87" i="11"/>
  <c r="P71" i="11"/>
  <c r="W71" i="11"/>
  <c r="Y86" i="11"/>
  <c r="W75" i="11"/>
  <c r="K86" i="11"/>
  <c r="P67" i="11"/>
  <c r="O86" i="11"/>
  <c r="W86" i="11" s="1"/>
  <c r="AA87" i="11"/>
  <c r="X67" i="11"/>
  <c r="X34" i="8"/>
  <c r="K92" i="8"/>
  <c r="C39" i="8"/>
  <c r="K75" i="8"/>
  <c r="P75" i="8" s="1"/>
  <c r="K90" i="8"/>
  <c r="X26" i="8"/>
  <c r="O89" i="8"/>
  <c r="Z89" i="8" s="1"/>
  <c r="X24" i="8"/>
  <c r="O95" i="8"/>
  <c r="Z95" i="8" s="1"/>
  <c r="L80" i="8"/>
  <c r="Y7" i="8"/>
  <c r="O94" i="8"/>
  <c r="AA94" i="8" s="1"/>
  <c r="P17" i="8"/>
  <c r="K93" i="8"/>
  <c r="U86" i="8"/>
  <c r="G86" i="8"/>
  <c r="K68" i="8"/>
  <c r="K91" i="8"/>
  <c r="S86" i="8"/>
  <c r="X9" i="8"/>
  <c r="O88" i="8"/>
  <c r="X88" i="8" s="1"/>
  <c r="P9" i="8"/>
  <c r="L66" i="8"/>
  <c r="O67" i="8"/>
  <c r="W67" i="8" s="1"/>
  <c r="J66" i="8"/>
  <c r="E86" i="8"/>
  <c r="R66" i="8"/>
  <c r="X8" i="8"/>
  <c r="T80" i="8"/>
  <c r="U66" i="8"/>
  <c r="Y67" i="8"/>
  <c r="Y71" i="8"/>
  <c r="AA75" i="8"/>
  <c r="Y90" i="8"/>
  <c r="Y73" i="8"/>
  <c r="P8" i="8"/>
  <c r="AA14" i="8"/>
  <c r="W14" i="8"/>
  <c r="Z30" i="8"/>
  <c r="Z35" i="8"/>
  <c r="N66" i="8"/>
  <c r="O71" i="8"/>
  <c r="AA71" i="8" s="1"/>
  <c r="N80" i="8"/>
  <c r="O90" i="8"/>
  <c r="AA90" i="8" s="1"/>
  <c r="O92" i="8"/>
  <c r="AA92" i="8" s="1"/>
  <c r="Z13" i="8"/>
  <c r="P30" i="8"/>
  <c r="P35" i="8"/>
  <c r="O68" i="8"/>
  <c r="AA68" i="8" s="1"/>
  <c r="X72" i="8"/>
  <c r="O76" i="8"/>
  <c r="W76" i="8" s="1"/>
  <c r="Z92" i="8"/>
  <c r="P13" i="8"/>
  <c r="P18" i="8"/>
  <c r="Z18" i="8"/>
  <c r="P20" i="8"/>
  <c r="P24" i="8"/>
  <c r="Z24" i="8"/>
  <c r="P26" i="8"/>
  <c r="Z26" i="8"/>
  <c r="P28" i="8"/>
  <c r="Z28" i="8"/>
  <c r="P34" i="8"/>
  <c r="Z34" i="8"/>
  <c r="X67" i="8"/>
  <c r="O69" i="8"/>
  <c r="AA69" i="8" s="1"/>
  <c r="O70" i="8"/>
  <c r="Z70" i="8" s="1"/>
  <c r="O72" i="8"/>
  <c r="AA72" i="8" s="1"/>
  <c r="W75" i="8"/>
  <c r="O77" i="8"/>
  <c r="P77" i="8" s="1"/>
  <c r="N86" i="8"/>
  <c r="O91" i="8"/>
  <c r="Z91" i="8" s="1"/>
  <c r="O93" i="8"/>
  <c r="P93" i="8" s="1"/>
  <c r="F80" i="8"/>
  <c r="H66" i="8"/>
  <c r="J86" i="8"/>
  <c r="K88" i="8"/>
  <c r="K94" i="8"/>
  <c r="P94" i="8" s="1"/>
  <c r="K69" i="8"/>
  <c r="K70" i="8"/>
  <c r="K77" i="8"/>
  <c r="K71" i="8"/>
  <c r="J80" i="8"/>
  <c r="K95" i="8"/>
  <c r="D66" i="8"/>
  <c r="D80" i="8"/>
  <c r="AA73" i="8"/>
  <c r="W73" i="8"/>
  <c r="X74" i="8"/>
  <c r="P73" i="8"/>
  <c r="Y74" i="8"/>
  <c r="F66" i="8"/>
  <c r="T66" i="8"/>
  <c r="C80" i="8"/>
  <c r="C66" i="8"/>
  <c r="G80" i="8"/>
  <c r="G66" i="8"/>
  <c r="K67" i="8"/>
  <c r="U80" i="8"/>
  <c r="Y69" i="8"/>
  <c r="Z73" i="8"/>
  <c r="K74" i="8"/>
  <c r="P74" i="8" s="1"/>
  <c r="K87" i="8"/>
  <c r="F86" i="8"/>
  <c r="AA89" i="8"/>
  <c r="W90" i="8"/>
  <c r="Y70" i="8"/>
  <c r="K7" i="8"/>
  <c r="Y68" i="8"/>
  <c r="S66" i="8"/>
  <c r="P71" i="8"/>
  <c r="Y72" i="8"/>
  <c r="Z72" i="8"/>
  <c r="X73" i="8"/>
  <c r="AA76" i="8"/>
  <c r="Y76" i="8"/>
  <c r="R80" i="8"/>
  <c r="O87" i="8"/>
  <c r="W87" i="8" s="1"/>
  <c r="L86" i="8"/>
  <c r="T86" i="8"/>
  <c r="AA15" i="8"/>
  <c r="W15" i="8"/>
  <c r="O7" i="8"/>
  <c r="Z7" i="8" s="1"/>
  <c r="E80" i="8"/>
  <c r="E66" i="8"/>
  <c r="I80" i="8"/>
  <c r="I66" i="8"/>
  <c r="M80" i="8"/>
  <c r="M66" i="8"/>
  <c r="S80" i="8"/>
  <c r="K72" i="8"/>
  <c r="P72" i="8" s="1"/>
  <c r="O74" i="8"/>
  <c r="AA74" i="8" s="1"/>
  <c r="Z75" i="8"/>
  <c r="K76" i="8"/>
  <c r="P78" i="8"/>
  <c r="D86" i="8"/>
  <c r="H86" i="8"/>
  <c r="Y87" i="8"/>
  <c r="K89" i="8"/>
  <c r="W8" i="8"/>
  <c r="W9" i="8"/>
  <c r="W13" i="8"/>
  <c r="R86" i="8"/>
  <c r="Y89" i="8"/>
  <c r="Y95" i="8"/>
  <c r="X93" i="8"/>
  <c r="W24" i="8"/>
  <c r="W26" i="8"/>
  <c r="W28" i="8"/>
  <c r="W30" i="8"/>
  <c r="W34" i="8"/>
  <c r="W35" i="8"/>
  <c r="W89" i="8"/>
  <c r="Q86" i="6"/>
  <c r="V86" i="6"/>
  <c r="C87" i="6"/>
  <c r="D87" i="6"/>
  <c r="E87" i="6"/>
  <c r="K87" i="6" s="1"/>
  <c r="F87" i="6"/>
  <c r="G87" i="6"/>
  <c r="H87" i="6"/>
  <c r="I87" i="6"/>
  <c r="J87" i="6"/>
  <c r="L87" i="6"/>
  <c r="M87" i="6"/>
  <c r="N87" i="6"/>
  <c r="R87" i="6"/>
  <c r="S87" i="6"/>
  <c r="T87" i="6"/>
  <c r="U87" i="6"/>
  <c r="C88" i="6"/>
  <c r="D88" i="6"/>
  <c r="E88" i="6"/>
  <c r="F88" i="6"/>
  <c r="K88" i="6" s="1"/>
  <c r="P88" i="6" s="1"/>
  <c r="G88" i="6"/>
  <c r="H88" i="6"/>
  <c r="I88" i="6"/>
  <c r="J88" i="6"/>
  <c r="L88" i="6"/>
  <c r="M88" i="6"/>
  <c r="N88" i="6"/>
  <c r="O88" i="6" s="1"/>
  <c r="X88" i="6" s="1"/>
  <c r="R88" i="6"/>
  <c r="S88" i="6"/>
  <c r="T88" i="6"/>
  <c r="U88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Z89" i="6" s="1"/>
  <c r="R89" i="6"/>
  <c r="S89" i="6"/>
  <c r="T89" i="6"/>
  <c r="U89" i="6"/>
  <c r="Y89" i="6"/>
  <c r="C90" i="6"/>
  <c r="D90" i="6"/>
  <c r="E90" i="6"/>
  <c r="F90" i="6"/>
  <c r="G90" i="6"/>
  <c r="H90" i="6"/>
  <c r="I90" i="6"/>
  <c r="J90" i="6"/>
  <c r="L90" i="6"/>
  <c r="M90" i="6"/>
  <c r="N90" i="6"/>
  <c r="R90" i="6"/>
  <c r="S90" i="6"/>
  <c r="T90" i="6"/>
  <c r="U90" i="6"/>
  <c r="C91" i="6"/>
  <c r="D91" i="6"/>
  <c r="E91" i="6"/>
  <c r="F91" i="6"/>
  <c r="G91" i="6"/>
  <c r="H91" i="6"/>
  <c r="I91" i="6"/>
  <c r="J91" i="6"/>
  <c r="L91" i="6"/>
  <c r="M91" i="6"/>
  <c r="N91" i="6"/>
  <c r="R91" i="6"/>
  <c r="S91" i="6"/>
  <c r="T91" i="6"/>
  <c r="U91" i="6"/>
  <c r="X91" i="6"/>
  <c r="C92" i="6"/>
  <c r="D92" i="6"/>
  <c r="E92" i="6"/>
  <c r="F92" i="6"/>
  <c r="K92" i="6" s="1"/>
  <c r="P92" i="6" s="1"/>
  <c r="G92" i="6"/>
  <c r="H92" i="6"/>
  <c r="I92" i="6"/>
  <c r="J92" i="6"/>
  <c r="L92" i="6"/>
  <c r="M92" i="6"/>
  <c r="N92" i="6"/>
  <c r="O92" i="6" s="1"/>
  <c r="X92" i="6" s="1"/>
  <c r="R92" i="6"/>
  <c r="S92" i="6"/>
  <c r="T92" i="6"/>
  <c r="U92" i="6"/>
  <c r="C93" i="6"/>
  <c r="D93" i="6"/>
  <c r="E93" i="6"/>
  <c r="F93" i="6"/>
  <c r="G93" i="6"/>
  <c r="K93" i="6" s="1"/>
  <c r="H93" i="6"/>
  <c r="I93" i="6"/>
  <c r="L93" i="6"/>
  <c r="N93" i="6"/>
  <c r="X93" i="6" s="1"/>
  <c r="R93" i="6"/>
  <c r="S93" i="6"/>
  <c r="T93" i="6"/>
  <c r="U93" i="6"/>
  <c r="C94" i="6"/>
  <c r="D94" i="6"/>
  <c r="E94" i="6"/>
  <c r="F94" i="6"/>
  <c r="G94" i="6"/>
  <c r="H94" i="6"/>
  <c r="I94" i="6"/>
  <c r="J94" i="6"/>
  <c r="L94" i="6"/>
  <c r="M94" i="6"/>
  <c r="N94" i="6"/>
  <c r="O94" i="6" s="1"/>
  <c r="R94" i="6"/>
  <c r="S94" i="6"/>
  <c r="T94" i="6"/>
  <c r="U94" i="6"/>
  <c r="C95" i="6"/>
  <c r="D95" i="6"/>
  <c r="E95" i="6"/>
  <c r="K95" i="6" s="1"/>
  <c r="F95" i="6"/>
  <c r="G95" i="6"/>
  <c r="H95" i="6"/>
  <c r="I95" i="6"/>
  <c r="J95" i="6"/>
  <c r="L95" i="6"/>
  <c r="O95" i="6" s="1"/>
  <c r="Z95" i="6" s="1"/>
  <c r="M95" i="6"/>
  <c r="N95" i="6"/>
  <c r="R95" i="6"/>
  <c r="S95" i="6"/>
  <c r="Y95" i="6" s="1"/>
  <c r="T95" i="6"/>
  <c r="U95" i="6"/>
  <c r="X95" i="6"/>
  <c r="K96" i="6"/>
  <c r="O96" i="6"/>
  <c r="P96" i="6" s="1"/>
  <c r="W96" i="6"/>
  <c r="X96" i="6"/>
  <c r="Y96" i="6"/>
  <c r="Z96" i="6"/>
  <c r="AA96" i="6"/>
  <c r="W70" i="8" l="1"/>
  <c r="W69" i="8"/>
  <c r="Z93" i="8"/>
  <c r="P95" i="6"/>
  <c r="K90" i="6"/>
  <c r="U86" i="6"/>
  <c r="T86" i="6"/>
  <c r="M86" i="6"/>
  <c r="H86" i="6"/>
  <c r="D86" i="6"/>
  <c r="W95" i="8"/>
  <c r="X95" i="8"/>
  <c r="Z76" i="8"/>
  <c r="W74" i="8"/>
  <c r="W95" i="6"/>
  <c r="Y94" i="6"/>
  <c r="Y93" i="6"/>
  <c r="O90" i="6"/>
  <c r="W90" i="6" s="1"/>
  <c r="W89" i="6"/>
  <c r="S86" i="6"/>
  <c r="L86" i="6"/>
  <c r="AA95" i="8"/>
  <c r="Z69" i="8"/>
  <c r="W94" i="8"/>
  <c r="Z94" i="8"/>
  <c r="P89" i="6"/>
  <c r="J86" i="6"/>
  <c r="I86" i="6"/>
  <c r="O93" i="6"/>
  <c r="K91" i="6"/>
  <c r="K86" i="6" s="1"/>
  <c r="X94" i="6"/>
  <c r="K94" i="6"/>
  <c r="P94" i="6" s="1"/>
  <c r="P93" i="6"/>
  <c r="Y92" i="6"/>
  <c r="Y91" i="6"/>
  <c r="O91" i="6"/>
  <c r="W91" i="6" s="1"/>
  <c r="Y90" i="6"/>
  <c r="Y88" i="6"/>
  <c r="G86" i="6"/>
  <c r="C86" i="6"/>
  <c r="R86" i="6"/>
  <c r="AA77" i="8"/>
  <c r="Z88" i="8"/>
  <c r="W66" i="11"/>
  <c r="X86" i="11"/>
  <c r="P86" i="11"/>
  <c r="Z86" i="11"/>
  <c r="AA86" i="11"/>
  <c r="Z66" i="11"/>
  <c r="P80" i="11"/>
  <c r="P66" i="11"/>
  <c r="X66" i="11"/>
  <c r="Z77" i="8"/>
  <c r="W77" i="8"/>
  <c r="Z87" i="8"/>
  <c r="AA88" i="8"/>
  <c r="W88" i="8"/>
  <c r="X77" i="8"/>
  <c r="P88" i="8"/>
  <c r="P76" i="8"/>
  <c r="P90" i="8"/>
  <c r="X89" i="8"/>
  <c r="P89" i="8"/>
  <c r="P95" i="8"/>
  <c r="AA93" i="8"/>
  <c r="W93" i="8"/>
  <c r="Y86" i="8"/>
  <c r="P7" i="8"/>
  <c r="Z67" i="8"/>
  <c r="P67" i="8"/>
  <c r="AA67" i="8"/>
  <c r="X7" i="8"/>
  <c r="W71" i="8"/>
  <c r="Z71" i="8"/>
  <c r="Z68" i="8"/>
  <c r="O66" i="8"/>
  <c r="X66" i="8" s="1"/>
  <c r="P68" i="8"/>
  <c r="AA91" i="8"/>
  <c r="AA7" i="8"/>
  <c r="W72" i="8"/>
  <c r="W68" i="8"/>
  <c r="AA70" i="8"/>
  <c r="O80" i="8"/>
  <c r="P91" i="8"/>
  <c r="Z90" i="8"/>
  <c r="W91" i="8"/>
  <c r="W7" i="8"/>
  <c r="P92" i="8"/>
  <c r="O86" i="8"/>
  <c r="W86" i="8" s="1"/>
  <c r="Z74" i="8"/>
  <c r="W92" i="8"/>
  <c r="W66" i="8"/>
  <c r="Y66" i="8"/>
  <c r="AA87" i="8"/>
  <c r="X87" i="8"/>
  <c r="P87" i="8"/>
  <c r="K86" i="8"/>
  <c r="K80" i="8"/>
  <c r="K66" i="8"/>
  <c r="X90" i="6"/>
  <c r="Y86" i="6"/>
  <c r="AA91" i="6"/>
  <c r="W93" i="6"/>
  <c r="AA93" i="6"/>
  <c r="N86" i="6"/>
  <c r="F86" i="6"/>
  <c r="AA94" i="6"/>
  <c r="W94" i="6"/>
  <c r="Z93" i="6"/>
  <c r="AA92" i="6"/>
  <c r="W92" i="6"/>
  <c r="Z91" i="6"/>
  <c r="X89" i="6"/>
  <c r="AA88" i="6"/>
  <c r="W88" i="6"/>
  <c r="E86" i="6"/>
  <c r="AA95" i="6"/>
  <c r="Z94" i="6"/>
  <c r="Z92" i="6"/>
  <c r="AA89" i="6"/>
  <c r="Z88" i="6"/>
  <c r="Y87" i="6"/>
  <c r="O87" i="6"/>
  <c r="AA96" i="7"/>
  <c r="Z96" i="7"/>
  <c r="Y96" i="7"/>
  <c r="X96" i="7"/>
  <c r="W96" i="7"/>
  <c r="O96" i="7"/>
  <c r="K96" i="7"/>
  <c r="U95" i="7"/>
  <c r="T95" i="7"/>
  <c r="S95" i="7"/>
  <c r="R95" i="7"/>
  <c r="N95" i="7"/>
  <c r="M95" i="7"/>
  <c r="L95" i="7"/>
  <c r="J95" i="7"/>
  <c r="I95" i="7"/>
  <c r="H95" i="7"/>
  <c r="G95" i="7"/>
  <c r="F95" i="7"/>
  <c r="E95" i="7"/>
  <c r="K95" i="7" s="1"/>
  <c r="D95" i="7"/>
  <c r="C95" i="7"/>
  <c r="U94" i="7"/>
  <c r="T94" i="7"/>
  <c r="S94" i="7"/>
  <c r="R94" i="7"/>
  <c r="Y94" i="7" s="1"/>
  <c r="N94" i="7"/>
  <c r="X94" i="7" s="1"/>
  <c r="M94" i="7"/>
  <c r="L94" i="7"/>
  <c r="J94" i="7"/>
  <c r="I94" i="7"/>
  <c r="H94" i="7"/>
  <c r="G94" i="7"/>
  <c r="F94" i="7"/>
  <c r="E94" i="7"/>
  <c r="D94" i="7"/>
  <c r="C94" i="7"/>
  <c r="U93" i="7"/>
  <c r="T93" i="7"/>
  <c r="S93" i="7"/>
  <c r="R93" i="7"/>
  <c r="Y93" i="7" s="1"/>
  <c r="N93" i="7"/>
  <c r="X93" i="7" s="1"/>
  <c r="L93" i="7"/>
  <c r="I93" i="7"/>
  <c r="H93" i="7"/>
  <c r="G93" i="7"/>
  <c r="F93" i="7"/>
  <c r="E93" i="7"/>
  <c r="D93" i="7"/>
  <c r="C93" i="7"/>
  <c r="U92" i="7"/>
  <c r="T92" i="7"/>
  <c r="S92" i="7"/>
  <c r="R92" i="7"/>
  <c r="Y92" i="7" s="1"/>
  <c r="N92" i="7"/>
  <c r="X92" i="7" s="1"/>
  <c r="M92" i="7"/>
  <c r="L92" i="7"/>
  <c r="J92" i="7"/>
  <c r="I92" i="7"/>
  <c r="H92" i="7"/>
  <c r="G92" i="7"/>
  <c r="F92" i="7"/>
  <c r="E92" i="7"/>
  <c r="D92" i="7"/>
  <c r="C92" i="7"/>
  <c r="U91" i="7"/>
  <c r="T91" i="7"/>
  <c r="S91" i="7"/>
  <c r="R91" i="7"/>
  <c r="Y91" i="7" s="1"/>
  <c r="N91" i="7"/>
  <c r="X91" i="7" s="1"/>
  <c r="M91" i="7"/>
  <c r="L91" i="7"/>
  <c r="O91" i="7" s="1"/>
  <c r="Z91" i="7" s="1"/>
  <c r="J91" i="7"/>
  <c r="I91" i="7"/>
  <c r="H91" i="7"/>
  <c r="G91" i="7"/>
  <c r="K91" i="7" s="1"/>
  <c r="F91" i="7"/>
  <c r="E91" i="7"/>
  <c r="D91" i="7"/>
  <c r="C91" i="7"/>
  <c r="U90" i="7"/>
  <c r="T90" i="7"/>
  <c r="S90" i="7"/>
  <c r="R90" i="7"/>
  <c r="N90" i="7"/>
  <c r="X90" i="7" s="1"/>
  <c r="M90" i="7"/>
  <c r="L90" i="7"/>
  <c r="J90" i="7"/>
  <c r="I90" i="7"/>
  <c r="H90" i="7"/>
  <c r="G90" i="7"/>
  <c r="F90" i="7"/>
  <c r="K90" i="7" s="1"/>
  <c r="E90" i="7"/>
  <c r="D90" i="7"/>
  <c r="C90" i="7"/>
  <c r="U89" i="7"/>
  <c r="T89" i="7"/>
  <c r="S89" i="7"/>
  <c r="R89" i="7"/>
  <c r="N89" i="7"/>
  <c r="M89" i="7"/>
  <c r="L89" i="7"/>
  <c r="J89" i="7"/>
  <c r="I89" i="7"/>
  <c r="H89" i="7"/>
  <c r="G89" i="7"/>
  <c r="F89" i="7"/>
  <c r="E89" i="7"/>
  <c r="D89" i="7"/>
  <c r="C89" i="7"/>
  <c r="U88" i="7"/>
  <c r="T88" i="7"/>
  <c r="S88" i="7"/>
  <c r="R88" i="7"/>
  <c r="N88" i="7"/>
  <c r="M88" i="7"/>
  <c r="L88" i="7"/>
  <c r="J88" i="7"/>
  <c r="I88" i="7"/>
  <c r="I86" i="7" s="1"/>
  <c r="H88" i="7"/>
  <c r="G88" i="7"/>
  <c r="F88" i="7"/>
  <c r="E88" i="7"/>
  <c r="K88" i="7" s="1"/>
  <c r="D88" i="7"/>
  <c r="C88" i="7"/>
  <c r="U87" i="7"/>
  <c r="T87" i="7"/>
  <c r="S87" i="7"/>
  <c r="R87" i="7"/>
  <c r="Y87" i="7" s="1"/>
  <c r="N87" i="7"/>
  <c r="M87" i="7"/>
  <c r="L87" i="7"/>
  <c r="O87" i="7" s="1"/>
  <c r="J87" i="7"/>
  <c r="I87" i="7"/>
  <c r="H87" i="7"/>
  <c r="G87" i="7"/>
  <c r="G86" i="7" s="1"/>
  <c r="F87" i="7"/>
  <c r="E87" i="7"/>
  <c r="E86" i="7" s="1"/>
  <c r="D87" i="7"/>
  <c r="C87" i="7"/>
  <c r="C86" i="7" s="1"/>
  <c r="V86" i="7"/>
  <c r="Q86" i="7"/>
  <c r="M86" i="7"/>
  <c r="D86" i="7"/>
  <c r="Q80" i="7"/>
  <c r="AA78" i="7"/>
  <c r="Z78" i="7"/>
  <c r="Y78" i="7"/>
  <c r="X78" i="7"/>
  <c r="W78" i="7"/>
  <c r="O78" i="7"/>
  <c r="K78" i="7"/>
  <c r="U77" i="7"/>
  <c r="T77" i="7"/>
  <c r="S77" i="7"/>
  <c r="R77" i="7"/>
  <c r="O77" i="7"/>
  <c r="N77" i="7"/>
  <c r="X77" i="7" s="1"/>
  <c r="M77" i="7"/>
  <c r="L77" i="7"/>
  <c r="J77" i="7"/>
  <c r="I77" i="7"/>
  <c r="H77" i="7"/>
  <c r="G77" i="7"/>
  <c r="F77" i="7"/>
  <c r="E77" i="7"/>
  <c r="D77" i="7"/>
  <c r="C77" i="7"/>
  <c r="X76" i="7"/>
  <c r="U76" i="7"/>
  <c r="T76" i="7"/>
  <c r="S76" i="7"/>
  <c r="W76" i="7" s="1"/>
  <c r="R76" i="7"/>
  <c r="N76" i="7"/>
  <c r="M76" i="7"/>
  <c r="L76" i="7"/>
  <c r="O76" i="7" s="1"/>
  <c r="J76" i="7"/>
  <c r="I76" i="7"/>
  <c r="H76" i="7"/>
  <c r="G76" i="7"/>
  <c r="F76" i="7"/>
  <c r="E76" i="7"/>
  <c r="D76" i="7"/>
  <c r="C76" i="7"/>
  <c r="U75" i="7"/>
  <c r="T75" i="7"/>
  <c r="S75" i="7"/>
  <c r="R75" i="7"/>
  <c r="Y75" i="7" s="1"/>
  <c r="N75" i="7"/>
  <c r="X75" i="7" s="1"/>
  <c r="M75" i="7"/>
  <c r="L75" i="7"/>
  <c r="J75" i="7"/>
  <c r="I75" i="7"/>
  <c r="H75" i="7"/>
  <c r="G75" i="7"/>
  <c r="F75" i="7"/>
  <c r="E75" i="7"/>
  <c r="D75" i="7"/>
  <c r="C75" i="7"/>
  <c r="U74" i="7"/>
  <c r="T74" i="7"/>
  <c r="S74" i="7"/>
  <c r="R74" i="7"/>
  <c r="Y74" i="7" s="1"/>
  <c r="N74" i="7"/>
  <c r="M74" i="7"/>
  <c r="L74" i="7"/>
  <c r="J74" i="7"/>
  <c r="I74" i="7"/>
  <c r="H74" i="7"/>
  <c r="G74" i="7"/>
  <c r="F74" i="7"/>
  <c r="E74" i="7"/>
  <c r="D74" i="7"/>
  <c r="C74" i="7"/>
  <c r="U73" i="7"/>
  <c r="T73" i="7"/>
  <c r="S73" i="7"/>
  <c r="R73" i="7"/>
  <c r="N73" i="7"/>
  <c r="M73" i="7"/>
  <c r="L73" i="7"/>
  <c r="O73" i="7" s="1"/>
  <c r="X73" i="7" s="1"/>
  <c r="J73" i="7"/>
  <c r="I73" i="7"/>
  <c r="H73" i="7"/>
  <c r="G73" i="7"/>
  <c r="F73" i="7"/>
  <c r="E73" i="7"/>
  <c r="D73" i="7"/>
  <c r="C73" i="7"/>
  <c r="X72" i="7"/>
  <c r="U72" i="7"/>
  <c r="T72" i="7"/>
  <c r="S72" i="7"/>
  <c r="R72" i="7"/>
  <c r="N72" i="7"/>
  <c r="M72" i="7"/>
  <c r="L72" i="7"/>
  <c r="J72" i="7"/>
  <c r="I72" i="7"/>
  <c r="H72" i="7"/>
  <c r="G72" i="7"/>
  <c r="F72" i="7"/>
  <c r="E72" i="7"/>
  <c r="D72" i="7"/>
  <c r="C72" i="7"/>
  <c r="U71" i="7"/>
  <c r="T71" i="7"/>
  <c r="S71" i="7"/>
  <c r="R71" i="7"/>
  <c r="N71" i="7"/>
  <c r="X71" i="7" s="1"/>
  <c r="M71" i="7"/>
  <c r="L71" i="7"/>
  <c r="J71" i="7"/>
  <c r="I71" i="7"/>
  <c r="H71" i="7"/>
  <c r="G71" i="7"/>
  <c r="F71" i="7"/>
  <c r="E71" i="7"/>
  <c r="D71" i="7"/>
  <c r="C71" i="7"/>
  <c r="U70" i="7"/>
  <c r="T70" i="7"/>
  <c r="T66" i="7" s="1"/>
  <c r="S70" i="7"/>
  <c r="R70" i="7"/>
  <c r="Y70" i="7" s="1"/>
  <c r="N70" i="7"/>
  <c r="X70" i="7" s="1"/>
  <c r="M70" i="7"/>
  <c r="L70" i="7"/>
  <c r="O70" i="7" s="1"/>
  <c r="J70" i="7"/>
  <c r="I70" i="7"/>
  <c r="H70" i="7"/>
  <c r="G70" i="7"/>
  <c r="F70" i="7"/>
  <c r="E70" i="7"/>
  <c r="D70" i="7"/>
  <c r="C70" i="7"/>
  <c r="U69" i="7"/>
  <c r="T69" i="7"/>
  <c r="S69" i="7"/>
  <c r="R69" i="7"/>
  <c r="R66" i="7" s="1"/>
  <c r="N69" i="7"/>
  <c r="X69" i="7" s="1"/>
  <c r="M69" i="7"/>
  <c r="L69" i="7"/>
  <c r="J69" i="7"/>
  <c r="I69" i="7"/>
  <c r="H69" i="7"/>
  <c r="G69" i="7"/>
  <c r="F69" i="7"/>
  <c r="E69" i="7"/>
  <c r="D69" i="7"/>
  <c r="C69" i="7"/>
  <c r="U68" i="7"/>
  <c r="T68" i="7"/>
  <c r="S68" i="7"/>
  <c r="Y68" i="7" s="1"/>
  <c r="R68" i="7"/>
  <c r="N68" i="7"/>
  <c r="X68" i="7" s="1"/>
  <c r="M68" i="7"/>
  <c r="O68" i="7" s="1"/>
  <c r="L68" i="7"/>
  <c r="J68" i="7"/>
  <c r="I68" i="7"/>
  <c r="H68" i="7"/>
  <c r="G68" i="7"/>
  <c r="F68" i="7"/>
  <c r="E68" i="7"/>
  <c r="D68" i="7"/>
  <c r="D66" i="7" s="1"/>
  <c r="C68" i="7"/>
  <c r="U67" i="7"/>
  <c r="T67" i="7"/>
  <c r="S67" i="7"/>
  <c r="R67" i="7"/>
  <c r="N67" i="7"/>
  <c r="M67" i="7"/>
  <c r="L67" i="7"/>
  <c r="L66" i="7" s="1"/>
  <c r="J67" i="7"/>
  <c r="I67" i="7"/>
  <c r="I80" i="7" s="1"/>
  <c r="H67" i="7"/>
  <c r="H80" i="7" s="1"/>
  <c r="G67" i="7"/>
  <c r="G66" i="7" s="1"/>
  <c r="F67" i="7"/>
  <c r="E67" i="7"/>
  <c r="E80" i="7" s="1"/>
  <c r="D67" i="7"/>
  <c r="C67" i="7"/>
  <c r="C80" i="7" s="1"/>
  <c r="V66" i="7"/>
  <c r="Q66" i="7"/>
  <c r="C49" i="7"/>
  <c r="J48" i="7"/>
  <c r="C48" i="7"/>
  <c r="C42" i="7"/>
  <c r="C40" i="7"/>
  <c r="AA36" i="7"/>
  <c r="Z36" i="7"/>
  <c r="Y36" i="7"/>
  <c r="X36" i="7"/>
  <c r="W36" i="7"/>
  <c r="O36" i="7"/>
  <c r="K36" i="7"/>
  <c r="AA35" i="7"/>
  <c r="Y35" i="7"/>
  <c r="W35" i="7"/>
  <c r="O35" i="7"/>
  <c r="X35" i="7" s="1"/>
  <c r="K35" i="7"/>
  <c r="P35" i="7" s="1"/>
  <c r="Y34" i="7"/>
  <c r="O34" i="7"/>
  <c r="X34" i="7" s="1"/>
  <c r="K34" i="7"/>
  <c r="AA33" i="7"/>
  <c r="Z33" i="7"/>
  <c r="Y33" i="7"/>
  <c r="X33" i="7"/>
  <c r="W33" i="7"/>
  <c r="O33" i="7"/>
  <c r="K33" i="7"/>
  <c r="P33" i="7" s="1"/>
  <c r="AA32" i="7"/>
  <c r="Z32" i="7"/>
  <c r="Y32" i="7"/>
  <c r="X32" i="7"/>
  <c r="W32" i="7"/>
  <c r="O32" i="7"/>
  <c r="K32" i="7"/>
  <c r="AA31" i="7"/>
  <c r="Z31" i="7"/>
  <c r="Y31" i="7"/>
  <c r="X31" i="7"/>
  <c r="W31" i="7"/>
  <c r="O31" i="7"/>
  <c r="K31" i="7"/>
  <c r="P31" i="7" s="1"/>
  <c r="Y30" i="7"/>
  <c r="X30" i="7"/>
  <c r="O30" i="7"/>
  <c r="Z30" i="7" s="1"/>
  <c r="K30" i="7"/>
  <c r="AA29" i="7"/>
  <c r="Z29" i="7"/>
  <c r="Y29" i="7"/>
  <c r="X29" i="7"/>
  <c r="W29" i="7"/>
  <c r="O29" i="7"/>
  <c r="K29" i="7"/>
  <c r="P29" i="7" s="1"/>
  <c r="Y28" i="7"/>
  <c r="X28" i="7"/>
  <c r="O28" i="7"/>
  <c r="Z28" i="7" s="1"/>
  <c r="K28" i="7"/>
  <c r="AA27" i="7"/>
  <c r="Z27" i="7"/>
  <c r="Y27" i="7"/>
  <c r="X27" i="7"/>
  <c r="W27" i="7"/>
  <c r="O27" i="7"/>
  <c r="K27" i="7"/>
  <c r="P27" i="7" s="1"/>
  <c r="Y26" i="7"/>
  <c r="O26" i="7"/>
  <c r="X26" i="7" s="1"/>
  <c r="K26" i="7"/>
  <c r="AA25" i="7"/>
  <c r="Z25" i="7"/>
  <c r="Y25" i="7"/>
  <c r="X25" i="7"/>
  <c r="W25" i="7"/>
  <c r="O25" i="7"/>
  <c r="K25" i="7"/>
  <c r="P25" i="7" s="1"/>
  <c r="Y24" i="7"/>
  <c r="X24" i="7"/>
  <c r="O24" i="7"/>
  <c r="Z24" i="7" s="1"/>
  <c r="K24" i="7"/>
  <c r="AA23" i="7"/>
  <c r="Z23" i="7"/>
  <c r="Y23" i="7"/>
  <c r="X23" i="7"/>
  <c r="W23" i="7"/>
  <c r="O23" i="7"/>
  <c r="K23" i="7"/>
  <c r="P23" i="7" s="1"/>
  <c r="AA22" i="7"/>
  <c r="Z22" i="7"/>
  <c r="Y22" i="7"/>
  <c r="X22" i="7"/>
  <c r="W22" i="7"/>
  <c r="O22" i="7"/>
  <c r="K22" i="7"/>
  <c r="AA21" i="7"/>
  <c r="Z21" i="7"/>
  <c r="Y21" i="7"/>
  <c r="X21" i="7"/>
  <c r="W21" i="7"/>
  <c r="O21" i="7"/>
  <c r="K21" i="7"/>
  <c r="P21" i="7" s="1"/>
  <c r="AA20" i="7"/>
  <c r="Z20" i="7"/>
  <c r="Y20" i="7"/>
  <c r="X20" i="7"/>
  <c r="W20" i="7"/>
  <c r="O20" i="7"/>
  <c r="K20" i="7"/>
  <c r="AA19" i="7"/>
  <c r="Z19" i="7"/>
  <c r="Y19" i="7"/>
  <c r="X19" i="7"/>
  <c r="W19" i="7"/>
  <c r="O19" i="7"/>
  <c r="K19" i="7"/>
  <c r="P19" i="7" s="1"/>
  <c r="Y18" i="7"/>
  <c r="X18" i="7"/>
  <c r="O18" i="7"/>
  <c r="AA18" i="7" s="1"/>
  <c r="K18" i="7"/>
  <c r="AA17" i="7"/>
  <c r="Y17" i="7"/>
  <c r="X17" i="7"/>
  <c r="W17" i="7"/>
  <c r="O17" i="7"/>
  <c r="Z17" i="7" s="1"/>
  <c r="K17" i="7"/>
  <c r="P17" i="7" s="1"/>
  <c r="AA16" i="7"/>
  <c r="Z16" i="7"/>
  <c r="Y16" i="7"/>
  <c r="X16" i="7"/>
  <c r="W16" i="7"/>
  <c r="O16" i="7"/>
  <c r="K16" i="7"/>
  <c r="Y15" i="7"/>
  <c r="X15" i="7"/>
  <c r="O15" i="7"/>
  <c r="Z15" i="7" s="1"/>
  <c r="K15" i="7"/>
  <c r="Y14" i="7"/>
  <c r="X14" i="7"/>
  <c r="O14" i="7"/>
  <c r="Z14" i="7" s="1"/>
  <c r="K14" i="7"/>
  <c r="Y13" i="7"/>
  <c r="X13" i="7"/>
  <c r="O13" i="7"/>
  <c r="K13" i="7"/>
  <c r="AA12" i="7"/>
  <c r="Z12" i="7"/>
  <c r="Y12" i="7"/>
  <c r="X12" i="7"/>
  <c r="W12" i="7"/>
  <c r="O12" i="7"/>
  <c r="K12" i="7"/>
  <c r="AA11" i="7"/>
  <c r="Z11" i="7"/>
  <c r="Y11" i="7"/>
  <c r="X11" i="7"/>
  <c r="W11" i="7"/>
  <c r="O11" i="7"/>
  <c r="P11" i="7" s="1"/>
  <c r="K11" i="7"/>
  <c r="AA10" i="7"/>
  <c r="Z10" i="7"/>
  <c r="Y10" i="7"/>
  <c r="X10" i="7"/>
  <c r="W10" i="7"/>
  <c r="O10" i="7"/>
  <c r="K10" i="7"/>
  <c r="Y9" i="7"/>
  <c r="O9" i="7"/>
  <c r="Z9" i="7" s="1"/>
  <c r="K9" i="7"/>
  <c r="P9" i="7" s="1"/>
  <c r="Y8" i="7"/>
  <c r="O8" i="7"/>
  <c r="Z8" i="7" s="1"/>
  <c r="K8" i="7"/>
  <c r="P8" i="7" s="1"/>
  <c r="V7" i="7"/>
  <c r="U7" i="7"/>
  <c r="C51" i="7" s="1"/>
  <c r="C39" i="7" s="1"/>
  <c r="T7" i="7"/>
  <c r="S7" i="7"/>
  <c r="Y7" i="7" s="1"/>
  <c r="R7" i="7"/>
  <c r="Q7" i="7"/>
  <c r="N7" i="7"/>
  <c r="M7" i="7"/>
  <c r="L7" i="7"/>
  <c r="J7" i="7"/>
  <c r="I7" i="7"/>
  <c r="H7" i="7"/>
  <c r="G7" i="7"/>
  <c r="F7" i="7"/>
  <c r="E7" i="7"/>
  <c r="D7" i="7"/>
  <c r="C7" i="7"/>
  <c r="Q80" i="6"/>
  <c r="AA78" i="6"/>
  <c r="Z78" i="6"/>
  <c r="Y78" i="6"/>
  <c r="X78" i="6"/>
  <c r="W78" i="6"/>
  <c r="O78" i="6"/>
  <c r="K78" i="6"/>
  <c r="P78" i="6" s="1"/>
  <c r="U77" i="6"/>
  <c r="T77" i="6"/>
  <c r="S77" i="6"/>
  <c r="R77" i="6"/>
  <c r="N77" i="6"/>
  <c r="M77" i="6"/>
  <c r="L77" i="6"/>
  <c r="J77" i="6"/>
  <c r="I77" i="6"/>
  <c r="H77" i="6"/>
  <c r="G77" i="6"/>
  <c r="F77" i="6"/>
  <c r="E77" i="6"/>
  <c r="D77" i="6"/>
  <c r="C77" i="6"/>
  <c r="U76" i="6"/>
  <c r="T76" i="6"/>
  <c r="S76" i="6"/>
  <c r="R76" i="6"/>
  <c r="N76" i="6"/>
  <c r="M76" i="6"/>
  <c r="L76" i="6"/>
  <c r="O76" i="6" s="1"/>
  <c r="X76" i="6" s="1"/>
  <c r="J76" i="6"/>
  <c r="I76" i="6"/>
  <c r="H76" i="6"/>
  <c r="G76" i="6"/>
  <c r="F76" i="6"/>
  <c r="E76" i="6"/>
  <c r="D76" i="6"/>
  <c r="C76" i="6"/>
  <c r="U75" i="6"/>
  <c r="T75" i="6"/>
  <c r="S75" i="6"/>
  <c r="R75" i="6"/>
  <c r="Y75" i="6" s="1"/>
  <c r="N75" i="6"/>
  <c r="M75" i="6"/>
  <c r="L75" i="6"/>
  <c r="O75" i="6" s="1"/>
  <c r="AA75" i="6" s="1"/>
  <c r="J75" i="6"/>
  <c r="I75" i="6"/>
  <c r="H75" i="6"/>
  <c r="G75" i="6"/>
  <c r="F75" i="6"/>
  <c r="E75" i="6"/>
  <c r="D75" i="6"/>
  <c r="C75" i="6"/>
  <c r="U74" i="6"/>
  <c r="T74" i="6"/>
  <c r="S74" i="6"/>
  <c r="R74" i="6"/>
  <c r="Y74" i="6" s="1"/>
  <c r="N74" i="6"/>
  <c r="M74" i="6"/>
  <c r="L74" i="6"/>
  <c r="O74" i="6" s="1"/>
  <c r="J74" i="6"/>
  <c r="I74" i="6"/>
  <c r="H74" i="6"/>
  <c r="G74" i="6"/>
  <c r="F74" i="6"/>
  <c r="E74" i="6"/>
  <c r="D74" i="6"/>
  <c r="C74" i="6"/>
  <c r="U73" i="6"/>
  <c r="T73" i="6"/>
  <c r="T66" i="6" s="1"/>
  <c r="S73" i="6"/>
  <c r="R73" i="6"/>
  <c r="N73" i="6"/>
  <c r="X73" i="6" s="1"/>
  <c r="M73" i="6"/>
  <c r="L73" i="6"/>
  <c r="J73" i="6"/>
  <c r="I73" i="6"/>
  <c r="H73" i="6"/>
  <c r="G73" i="6"/>
  <c r="F73" i="6"/>
  <c r="E73" i="6"/>
  <c r="D73" i="6"/>
  <c r="C73" i="6"/>
  <c r="U72" i="6"/>
  <c r="T72" i="6"/>
  <c r="S72" i="6"/>
  <c r="R72" i="6"/>
  <c r="N72" i="6"/>
  <c r="M72" i="6"/>
  <c r="L72" i="6"/>
  <c r="O72" i="6" s="1"/>
  <c r="X72" i="6" s="1"/>
  <c r="J72" i="6"/>
  <c r="I72" i="6"/>
  <c r="H72" i="6"/>
  <c r="G72" i="6"/>
  <c r="F72" i="6"/>
  <c r="E72" i="6"/>
  <c r="D72" i="6"/>
  <c r="C72" i="6"/>
  <c r="U71" i="6"/>
  <c r="T71" i="6"/>
  <c r="S71" i="6"/>
  <c r="R71" i="6"/>
  <c r="Y71" i="6" s="1"/>
  <c r="N71" i="6"/>
  <c r="X71" i="6" s="1"/>
  <c r="M71" i="6"/>
  <c r="L71" i="6"/>
  <c r="O71" i="6" s="1"/>
  <c r="AA71" i="6" s="1"/>
  <c r="J71" i="6"/>
  <c r="I71" i="6"/>
  <c r="H71" i="6"/>
  <c r="G71" i="6"/>
  <c r="F71" i="6"/>
  <c r="E71" i="6"/>
  <c r="D71" i="6"/>
  <c r="C71" i="6"/>
  <c r="U70" i="6"/>
  <c r="T70" i="6"/>
  <c r="S70" i="6"/>
  <c r="Y70" i="6" s="1"/>
  <c r="R70" i="6"/>
  <c r="N70" i="6"/>
  <c r="X70" i="6" s="1"/>
  <c r="M70" i="6"/>
  <c r="L70" i="6"/>
  <c r="I70" i="6"/>
  <c r="H70" i="6"/>
  <c r="G70" i="6"/>
  <c r="F70" i="6"/>
  <c r="E70" i="6"/>
  <c r="D70" i="6"/>
  <c r="C70" i="6"/>
  <c r="U69" i="6"/>
  <c r="T69" i="6"/>
  <c r="S69" i="6"/>
  <c r="R69" i="6"/>
  <c r="N69" i="6"/>
  <c r="X69" i="6" s="1"/>
  <c r="M69" i="6"/>
  <c r="L69" i="6"/>
  <c r="O69" i="6" s="1"/>
  <c r="I69" i="6"/>
  <c r="H69" i="6"/>
  <c r="G69" i="6"/>
  <c r="F69" i="6"/>
  <c r="E69" i="6"/>
  <c r="D69" i="6"/>
  <c r="C69" i="6"/>
  <c r="U68" i="6"/>
  <c r="T68" i="6"/>
  <c r="S68" i="6"/>
  <c r="Y68" i="6" s="1"/>
  <c r="R68" i="6"/>
  <c r="N68" i="6"/>
  <c r="X68" i="6" s="1"/>
  <c r="M68" i="6"/>
  <c r="O68" i="6" s="1"/>
  <c r="Z68" i="6" s="1"/>
  <c r="L68" i="6"/>
  <c r="J68" i="6"/>
  <c r="I68" i="6"/>
  <c r="H68" i="6"/>
  <c r="G68" i="6"/>
  <c r="F68" i="6"/>
  <c r="E68" i="6"/>
  <c r="D68" i="6"/>
  <c r="D66" i="6" s="1"/>
  <c r="C68" i="6"/>
  <c r="U67" i="6"/>
  <c r="T67" i="6"/>
  <c r="S67" i="6"/>
  <c r="R67" i="6"/>
  <c r="N67" i="6"/>
  <c r="M67" i="6"/>
  <c r="L67" i="6"/>
  <c r="J67" i="6"/>
  <c r="I67" i="6"/>
  <c r="I80" i="6" s="1"/>
  <c r="H67" i="6"/>
  <c r="H80" i="6" s="1"/>
  <c r="G67" i="6"/>
  <c r="G80" i="6" s="1"/>
  <c r="F67" i="6"/>
  <c r="E67" i="6"/>
  <c r="E80" i="6" s="1"/>
  <c r="D67" i="6"/>
  <c r="D80" i="6" s="1"/>
  <c r="C67" i="6"/>
  <c r="C66" i="6" s="1"/>
  <c r="V66" i="6"/>
  <c r="Q66" i="6"/>
  <c r="H66" i="6"/>
  <c r="C49" i="6"/>
  <c r="J48" i="6"/>
  <c r="C48" i="6"/>
  <c r="C42" i="6"/>
  <c r="C40" i="6"/>
  <c r="AA36" i="6"/>
  <c r="Z36" i="6"/>
  <c r="Y36" i="6"/>
  <c r="X36" i="6"/>
  <c r="W36" i="6"/>
  <c r="O36" i="6"/>
  <c r="K36" i="6"/>
  <c r="Y35" i="6"/>
  <c r="W35" i="6"/>
  <c r="O35" i="6"/>
  <c r="AA35" i="6" s="1"/>
  <c r="K35" i="6"/>
  <c r="P35" i="6" s="1"/>
  <c r="Y34" i="6"/>
  <c r="X34" i="6"/>
  <c r="O34" i="6"/>
  <c r="Z34" i="6" s="1"/>
  <c r="K34" i="6"/>
  <c r="P34" i="6" s="1"/>
  <c r="AA33" i="6"/>
  <c r="Z33" i="6"/>
  <c r="Y33" i="6"/>
  <c r="X33" i="6"/>
  <c r="W33" i="6"/>
  <c r="O33" i="6"/>
  <c r="K33" i="6"/>
  <c r="P33" i="6" s="1"/>
  <c r="AA32" i="6"/>
  <c r="Z32" i="6"/>
  <c r="Y32" i="6"/>
  <c r="X32" i="6"/>
  <c r="W32" i="6"/>
  <c r="O32" i="6"/>
  <c r="K32" i="6"/>
  <c r="AA31" i="6"/>
  <c r="Z31" i="6"/>
  <c r="Y31" i="6"/>
  <c r="X31" i="6"/>
  <c r="W31" i="6"/>
  <c r="O31" i="6"/>
  <c r="K31" i="6"/>
  <c r="P31" i="6" s="1"/>
  <c r="Y30" i="6"/>
  <c r="X30" i="6"/>
  <c r="O30" i="6"/>
  <c r="Z30" i="6" s="1"/>
  <c r="K30" i="6"/>
  <c r="AA29" i="6"/>
  <c r="Z29" i="6"/>
  <c r="Y29" i="6"/>
  <c r="X29" i="6"/>
  <c r="W29" i="6"/>
  <c r="O29" i="6"/>
  <c r="K29" i="6"/>
  <c r="P29" i="6" s="1"/>
  <c r="Y28" i="6"/>
  <c r="O28" i="6"/>
  <c r="X28" i="6" s="1"/>
  <c r="K28" i="6"/>
  <c r="AA27" i="6"/>
  <c r="Z27" i="6"/>
  <c r="Y27" i="6"/>
  <c r="X27" i="6"/>
  <c r="W27" i="6"/>
  <c r="O27" i="6"/>
  <c r="K27" i="6"/>
  <c r="P27" i="6" s="1"/>
  <c r="Y26" i="6"/>
  <c r="X26" i="6"/>
  <c r="O26" i="6"/>
  <c r="Z26" i="6" s="1"/>
  <c r="K26" i="6"/>
  <c r="AA25" i="6"/>
  <c r="Z25" i="6"/>
  <c r="Y25" i="6"/>
  <c r="X25" i="6"/>
  <c r="W25" i="6"/>
  <c r="O25" i="6"/>
  <c r="K25" i="6"/>
  <c r="P25" i="6" s="1"/>
  <c r="Y24" i="6"/>
  <c r="X24" i="6"/>
  <c r="O24" i="6"/>
  <c r="Z24" i="6" s="1"/>
  <c r="K24" i="6"/>
  <c r="AA23" i="6"/>
  <c r="Z23" i="6"/>
  <c r="Y23" i="6"/>
  <c r="X23" i="6"/>
  <c r="W23" i="6"/>
  <c r="O23" i="6"/>
  <c r="K23" i="6"/>
  <c r="P23" i="6" s="1"/>
  <c r="AA22" i="6"/>
  <c r="Z22" i="6"/>
  <c r="Y22" i="6"/>
  <c r="X22" i="6"/>
  <c r="W22" i="6"/>
  <c r="O22" i="6"/>
  <c r="K22" i="6"/>
  <c r="AA21" i="6"/>
  <c r="Z21" i="6"/>
  <c r="Y21" i="6"/>
  <c r="X21" i="6"/>
  <c r="W21" i="6"/>
  <c r="O21" i="6"/>
  <c r="K21" i="6"/>
  <c r="P21" i="6" s="1"/>
  <c r="AA20" i="6"/>
  <c r="Z20" i="6"/>
  <c r="Y20" i="6"/>
  <c r="X20" i="6"/>
  <c r="W20" i="6"/>
  <c r="O20" i="6"/>
  <c r="K20" i="6"/>
  <c r="AA19" i="6"/>
  <c r="Z19" i="6"/>
  <c r="Y19" i="6"/>
  <c r="X19" i="6"/>
  <c r="W19" i="6"/>
  <c r="O19" i="6"/>
  <c r="K19" i="6"/>
  <c r="P19" i="6" s="1"/>
  <c r="Y18" i="6"/>
  <c r="X18" i="6"/>
  <c r="O18" i="6"/>
  <c r="Z18" i="6" s="1"/>
  <c r="K18" i="6"/>
  <c r="AA17" i="6"/>
  <c r="Y17" i="6"/>
  <c r="X17" i="6"/>
  <c r="W17" i="6"/>
  <c r="O17" i="6"/>
  <c r="Z17" i="6" s="1"/>
  <c r="K17" i="6"/>
  <c r="P17" i="6" s="1"/>
  <c r="AA16" i="6"/>
  <c r="Z16" i="6"/>
  <c r="Y16" i="6"/>
  <c r="X16" i="6"/>
  <c r="W16" i="6"/>
  <c r="O16" i="6"/>
  <c r="K16" i="6"/>
  <c r="Y15" i="6"/>
  <c r="X15" i="6"/>
  <c r="O15" i="6"/>
  <c r="Z15" i="6" s="1"/>
  <c r="K15" i="6"/>
  <c r="Y14" i="6"/>
  <c r="X14" i="6"/>
  <c r="O14" i="6"/>
  <c r="Z14" i="6" s="1"/>
  <c r="K14" i="6"/>
  <c r="Y13" i="6"/>
  <c r="X13" i="6"/>
  <c r="O13" i="6"/>
  <c r="K13" i="6"/>
  <c r="P13" i="6" s="1"/>
  <c r="AA12" i="6"/>
  <c r="Z12" i="6"/>
  <c r="Y12" i="6"/>
  <c r="X12" i="6"/>
  <c r="W12" i="6"/>
  <c r="O12" i="6"/>
  <c r="K12" i="6"/>
  <c r="P12" i="6" s="1"/>
  <c r="AA11" i="6"/>
  <c r="Z11" i="6"/>
  <c r="Y11" i="6"/>
  <c r="X11" i="6"/>
  <c r="W11" i="6"/>
  <c r="O11" i="6"/>
  <c r="K11" i="6"/>
  <c r="P11" i="6" s="1"/>
  <c r="AA10" i="6"/>
  <c r="Z10" i="6"/>
  <c r="Y10" i="6"/>
  <c r="X10" i="6"/>
  <c r="W10" i="6"/>
  <c r="O10" i="6"/>
  <c r="K10" i="6"/>
  <c r="P10" i="6" s="1"/>
  <c r="Y9" i="6"/>
  <c r="O9" i="6"/>
  <c r="P9" i="6" s="1"/>
  <c r="K9" i="6"/>
  <c r="Y8" i="6"/>
  <c r="O8" i="6"/>
  <c r="P8" i="6" s="1"/>
  <c r="K8" i="6"/>
  <c r="V7" i="6"/>
  <c r="U7" i="6"/>
  <c r="C51" i="6" s="1"/>
  <c r="T7" i="6"/>
  <c r="S7" i="6"/>
  <c r="R7" i="6"/>
  <c r="Q7" i="6"/>
  <c r="N7" i="6"/>
  <c r="M7" i="6"/>
  <c r="L7" i="6"/>
  <c r="J7" i="6"/>
  <c r="I7" i="6"/>
  <c r="H7" i="6"/>
  <c r="G7" i="6"/>
  <c r="F7" i="6"/>
  <c r="E7" i="6"/>
  <c r="D7" i="6"/>
  <c r="C7" i="6"/>
  <c r="T86" i="7" l="1"/>
  <c r="S66" i="7"/>
  <c r="Y66" i="7" s="1"/>
  <c r="P75" i="6"/>
  <c r="AA69" i="6"/>
  <c r="X74" i="6"/>
  <c r="Z34" i="7"/>
  <c r="Z8" i="6"/>
  <c r="Z9" i="6"/>
  <c r="W15" i="6"/>
  <c r="W18" i="6"/>
  <c r="AA18" i="6"/>
  <c r="P20" i="6"/>
  <c r="P24" i="6"/>
  <c r="W26" i="6"/>
  <c r="AA26" i="6"/>
  <c r="P28" i="6"/>
  <c r="W30" i="6"/>
  <c r="AA30" i="6"/>
  <c r="P32" i="6"/>
  <c r="W34" i="6"/>
  <c r="AA34" i="6"/>
  <c r="X35" i="6"/>
  <c r="P36" i="6"/>
  <c r="G66" i="6"/>
  <c r="K67" i="6"/>
  <c r="K68" i="6"/>
  <c r="P68" i="6" s="1"/>
  <c r="L66" i="6"/>
  <c r="K70" i="6"/>
  <c r="AA74" i="6"/>
  <c r="Z74" i="6"/>
  <c r="P12" i="7"/>
  <c r="W14" i="7"/>
  <c r="P18" i="7"/>
  <c r="P22" i="7"/>
  <c r="W24" i="7"/>
  <c r="AA24" i="7"/>
  <c r="P26" i="7"/>
  <c r="W28" i="7"/>
  <c r="AA28" i="7"/>
  <c r="P30" i="7"/>
  <c r="P34" i="7"/>
  <c r="Z35" i="7"/>
  <c r="C66" i="7"/>
  <c r="K68" i="7"/>
  <c r="K69" i="7"/>
  <c r="AA70" i="7"/>
  <c r="Z70" i="7"/>
  <c r="Y71" i="7"/>
  <c r="O72" i="7"/>
  <c r="W72" i="7" s="1"/>
  <c r="AA72" i="7"/>
  <c r="K75" i="7"/>
  <c r="L86" i="7"/>
  <c r="F86" i="7"/>
  <c r="J86" i="7"/>
  <c r="O94" i="7"/>
  <c r="P91" i="6"/>
  <c r="P90" i="6"/>
  <c r="Z90" i="6"/>
  <c r="Z28" i="6"/>
  <c r="S80" i="6"/>
  <c r="AA15" i="7"/>
  <c r="Z18" i="7"/>
  <c r="Z26" i="7"/>
  <c r="AA68" i="7"/>
  <c r="G80" i="7"/>
  <c r="C39" i="6"/>
  <c r="P18" i="6"/>
  <c r="P22" i="6"/>
  <c r="W24" i="6"/>
  <c r="AA24" i="6"/>
  <c r="P26" i="6"/>
  <c r="W28" i="6"/>
  <c r="AA28" i="6"/>
  <c r="P30" i="6"/>
  <c r="Z35" i="6"/>
  <c r="T80" i="6"/>
  <c r="C80" i="6"/>
  <c r="P10" i="7"/>
  <c r="W15" i="7"/>
  <c r="P16" i="7"/>
  <c r="W18" i="7"/>
  <c r="P20" i="7"/>
  <c r="P24" i="7"/>
  <c r="W26" i="7"/>
  <c r="AA26" i="7"/>
  <c r="P28" i="7"/>
  <c r="W30" i="7"/>
  <c r="AA30" i="7"/>
  <c r="P32" i="7"/>
  <c r="W34" i="7"/>
  <c r="AA34" i="7"/>
  <c r="P36" i="7"/>
  <c r="M80" i="7"/>
  <c r="T80" i="7"/>
  <c r="O69" i="7"/>
  <c r="W69" i="7" s="1"/>
  <c r="D80" i="7"/>
  <c r="H66" i="7"/>
  <c r="K74" i="7"/>
  <c r="P74" i="7" s="1"/>
  <c r="O74" i="7"/>
  <c r="Z74" i="7" s="1"/>
  <c r="K77" i="7"/>
  <c r="AA87" i="7"/>
  <c r="Z87" i="7"/>
  <c r="U86" i="7"/>
  <c r="O92" i="7"/>
  <c r="O93" i="7"/>
  <c r="Z93" i="7" s="1"/>
  <c r="P96" i="7"/>
  <c r="AA90" i="6"/>
  <c r="Z68" i="7"/>
  <c r="AA15" i="6"/>
  <c r="K71" i="6"/>
  <c r="P71" i="6" s="1"/>
  <c r="K73" i="6"/>
  <c r="K74" i="6"/>
  <c r="K75" i="6"/>
  <c r="K77" i="6"/>
  <c r="P77" i="6" s="1"/>
  <c r="AA14" i="7"/>
  <c r="O67" i="7"/>
  <c r="AA67" i="7" s="1"/>
  <c r="K70" i="7"/>
  <c r="K71" i="7"/>
  <c r="X87" i="7"/>
  <c r="O88" i="7"/>
  <c r="AA88" i="7" s="1"/>
  <c r="O89" i="7"/>
  <c r="X89" i="7" s="1"/>
  <c r="H86" i="7"/>
  <c r="K93" i="7"/>
  <c r="O95" i="7"/>
  <c r="W95" i="7" s="1"/>
  <c r="Z66" i="8"/>
  <c r="P66" i="8"/>
  <c r="P86" i="8"/>
  <c r="P80" i="8"/>
  <c r="AA66" i="8"/>
  <c r="X86" i="8"/>
  <c r="AA86" i="8"/>
  <c r="Z86" i="8"/>
  <c r="O86" i="6"/>
  <c r="X87" i="6"/>
  <c r="W87" i="6"/>
  <c r="AA87" i="6"/>
  <c r="Z87" i="6"/>
  <c r="X86" i="6"/>
  <c r="P87" i="6"/>
  <c r="P86" i="6" s="1"/>
  <c r="P75" i="7"/>
  <c r="P68" i="7"/>
  <c r="AA13" i="7"/>
  <c r="W13" i="7"/>
  <c r="W67" i="7"/>
  <c r="Y90" i="7"/>
  <c r="Z95" i="7"/>
  <c r="P13" i="7"/>
  <c r="F80" i="7"/>
  <c r="F66" i="7"/>
  <c r="J80" i="7"/>
  <c r="J66" i="7"/>
  <c r="Z69" i="7"/>
  <c r="Y69" i="7"/>
  <c r="AA73" i="7"/>
  <c r="W73" i="7"/>
  <c r="Z73" i="7"/>
  <c r="Y73" i="7"/>
  <c r="AA74" i="7"/>
  <c r="Z76" i="7"/>
  <c r="Y76" i="7"/>
  <c r="AA77" i="7"/>
  <c r="W77" i="7"/>
  <c r="Z77" i="7"/>
  <c r="Y77" i="7"/>
  <c r="K87" i="7"/>
  <c r="K86" i="7" s="1"/>
  <c r="Y88" i="7"/>
  <c r="R86" i="7"/>
  <c r="W88" i="7"/>
  <c r="P89" i="7"/>
  <c r="K92" i="7"/>
  <c r="P92" i="7" s="1"/>
  <c r="K94" i="7"/>
  <c r="P94" i="7" s="1"/>
  <c r="X8" i="7"/>
  <c r="AA8" i="7"/>
  <c r="W8" i="7"/>
  <c r="O7" i="7"/>
  <c r="Z7" i="7" s="1"/>
  <c r="K67" i="7"/>
  <c r="U80" i="7"/>
  <c r="U66" i="7"/>
  <c r="AA69" i="7"/>
  <c r="O71" i="7"/>
  <c r="P71" i="7" s="1"/>
  <c r="O75" i="7"/>
  <c r="AA76" i="7"/>
  <c r="P78" i="7"/>
  <c r="L80" i="7"/>
  <c r="S80" i="7"/>
  <c r="Z88" i="7"/>
  <c r="K89" i="7"/>
  <c r="O90" i="7"/>
  <c r="W90" i="7" s="1"/>
  <c r="P91" i="7"/>
  <c r="P93" i="7"/>
  <c r="Z13" i="7"/>
  <c r="Y67" i="7"/>
  <c r="P77" i="7"/>
  <c r="S86" i="7"/>
  <c r="Y89" i="7"/>
  <c r="K7" i="7"/>
  <c r="N80" i="7"/>
  <c r="N66" i="7"/>
  <c r="Z72" i="7"/>
  <c r="Y72" i="7"/>
  <c r="X74" i="7"/>
  <c r="P7" i="7"/>
  <c r="X9" i="7"/>
  <c r="AA9" i="7"/>
  <c r="W9" i="7"/>
  <c r="P67" i="7"/>
  <c r="R80" i="7"/>
  <c r="X67" i="7"/>
  <c r="K72" i="7"/>
  <c r="P72" i="7" s="1"/>
  <c r="K73" i="7"/>
  <c r="P73" i="7" s="1"/>
  <c r="K76" i="7"/>
  <c r="P76" i="7" s="1"/>
  <c r="X88" i="7"/>
  <c r="P90" i="7"/>
  <c r="AA91" i="7"/>
  <c r="AA92" i="7"/>
  <c r="W92" i="7"/>
  <c r="Z92" i="7"/>
  <c r="AA93" i="7"/>
  <c r="AA94" i="7"/>
  <c r="W94" i="7"/>
  <c r="Z94" i="7"/>
  <c r="E66" i="7"/>
  <c r="I66" i="7"/>
  <c r="M66" i="7"/>
  <c r="W68" i="7"/>
  <c r="W70" i="7"/>
  <c r="W74" i="7"/>
  <c r="N86" i="7"/>
  <c r="W87" i="7"/>
  <c r="W91" i="7"/>
  <c r="W93" i="7"/>
  <c r="Y95" i="7"/>
  <c r="P74" i="6"/>
  <c r="N80" i="6"/>
  <c r="N66" i="6"/>
  <c r="W73" i="6"/>
  <c r="Y73" i="6"/>
  <c r="Z76" i="6"/>
  <c r="Y76" i="6"/>
  <c r="O67" i="6"/>
  <c r="U80" i="6"/>
  <c r="U66" i="6"/>
  <c r="W71" i="6"/>
  <c r="AA72" i="6"/>
  <c r="W75" i="6"/>
  <c r="AA76" i="6"/>
  <c r="L80" i="6"/>
  <c r="Y7" i="6"/>
  <c r="X9" i="6"/>
  <c r="AA9" i="6"/>
  <c r="W9" i="6"/>
  <c r="W14" i="6"/>
  <c r="AA14" i="6"/>
  <c r="R80" i="6"/>
  <c r="K69" i="6"/>
  <c r="O70" i="6"/>
  <c r="Z70" i="6" s="1"/>
  <c r="Z71" i="6"/>
  <c r="K72" i="6"/>
  <c r="O73" i="6"/>
  <c r="AA73" i="6" s="1"/>
  <c r="Z75" i="6"/>
  <c r="K76" i="6"/>
  <c r="P76" i="6" s="1"/>
  <c r="O77" i="6"/>
  <c r="X77" i="6" s="1"/>
  <c r="F80" i="6"/>
  <c r="F66" i="6"/>
  <c r="J80" i="6"/>
  <c r="J66" i="6"/>
  <c r="Z69" i="6"/>
  <c r="Y69" i="6"/>
  <c r="AA70" i="6"/>
  <c r="Z72" i="6"/>
  <c r="Y72" i="6"/>
  <c r="Z77" i="6"/>
  <c r="Y77" i="6"/>
  <c r="X8" i="6"/>
  <c r="AA8" i="6"/>
  <c r="W8" i="6"/>
  <c r="O7" i="6"/>
  <c r="Z7" i="6" s="1"/>
  <c r="P16" i="6"/>
  <c r="P7" i="6" s="1"/>
  <c r="K7" i="6"/>
  <c r="AA13" i="6"/>
  <c r="W13" i="6"/>
  <c r="Z13" i="6"/>
  <c r="S66" i="6"/>
  <c r="M80" i="6"/>
  <c r="AA67" i="6"/>
  <c r="Y67" i="6"/>
  <c r="AA68" i="6"/>
  <c r="R66" i="6"/>
  <c r="W69" i="6"/>
  <c r="W72" i="6"/>
  <c r="X75" i="6"/>
  <c r="W76" i="6"/>
  <c r="E66" i="6"/>
  <c r="I66" i="6"/>
  <c r="M66" i="6"/>
  <c r="W68" i="6"/>
  <c r="W70" i="6"/>
  <c r="W74" i="6"/>
  <c r="W7" i="7" l="1"/>
  <c r="AA7" i="6"/>
  <c r="K66" i="6"/>
  <c r="K80" i="6"/>
  <c r="P72" i="6"/>
  <c r="Z73" i="6"/>
  <c r="AA95" i="7"/>
  <c r="Z67" i="7"/>
  <c r="AA89" i="7"/>
  <c r="P88" i="7"/>
  <c r="W7" i="6"/>
  <c r="P73" i="6"/>
  <c r="W77" i="6"/>
  <c r="W89" i="7"/>
  <c r="Z89" i="7"/>
  <c r="X95" i="7"/>
  <c r="P95" i="7"/>
  <c r="AA90" i="7"/>
  <c r="O80" i="7"/>
  <c r="W86" i="6"/>
  <c r="AA86" i="6"/>
  <c r="Z86" i="6"/>
  <c r="Y86" i="7"/>
  <c r="X7" i="7"/>
  <c r="P66" i="7"/>
  <c r="P80" i="7"/>
  <c r="Z75" i="7"/>
  <c r="W75" i="7"/>
  <c r="AA75" i="7"/>
  <c r="P87" i="7"/>
  <c r="Z90" i="7"/>
  <c r="AA7" i="7"/>
  <c r="Z71" i="7"/>
  <c r="AA71" i="7"/>
  <c r="W71" i="7"/>
  <c r="K66" i="7"/>
  <c r="K80" i="7"/>
  <c r="O86" i="7"/>
  <c r="W86" i="7" s="1"/>
  <c r="O66" i="7"/>
  <c r="X66" i="7" s="1"/>
  <c r="O66" i="6"/>
  <c r="AA66" i="6" s="1"/>
  <c r="O80" i="6"/>
  <c r="AA77" i="6"/>
  <c r="P67" i="6"/>
  <c r="Z67" i="6"/>
  <c r="Y66" i="6"/>
  <c r="X7" i="6"/>
  <c r="W67" i="6"/>
  <c r="X67" i="6"/>
  <c r="W66" i="6" l="1"/>
  <c r="P86" i="7"/>
  <c r="AA86" i="7"/>
  <c r="Z86" i="7"/>
  <c r="W66" i="7"/>
  <c r="Z66" i="7"/>
  <c r="AA66" i="7"/>
  <c r="X86" i="7"/>
  <c r="X66" i="6"/>
  <c r="P80" i="6"/>
  <c r="P66" i="6"/>
  <c r="Z66" i="6"/>
  <c r="AA96" i="5" l="1"/>
  <c r="Z96" i="5"/>
  <c r="Y96" i="5"/>
  <c r="X96" i="5"/>
  <c r="W96" i="5"/>
  <c r="O96" i="5"/>
  <c r="K96" i="5"/>
  <c r="U95" i="5"/>
  <c r="T95" i="5"/>
  <c r="S95" i="5"/>
  <c r="R95" i="5"/>
  <c r="N95" i="5"/>
  <c r="M95" i="5"/>
  <c r="L95" i="5"/>
  <c r="J95" i="5"/>
  <c r="I95" i="5"/>
  <c r="H95" i="5"/>
  <c r="G95" i="5"/>
  <c r="F95" i="5"/>
  <c r="E95" i="5"/>
  <c r="D95" i="5"/>
  <c r="C95" i="5"/>
  <c r="U94" i="5"/>
  <c r="T94" i="5"/>
  <c r="S94" i="5"/>
  <c r="R94" i="5"/>
  <c r="N94" i="5"/>
  <c r="X94" i="5" s="1"/>
  <c r="M94" i="5"/>
  <c r="L94" i="5"/>
  <c r="J94" i="5"/>
  <c r="I94" i="5"/>
  <c r="H94" i="5"/>
  <c r="G94" i="5"/>
  <c r="F94" i="5"/>
  <c r="E94" i="5"/>
  <c r="D94" i="5"/>
  <c r="C94" i="5"/>
  <c r="U93" i="5"/>
  <c r="T93" i="5"/>
  <c r="S93" i="5"/>
  <c r="Y93" i="5" s="1"/>
  <c r="R93" i="5"/>
  <c r="N93" i="5"/>
  <c r="X93" i="5" s="1"/>
  <c r="M93" i="5"/>
  <c r="L93" i="5"/>
  <c r="J93" i="5"/>
  <c r="I93" i="5"/>
  <c r="H93" i="5"/>
  <c r="G93" i="5"/>
  <c r="F93" i="5"/>
  <c r="E93" i="5"/>
  <c r="D93" i="5"/>
  <c r="C93" i="5"/>
  <c r="U92" i="5"/>
  <c r="T92" i="5"/>
  <c r="S92" i="5"/>
  <c r="R92" i="5"/>
  <c r="N92" i="5"/>
  <c r="M92" i="5"/>
  <c r="L92" i="5"/>
  <c r="J92" i="5"/>
  <c r="I92" i="5"/>
  <c r="H92" i="5"/>
  <c r="G92" i="5"/>
  <c r="F92" i="5"/>
  <c r="E92" i="5"/>
  <c r="D92" i="5"/>
  <c r="C92" i="5"/>
  <c r="U91" i="5"/>
  <c r="T91" i="5"/>
  <c r="S91" i="5"/>
  <c r="R91" i="5"/>
  <c r="N91" i="5"/>
  <c r="X91" i="5" s="1"/>
  <c r="M91" i="5"/>
  <c r="L91" i="5"/>
  <c r="J91" i="5"/>
  <c r="I91" i="5"/>
  <c r="H91" i="5"/>
  <c r="G91" i="5"/>
  <c r="F91" i="5"/>
  <c r="E91" i="5"/>
  <c r="D91" i="5"/>
  <c r="C91" i="5"/>
  <c r="U90" i="5"/>
  <c r="T90" i="5"/>
  <c r="S90" i="5"/>
  <c r="R90" i="5"/>
  <c r="N90" i="5"/>
  <c r="M90" i="5"/>
  <c r="L90" i="5"/>
  <c r="J90" i="5"/>
  <c r="I90" i="5"/>
  <c r="H90" i="5"/>
  <c r="G90" i="5"/>
  <c r="F90" i="5"/>
  <c r="E90" i="5"/>
  <c r="D90" i="5"/>
  <c r="C90" i="5"/>
  <c r="U89" i="5"/>
  <c r="T89" i="5"/>
  <c r="S89" i="5"/>
  <c r="Y89" i="5" s="1"/>
  <c r="R89" i="5"/>
  <c r="N89" i="5"/>
  <c r="M89" i="5"/>
  <c r="L89" i="5"/>
  <c r="J89" i="5"/>
  <c r="I89" i="5"/>
  <c r="H89" i="5"/>
  <c r="G89" i="5"/>
  <c r="F89" i="5"/>
  <c r="E89" i="5"/>
  <c r="D89" i="5"/>
  <c r="C89" i="5"/>
  <c r="U88" i="5"/>
  <c r="T88" i="5"/>
  <c r="S88" i="5"/>
  <c r="R88" i="5"/>
  <c r="N88" i="5"/>
  <c r="M88" i="5"/>
  <c r="L88" i="5"/>
  <c r="J88" i="5"/>
  <c r="I88" i="5"/>
  <c r="H88" i="5"/>
  <c r="G88" i="5"/>
  <c r="F88" i="5"/>
  <c r="E88" i="5"/>
  <c r="D88" i="5"/>
  <c r="C88" i="5"/>
  <c r="U87" i="5"/>
  <c r="T87" i="5"/>
  <c r="S87" i="5"/>
  <c r="R87" i="5"/>
  <c r="N87" i="5"/>
  <c r="M87" i="5"/>
  <c r="L87" i="5"/>
  <c r="J87" i="5"/>
  <c r="I87" i="5"/>
  <c r="H87" i="5"/>
  <c r="G87" i="5"/>
  <c r="F87" i="5"/>
  <c r="E87" i="5"/>
  <c r="D87" i="5"/>
  <c r="C87" i="5"/>
  <c r="V86" i="5"/>
  <c r="Q86" i="5"/>
  <c r="Q80" i="5"/>
  <c r="AA78" i="5"/>
  <c r="Z78" i="5"/>
  <c r="Y78" i="5"/>
  <c r="X78" i="5"/>
  <c r="W78" i="5"/>
  <c r="O78" i="5"/>
  <c r="K78" i="5"/>
  <c r="P78" i="5" s="1"/>
  <c r="U77" i="5"/>
  <c r="T77" i="5"/>
  <c r="S77" i="5"/>
  <c r="R77" i="5"/>
  <c r="Y77" i="5" s="1"/>
  <c r="N77" i="5"/>
  <c r="M77" i="5"/>
  <c r="L77" i="5"/>
  <c r="J77" i="5"/>
  <c r="I77" i="5"/>
  <c r="H77" i="5"/>
  <c r="G77" i="5"/>
  <c r="F77" i="5"/>
  <c r="E77" i="5"/>
  <c r="D77" i="5"/>
  <c r="C77" i="5"/>
  <c r="U76" i="5"/>
  <c r="T76" i="5"/>
  <c r="S76" i="5"/>
  <c r="R76" i="5"/>
  <c r="N76" i="5"/>
  <c r="M76" i="5"/>
  <c r="L76" i="5"/>
  <c r="J76" i="5"/>
  <c r="I76" i="5"/>
  <c r="H76" i="5"/>
  <c r="G76" i="5"/>
  <c r="F76" i="5"/>
  <c r="E76" i="5"/>
  <c r="D76" i="5"/>
  <c r="C76" i="5"/>
  <c r="U75" i="5"/>
  <c r="T75" i="5"/>
  <c r="S75" i="5"/>
  <c r="R75" i="5"/>
  <c r="Y75" i="5" s="1"/>
  <c r="N75" i="5"/>
  <c r="M75" i="5"/>
  <c r="L75" i="5"/>
  <c r="J75" i="5"/>
  <c r="I75" i="5"/>
  <c r="H75" i="5"/>
  <c r="G75" i="5"/>
  <c r="F75" i="5"/>
  <c r="E75" i="5"/>
  <c r="D75" i="5"/>
  <c r="C75" i="5"/>
  <c r="U74" i="5"/>
  <c r="T74" i="5"/>
  <c r="S74" i="5"/>
  <c r="R74" i="5"/>
  <c r="N74" i="5"/>
  <c r="M74" i="5"/>
  <c r="O74" i="5" s="1"/>
  <c r="L74" i="5"/>
  <c r="J74" i="5"/>
  <c r="I74" i="5"/>
  <c r="H74" i="5"/>
  <c r="G74" i="5"/>
  <c r="F74" i="5"/>
  <c r="E74" i="5"/>
  <c r="D74" i="5"/>
  <c r="C74" i="5"/>
  <c r="U73" i="5"/>
  <c r="T73" i="5"/>
  <c r="S73" i="5"/>
  <c r="R73" i="5"/>
  <c r="N73" i="5"/>
  <c r="M73" i="5"/>
  <c r="L73" i="5"/>
  <c r="J73" i="5"/>
  <c r="I73" i="5"/>
  <c r="H73" i="5"/>
  <c r="G73" i="5"/>
  <c r="F73" i="5"/>
  <c r="E73" i="5"/>
  <c r="D73" i="5"/>
  <c r="C73" i="5"/>
  <c r="U72" i="5"/>
  <c r="T72" i="5"/>
  <c r="S72" i="5"/>
  <c r="R72" i="5"/>
  <c r="N72" i="5"/>
  <c r="X72" i="5" s="1"/>
  <c r="M72" i="5"/>
  <c r="L72" i="5"/>
  <c r="J72" i="5"/>
  <c r="I72" i="5"/>
  <c r="H72" i="5"/>
  <c r="G72" i="5"/>
  <c r="F72" i="5"/>
  <c r="E72" i="5"/>
  <c r="D72" i="5"/>
  <c r="C72" i="5"/>
  <c r="U71" i="5"/>
  <c r="T71" i="5"/>
  <c r="S71" i="5"/>
  <c r="R71" i="5"/>
  <c r="Y71" i="5" s="1"/>
  <c r="N71" i="5"/>
  <c r="X71" i="5" s="1"/>
  <c r="M71" i="5"/>
  <c r="L71" i="5"/>
  <c r="J71" i="5"/>
  <c r="I71" i="5"/>
  <c r="H71" i="5"/>
  <c r="G71" i="5"/>
  <c r="F71" i="5"/>
  <c r="F66" i="5" s="1"/>
  <c r="E71" i="5"/>
  <c r="D71" i="5"/>
  <c r="C71" i="5"/>
  <c r="U70" i="5"/>
  <c r="T70" i="5"/>
  <c r="S70" i="5"/>
  <c r="R70" i="5"/>
  <c r="N70" i="5"/>
  <c r="M70" i="5"/>
  <c r="L70" i="5"/>
  <c r="J70" i="5"/>
  <c r="I70" i="5"/>
  <c r="H70" i="5"/>
  <c r="G70" i="5"/>
  <c r="F70" i="5"/>
  <c r="E70" i="5"/>
  <c r="D70" i="5"/>
  <c r="C70" i="5"/>
  <c r="U69" i="5"/>
  <c r="T69" i="5"/>
  <c r="S69" i="5"/>
  <c r="R69" i="5"/>
  <c r="N69" i="5"/>
  <c r="X69" i="5" s="1"/>
  <c r="M69" i="5"/>
  <c r="L69" i="5"/>
  <c r="J69" i="5"/>
  <c r="I69" i="5"/>
  <c r="H69" i="5"/>
  <c r="G69" i="5"/>
  <c r="F69" i="5"/>
  <c r="E69" i="5"/>
  <c r="D69" i="5"/>
  <c r="C69" i="5"/>
  <c r="U68" i="5"/>
  <c r="T68" i="5"/>
  <c r="S68" i="5"/>
  <c r="R68" i="5"/>
  <c r="N68" i="5"/>
  <c r="X68" i="5" s="1"/>
  <c r="M68" i="5"/>
  <c r="L68" i="5"/>
  <c r="J68" i="5"/>
  <c r="I68" i="5"/>
  <c r="H68" i="5"/>
  <c r="G68" i="5"/>
  <c r="F68" i="5"/>
  <c r="E68" i="5"/>
  <c r="D68" i="5"/>
  <c r="C68" i="5"/>
  <c r="U67" i="5"/>
  <c r="T67" i="5"/>
  <c r="S67" i="5"/>
  <c r="S80" i="5" s="1"/>
  <c r="R67" i="5"/>
  <c r="N67" i="5"/>
  <c r="M67" i="5"/>
  <c r="L67" i="5"/>
  <c r="J67" i="5"/>
  <c r="I67" i="5"/>
  <c r="H67" i="5"/>
  <c r="G67" i="5"/>
  <c r="F67" i="5"/>
  <c r="E67" i="5"/>
  <c r="D67" i="5"/>
  <c r="C67" i="5"/>
  <c r="V66" i="5"/>
  <c r="Q66" i="5"/>
  <c r="C49" i="5"/>
  <c r="J48" i="5"/>
  <c r="C48" i="5"/>
  <c r="C42" i="5"/>
  <c r="C40" i="5"/>
  <c r="AA36" i="5"/>
  <c r="Z36" i="5"/>
  <c r="Y36" i="5"/>
  <c r="X36" i="5"/>
  <c r="W36" i="5"/>
  <c r="O36" i="5"/>
  <c r="K36" i="5"/>
  <c r="P36" i="5" s="1"/>
  <c r="Y35" i="5"/>
  <c r="X35" i="5"/>
  <c r="O35" i="5"/>
  <c r="AA35" i="5" s="1"/>
  <c r="K35" i="5"/>
  <c r="Y34" i="5"/>
  <c r="O34" i="5"/>
  <c r="X34" i="5" s="1"/>
  <c r="K34" i="5"/>
  <c r="AA33" i="5"/>
  <c r="Z33" i="5"/>
  <c r="Y33" i="5"/>
  <c r="X33" i="5"/>
  <c r="W33" i="5"/>
  <c r="O33" i="5"/>
  <c r="K33" i="5"/>
  <c r="P33" i="5" s="1"/>
  <c r="AA32" i="5"/>
  <c r="Z32" i="5"/>
  <c r="Y32" i="5"/>
  <c r="X32" i="5"/>
  <c r="W32" i="5"/>
  <c r="O32" i="5"/>
  <c r="K32" i="5"/>
  <c r="P32" i="5" s="1"/>
  <c r="AA31" i="5"/>
  <c r="Z31" i="5"/>
  <c r="Y31" i="5"/>
  <c r="X31" i="5"/>
  <c r="W31" i="5"/>
  <c r="O31" i="5"/>
  <c r="K31" i="5"/>
  <c r="P31" i="5" s="1"/>
  <c r="Y30" i="5"/>
  <c r="O30" i="5"/>
  <c r="X30" i="5" s="1"/>
  <c r="K30" i="5"/>
  <c r="AA29" i="5"/>
  <c r="Z29" i="5"/>
  <c r="Y29" i="5"/>
  <c r="X29" i="5"/>
  <c r="W29" i="5"/>
  <c r="O29" i="5"/>
  <c r="K29" i="5"/>
  <c r="P29" i="5" s="1"/>
  <c r="Y28" i="5"/>
  <c r="W28" i="5"/>
  <c r="O28" i="5"/>
  <c r="P28" i="5" s="1"/>
  <c r="K28" i="5"/>
  <c r="AA27" i="5"/>
  <c r="Z27" i="5"/>
  <c r="Y27" i="5"/>
  <c r="X27" i="5"/>
  <c r="W27" i="5"/>
  <c r="P27" i="5"/>
  <c r="O27" i="5"/>
  <c r="K27" i="5"/>
  <c r="Z26" i="5"/>
  <c r="Y26" i="5"/>
  <c r="O26" i="5"/>
  <c r="X26" i="5" s="1"/>
  <c r="K26" i="5"/>
  <c r="AA25" i="5"/>
  <c r="Z25" i="5"/>
  <c r="Y25" i="5"/>
  <c r="X25" i="5"/>
  <c r="W25" i="5"/>
  <c r="O25" i="5"/>
  <c r="K25" i="5"/>
  <c r="P25" i="5" s="1"/>
  <c r="Y24" i="5"/>
  <c r="O24" i="5"/>
  <c r="X24" i="5" s="1"/>
  <c r="K24" i="5"/>
  <c r="AA23" i="5"/>
  <c r="Z23" i="5"/>
  <c r="Y23" i="5"/>
  <c r="X23" i="5"/>
  <c r="W23" i="5"/>
  <c r="O23" i="5"/>
  <c r="K23" i="5"/>
  <c r="P23" i="5" s="1"/>
  <c r="AA22" i="5"/>
  <c r="Z22" i="5"/>
  <c r="Y22" i="5"/>
  <c r="X22" i="5"/>
  <c r="W22" i="5"/>
  <c r="O22" i="5"/>
  <c r="K22" i="5"/>
  <c r="P22" i="5" s="1"/>
  <c r="AA21" i="5"/>
  <c r="Z21" i="5"/>
  <c r="Y21" i="5"/>
  <c r="X21" i="5"/>
  <c r="W21" i="5"/>
  <c r="O21" i="5"/>
  <c r="K21" i="5"/>
  <c r="P21" i="5" s="1"/>
  <c r="AA20" i="5"/>
  <c r="Z20" i="5"/>
  <c r="Y20" i="5"/>
  <c r="X20" i="5"/>
  <c r="W20" i="5"/>
  <c r="O20" i="5"/>
  <c r="K20" i="5"/>
  <c r="P20" i="5" s="1"/>
  <c r="AA19" i="5"/>
  <c r="Z19" i="5"/>
  <c r="Y19" i="5"/>
  <c r="X19" i="5"/>
  <c r="W19" i="5"/>
  <c r="O19" i="5"/>
  <c r="K19" i="5"/>
  <c r="P19" i="5" s="1"/>
  <c r="AA18" i="5"/>
  <c r="Y18" i="5"/>
  <c r="X18" i="5"/>
  <c r="W18" i="5"/>
  <c r="O18" i="5"/>
  <c r="Z18" i="5" s="1"/>
  <c r="K18" i="5"/>
  <c r="Y17" i="5"/>
  <c r="X17" i="5"/>
  <c r="O17" i="5"/>
  <c r="AA17" i="5" s="1"/>
  <c r="K17" i="5"/>
  <c r="AA16" i="5"/>
  <c r="Z16" i="5"/>
  <c r="Y16" i="5"/>
  <c r="X16" i="5"/>
  <c r="W16" i="5"/>
  <c r="O16" i="5"/>
  <c r="P16" i="5" s="1"/>
  <c r="K16" i="5"/>
  <c r="Y15" i="5"/>
  <c r="X15" i="5"/>
  <c r="O15" i="5"/>
  <c r="Z15" i="5" s="1"/>
  <c r="K15" i="5"/>
  <c r="Y14" i="5"/>
  <c r="X14" i="5"/>
  <c r="O14" i="5"/>
  <c r="Z14" i="5" s="1"/>
  <c r="K14" i="5"/>
  <c r="Y13" i="5"/>
  <c r="X13" i="5"/>
  <c r="O13" i="5"/>
  <c r="K13" i="5"/>
  <c r="AA12" i="5"/>
  <c r="Z12" i="5"/>
  <c r="Y12" i="5"/>
  <c r="X12" i="5"/>
  <c r="W12" i="5"/>
  <c r="O12" i="5"/>
  <c r="K12" i="5"/>
  <c r="AA11" i="5"/>
  <c r="Z11" i="5"/>
  <c r="Y11" i="5"/>
  <c r="X11" i="5"/>
  <c r="W11" i="5"/>
  <c r="O11" i="5"/>
  <c r="K11" i="5"/>
  <c r="AA10" i="5"/>
  <c r="Z10" i="5"/>
  <c r="Y10" i="5"/>
  <c r="X10" i="5"/>
  <c r="W10" i="5"/>
  <c r="O10" i="5"/>
  <c r="K10" i="5"/>
  <c r="P10" i="5" s="1"/>
  <c r="Z9" i="5"/>
  <c r="Y9" i="5"/>
  <c r="O9" i="5"/>
  <c r="X9" i="5" s="1"/>
  <c r="K9" i="5"/>
  <c r="P9" i="5" s="1"/>
  <c r="Y8" i="5"/>
  <c r="O8" i="5"/>
  <c r="X8" i="5" s="1"/>
  <c r="K8" i="5"/>
  <c r="V7" i="5"/>
  <c r="U7" i="5"/>
  <c r="C51" i="5" s="1"/>
  <c r="T7" i="5"/>
  <c r="S7" i="5"/>
  <c r="R7" i="5"/>
  <c r="Q7" i="5"/>
  <c r="N7" i="5"/>
  <c r="M7" i="5"/>
  <c r="L7" i="5"/>
  <c r="J7" i="5"/>
  <c r="I7" i="5"/>
  <c r="H7" i="5"/>
  <c r="G7" i="5"/>
  <c r="F7" i="5"/>
  <c r="E7" i="5"/>
  <c r="D7" i="5"/>
  <c r="C7" i="5"/>
  <c r="Z17" i="5" l="1"/>
  <c r="W17" i="5"/>
  <c r="AA26" i="5"/>
  <c r="Z30" i="5"/>
  <c r="W34" i="5"/>
  <c r="C66" i="5"/>
  <c r="Y92" i="5"/>
  <c r="W26" i="5"/>
  <c r="Z28" i="5"/>
  <c r="W30" i="5"/>
  <c r="AA30" i="5"/>
  <c r="O69" i="5"/>
  <c r="H80" i="5"/>
  <c r="K75" i="5"/>
  <c r="P75" i="5" s="1"/>
  <c r="D80" i="5"/>
  <c r="O95" i="5"/>
  <c r="AA28" i="5"/>
  <c r="Z34" i="5"/>
  <c r="O91" i="5"/>
  <c r="AA91" i="5" s="1"/>
  <c r="U80" i="5"/>
  <c r="AA24" i="5"/>
  <c r="W24" i="5"/>
  <c r="Z24" i="5"/>
  <c r="AA34" i="5"/>
  <c r="Z35" i="5"/>
  <c r="W35" i="5"/>
  <c r="C39" i="5"/>
  <c r="K70" i="5"/>
  <c r="K69" i="5"/>
  <c r="P35" i="5"/>
  <c r="X77" i="5"/>
  <c r="P34" i="5"/>
  <c r="P30" i="5"/>
  <c r="O92" i="5"/>
  <c r="X92" i="5" s="1"/>
  <c r="X28" i="5"/>
  <c r="O75" i="5"/>
  <c r="P26" i="5"/>
  <c r="X95" i="5"/>
  <c r="P24" i="5"/>
  <c r="P18" i="5"/>
  <c r="T80" i="5"/>
  <c r="P17" i="5"/>
  <c r="K71" i="5"/>
  <c r="S86" i="5"/>
  <c r="Y88" i="5"/>
  <c r="Y7" i="5"/>
  <c r="O67" i="5"/>
  <c r="X67" i="5" s="1"/>
  <c r="T86" i="5"/>
  <c r="T66" i="5"/>
  <c r="R86" i="5"/>
  <c r="N66" i="5"/>
  <c r="P8" i="5"/>
  <c r="O87" i="5"/>
  <c r="Z87" i="5" s="1"/>
  <c r="C86" i="5"/>
  <c r="C80" i="5"/>
  <c r="Y73" i="5"/>
  <c r="U86" i="5"/>
  <c r="X74" i="5"/>
  <c r="Z74" i="5"/>
  <c r="AA15" i="5"/>
  <c r="W15" i="5"/>
  <c r="N80" i="5"/>
  <c r="O70" i="5"/>
  <c r="Z70" i="5" s="1"/>
  <c r="O73" i="5"/>
  <c r="W73" i="5" s="1"/>
  <c r="O77" i="5"/>
  <c r="W77" i="5" s="1"/>
  <c r="P11" i="5"/>
  <c r="H66" i="5"/>
  <c r="K73" i="5"/>
  <c r="P73" i="5" s="1"/>
  <c r="K77" i="5"/>
  <c r="K90" i="5"/>
  <c r="K95" i="5"/>
  <c r="P95" i="5" s="1"/>
  <c r="J80" i="5"/>
  <c r="K74" i="5"/>
  <c r="P74" i="5" s="1"/>
  <c r="I86" i="5"/>
  <c r="K91" i="5"/>
  <c r="P12" i="5"/>
  <c r="K67" i="5"/>
  <c r="G86" i="5"/>
  <c r="K88" i="5"/>
  <c r="K94" i="5"/>
  <c r="D66" i="5"/>
  <c r="K87" i="5"/>
  <c r="AA14" i="5"/>
  <c r="W14" i="5"/>
  <c r="R80" i="5"/>
  <c r="Y76" i="5"/>
  <c r="E86" i="5"/>
  <c r="L86" i="5"/>
  <c r="O88" i="5"/>
  <c r="W88" i="5" s="1"/>
  <c r="E80" i="5"/>
  <c r="E66" i="5"/>
  <c r="I80" i="5"/>
  <c r="I66" i="5"/>
  <c r="M80" i="5"/>
  <c r="M66" i="5"/>
  <c r="Y67" i="5"/>
  <c r="W67" i="5"/>
  <c r="S66" i="5"/>
  <c r="K68" i="5"/>
  <c r="U66" i="5"/>
  <c r="Y69" i="5"/>
  <c r="W69" i="5"/>
  <c r="Z69" i="5"/>
  <c r="AA69" i="5"/>
  <c r="X70" i="5"/>
  <c r="W75" i="5"/>
  <c r="D86" i="5"/>
  <c r="H86" i="5"/>
  <c r="AA13" i="5"/>
  <c r="W13" i="5"/>
  <c r="P13" i="5"/>
  <c r="G66" i="5"/>
  <c r="G80" i="5"/>
  <c r="O71" i="5"/>
  <c r="W71" i="5" s="1"/>
  <c r="L80" i="5"/>
  <c r="AA9" i="5"/>
  <c r="W9" i="5"/>
  <c r="Z75" i="5"/>
  <c r="AA75" i="5"/>
  <c r="AA8" i="5"/>
  <c r="W8" i="5"/>
  <c r="O7" i="5"/>
  <c r="Z7" i="5" s="1"/>
  <c r="Z8" i="5"/>
  <c r="Z13" i="5"/>
  <c r="R66" i="5"/>
  <c r="F80" i="5"/>
  <c r="J66" i="5"/>
  <c r="L66" i="5"/>
  <c r="O68" i="5"/>
  <c r="Z68" i="5" s="1"/>
  <c r="Y68" i="5"/>
  <c r="Y72" i="5"/>
  <c r="X75" i="5"/>
  <c r="M86" i="5"/>
  <c r="K92" i="5"/>
  <c r="Y87" i="5"/>
  <c r="Y90" i="5"/>
  <c r="Z91" i="5"/>
  <c r="Y91" i="5"/>
  <c r="Y94" i="5"/>
  <c r="AA95" i="5"/>
  <c r="W95" i="5"/>
  <c r="Z95" i="5"/>
  <c r="Y95" i="5"/>
  <c r="K7" i="5"/>
  <c r="AA70" i="5"/>
  <c r="W70" i="5"/>
  <c r="Y70" i="5"/>
  <c r="O72" i="5"/>
  <c r="AA72" i="5" s="1"/>
  <c r="AA74" i="5"/>
  <c r="W74" i="5"/>
  <c r="Y74" i="5"/>
  <c r="O76" i="5"/>
  <c r="Z76" i="5" s="1"/>
  <c r="F86" i="5"/>
  <c r="J86" i="5"/>
  <c r="N86" i="5"/>
  <c r="O89" i="5"/>
  <c r="O90" i="5"/>
  <c r="X90" i="5" s="1"/>
  <c r="O93" i="5"/>
  <c r="O94" i="5"/>
  <c r="AA94" i="5" s="1"/>
  <c r="P96" i="5"/>
  <c r="K72" i="5"/>
  <c r="P72" i="5" s="1"/>
  <c r="Z73" i="5"/>
  <c r="K76" i="5"/>
  <c r="K89" i="5"/>
  <c r="P91" i="5"/>
  <c r="K93" i="5"/>
  <c r="O14" i="4"/>
  <c r="O15" i="4"/>
  <c r="O16" i="4"/>
  <c r="O17" i="4"/>
  <c r="O18" i="4"/>
  <c r="W90" i="5" l="1"/>
  <c r="W91" i="5"/>
  <c r="AA90" i="5"/>
  <c r="P92" i="5"/>
  <c r="Z72" i="5"/>
  <c r="W76" i="5"/>
  <c r="Z92" i="5"/>
  <c r="W92" i="5"/>
  <c r="AA92" i="5"/>
  <c r="W72" i="5"/>
  <c r="AA76" i="5"/>
  <c r="P77" i="5"/>
  <c r="X87" i="5"/>
  <c r="X88" i="5"/>
  <c r="X76" i="5"/>
  <c r="P76" i="5"/>
  <c r="P90" i="5"/>
  <c r="Y86" i="5"/>
  <c r="P89" i="5"/>
  <c r="X73" i="5"/>
  <c r="AA87" i="5"/>
  <c r="W87" i="5"/>
  <c r="W7" i="5"/>
  <c r="AA7" i="5"/>
  <c r="P94" i="5"/>
  <c r="K80" i="5"/>
  <c r="AA67" i="5"/>
  <c r="Z67" i="5"/>
  <c r="O80" i="5"/>
  <c r="P67" i="5"/>
  <c r="W94" i="5"/>
  <c r="P93" i="5"/>
  <c r="Z77" i="5"/>
  <c r="Z90" i="5"/>
  <c r="AA73" i="5"/>
  <c r="W68" i="5"/>
  <c r="AA77" i="5"/>
  <c r="K66" i="5"/>
  <c r="P7" i="5"/>
  <c r="K86" i="5"/>
  <c r="P87" i="5"/>
  <c r="Z94" i="5"/>
  <c r="AA88" i="5"/>
  <c r="Z88" i="5"/>
  <c r="P88" i="5"/>
  <c r="AA68" i="5"/>
  <c r="Z71" i="5"/>
  <c r="AA71" i="5"/>
  <c r="Y66" i="5"/>
  <c r="P71" i="5"/>
  <c r="X7" i="5"/>
  <c r="AA89" i="5"/>
  <c r="W89" i="5"/>
  <c r="Z89" i="5"/>
  <c r="X89" i="5"/>
  <c r="AA93" i="5"/>
  <c r="W93" i="5"/>
  <c r="Z93" i="5"/>
  <c r="O86" i="5"/>
  <c r="X86" i="5" s="1"/>
  <c r="O66" i="5"/>
  <c r="X66" i="5" s="1"/>
  <c r="P68" i="5"/>
  <c r="AA96" i="4"/>
  <c r="Z96" i="4"/>
  <c r="Y96" i="4"/>
  <c r="X96" i="4"/>
  <c r="W96" i="4"/>
  <c r="O96" i="4"/>
  <c r="K96" i="4"/>
  <c r="P96" i="4" s="1"/>
  <c r="U95" i="4"/>
  <c r="T95" i="4"/>
  <c r="S95" i="4"/>
  <c r="R95" i="4"/>
  <c r="N95" i="4"/>
  <c r="M95" i="4"/>
  <c r="L95" i="4"/>
  <c r="J95" i="4"/>
  <c r="I95" i="4"/>
  <c r="H95" i="4"/>
  <c r="G95" i="4"/>
  <c r="F95" i="4"/>
  <c r="E95" i="4"/>
  <c r="D95" i="4"/>
  <c r="C95" i="4"/>
  <c r="U94" i="4"/>
  <c r="T94" i="4"/>
  <c r="S94" i="4"/>
  <c r="R94" i="4"/>
  <c r="Y94" i="4" s="1"/>
  <c r="N94" i="4"/>
  <c r="X94" i="4" s="1"/>
  <c r="M94" i="4"/>
  <c r="L94" i="4"/>
  <c r="J94" i="4"/>
  <c r="I94" i="4"/>
  <c r="H94" i="4"/>
  <c r="G94" i="4"/>
  <c r="F94" i="4"/>
  <c r="E94" i="4"/>
  <c r="D94" i="4"/>
  <c r="C94" i="4"/>
  <c r="U93" i="4"/>
  <c r="T93" i="4"/>
  <c r="S93" i="4"/>
  <c r="R93" i="4"/>
  <c r="N93" i="4"/>
  <c r="X93" i="4" s="1"/>
  <c r="M93" i="4"/>
  <c r="L93" i="4"/>
  <c r="J93" i="4"/>
  <c r="I93" i="4"/>
  <c r="H93" i="4"/>
  <c r="G93" i="4"/>
  <c r="F93" i="4"/>
  <c r="E93" i="4"/>
  <c r="D93" i="4"/>
  <c r="C93" i="4"/>
  <c r="U92" i="4"/>
  <c r="T92" i="4"/>
  <c r="S92" i="4"/>
  <c r="R92" i="4"/>
  <c r="N92" i="4"/>
  <c r="X92" i="4" s="1"/>
  <c r="M92" i="4"/>
  <c r="L92" i="4"/>
  <c r="J92" i="4"/>
  <c r="I92" i="4"/>
  <c r="H92" i="4"/>
  <c r="G92" i="4"/>
  <c r="F92" i="4"/>
  <c r="E92" i="4"/>
  <c r="D92" i="4"/>
  <c r="C92" i="4"/>
  <c r="U91" i="4"/>
  <c r="T91" i="4"/>
  <c r="S91" i="4"/>
  <c r="R91" i="4"/>
  <c r="N91" i="4"/>
  <c r="X91" i="4" s="1"/>
  <c r="M91" i="4"/>
  <c r="L91" i="4"/>
  <c r="J91" i="4"/>
  <c r="I91" i="4"/>
  <c r="H91" i="4"/>
  <c r="G91" i="4"/>
  <c r="F91" i="4"/>
  <c r="E91" i="4"/>
  <c r="D91" i="4"/>
  <c r="C91" i="4"/>
  <c r="U90" i="4"/>
  <c r="T90" i="4"/>
  <c r="S90" i="4"/>
  <c r="Y90" i="4" s="1"/>
  <c r="R90" i="4"/>
  <c r="N90" i="4"/>
  <c r="M90" i="4"/>
  <c r="L90" i="4"/>
  <c r="J90" i="4"/>
  <c r="I90" i="4"/>
  <c r="H90" i="4"/>
  <c r="G90" i="4"/>
  <c r="F90" i="4"/>
  <c r="E90" i="4"/>
  <c r="D90" i="4"/>
  <c r="C90" i="4"/>
  <c r="U89" i="4"/>
  <c r="T89" i="4"/>
  <c r="S89" i="4"/>
  <c r="R89" i="4"/>
  <c r="N89" i="4"/>
  <c r="M89" i="4"/>
  <c r="L89" i="4"/>
  <c r="J89" i="4"/>
  <c r="I89" i="4"/>
  <c r="H89" i="4"/>
  <c r="G89" i="4"/>
  <c r="F89" i="4"/>
  <c r="E89" i="4"/>
  <c r="D89" i="4"/>
  <c r="C89" i="4"/>
  <c r="U88" i="4"/>
  <c r="T88" i="4"/>
  <c r="S88" i="4"/>
  <c r="R88" i="4"/>
  <c r="N88" i="4"/>
  <c r="M88" i="4"/>
  <c r="L88" i="4"/>
  <c r="J88" i="4"/>
  <c r="I88" i="4"/>
  <c r="H88" i="4"/>
  <c r="G88" i="4"/>
  <c r="F88" i="4"/>
  <c r="E88" i="4"/>
  <c r="D88" i="4"/>
  <c r="C88" i="4"/>
  <c r="U87" i="4"/>
  <c r="T87" i="4"/>
  <c r="S87" i="4"/>
  <c r="R87" i="4"/>
  <c r="N87" i="4"/>
  <c r="M87" i="4"/>
  <c r="L87" i="4"/>
  <c r="J87" i="4"/>
  <c r="I87" i="4"/>
  <c r="H87" i="4"/>
  <c r="H86" i="4" s="1"/>
  <c r="G87" i="4"/>
  <c r="F87" i="4"/>
  <c r="E87" i="4"/>
  <c r="D87" i="4"/>
  <c r="C87" i="4"/>
  <c r="V86" i="4"/>
  <c r="Q86" i="4"/>
  <c r="C86" i="4"/>
  <c r="Q80" i="4"/>
  <c r="AA78" i="4"/>
  <c r="Z78" i="4"/>
  <c r="Y78" i="4"/>
  <c r="X78" i="4"/>
  <c r="W78" i="4"/>
  <c r="O78" i="4"/>
  <c r="K78" i="4"/>
  <c r="P78" i="4" s="1"/>
  <c r="U77" i="4"/>
  <c r="T77" i="4"/>
  <c r="S77" i="4"/>
  <c r="Y77" i="4" s="1"/>
  <c r="R77" i="4"/>
  <c r="N77" i="4"/>
  <c r="M77" i="4"/>
  <c r="L77" i="4"/>
  <c r="J77" i="4"/>
  <c r="I77" i="4"/>
  <c r="H77" i="4"/>
  <c r="G77" i="4"/>
  <c r="F77" i="4"/>
  <c r="E77" i="4"/>
  <c r="D77" i="4"/>
  <c r="C77" i="4"/>
  <c r="U76" i="4"/>
  <c r="T76" i="4"/>
  <c r="S76" i="4"/>
  <c r="R76" i="4"/>
  <c r="N76" i="4"/>
  <c r="X76" i="4" s="1"/>
  <c r="M76" i="4"/>
  <c r="L76" i="4"/>
  <c r="J76" i="4"/>
  <c r="I76" i="4"/>
  <c r="H76" i="4"/>
  <c r="G76" i="4"/>
  <c r="F76" i="4"/>
  <c r="E76" i="4"/>
  <c r="D76" i="4"/>
  <c r="C76" i="4"/>
  <c r="U75" i="4"/>
  <c r="T75" i="4"/>
  <c r="S75" i="4"/>
  <c r="R75" i="4"/>
  <c r="N75" i="4"/>
  <c r="M75" i="4"/>
  <c r="L75" i="4"/>
  <c r="J75" i="4"/>
  <c r="I75" i="4"/>
  <c r="H75" i="4"/>
  <c r="G75" i="4"/>
  <c r="F75" i="4"/>
  <c r="E75" i="4"/>
  <c r="D75" i="4"/>
  <c r="C75" i="4"/>
  <c r="U74" i="4"/>
  <c r="T74" i="4"/>
  <c r="S74" i="4"/>
  <c r="Y74" i="4" s="1"/>
  <c r="R74" i="4"/>
  <c r="N74" i="4"/>
  <c r="M74" i="4"/>
  <c r="L74" i="4"/>
  <c r="J74" i="4"/>
  <c r="I74" i="4"/>
  <c r="H74" i="4"/>
  <c r="G74" i="4"/>
  <c r="F74" i="4"/>
  <c r="E74" i="4"/>
  <c r="D74" i="4"/>
  <c r="C74" i="4"/>
  <c r="U73" i="4"/>
  <c r="T73" i="4"/>
  <c r="S73" i="4"/>
  <c r="R73" i="4"/>
  <c r="N73" i="4"/>
  <c r="M73" i="4"/>
  <c r="L73" i="4"/>
  <c r="O73" i="4" s="1"/>
  <c r="Z73" i="4" s="1"/>
  <c r="J73" i="4"/>
  <c r="I73" i="4"/>
  <c r="H73" i="4"/>
  <c r="G73" i="4"/>
  <c r="F73" i="4"/>
  <c r="E73" i="4"/>
  <c r="D73" i="4"/>
  <c r="C73" i="4"/>
  <c r="U72" i="4"/>
  <c r="T72" i="4"/>
  <c r="S72" i="4"/>
  <c r="R72" i="4"/>
  <c r="N72" i="4"/>
  <c r="M72" i="4"/>
  <c r="L72" i="4"/>
  <c r="J72" i="4"/>
  <c r="I72" i="4"/>
  <c r="H72" i="4"/>
  <c r="G72" i="4"/>
  <c r="F72" i="4"/>
  <c r="E72" i="4"/>
  <c r="D72" i="4"/>
  <c r="C72" i="4"/>
  <c r="U71" i="4"/>
  <c r="T71" i="4"/>
  <c r="S71" i="4"/>
  <c r="R71" i="4"/>
  <c r="N71" i="4"/>
  <c r="X71" i="4" s="1"/>
  <c r="M71" i="4"/>
  <c r="L71" i="4"/>
  <c r="J71" i="4"/>
  <c r="I71" i="4"/>
  <c r="H71" i="4"/>
  <c r="G71" i="4"/>
  <c r="F71" i="4"/>
  <c r="E71" i="4"/>
  <c r="K71" i="4" s="1"/>
  <c r="D71" i="4"/>
  <c r="C71" i="4"/>
  <c r="U70" i="4"/>
  <c r="T70" i="4"/>
  <c r="S70" i="4"/>
  <c r="Y70" i="4" s="1"/>
  <c r="R70" i="4"/>
  <c r="N70" i="4"/>
  <c r="X70" i="4" s="1"/>
  <c r="M70" i="4"/>
  <c r="L70" i="4"/>
  <c r="J70" i="4"/>
  <c r="I70" i="4"/>
  <c r="H70" i="4"/>
  <c r="G70" i="4"/>
  <c r="F70" i="4"/>
  <c r="E70" i="4"/>
  <c r="D70" i="4"/>
  <c r="C70" i="4"/>
  <c r="U69" i="4"/>
  <c r="T69" i="4"/>
  <c r="S69" i="4"/>
  <c r="R69" i="4"/>
  <c r="N69" i="4"/>
  <c r="X69" i="4" s="1"/>
  <c r="M69" i="4"/>
  <c r="L69" i="4"/>
  <c r="O69" i="4" s="1"/>
  <c r="J69" i="4"/>
  <c r="I69" i="4"/>
  <c r="H69" i="4"/>
  <c r="G69" i="4"/>
  <c r="F69" i="4"/>
  <c r="E69" i="4"/>
  <c r="D69" i="4"/>
  <c r="C69" i="4"/>
  <c r="U68" i="4"/>
  <c r="T68" i="4"/>
  <c r="S68" i="4"/>
  <c r="R68" i="4"/>
  <c r="N68" i="4"/>
  <c r="X68" i="4" s="1"/>
  <c r="M68" i="4"/>
  <c r="L68" i="4"/>
  <c r="J68" i="4"/>
  <c r="I68" i="4"/>
  <c r="H68" i="4"/>
  <c r="G68" i="4"/>
  <c r="F68" i="4"/>
  <c r="E68" i="4"/>
  <c r="D68" i="4"/>
  <c r="C68" i="4"/>
  <c r="C66" i="4" s="1"/>
  <c r="U67" i="4"/>
  <c r="T67" i="4"/>
  <c r="S67" i="4"/>
  <c r="R67" i="4"/>
  <c r="N67" i="4"/>
  <c r="M67" i="4"/>
  <c r="L67" i="4"/>
  <c r="J67" i="4"/>
  <c r="I67" i="4"/>
  <c r="H67" i="4"/>
  <c r="G67" i="4"/>
  <c r="F67" i="4"/>
  <c r="F80" i="4" s="1"/>
  <c r="E67" i="4"/>
  <c r="D67" i="4"/>
  <c r="C67" i="4"/>
  <c r="V66" i="4"/>
  <c r="Q66" i="4"/>
  <c r="C49" i="4"/>
  <c r="J48" i="4"/>
  <c r="C48" i="4"/>
  <c r="C42" i="4"/>
  <c r="C40" i="4"/>
  <c r="AA36" i="4"/>
  <c r="Z36" i="4"/>
  <c r="Y36" i="4"/>
  <c r="X36" i="4"/>
  <c r="W36" i="4"/>
  <c r="P36" i="4"/>
  <c r="O36" i="4"/>
  <c r="K36" i="4"/>
  <c r="Z35" i="4"/>
  <c r="Y35" i="4"/>
  <c r="O35" i="4"/>
  <c r="X35" i="4" s="1"/>
  <c r="K35" i="4"/>
  <c r="P35" i="4" s="1"/>
  <c r="Y34" i="4"/>
  <c r="W34" i="4"/>
  <c r="O34" i="4"/>
  <c r="X34" i="4" s="1"/>
  <c r="K34" i="4"/>
  <c r="AA33" i="4"/>
  <c r="Z33" i="4"/>
  <c r="Y33" i="4"/>
  <c r="X33" i="4"/>
  <c r="W33" i="4"/>
  <c r="P33" i="4"/>
  <c r="O33" i="4"/>
  <c r="K33" i="4"/>
  <c r="AA32" i="4"/>
  <c r="Z32" i="4"/>
  <c r="Y32" i="4"/>
  <c r="X32" i="4"/>
  <c r="W32" i="4"/>
  <c r="P32" i="4"/>
  <c r="O32" i="4"/>
  <c r="K32" i="4"/>
  <c r="AA31" i="4"/>
  <c r="Z31" i="4"/>
  <c r="Y31" i="4"/>
  <c r="X31" i="4"/>
  <c r="W31" i="4"/>
  <c r="P31" i="4"/>
  <c r="O31" i="4"/>
  <c r="K31" i="4"/>
  <c r="Y30" i="4"/>
  <c r="X30" i="4"/>
  <c r="O30" i="4"/>
  <c r="AA30" i="4" s="1"/>
  <c r="K30" i="4"/>
  <c r="AA29" i="4"/>
  <c r="Z29" i="4"/>
  <c r="Y29" i="4"/>
  <c r="X29" i="4"/>
  <c r="W29" i="4"/>
  <c r="O29" i="4"/>
  <c r="K29" i="4"/>
  <c r="P29" i="4" s="1"/>
  <c r="Y28" i="4"/>
  <c r="W28" i="4"/>
  <c r="O28" i="4"/>
  <c r="X28" i="4" s="1"/>
  <c r="K28" i="4"/>
  <c r="AA27" i="4"/>
  <c r="Z27" i="4"/>
  <c r="Y27" i="4"/>
  <c r="X27" i="4"/>
  <c r="W27" i="4"/>
  <c r="P27" i="4"/>
  <c r="O27" i="4"/>
  <c r="K27" i="4"/>
  <c r="Z26" i="4"/>
  <c r="Y26" i="4"/>
  <c r="O26" i="4"/>
  <c r="X26" i="4" s="1"/>
  <c r="K26" i="4"/>
  <c r="P26" i="4" s="1"/>
  <c r="AA25" i="4"/>
  <c r="Z25" i="4"/>
  <c r="Y25" i="4"/>
  <c r="X25" i="4"/>
  <c r="W25" i="4"/>
  <c r="O25" i="4"/>
  <c r="K25" i="4"/>
  <c r="P25" i="4" s="1"/>
  <c r="AA24" i="4"/>
  <c r="Y24" i="4"/>
  <c r="X24" i="4"/>
  <c r="W24" i="4"/>
  <c r="O24" i="4"/>
  <c r="Z24" i="4" s="1"/>
  <c r="K24" i="4"/>
  <c r="P24" i="4" s="1"/>
  <c r="AA23" i="4"/>
  <c r="Z23" i="4"/>
  <c r="Y23" i="4"/>
  <c r="X23" i="4"/>
  <c r="W23" i="4"/>
  <c r="O23" i="4"/>
  <c r="K23" i="4"/>
  <c r="P23" i="4" s="1"/>
  <c r="AA22" i="4"/>
  <c r="Z22" i="4"/>
  <c r="Y22" i="4"/>
  <c r="X22" i="4"/>
  <c r="W22" i="4"/>
  <c r="O22" i="4"/>
  <c r="K22" i="4"/>
  <c r="P22" i="4" s="1"/>
  <c r="AA21" i="4"/>
  <c r="Z21" i="4"/>
  <c r="Y21" i="4"/>
  <c r="X21" i="4"/>
  <c r="W21" i="4"/>
  <c r="O21" i="4"/>
  <c r="K21" i="4"/>
  <c r="P21" i="4" s="1"/>
  <c r="AA20" i="4"/>
  <c r="Z20" i="4"/>
  <c r="Y20" i="4"/>
  <c r="X20" i="4"/>
  <c r="W20" i="4"/>
  <c r="O20" i="4"/>
  <c r="K20" i="4"/>
  <c r="P20" i="4" s="1"/>
  <c r="AA19" i="4"/>
  <c r="Z19" i="4"/>
  <c r="Y19" i="4"/>
  <c r="X19" i="4"/>
  <c r="W19" i="4"/>
  <c r="O19" i="4"/>
  <c r="K19" i="4"/>
  <c r="P19" i="4" s="1"/>
  <c r="AA18" i="4"/>
  <c r="Z18" i="4"/>
  <c r="Y18" i="4"/>
  <c r="X18" i="4"/>
  <c r="W18" i="4"/>
  <c r="K18" i="4"/>
  <c r="P18" i="4" s="1"/>
  <c r="AA17" i="4"/>
  <c r="Z17" i="4"/>
  <c r="Y17" i="4"/>
  <c r="X17" i="4"/>
  <c r="W17" i="4"/>
  <c r="K17" i="4"/>
  <c r="P17" i="4" s="1"/>
  <c r="AA16" i="4"/>
  <c r="Z16" i="4"/>
  <c r="Y16" i="4"/>
  <c r="X16" i="4"/>
  <c r="W16" i="4"/>
  <c r="P16" i="4"/>
  <c r="K16" i="4"/>
  <c r="Y15" i="4"/>
  <c r="X15" i="4"/>
  <c r="Z15" i="4"/>
  <c r="K15" i="4"/>
  <c r="Y14" i="4"/>
  <c r="X14" i="4"/>
  <c r="Z14" i="4"/>
  <c r="K14" i="4"/>
  <c r="Y13" i="4"/>
  <c r="X13" i="4"/>
  <c r="O13" i="4"/>
  <c r="Z13" i="4" s="1"/>
  <c r="K13" i="4"/>
  <c r="AA12" i="4"/>
  <c r="Z12" i="4"/>
  <c r="Y12" i="4"/>
  <c r="X12" i="4"/>
  <c r="W12" i="4"/>
  <c r="O12" i="4"/>
  <c r="P12" i="4" s="1"/>
  <c r="K12" i="4"/>
  <c r="AA11" i="4"/>
  <c r="Z11" i="4"/>
  <c r="Y11" i="4"/>
  <c r="X11" i="4"/>
  <c r="W11" i="4"/>
  <c r="O11" i="4"/>
  <c r="K11" i="4"/>
  <c r="AA10" i="4"/>
  <c r="Z10" i="4"/>
  <c r="Y10" i="4"/>
  <c r="X10" i="4"/>
  <c r="W10" i="4"/>
  <c r="O10" i="4"/>
  <c r="K10" i="4"/>
  <c r="Y9" i="4"/>
  <c r="O9" i="4"/>
  <c r="X9" i="4" s="1"/>
  <c r="K9" i="4"/>
  <c r="Y8" i="4"/>
  <c r="O8" i="4"/>
  <c r="K8" i="4"/>
  <c r="V7" i="4"/>
  <c r="U7" i="4"/>
  <c r="C51" i="4" s="1"/>
  <c r="C39" i="4" s="1"/>
  <c r="T7" i="4"/>
  <c r="S7" i="4"/>
  <c r="R7" i="4"/>
  <c r="Q7" i="4"/>
  <c r="N7" i="4"/>
  <c r="M7" i="4"/>
  <c r="L7" i="4"/>
  <c r="J7" i="4"/>
  <c r="I7" i="4"/>
  <c r="H7" i="4"/>
  <c r="G7" i="4"/>
  <c r="F7" i="4"/>
  <c r="E7" i="4"/>
  <c r="D7" i="4"/>
  <c r="C7" i="4"/>
  <c r="AA28" i="4" l="1"/>
  <c r="P34" i="4"/>
  <c r="Z34" i="4"/>
  <c r="W35" i="4"/>
  <c r="K69" i="4"/>
  <c r="O72" i="4"/>
  <c r="I86" i="4"/>
  <c r="P30" i="4"/>
  <c r="AA34" i="4"/>
  <c r="F66" i="4"/>
  <c r="AA26" i="4"/>
  <c r="Z30" i="4"/>
  <c r="Y69" i="4"/>
  <c r="W26" i="4"/>
  <c r="Z28" i="4"/>
  <c r="W30" i="4"/>
  <c r="AA35" i="4"/>
  <c r="Y73" i="4"/>
  <c r="Z95" i="4"/>
  <c r="W66" i="5"/>
  <c r="P80" i="5"/>
  <c r="AA66" i="5"/>
  <c r="P66" i="5"/>
  <c r="Z66" i="5"/>
  <c r="Z86" i="5"/>
  <c r="W86" i="5"/>
  <c r="AA86" i="5"/>
  <c r="P86" i="5"/>
  <c r="K77" i="4"/>
  <c r="O77" i="4"/>
  <c r="X77" i="4" s="1"/>
  <c r="X90" i="4"/>
  <c r="O75" i="4"/>
  <c r="X75" i="4" s="1"/>
  <c r="O90" i="4"/>
  <c r="Z90" i="4" s="1"/>
  <c r="P28" i="4"/>
  <c r="K74" i="4"/>
  <c r="O95" i="4"/>
  <c r="AA95" i="4" s="1"/>
  <c r="R86" i="4"/>
  <c r="O94" i="4"/>
  <c r="Z94" i="4" s="1"/>
  <c r="O91" i="4"/>
  <c r="AA91" i="4" s="1"/>
  <c r="Y7" i="4"/>
  <c r="N86" i="4"/>
  <c r="P9" i="4"/>
  <c r="J86" i="4"/>
  <c r="E86" i="4"/>
  <c r="R66" i="4"/>
  <c r="R80" i="4"/>
  <c r="T86" i="4"/>
  <c r="U80" i="4"/>
  <c r="Z77" i="4"/>
  <c r="T80" i="4"/>
  <c r="U86" i="4"/>
  <c r="W14" i="4"/>
  <c r="O71" i="4"/>
  <c r="AA71" i="4" s="1"/>
  <c r="O88" i="4"/>
  <c r="AA88" i="4" s="1"/>
  <c r="O92" i="4"/>
  <c r="AA92" i="4" s="1"/>
  <c r="W69" i="4"/>
  <c r="O76" i="4"/>
  <c r="Z76" i="4" s="1"/>
  <c r="AA14" i="4"/>
  <c r="N80" i="4"/>
  <c r="P11" i="4"/>
  <c r="J80" i="4"/>
  <c r="K68" i="4"/>
  <c r="K70" i="4"/>
  <c r="K73" i="4"/>
  <c r="P73" i="4" s="1"/>
  <c r="K87" i="4"/>
  <c r="F86" i="4"/>
  <c r="K89" i="4"/>
  <c r="G86" i="4"/>
  <c r="K91" i="4"/>
  <c r="P10" i="4"/>
  <c r="K72" i="4"/>
  <c r="P72" i="4" s="1"/>
  <c r="K93" i="4"/>
  <c r="K94" i="4"/>
  <c r="P94" i="4" s="1"/>
  <c r="K95" i="4"/>
  <c r="P95" i="4" s="1"/>
  <c r="H80" i="4"/>
  <c r="K75" i="4"/>
  <c r="D86" i="4"/>
  <c r="D80" i="4"/>
  <c r="AA8" i="4"/>
  <c r="W8" i="4"/>
  <c r="O7" i="4"/>
  <c r="X7" i="4" s="1"/>
  <c r="P8" i="4"/>
  <c r="X8" i="4"/>
  <c r="S80" i="4"/>
  <c r="S66" i="4"/>
  <c r="Y67" i="4"/>
  <c r="Z71" i="4"/>
  <c r="W71" i="4"/>
  <c r="Y71" i="4"/>
  <c r="Z72" i="4"/>
  <c r="X72" i="4"/>
  <c r="L80" i="4"/>
  <c r="Y88" i="4"/>
  <c r="W88" i="4"/>
  <c r="AA13" i="4"/>
  <c r="W13" i="4"/>
  <c r="P13" i="4"/>
  <c r="T66" i="4"/>
  <c r="M66" i="4"/>
  <c r="O67" i="4"/>
  <c r="Z67" i="4" s="1"/>
  <c r="M80" i="4"/>
  <c r="D66" i="4"/>
  <c r="H66" i="4"/>
  <c r="G66" i="4"/>
  <c r="AA69" i="4"/>
  <c r="S86" i="4"/>
  <c r="Z8" i="4"/>
  <c r="E66" i="4"/>
  <c r="E80" i="4"/>
  <c r="K67" i="4"/>
  <c r="I66" i="4"/>
  <c r="I80" i="4"/>
  <c r="U66" i="4"/>
  <c r="Z69" i="4"/>
  <c r="W73" i="4"/>
  <c r="Z75" i="4"/>
  <c r="W75" i="4"/>
  <c r="AA75" i="4"/>
  <c r="Y75" i="4"/>
  <c r="K76" i="4"/>
  <c r="P76" i="4" s="1"/>
  <c r="W77" i="4"/>
  <c r="O68" i="4"/>
  <c r="Z68" i="4" s="1"/>
  <c r="L66" i="4"/>
  <c r="AA73" i="4"/>
  <c r="AA77" i="4"/>
  <c r="Y89" i="4"/>
  <c r="Y93" i="4"/>
  <c r="O87" i="4"/>
  <c r="Z87" i="4" s="1"/>
  <c r="L86" i="4"/>
  <c r="K90" i="4"/>
  <c r="AA90" i="4"/>
  <c r="W90" i="4"/>
  <c r="W91" i="4"/>
  <c r="AA94" i="4"/>
  <c r="W94" i="4"/>
  <c r="W95" i="4"/>
  <c r="AA9" i="4"/>
  <c r="W9" i="4"/>
  <c r="Z9" i="4"/>
  <c r="W15" i="4"/>
  <c r="AA15" i="4"/>
  <c r="N66" i="4"/>
  <c r="C80" i="4"/>
  <c r="G80" i="4"/>
  <c r="Y68" i="4"/>
  <c r="O70" i="4"/>
  <c r="AA72" i="4"/>
  <c r="W72" i="4"/>
  <c r="Y72" i="4"/>
  <c r="O74" i="4"/>
  <c r="X74" i="4" s="1"/>
  <c r="W76" i="4"/>
  <c r="Y76" i="4"/>
  <c r="Y87" i="4"/>
  <c r="K88" i="4"/>
  <c r="O89" i="4"/>
  <c r="W89" i="4" s="1"/>
  <c r="Y91" i="4"/>
  <c r="K92" i="4"/>
  <c r="O93" i="4"/>
  <c r="W93" i="4" s="1"/>
  <c r="Y95" i="4"/>
  <c r="Z92" i="4"/>
  <c r="Y92" i="4"/>
  <c r="K7" i="4"/>
  <c r="J66" i="4"/>
  <c r="P71" i="4"/>
  <c r="X73" i="4"/>
  <c r="P75" i="4"/>
  <c r="M86" i="4"/>
  <c r="W92" i="4"/>
  <c r="X95" i="4"/>
  <c r="AA96" i="3"/>
  <c r="Z96" i="3"/>
  <c r="Y96" i="3"/>
  <c r="X96" i="3"/>
  <c r="W96" i="3"/>
  <c r="O96" i="3"/>
  <c r="K96" i="3"/>
  <c r="U95" i="3"/>
  <c r="T95" i="3"/>
  <c r="S95" i="3"/>
  <c r="R95" i="3"/>
  <c r="N95" i="3"/>
  <c r="M95" i="3"/>
  <c r="L95" i="3"/>
  <c r="J95" i="3"/>
  <c r="I95" i="3"/>
  <c r="H95" i="3"/>
  <c r="G95" i="3"/>
  <c r="F95" i="3"/>
  <c r="E95" i="3"/>
  <c r="D95" i="3"/>
  <c r="C95" i="3"/>
  <c r="U94" i="3"/>
  <c r="T94" i="3"/>
  <c r="S94" i="3"/>
  <c r="R94" i="3"/>
  <c r="N94" i="3"/>
  <c r="X94" i="3" s="1"/>
  <c r="M94" i="3"/>
  <c r="L94" i="3"/>
  <c r="J94" i="3"/>
  <c r="I94" i="3"/>
  <c r="H94" i="3"/>
  <c r="G94" i="3"/>
  <c r="F94" i="3"/>
  <c r="E94" i="3"/>
  <c r="D94" i="3"/>
  <c r="C94" i="3"/>
  <c r="U93" i="3"/>
  <c r="T93" i="3"/>
  <c r="S93" i="3"/>
  <c r="R93" i="3"/>
  <c r="N93" i="3"/>
  <c r="X93" i="3" s="1"/>
  <c r="M93" i="3"/>
  <c r="L93" i="3"/>
  <c r="J93" i="3"/>
  <c r="I93" i="3"/>
  <c r="H93" i="3"/>
  <c r="G93" i="3"/>
  <c r="F93" i="3"/>
  <c r="E93" i="3"/>
  <c r="D93" i="3"/>
  <c r="C93" i="3"/>
  <c r="U92" i="3"/>
  <c r="T92" i="3"/>
  <c r="S92" i="3"/>
  <c r="R92" i="3"/>
  <c r="N92" i="3"/>
  <c r="X92" i="3" s="1"/>
  <c r="M92" i="3"/>
  <c r="L92" i="3"/>
  <c r="J92" i="3"/>
  <c r="I92" i="3"/>
  <c r="H92" i="3"/>
  <c r="G92" i="3"/>
  <c r="F92" i="3"/>
  <c r="E92" i="3"/>
  <c r="D92" i="3"/>
  <c r="C92" i="3"/>
  <c r="U91" i="3"/>
  <c r="T91" i="3"/>
  <c r="S91" i="3"/>
  <c r="R91" i="3"/>
  <c r="Y91" i="3" s="1"/>
  <c r="N91" i="3"/>
  <c r="X91" i="3" s="1"/>
  <c r="M91" i="3"/>
  <c r="L91" i="3"/>
  <c r="J91" i="3"/>
  <c r="I91" i="3"/>
  <c r="H91" i="3"/>
  <c r="G91" i="3"/>
  <c r="F91" i="3"/>
  <c r="E91" i="3"/>
  <c r="D91" i="3"/>
  <c r="C91" i="3"/>
  <c r="U90" i="3"/>
  <c r="T90" i="3"/>
  <c r="S90" i="3"/>
  <c r="R90" i="3"/>
  <c r="N90" i="3"/>
  <c r="M90" i="3"/>
  <c r="L90" i="3"/>
  <c r="J90" i="3"/>
  <c r="I90" i="3"/>
  <c r="H90" i="3"/>
  <c r="G90" i="3"/>
  <c r="F90" i="3"/>
  <c r="E90" i="3"/>
  <c r="D90" i="3"/>
  <c r="C90" i="3"/>
  <c r="U89" i="3"/>
  <c r="T89" i="3"/>
  <c r="S89" i="3"/>
  <c r="R89" i="3"/>
  <c r="N89" i="3"/>
  <c r="M89" i="3"/>
  <c r="L89" i="3"/>
  <c r="J89" i="3"/>
  <c r="I89" i="3"/>
  <c r="H89" i="3"/>
  <c r="G89" i="3"/>
  <c r="F89" i="3"/>
  <c r="E89" i="3"/>
  <c r="D89" i="3"/>
  <c r="C89" i="3"/>
  <c r="U88" i="3"/>
  <c r="T88" i="3"/>
  <c r="S88" i="3"/>
  <c r="R88" i="3"/>
  <c r="N88" i="3"/>
  <c r="M88" i="3"/>
  <c r="L88" i="3"/>
  <c r="J88" i="3"/>
  <c r="I88" i="3"/>
  <c r="H88" i="3"/>
  <c r="G88" i="3"/>
  <c r="F88" i="3"/>
  <c r="E88" i="3"/>
  <c r="D88" i="3"/>
  <c r="C88" i="3"/>
  <c r="U87" i="3"/>
  <c r="T87" i="3"/>
  <c r="S87" i="3"/>
  <c r="R87" i="3"/>
  <c r="N87" i="3"/>
  <c r="M87" i="3"/>
  <c r="L87" i="3"/>
  <c r="J87" i="3"/>
  <c r="I87" i="3"/>
  <c r="H87" i="3"/>
  <c r="G87" i="3"/>
  <c r="F87" i="3"/>
  <c r="E87" i="3"/>
  <c r="D87" i="3"/>
  <c r="C87" i="3"/>
  <c r="V86" i="3"/>
  <c r="Q86" i="3"/>
  <c r="Q80" i="3"/>
  <c r="AA78" i="3"/>
  <c r="Z78" i="3"/>
  <c r="Y78" i="3"/>
  <c r="X78" i="3"/>
  <c r="W78" i="3"/>
  <c r="O78" i="3"/>
  <c r="K78" i="3"/>
  <c r="U77" i="3"/>
  <c r="T77" i="3"/>
  <c r="S77" i="3"/>
  <c r="R77" i="3"/>
  <c r="N77" i="3"/>
  <c r="M77" i="3"/>
  <c r="L77" i="3"/>
  <c r="J77" i="3"/>
  <c r="I77" i="3"/>
  <c r="H77" i="3"/>
  <c r="G77" i="3"/>
  <c r="F77" i="3"/>
  <c r="E77" i="3"/>
  <c r="D77" i="3"/>
  <c r="C77" i="3"/>
  <c r="U76" i="3"/>
  <c r="T76" i="3"/>
  <c r="S76" i="3"/>
  <c r="Y76" i="3" s="1"/>
  <c r="R76" i="3"/>
  <c r="N76" i="3"/>
  <c r="X76" i="3" s="1"/>
  <c r="M76" i="3"/>
  <c r="L76" i="3"/>
  <c r="J76" i="3"/>
  <c r="I76" i="3"/>
  <c r="H76" i="3"/>
  <c r="G76" i="3"/>
  <c r="F76" i="3"/>
  <c r="E76" i="3"/>
  <c r="D76" i="3"/>
  <c r="C76" i="3"/>
  <c r="U75" i="3"/>
  <c r="T75" i="3"/>
  <c r="S75" i="3"/>
  <c r="R75" i="3"/>
  <c r="N75" i="3"/>
  <c r="M75" i="3"/>
  <c r="L75" i="3"/>
  <c r="J75" i="3"/>
  <c r="I75" i="3"/>
  <c r="H75" i="3"/>
  <c r="G75" i="3"/>
  <c r="F75" i="3"/>
  <c r="E75" i="3"/>
  <c r="D75" i="3"/>
  <c r="C75" i="3"/>
  <c r="U74" i="3"/>
  <c r="T74" i="3"/>
  <c r="S74" i="3"/>
  <c r="Y74" i="3" s="1"/>
  <c r="R74" i="3"/>
  <c r="N74" i="3"/>
  <c r="M74" i="3"/>
  <c r="L74" i="3"/>
  <c r="J74" i="3"/>
  <c r="I74" i="3"/>
  <c r="H74" i="3"/>
  <c r="G74" i="3"/>
  <c r="F74" i="3"/>
  <c r="E74" i="3"/>
  <c r="D74" i="3"/>
  <c r="C74" i="3"/>
  <c r="U73" i="3"/>
  <c r="T73" i="3"/>
  <c r="S73" i="3"/>
  <c r="R73" i="3"/>
  <c r="N73" i="3"/>
  <c r="M73" i="3"/>
  <c r="L73" i="3"/>
  <c r="J73" i="3"/>
  <c r="I73" i="3"/>
  <c r="H73" i="3"/>
  <c r="G73" i="3"/>
  <c r="F73" i="3"/>
  <c r="E73" i="3"/>
  <c r="D73" i="3"/>
  <c r="C73" i="3"/>
  <c r="U72" i="3"/>
  <c r="T72" i="3"/>
  <c r="S72" i="3"/>
  <c r="Y72" i="3" s="1"/>
  <c r="R72" i="3"/>
  <c r="N72" i="3"/>
  <c r="M72" i="3"/>
  <c r="L72" i="3"/>
  <c r="J72" i="3"/>
  <c r="I72" i="3"/>
  <c r="H72" i="3"/>
  <c r="G72" i="3"/>
  <c r="F72" i="3"/>
  <c r="E72" i="3"/>
  <c r="D72" i="3"/>
  <c r="C72" i="3"/>
  <c r="U71" i="3"/>
  <c r="T71" i="3"/>
  <c r="S71" i="3"/>
  <c r="R71" i="3"/>
  <c r="N71" i="3"/>
  <c r="X71" i="3" s="1"/>
  <c r="M71" i="3"/>
  <c r="L71" i="3"/>
  <c r="J71" i="3"/>
  <c r="I71" i="3"/>
  <c r="H71" i="3"/>
  <c r="G71" i="3"/>
  <c r="F71" i="3"/>
  <c r="E71" i="3"/>
  <c r="D71" i="3"/>
  <c r="C71" i="3"/>
  <c r="U70" i="3"/>
  <c r="T70" i="3"/>
  <c r="S70" i="3"/>
  <c r="Y70" i="3" s="1"/>
  <c r="R70" i="3"/>
  <c r="N70" i="3"/>
  <c r="X70" i="3" s="1"/>
  <c r="M70" i="3"/>
  <c r="L70" i="3"/>
  <c r="J70" i="3"/>
  <c r="I70" i="3"/>
  <c r="H70" i="3"/>
  <c r="G70" i="3"/>
  <c r="F70" i="3"/>
  <c r="E70" i="3"/>
  <c r="D70" i="3"/>
  <c r="C70" i="3"/>
  <c r="U69" i="3"/>
  <c r="T69" i="3"/>
  <c r="S69" i="3"/>
  <c r="R69" i="3"/>
  <c r="N69" i="3"/>
  <c r="X69" i="3" s="1"/>
  <c r="M69" i="3"/>
  <c r="L69" i="3"/>
  <c r="J69" i="3"/>
  <c r="I69" i="3"/>
  <c r="H69" i="3"/>
  <c r="G69" i="3"/>
  <c r="F69" i="3"/>
  <c r="E69" i="3"/>
  <c r="D69" i="3"/>
  <c r="C69" i="3"/>
  <c r="U68" i="3"/>
  <c r="T68" i="3"/>
  <c r="S68" i="3"/>
  <c r="Y68" i="3" s="1"/>
  <c r="R68" i="3"/>
  <c r="N68" i="3"/>
  <c r="X68" i="3" s="1"/>
  <c r="M68" i="3"/>
  <c r="L68" i="3"/>
  <c r="J68" i="3"/>
  <c r="I68" i="3"/>
  <c r="H68" i="3"/>
  <c r="G68" i="3"/>
  <c r="F68" i="3"/>
  <c r="E68" i="3"/>
  <c r="D68" i="3"/>
  <c r="C68" i="3"/>
  <c r="U67" i="3"/>
  <c r="T67" i="3"/>
  <c r="S67" i="3"/>
  <c r="R67" i="3"/>
  <c r="N67" i="3"/>
  <c r="M67" i="3"/>
  <c r="L67" i="3"/>
  <c r="J67" i="3"/>
  <c r="I67" i="3"/>
  <c r="H67" i="3"/>
  <c r="G67" i="3"/>
  <c r="F67" i="3"/>
  <c r="E67" i="3"/>
  <c r="D67" i="3"/>
  <c r="C67" i="3"/>
  <c r="V66" i="3"/>
  <c r="Q66" i="3"/>
  <c r="C66" i="3"/>
  <c r="C49" i="3"/>
  <c r="J48" i="3"/>
  <c r="C48" i="3"/>
  <c r="C42" i="3"/>
  <c r="C40" i="3"/>
  <c r="AA36" i="3"/>
  <c r="Z36" i="3"/>
  <c r="Y36" i="3"/>
  <c r="X36" i="3"/>
  <c r="W36" i="3"/>
  <c r="O36" i="3"/>
  <c r="K36" i="3"/>
  <c r="P36" i="3" s="1"/>
  <c r="Y35" i="3"/>
  <c r="X35" i="3"/>
  <c r="O35" i="3"/>
  <c r="Z35" i="3" s="1"/>
  <c r="K35" i="3"/>
  <c r="Y34" i="3"/>
  <c r="O34" i="3"/>
  <c r="K34" i="3"/>
  <c r="AA33" i="3"/>
  <c r="Z33" i="3"/>
  <c r="Y33" i="3"/>
  <c r="X33" i="3"/>
  <c r="W33" i="3"/>
  <c r="O33" i="3"/>
  <c r="K33" i="3"/>
  <c r="AA32" i="3"/>
  <c r="Z32" i="3"/>
  <c r="Y32" i="3"/>
  <c r="X32" i="3"/>
  <c r="W32" i="3"/>
  <c r="O32" i="3"/>
  <c r="K32" i="3"/>
  <c r="AA31" i="3"/>
  <c r="Z31" i="3"/>
  <c r="Y31" i="3"/>
  <c r="X31" i="3"/>
  <c r="W31" i="3"/>
  <c r="O31" i="3"/>
  <c r="K31" i="3"/>
  <c r="Y30" i="3"/>
  <c r="X30" i="3"/>
  <c r="W30" i="3"/>
  <c r="O30" i="3"/>
  <c r="Z30" i="3" s="1"/>
  <c r="K30" i="3"/>
  <c r="AA29" i="3"/>
  <c r="Z29" i="3"/>
  <c r="Y29" i="3"/>
  <c r="X29" i="3"/>
  <c r="W29" i="3"/>
  <c r="O29" i="3"/>
  <c r="K29" i="3"/>
  <c r="Y28" i="3"/>
  <c r="W28" i="3"/>
  <c r="O28" i="3"/>
  <c r="AA28" i="3" s="1"/>
  <c r="K28" i="3"/>
  <c r="AA27" i="3"/>
  <c r="Z27" i="3"/>
  <c r="Y27" i="3"/>
  <c r="X27" i="3"/>
  <c r="W27" i="3"/>
  <c r="O27" i="3"/>
  <c r="K27" i="3"/>
  <c r="Y26" i="3"/>
  <c r="W26" i="3"/>
  <c r="O26" i="3"/>
  <c r="AA26" i="3" s="1"/>
  <c r="K26" i="3"/>
  <c r="AA25" i="3"/>
  <c r="Z25" i="3"/>
  <c r="Y25" i="3"/>
  <c r="X25" i="3"/>
  <c r="W25" i="3"/>
  <c r="O25" i="3"/>
  <c r="K25" i="3"/>
  <c r="Y24" i="3"/>
  <c r="W24" i="3"/>
  <c r="O24" i="3"/>
  <c r="AA24" i="3" s="1"/>
  <c r="K24" i="3"/>
  <c r="AA23" i="3"/>
  <c r="Z23" i="3"/>
  <c r="Y23" i="3"/>
  <c r="X23" i="3"/>
  <c r="W23" i="3"/>
  <c r="O23" i="3"/>
  <c r="K23" i="3"/>
  <c r="AA22" i="3"/>
  <c r="Z22" i="3"/>
  <c r="Y22" i="3"/>
  <c r="X22" i="3"/>
  <c r="W22" i="3"/>
  <c r="O22" i="3"/>
  <c r="K22" i="3"/>
  <c r="P22" i="3" s="1"/>
  <c r="AA21" i="3"/>
  <c r="Z21" i="3"/>
  <c r="Y21" i="3"/>
  <c r="X21" i="3"/>
  <c r="W21" i="3"/>
  <c r="O21" i="3"/>
  <c r="K21" i="3"/>
  <c r="AA20" i="3"/>
  <c r="Z20" i="3"/>
  <c r="Y20" i="3"/>
  <c r="X20" i="3"/>
  <c r="W20" i="3"/>
  <c r="O20" i="3"/>
  <c r="K20" i="3"/>
  <c r="P20" i="3" s="1"/>
  <c r="AA19" i="3"/>
  <c r="Z19" i="3"/>
  <c r="Y19" i="3"/>
  <c r="X19" i="3"/>
  <c r="W19" i="3"/>
  <c r="O19" i="3"/>
  <c r="K19" i="3"/>
  <c r="Y18" i="3"/>
  <c r="O18" i="3"/>
  <c r="AA18" i="3" s="1"/>
  <c r="K18" i="3"/>
  <c r="Y17" i="3"/>
  <c r="X17" i="3"/>
  <c r="O17" i="3"/>
  <c r="AA17" i="3" s="1"/>
  <c r="K17" i="3"/>
  <c r="AA16" i="3"/>
  <c r="Z16" i="3"/>
  <c r="Y16" i="3"/>
  <c r="X16" i="3"/>
  <c r="W16" i="3"/>
  <c r="O16" i="3"/>
  <c r="K16" i="3"/>
  <c r="Y15" i="3"/>
  <c r="X15" i="3"/>
  <c r="O15" i="3"/>
  <c r="Z15" i="3" s="1"/>
  <c r="K15" i="3"/>
  <c r="Y14" i="3"/>
  <c r="X14" i="3"/>
  <c r="O14" i="3"/>
  <c r="K14" i="3"/>
  <c r="Y13" i="3"/>
  <c r="X13" i="3"/>
  <c r="O13" i="3"/>
  <c r="W13" i="3" s="1"/>
  <c r="K13" i="3"/>
  <c r="AA12" i="3"/>
  <c r="Z12" i="3"/>
  <c r="Y12" i="3"/>
  <c r="X12" i="3"/>
  <c r="W12" i="3"/>
  <c r="O12" i="3"/>
  <c r="K12" i="3"/>
  <c r="AA11" i="3"/>
  <c r="Z11" i="3"/>
  <c r="Y11" i="3"/>
  <c r="X11" i="3"/>
  <c r="W11" i="3"/>
  <c r="O11" i="3"/>
  <c r="K11" i="3"/>
  <c r="AA10" i="3"/>
  <c r="Z10" i="3"/>
  <c r="Y10" i="3"/>
  <c r="X10" i="3"/>
  <c r="W10" i="3"/>
  <c r="O10" i="3"/>
  <c r="P10" i="3" s="1"/>
  <c r="K10" i="3"/>
  <c r="Y9" i="3"/>
  <c r="W9" i="3"/>
  <c r="O9" i="3"/>
  <c r="X9" i="3" s="1"/>
  <c r="K9" i="3"/>
  <c r="Y8" i="3"/>
  <c r="O8" i="3"/>
  <c r="X8" i="3" s="1"/>
  <c r="K8" i="3"/>
  <c r="V7" i="3"/>
  <c r="U7" i="3"/>
  <c r="C51" i="3" s="1"/>
  <c r="T7" i="3"/>
  <c r="S7" i="3"/>
  <c r="R7" i="3"/>
  <c r="Q7" i="3"/>
  <c r="N7" i="3"/>
  <c r="M7" i="3"/>
  <c r="L7" i="3"/>
  <c r="J7" i="3"/>
  <c r="I7" i="3"/>
  <c r="H7" i="3"/>
  <c r="G7" i="3"/>
  <c r="F7" i="3"/>
  <c r="E7" i="3"/>
  <c r="D7" i="3"/>
  <c r="C7" i="3"/>
  <c r="P78" i="3" l="1"/>
  <c r="K89" i="3"/>
  <c r="O89" i="3"/>
  <c r="AA89" i="3" s="1"/>
  <c r="C80" i="3"/>
  <c r="AA89" i="4"/>
  <c r="O70" i="3"/>
  <c r="H86" i="3"/>
  <c r="P91" i="4"/>
  <c r="Z91" i="4"/>
  <c r="AA9" i="3"/>
  <c r="P24" i="3"/>
  <c r="O68" i="3"/>
  <c r="O75" i="3"/>
  <c r="X75" i="3" s="1"/>
  <c r="P77" i="4"/>
  <c r="P90" i="4"/>
  <c r="K86" i="4"/>
  <c r="Z7" i="4"/>
  <c r="X88" i="4"/>
  <c r="W67" i="4"/>
  <c r="W7" i="4"/>
  <c r="P67" i="4"/>
  <c r="P89" i="4"/>
  <c r="AA76" i="4"/>
  <c r="W68" i="4"/>
  <c r="P92" i="4"/>
  <c r="AA93" i="4"/>
  <c r="P74" i="4"/>
  <c r="Z88" i="4"/>
  <c r="W74" i="4"/>
  <c r="X87" i="4"/>
  <c r="AA70" i="4"/>
  <c r="Z70" i="4"/>
  <c r="P88" i="4"/>
  <c r="Z93" i="4"/>
  <c r="Z89" i="4"/>
  <c r="X89" i="4"/>
  <c r="P93" i="4"/>
  <c r="O80" i="4"/>
  <c r="O66" i="4"/>
  <c r="Z66" i="4" s="1"/>
  <c r="X67" i="4"/>
  <c r="AA67" i="4"/>
  <c r="AA87" i="4"/>
  <c r="W87" i="4"/>
  <c r="O86" i="4"/>
  <c r="X86" i="4" s="1"/>
  <c r="P87" i="4"/>
  <c r="K80" i="4"/>
  <c r="K66" i="4"/>
  <c r="Y66" i="4"/>
  <c r="AA74" i="4"/>
  <c r="Z74" i="4"/>
  <c r="W70" i="4"/>
  <c r="AA68" i="4"/>
  <c r="P68" i="4"/>
  <c r="Y86" i="4"/>
  <c r="AA7" i="4"/>
  <c r="P7" i="4"/>
  <c r="X18" i="3"/>
  <c r="S66" i="3"/>
  <c r="P30" i="3"/>
  <c r="O76" i="3"/>
  <c r="P28" i="3"/>
  <c r="O74" i="3"/>
  <c r="W74" i="3" s="1"/>
  <c r="P26" i="3"/>
  <c r="O95" i="3"/>
  <c r="AA95" i="3" s="1"/>
  <c r="I86" i="3"/>
  <c r="S80" i="3"/>
  <c r="O72" i="3"/>
  <c r="X72" i="3" s="1"/>
  <c r="T80" i="3"/>
  <c r="O93" i="3"/>
  <c r="AA93" i="3" s="1"/>
  <c r="L86" i="3"/>
  <c r="P9" i="3"/>
  <c r="E86" i="3"/>
  <c r="P8" i="3"/>
  <c r="J86" i="3"/>
  <c r="C39" i="3"/>
  <c r="R80" i="3"/>
  <c r="AA76" i="3"/>
  <c r="Y7" i="3"/>
  <c r="Y95" i="3"/>
  <c r="T66" i="3"/>
  <c r="U66" i="3"/>
  <c r="U80" i="3"/>
  <c r="W89" i="3"/>
  <c r="Z93" i="3"/>
  <c r="W95" i="3"/>
  <c r="W8" i="3"/>
  <c r="W15" i="3"/>
  <c r="P31" i="3"/>
  <c r="P35" i="3"/>
  <c r="O71" i="3"/>
  <c r="W71" i="3" s="1"/>
  <c r="M86" i="3"/>
  <c r="O94" i="3"/>
  <c r="AA94" i="3" s="1"/>
  <c r="AA15" i="3"/>
  <c r="M80" i="3"/>
  <c r="Z89" i="3"/>
  <c r="W93" i="3"/>
  <c r="AA8" i="3"/>
  <c r="P33" i="3"/>
  <c r="W35" i="3"/>
  <c r="O90" i="3"/>
  <c r="X90" i="3" s="1"/>
  <c r="O91" i="3"/>
  <c r="AA91" i="3" s="1"/>
  <c r="K7" i="3"/>
  <c r="K70" i="3"/>
  <c r="P12" i="3"/>
  <c r="K67" i="3"/>
  <c r="K73" i="3"/>
  <c r="K91" i="3"/>
  <c r="K93" i="3"/>
  <c r="P93" i="3" s="1"/>
  <c r="P11" i="3"/>
  <c r="G66" i="3"/>
  <c r="K69" i="3"/>
  <c r="G80" i="3"/>
  <c r="K74" i="3"/>
  <c r="P74" i="3" s="1"/>
  <c r="K71" i="3"/>
  <c r="E80" i="3"/>
  <c r="I80" i="3"/>
  <c r="K76" i="3"/>
  <c r="P76" i="3" s="1"/>
  <c r="K77" i="3"/>
  <c r="K95" i="3"/>
  <c r="P95" i="3" s="1"/>
  <c r="W70" i="3"/>
  <c r="AA70" i="3"/>
  <c r="AA14" i="3"/>
  <c r="W14" i="3"/>
  <c r="L80" i="3"/>
  <c r="O67" i="3"/>
  <c r="AA67" i="3" s="1"/>
  <c r="L66" i="3"/>
  <c r="K68" i="3"/>
  <c r="Z70" i="3"/>
  <c r="K72" i="3"/>
  <c r="W76" i="3"/>
  <c r="AA74" i="3"/>
  <c r="Y87" i="3"/>
  <c r="R86" i="3"/>
  <c r="Z9" i="3"/>
  <c r="Z13" i="3"/>
  <c r="P13" i="3"/>
  <c r="AA13" i="3"/>
  <c r="P16" i="3"/>
  <c r="Z17" i="3"/>
  <c r="W17" i="3"/>
  <c r="N66" i="3"/>
  <c r="N80" i="3"/>
  <c r="E66" i="3"/>
  <c r="I66" i="3"/>
  <c r="M66" i="3"/>
  <c r="Z68" i="3"/>
  <c r="O69" i="3"/>
  <c r="W69" i="3" s="1"/>
  <c r="Z72" i="3"/>
  <c r="Y88" i="3"/>
  <c r="S86" i="3"/>
  <c r="W91" i="3"/>
  <c r="AA68" i="3"/>
  <c r="Z34" i="3"/>
  <c r="X34" i="3"/>
  <c r="W34" i="3"/>
  <c r="AA34" i="3"/>
  <c r="O7" i="3"/>
  <c r="W7" i="3" s="1"/>
  <c r="Z8" i="3"/>
  <c r="Z14" i="3"/>
  <c r="Z18" i="3"/>
  <c r="W18" i="3"/>
  <c r="W72" i="3"/>
  <c r="T86" i="3"/>
  <c r="D86" i="3"/>
  <c r="Y92" i="3"/>
  <c r="O73" i="3"/>
  <c r="X73" i="3" s="1"/>
  <c r="Z74" i="3"/>
  <c r="O77" i="3"/>
  <c r="X77" i="3" s="1"/>
  <c r="K88" i="3"/>
  <c r="U86" i="3"/>
  <c r="P89" i="3"/>
  <c r="Y90" i="3"/>
  <c r="W90" i="3"/>
  <c r="K92" i="3"/>
  <c r="Y94" i="3"/>
  <c r="W94" i="3"/>
  <c r="X95" i="3"/>
  <c r="P18" i="3"/>
  <c r="P21" i="3"/>
  <c r="P34" i="3"/>
  <c r="F66" i="3"/>
  <c r="F80" i="3"/>
  <c r="J66" i="3"/>
  <c r="J80" i="3"/>
  <c r="P68" i="3"/>
  <c r="R66" i="3"/>
  <c r="W68" i="3"/>
  <c r="Y69" i="3"/>
  <c r="AA69" i="3"/>
  <c r="Y73" i="3"/>
  <c r="Z73" i="3"/>
  <c r="X74" i="3"/>
  <c r="K75" i="3"/>
  <c r="P75" i="3" s="1"/>
  <c r="Z76" i="3"/>
  <c r="Y77" i="3"/>
  <c r="AA77" i="3"/>
  <c r="F86" i="3"/>
  <c r="N86" i="3"/>
  <c r="C86" i="3"/>
  <c r="G86" i="3"/>
  <c r="K87" i="3"/>
  <c r="O87" i="3"/>
  <c r="X87" i="3" s="1"/>
  <c r="O88" i="3"/>
  <c r="Z88" i="3" s="1"/>
  <c r="Y89" i="3"/>
  <c r="K90" i="3"/>
  <c r="P90" i="3" s="1"/>
  <c r="O92" i="3"/>
  <c r="W92" i="3" s="1"/>
  <c r="Y93" i="3"/>
  <c r="K94" i="3"/>
  <c r="P96" i="3"/>
  <c r="P17" i="3"/>
  <c r="P19" i="3"/>
  <c r="P23" i="3"/>
  <c r="Z24" i="3"/>
  <c r="X24" i="3"/>
  <c r="P25" i="3"/>
  <c r="Z26" i="3"/>
  <c r="X26" i="3"/>
  <c r="P27" i="3"/>
  <c r="Z28" i="3"/>
  <c r="X28" i="3"/>
  <c r="P29" i="3"/>
  <c r="AA30" i="3"/>
  <c r="P32" i="3"/>
  <c r="AA35" i="3"/>
  <c r="D80" i="3"/>
  <c r="D66" i="3"/>
  <c r="H80" i="3"/>
  <c r="H66" i="3"/>
  <c r="Y67" i="3"/>
  <c r="AA71" i="3"/>
  <c r="Y71" i="3"/>
  <c r="AA75" i="3"/>
  <c r="W75" i="3"/>
  <c r="Y75" i="3"/>
  <c r="Z75" i="3"/>
  <c r="Z91" i="3"/>
  <c r="Z95" i="3"/>
  <c r="AA96" i="2"/>
  <c r="Z96" i="2"/>
  <c r="Y96" i="2"/>
  <c r="X96" i="2"/>
  <c r="W96" i="2"/>
  <c r="O96" i="2"/>
  <c r="K96" i="2"/>
  <c r="P96" i="2" s="1"/>
  <c r="U95" i="2"/>
  <c r="T95" i="2"/>
  <c r="S95" i="2"/>
  <c r="R95" i="2"/>
  <c r="N95" i="2"/>
  <c r="M95" i="2"/>
  <c r="L95" i="2"/>
  <c r="J95" i="2"/>
  <c r="I95" i="2"/>
  <c r="H95" i="2"/>
  <c r="G95" i="2"/>
  <c r="F95" i="2"/>
  <c r="E95" i="2"/>
  <c r="D95" i="2"/>
  <c r="C95" i="2"/>
  <c r="U94" i="2"/>
  <c r="T94" i="2"/>
  <c r="S94" i="2"/>
  <c r="R94" i="2"/>
  <c r="N94" i="2"/>
  <c r="X94" i="2" s="1"/>
  <c r="M94" i="2"/>
  <c r="L94" i="2"/>
  <c r="J94" i="2"/>
  <c r="I94" i="2"/>
  <c r="H94" i="2"/>
  <c r="G94" i="2"/>
  <c r="F94" i="2"/>
  <c r="E94" i="2"/>
  <c r="D94" i="2"/>
  <c r="C94" i="2"/>
  <c r="U93" i="2"/>
  <c r="T93" i="2"/>
  <c r="S93" i="2"/>
  <c r="R93" i="2"/>
  <c r="N93" i="2"/>
  <c r="M93" i="2"/>
  <c r="L93" i="2"/>
  <c r="J93" i="2"/>
  <c r="I93" i="2"/>
  <c r="H93" i="2"/>
  <c r="G93" i="2"/>
  <c r="F93" i="2"/>
  <c r="E93" i="2"/>
  <c r="D93" i="2"/>
  <c r="C93" i="2"/>
  <c r="U92" i="2"/>
  <c r="T92" i="2"/>
  <c r="S92" i="2"/>
  <c r="R92" i="2"/>
  <c r="N92" i="2"/>
  <c r="X92" i="2" s="1"/>
  <c r="M92" i="2"/>
  <c r="L92" i="2"/>
  <c r="J92" i="2"/>
  <c r="I92" i="2"/>
  <c r="H92" i="2"/>
  <c r="G92" i="2"/>
  <c r="F92" i="2"/>
  <c r="E92" i="2"/>
  <c r="D92" i="2"/>
  <c r="C92" i="2"/>
  <c r="U91" i="2"/>
  <c r="T91" i="2"/>
  <c r="S91" i="2"/>
  <c r="R91" i="2"/>
  <c r="N91" i="2"/>
  <c r="X91" i="2" s="1"/>
  <c r="M91" i="2"/>
  <c r="L91" i="2"/>
  <c r="J91" i="2"/>
  <c r="I91" i="2"/>
  <c r="H91" i="2"/>
  <c r="G91" i="2"/>
  <c r="F91" i="2"/>
  <c r="E91" i="2"/>
  <c r="D91" i="2"/>
  <c r="C91" i="2"/>
  <c r="U90" i="2"/>
  <c r="T90" i="2"/>
  <c r="S90" i="2"/>
  <c r="R90" i="2"/>
  <c r="N90" i="2"/>
  <c r="M90" i="2"/>
  <c r="L90" i="2"/>
  <c r="J90" i="2"/>
  <c r="I90" i="2"/>
  <c r="H90" i="2"/>
  <c r="G90" i="2"/>
  <c r="F90" i="2"/>
  <c r="E90" i="2"/>
  <c r="D90" i="2"/>
  <c r="C90" i="2"/>
  <c r="U89" i="2"/>
  <c r="T89" i="2"/>
  <c r="S89" i="2"/>
  <c r="R89" i="2"/>
  <c r="N89" i="2"/>
  <c r="M89" i="2"/>
  <c r="L89" i="2"/>
  <c r="J89" i="2"/>
  <c r="I89" i="2"/>
  <c r="H89" i="2"/>
  <c r="G89" i="2"/>
  <c r="F89" i="2"/>
  <c r="E89" i="2"/>
  <c r="D89" i="2"/>
  <c r="C89" i="2"/>
  <c r="U88" i="2"/>
  <c r="T88" i="2"/>
  <c r="S88" i="2"/>
  <c r="R88" i="2"/>
  <c r="N88" i="2"/>
  <c r="M88" i="2"/>
  <c r="L88" i="2"/>
  <c r="J88" i="2"/>
  <c r="I88" i="2"/>
  <c r="H88" i="2"/>
  <c r="G88" i="2"/>
  <c r="F88" i="2"/>
  <c r="E88" i="2"/>
  <c r="D88" i="2"/>
  <c r="C88" i="2"/>
  <c r="U87" i="2"/>
  <c r="T87" i="2"/>
  <c r="S87" i="2"/>
  <c r="R87" i="2"/>
  <c r="N87" i="2"/>
  <c r="M87" i="2"/>
  <c r="L87" i="2"/>
  <c r="J87" i="2"/>
  <c r="I87" i="2"/>
  <c r="H87" i="2"/>
  <c r="G87" i="2"/>
  <c r="F87" i="2"/>
  <c r="E87" i="2"/>
  <c r="D87" i="2"/>
  <c r="C87" i="2"/>
  <c r="V86" i="2"/>
  <c r="Q86" i="2"/>
  <c r="Q80" i="2"/>
  <c r="AA78" i="2"/>
  <c r="Z78" i="2"/>
  <c r="Y78" i="2"/>
  <c r="X78" i="2"/>
  <c r="W78" i="2"/>
  <c r="O78" i="2"/>
  <c r="K78" i="2"/>
  <c r="U77" i="2"/>
  <c r="T77" i="2"/>
  <c r="S77" i="2"/>
  <c r="R77" i="2"/>
  <c r="N77" i="2"/>
  <c r="M77" i="2"/>
  <c r="L77" i="2"/>
  <c r="J77" i="2"/>
  <c r="I77" i="2"/>
  <c r="H77" i="2"/>
  <c r="G77" i="2"/>
  <c r="F77" i="2"/>
  <c r="E77" i="2"/>
  <c r="D77" i="2"/>
  <c r="C77" i="2"/>
  <c r="U76" i="2"/>
  <c r="T76" i="2"/>
  <c r="S76" i="2"/>
  <c r="R76" i="2"/>
  <c r="N76" i="2"/>
  <c r="X76" i="2" s="1"/>
  <c r="M76" i="2"/>
  <c r="L76" i="2"/>
  <c r="J76" i="2"/>
  <c r="I76" i="2"/>
  <c r="H76" i="2"/>
  <c r="G76" i="2"/>
  <c r="F76" i="2"/>
  <c r="E76" i="2"/>
  <c r="D76" i="2"/>
  <c r="C76" i="2"/>
  <c r="U75" i="2"/>
  <c r="T75" i="2"/>
  <c r="S75" i="2"/>
  <c r="R75" i="2"/>
  <c r="N75" i="2"/>
  <c r="M75" i="2"/>
  <c r="L75" i="2"/>
  <c r="J75" i="2"/>
  <c r="I75" i="2"/>
  <c r="H75" i="2"/>
  <c r="G75" i="2"/>
  <c r="F75" i="2"/>
  <c r="E75" i="2"/>
  <c r="D75" i="2"/>
  <c r="C75" i="2"/>
  <c r="U74" i="2"/>
  <c r="T74" i="2"/>
  <c r="S74" i="2"/>
  <c r="R74" i="2"/>
  <c r="N74" i="2"/>
  <c r="M74" i="2"/>
  <c r="L74" i="2"/>
  <c r="J74" i="2"/>
  <c r="I74" i="2"/>
  <c r="H74" i="2"/>
  <c r="G74" i="2"/>
  <c r="F74" i="2"/>
  <c r="E74" i="2"/>
  <c r="D74" i="2"/>
  <c r="C74" i="2"/>
  <c r="U73" i="2"/>
  <c r="T73" i="2"/>
  <c r="S73" i="2"/>
  <c r="R73" i="2"/>
  <c r="N73" i="2"/>
  <c r="M73" i="2"/>
  <c r="L73" i="2"/>
  <c r="J73" i="2"/>
  <c r="I73" i="2"/>
  <c r="H73" i="2"/>
  <c r="G73" i="2"/>
  <c r="F73" i="2"/>
  <c r="E73" i="2"/>
  <c r="D73" i="2"/>
  <c r="C73" i="2"/>
  <c r="U72" i="2"/>
  <c r="T72" i="2"/>
  <c r="S72" i="2"/>
  <c r="R72" i="2"/>
  <c r="N72" i="2"/>
  <c r="X72" i="2" s="1"/>
  <c r="M72" i="2"/>
  <c r="L72" i="2"/>
  <c r="J72" i="2"/>
  <c r="I72" i="2"/>
  <c r="H72" i="2"/>
  <c r="G72" i="2"/>
  <c r="F72" i="2"/>
  <c r="E72" i="2"/>
  <c r="D72" i="2"/>
  <c r="C72" i="2"/>
  <c r="U71" i="2"/>
  <c r="T71" i="2"/>
  <c r="S71" i="2"/>
  <c r="R71" i="2"/>
  <c r="N71" i="2"/>
  <c r="X71" i="2" s="1"/>
  <c r="M71" i="2"/>
  <c r="L71" i="2"/>
  <c r="J71" i="2"/>
  <c r="I71" i="2"/>
  <c r="H71" i="2"/>
  <c r="G71" i="2"/>
  <c r="F71" i="2"/>
  <c r="E71" i="2"/>
  <c r="D71" i="2"/>
  <c r="C71" i="2"/>
  <c r="U70" i="2"/>
  <c r="T70" i="2"/>
  <c r="S70" i="2"/>
  <c r="R70" i="2"/>
  <c r="N70" i="2"/>
  <c r="X70" i="2" s="1"/>
  <c r="M70" i="2"/>
  <c r="L70" i="2"/>
  <c r="J70" i="2"/>
  <c r="I70" i="2"/>
  <c r="H70" i="2"/>
  <c r="G70" i="2"/>
  <c r="F70" i="2"/>
  <c r="E70" i="2"/>
  <c r="D70" i="2"/>
  <c r="C70" i="2"/>
  <c r="U69" i="2"/>
  <c r="T69" i="2"/>
  <c r="S69" i="2"/>
  <c r="R69" i="2"/>
  <c r="N69" i="2"/>
  <c r="X69" i="2" s="1"/>
  <c r="M69" i="2"/>
  <c r="L69" i="2"/>
  <c r="J69" i="2"/>
  <c r="I69" i="2"/>
  <c r="H69" i="2"/>
  <c r="G69" i="2"/>
  <c r="F69" i="2"/>
  <c r="E69" i="2"/>
  <c r="D69" i="2"/>
  <c r="C69" i="2"/>
  <c r="U68" i="2"/>
  <c r="T68" i="2"/>
  <c r="S68" i="2"/>
  <c r="R68" i="2"/>
  <c r="N68" i="2"/>
  <c r="X68" i="2" s="1"/>
  <c r="M68" i="2"/>
  <c r="L68" i="2"/>
  <c r="J68" i="2"/>
  <c r="I68" i="2"/>
  <c r="H68" i="2"/>
  <c r="G68" i="2"/>
  <c r="F68" i="2"/>
  <c r="E68" i="2"/>
  <c r="D68" i="2"/>
  <c r="C68" i="2"/>
  <c r="U67" i="2"/>
  <c r="T67" i="2"/>
  <c r="S67" i="2"/>
  <c r="R67" i="2"/>
  <c r="N67" i="2"/>
  <c r="M67" i="2"/>
  <c r="L67" i="2"/>
  <c r="J67" i="2"/>
  <c r="I67" i="2"/>
  <c r="H67" i="2"/>
  <c r="G67" i="2"/>
  <c r="F67" i="2"/>
  <c r="E67" i="2"/>
  <c r="D67" i="2"/>
  <c r="C67" i="2"/>
  <c r="V66" i="2"/>
  <c r="Q66" i="2"/>
  <c r="C49" i="2"/>
  <c r="J48" i="2"/>
  <c r="C48" i="2"/>
  <c r="C42" i="2"/>
  <c r="C40" i="2"/>
  <c r="AA36" i="2"/>
  <c r="Z36" i="2"/>
  <c r="Y36" i="2"/>
  <c r="X36" i="2"/>
  <c r="W36" i="2"/>
  <c r="O36" i="2"/>
  <c r="K36" i="2"/>
  <c r="Y35" i="2"/>
  <c r="X35" i="2"/>
  <c r="O35" i="2"/>
  <c r="AA35" i="2" s="1"/>
  <c r="K35" i="2"/>
  <c r="Y34" i="2"/>
  <c r="O34" i="2"/>
  <c r="X34" i="2" s="1"/>
  <c r="K34" i="2"/>
  <c r="AA33" i="2"/>
  <c r="Z33" i="2"/>
  <c r="Y33" i="2"/>
  <c r="X33" i="2"/>
  <c r="W33" i="2"/>
  <c r="O33" i="2"/>
  <c r="K33" i="2"/>
  <c r="AA32" i="2"/>
  <c r="Z32" i="2"/>
  <c r="Y32" i="2"/>
  <c r="X32" i="2"/>
  <c r="W32" i="2"/>
  <c r="O32" i="2"/>
  <c r="K32" i="2"/>
  <c r="AA31" i="2"/>
  <c r="Z31" i="2"/>
  <c r="Y31" i="2"/>
  <c r="X31" i="2"/>
  <c r="W31" i="2"/>
  <c r="O31" i="2"/>
  <c r="K31" i="2"/>
  <c r="Y30" i="2"/>
  <c r="X30" i="2"/>
  <c r="O30" i="2"/>
  <c r="Z30" i="2" s="1"/>
  <c r="K30" i="2"/>
  <c r="AA29" i="2"/>
  <c r="Z29" i="2"/>
  <c r="Y29" i="2"/>
  <c r="X29" i="2"/>
  <c r="W29" i="2"/>
  <c r="O29" i="2"/>
  <c r="K29" i="2"/>
  <c r="Y28" i="2"/>
  <c r="O28" i="2"/>
  <c r="X28" i="2" s="1"/>
  <c r="K28" i="2"/>
  <c r="AA27" i="2"/>
  <c r="Z27" i="2"/>
  <c r="Y27" i="2"/>
  <c r="X27" i="2"/>
  <c r="W27" i="2"/>
  <c r="O27" i="2"/>
  <c r="K27" i="2"/>
  <c r="Y26" i="2"/>
  <c r="O26" i="2"/>
  <c r="X26" i="2" s="1"/>
  <c r="K26" i="2"/>
  <c r="AA25" i="2"/>
  <c r="Z25" i="2"/>
  <c r="Y25" i="2"/>
  <c r="X25" i="2"/>
  <c r="W25" i="2"/>
  <c r="O25" i="2"/>
  <c r="K25" i="2"/>
  <c r="Y24" i="2"/>
  <c r="O24" i="2"/>
  <c r="X24" i="2" s="1"/>
  <c r="K24" i="2"/>
  <c r="AA23" i="2"/>
  <c r="Z23" i="2"/>
  <c r="Y23" i="2"/>
  <c r="X23" i="2"/>
  <c r="W23" i="2"/>
  <c r="O23" i="2"/>
  <c r="K23" i="2"/>
  <c r="AA22" i="2"/>
  <c r="Z22" i="2"/>
  <c r="Y22" i="2"/>
  <c r="X22" i="2"/>
  <c r="W22" i="2"/>
  <c r="O22" i="2"/>
  <c r="K22" i="2"/>
  <c r="AA21" i="2"/>
  <c r="Z21" i="2"/>
  <c r="Y21" i="2"/>
  <c r="X21" i="2"/>
  <c r="W21" i="2"/>
  <c r="O21" i="2"/>
  <c r="K21" i="2"/>
  <c r="AA20" i="2"/>
  <c r="Z20" i="2"/>
  <c r="Y20" i="2"/>
  <c r="X20" i="2"/>
  <c r="W20" i="2"/>
  <c r="O20" i="2"/>
  <c r="K20" i="2"/>
  <c r="AA19" i="2"/>
  <c r="Z19" i="2"/>
  <c r="Y19" i="2"/>
  <c r="X19" i="2"/>
  <c r="W19" i="2"/>
  <c r="O19" i="2"/>
  <c r="K19" i="2"/>
  <c r="Y18" i="2"/>
  <c r="X18" i="2"/>
  <c r="O18" i="2"/>
  <c r="AA18" i="2" s="1"/>
  <c r="K18" i="2"/>
  <c r="Y17" i="2"/>
  <c r="X17" i="2"/>
  <c r="O17" i="2"/>
  <c r="AA17" i="2" s="1"/>
  <c r="K17" i="2"/>
  <c r="AA16" i="2"/>
  <c r="Z16" i="2"/>
  <c r="Y16" i="2"/>
  <c r="X16" i="2"/>
  <c r="W16" i="2"/>
  <c r="O16" i="2"/>
  <c r="K16" i="2"/>
  <c r="Y15" i="2"/>
  <c r="X15" i="2"/>
  <c r="O15" i="2"/>
  <c r="AA15" i="2" s="1"/>
  <c r="K15" i="2"/>
  <c r="Y14" i="2"/>
  <c r="X14" i="2"/>
  <c r="O14" i="2"/>
  <c r="AA14" i="2" s="1"/>
  <c r="K14" i="2"/>
  <c r="Y13" i="2"/>
  <c r="X13" i="2"/>
  <c r="O13" i="2"/>
  <c r="AA13" i="2" s="1"/>
  <c r="K13" i="2"/>
  <c r="AA12" i="2"/>
  <c r="Z12" i="2"/>
  <c r="Y12" i="2"/>
  <c r="X12" i="2"/>
  <c r="W12" i="2"/>
  <c r="O12" i="2"/>
  <c r="K12" i="2"/>
  <c r="AA11" i="2"/>
  <c r="Z11" i="2"/>
  <c r="Y11" i="2"/>
  <c r="X11" i="2"/>
  <c r="W11" i="2"/>
  <c r="O11" i="2"/>
  <c r="K11" i="2"/>
  <c r="AA10" i="2"/>
  <c r="Z10" i="2"/>
  <c r="Y10" i="2"/>
  <c r="X10" i="2"/>
  <c r="W10" i="2"/>
  <c r="O10" i="2"/>
  <c r="K10" i="2"/>
  <c r="Y9" i="2"/>
  <c r="W9" i="2"/>
  <c r="O9" i="2"/>
  <c r="X9" i="2" s="1"/>
  <c r="K9" i="2"/>
  <c r="Y8" i="2"/>
  <c r="O8" i="2"/>
  <c r="X8" i="2" s="1"/>
  <c r="K8" i="2"/>
  <c r="V7" i="2"/>
  <c r="U7" i="2"/>
  <c r="C51" i="2" s="1"/>
  <c r="T7" i="2"/>
  <c r="S7" i="2"/>
  <c r="R7" i="2"/>
  <c r="Q7" i="2"/>
  <c r="N7" i="2"/>
  <c r="M7" i="2"/>
  <c r="L7" i="2"/>
  <c r="J7" i="2"/>
  <c r="I7" i="2"/>
  <c r="H7" i="2"/>
  <c r="G7" i="2"/>
  <c r="F7" i="2"/>
  <c r="E7" i="2"/>
  <c r="D7" i="2"/>
  <c r="C7" i="2"/>
  <c r="S95" i="1"/>
  <c r="T95" i="1"/>
  <c r="U95" i="1"/>
  <c r="R95" i="1"/>
  <c r="M95" i="1"/>
  <c r="N95" i="1"/>
  <c r="O95" i="1" s="1"/>
  <c r="L95" i="1"/>
  <c r="D95" i="1"/>
  <c r="E95" i="1"/>
  <c r="F95" i="1"/>
  <c r="G95" i="1"/>
  <c r="H95" i="1"/>
  <c r="I95" i="1"/>
  <c r="J95" i="1"/>
  <c r="C95" i="1"/>
  <c r="S94" i="1"/>
  <c r="T94" i="1"/>
  <c r="U94" i="1"/>
  <c r="R94" i="1"/>
  <c r="M94" i="1"/>
  <c r="N94" i="1"/>
  <c r="L94" i="1"/>
  <c r="D94" i="1"/>
  <c r="E94" i="1"/>
  <c r="F94" i="1"/>
  <c r="G94" i="1"/>
  <c r="H94" i="1"/>
  <c r="I94" i="1"/>
  <c r="J94" i="1"/>
  <c r="C94" i="1"/>
  <c r="U93" i="1"/>
  <c r="T93" i="1"/>
  <c r="S93" i="1"/>
  <c r="R93" i="1"/>
  <c r="Y93" i="1" s="1"/>
  <c r="N93" i="1"/>
  <c r="X93" i="1" s="1"/>
  <c r="M93" i="1"/>
  <c r="L93" i="1"/>
  <c r="D93" i="1"/>
  <c r="E93" i="1"/>
  <c r="F93" i="1"/>
  <c r="G93" i="1"/>
  <c r="H93" i="1"/>
  <c r="I93" i="1"/>
  <c r="J93" i="1"/>
  <c r="C93" i="1"/>
  <c r="U92" i="1"/>
  <c r="T92" i="1"/>
  <c r="S92" i="1"/>
  <c r="R92" i="1"/>
  <c r="N92" i="1"/>
  <c r="M92" i="1"/>
  <c r="L92" i="1"/>
  <c r="D92" i="1"/>
  <c r="E92" i="1"/>
  <c r="F92" i="1"/>
  <c r="G92" i="1"/>
  <c r="H92" i="1"/>
  <c r="I92" i="1"/>
  <c r="J92" i="1"/>
  <c r="C92" i="1"/>
  <c r="U91" i="1"/>
  <c r="T91" i="1"/>
  <c r="S91" i="1"/>
  <c r="R91" i="1"/>
  <c r="N91" i="1"/>
  <c r="M91" i="1"/>
  <c r="O91" i="1" s="1"/>
  <c r="L91" i="1"/>
  <c r="D91" i="1"/>
  <c r="E91" i="1"/>
  <c r="F91" i="1"/>
  <c r="G91" i="1"/>
  <c r="H91" i="1"/>
  <c r="I91" i="1"/>
  <c r="J91" i="1"/>
  <c r="C91" i="1"/>
  <c r="U90" i="1"/>
  <c r="T90" i="1"/>
  <c r="S90" i="1"/>
  <c r="R90" i="1"/>
  <c r="N90" i="1"/>
  <c r="M90" i="1"/>
  <c r="L90" i="1"/>
  <c r="D90" i="1"/>
  <c r="E90" i="1"/>
  <c r="F90" i="1"/>
  <c r="G90" i="1"/>
  <c r="H90" i="1"/>
  <c r="I90" i="1"/>
  <c r="J90" i="1"/>
  <c r="C90" i="1"/>
  <c r="U89" i="1"/>
  <c r="T89" i="1"/>
  <c r="S89" i="1"/>
  <c r="R89" i="1"/>
  <c r="N89" i="1"/>
  <c r="M89" i="1"/>
  <c r="L89" i="1"/>
  <c r="D89" i="1"/>
  <c r="E89" i="1"/>
  <c r="F89" i="1"/>
  <c r="G89" i="1"/>
  <c r="H89" i="1"/>
  <c r="I89" i="1"/>
  <c r="J89" i="1"/>
  <c r="C89" i="1"/>
  <c r="U88" i="1"/>
  <c r="T88" i="1"/>
  <c r="S88" i="1"/>
  <c r="R88" i="1"/>
  <c r="N88" i="1"/>
  <c r="M88" i="1"/>
  <c r="L88" i="1"/>
  <c r="D88" i="1"/>
  <c r="E88" i="1"/>
  <c r="F88" i="1"/>
  <c r="G88" i="1"/>
  <c r="H88" i="1"/>
  <c r="I88" i="1"/>
  <c r="J88" i="1"/>
  <c r="C88" i="1"/>
  <c r="U87" i="1"/>
  <c r="T87" i="1"/>
  <c r="S87" i="1"/>
  <c r="Y87" i="1" s="1"/>
  <c r="R87" i="1"/>
  <c r="N87" i="1"/>
  <c r="M87" i="1"/>
  <c r="L87" i="1"/>
  <c r="D87" i="1"/>
  <c r="E87" i="1"/>
  <c r="F87" i="1"/>
  <c r="G87" i="1"/>
  <c r="H87" i="1"/>
  <c r="I87" i="1"/>
  <c r="J87" i="1"/>
  <c r="C87" i="1"/>
  <c r="C86" i="1" s="1"/>
  <c r="S77" i="1"/>
  <c r="T77" i="1"/>
  <c r="U77" i="1"/>
  <c r="R77" i="1"/>
  <c r="M77" i="1"/>
  <c r="N77" i="1"/>
  <c r="L77" i="1"/>
  <c r="D77" i="1"/>
  <c r="E77" i="1"/>
  <c r="F77" i="1"/>
  <c r="G77" i="1"/>
  <c r="H77" i="1"/>
  <c r="I77" i="1"/>
  <c r="J77" i="1"/>
  <c r="C77" i="1"/>
  <c r="S74" i="1"/>
  <c r="T74" i="1"/>
  <c r="U74" i="1"/>
  <c r="S75" i="1"/>
  <c r="T75" i="1"/>
  <c r="U75" i="1"/>
  <c r="S76" i="1"/>
  <c r="T76" i="1"/>
  <c r="U76" i="1"/>
  <c r="R76" i="1"/>
  <c r="R75" i="1"/>
  <c r="R74" i="1"/>
  <c r="M74" i="1"/>
  <c r="N74" i="1"/>
  <c r="M75" i="1"/>
  <c r="N75" i="1"/>
  <c r="M76" i="1"/>
  <c r="N76" i="1"/>
  <c r="O76" i="1" s="1"/>
  <c r="L76" i="1"/>
  <c r="L75" i="1"/>
  <c r="L74" i="1"/>
  <c r="D74" i="1"/>
  <c r="E74" i="1"/>
  <c r="F74" i="1"/>
  <c r="G74" i="1"/>
  <c r="H74" i="1"/>
  <c r="I74" i="1"/>
  <c r="J74" i="1"/>
  <c r="D75" i="1"/>
  <c r="E75" i="1"/>
  <c r="F75" i="1"/>
  <c r="G75" i="1"/>
  <c r="H75" i="1"/>
  <c r="K75" i="1" s="1"/>
  <c r="I75" i="1"/>
  <c r="J75" i="1"/>
  <c r="D76" i="1"/>
  <c r="E76" i="1"/>
  <c r="F76" i="1"/>
  <c r="G76" i="1"/>
  <c r="H76" i="1"/>
  <c r="I76" i="1"/>
  <c r="J76" i="1"/>
  <c r="C76" i="1"/>
  <c r="C75" i="1"/>
  <c r="C74" i="1"/>
  <c r="S73" i="1"/>
  <c r="T73" i="1"/>
  <c r="U73" i="1"/>
  <c r="R73" i="1"/>
  <c r="M73" i="1"/>
  <c r="N73" i="1"/>
  <c r="L73" i="1"/>
  <c r="D73" i="1"/>
  <c r="E73" i="1"/>
  <c r="F73" i="1"/>
  <c r="G73" i="1"/>
  <c r="H73" i="1"/>
  <c r="I73" i="1"/>
  <c r="J73" i="1"/>
  <c r="C73" i="1"/>
  <c r="S71" i="1"/>
  <c r="T71" i="1"/>
  <c r="U71" i="1"/>
  <c r="S72" i="1"/>
  <c r="T72" i="1"/>
  <c r="U72" i="1"/>
  <c r="R72" i="1"/>
  <c r="R71" i="1"/>
  <c r="M71" i="1"/>
  <c r="N71" i="1"/>
  <c r="M72" i="1"/>
  <c r="N72" i="1"/>
  <c r="L72" i="1"/>
  <c r="L71" i="1"/>
  <c r="D71" i="1"/>
  <c r="E71" i="1"/>
  <c r="F71" i="1"/>
  <c r="G71" i="1"/>
  <c r="H71" i="1"/>
  <c r="I71" i="1"/>
  <c r="J71" i="1"/>
  <c r="D72" i="1"/>
  <c r="E72" i="1"/>
  <c r="F72" i="1"/>
  <c r="G72" i="1"/>
  <c r="K72" i="1" s="1"/>
  <c r="H72" i="1"/>
  <c r="I72" i="1"/>
  <c r="J72" i="1"/>
  <c r="C72" i="1"/>
  <c r="C71" i="1"/>
  <c r="S69" i="1"/>
  <c r="T69" i="1"/>
  <c r="U69" i="1"/>
  <c r="S70" i="1"/>
  <c r="T70" i="1"/>
  <c r="U70" i="1"/>
  <c r="R70" i="1"/>
  <c r="R69" i="1"/>
  <c r="M69" i="1"/>
  <c r="N69" i="1"/>
  <c r="M70" i="1"/>
  <c r="N70" i="1"/>
  <c r="X70" i="1" s="1"/>
  <c r="L70" i="1"/>
  <c r="L69" i="1"/>
  <c r="O69" i="1" s="1"/>
  <c r="W69" i="1" s="1"/>
  <c r="D69" i="1"/>
  <c r="E69" i="1"/>
  <c r="F69" i="1"/>
  <c r="G69" i="1"/>
  <c r="H69" i="1"/>
  <c r="I69" i="1"/>
  <c r="J69" i="1"/>
  <c r="D70" i="1"/>
  <c r="E70" i="1"/>
  <c r="F70" i="1"/>
  <c r="G70" i="1"/>
  <c r="H70" i="1"/>
  <c r="I70" i="1"/>
  <c r="J70" i="1"/>
  <c r="C70" i="1"/>
  <c r="C69" i="1"/>
  <c r="S68" i="1"/>
  <c r="T68" i="1"/>
  <c r="U68" i="1"/>
  <c r="R68" i="1"/>
  <c r="M68" i="1"/>
  <c r="N68" i="1"/>
  <c r="L68" i="1"/>
  <c r="D68" i="1"/>
  <c r="E68" i="1"/>
  <c r="F68" i="1"/>
  <c r="G68" i="1"/>
  <c r="H68" i="1"/>
  <c r="I68" i="1"/>
  <c r="J68" i="1"/>
  <c r="C68" i="1"/>
  <c r="S67" i="1"/>
  <c r="T67" i="1"/>
  <c r="U67" i="1"/>
  <c r="R67" i="1"/>
  <c r="M67" i="1"/>
  <c r="N67" i="1"/>
  <c r="L67" i="1"/>
  <c r="D67" i="1"/>
  <c r="E67" i="1"/>
  <c r="F67" i="1"/>
  <c r="G67" i="1"/>
  <c r="H67" i="1"/>
  <c r="I67" i="1"/>
  <c r="J67" i="1"/>
  <c r="C67" i="1"/>
  <c r="Q80" i="1"/>
  <c r="R80" i="1"/>
  <c r="AA96" i="1"/>
  <c r="Z96" i="1"/>
  <c r="Y96" i="1"/>
  <c r="X96" i="1"/>
  <c r="W96" i="1"/>
  <c r="O96" i="1"/>
  <c r="K96" i="1"/>
  <c r="Y95" i="1"/>
  <c r="K95" i="1"/>
  <c r="Z94" i="1"/>
  <c r="Y94" i="1"/>
  <c r="X94" i="1"/>
  <c r="O94" i="1"/>
  <c r="AA94" i="1" s="1"/>
  <c r="K94" i="1"/>
  <c r="AA92" i="1"/>
  <c r="X92" i="1"/>
  <c r="O92" i="1"/>
  <c r="W92" i="1" s="1"/>
  <c r="K92" i="1"/>
  <c r="AA91" i="1"/>
  <c r="Z91" i="1"/>
  <c r="Y91" i="1"/>
  <c r="X91" i="1"/>
  <c r="Y90" i="1"/>
  <c r="O90" i="1"/>
  <c r="AA90" i="1" s="1"/>
  <c r="Y89" i="1"/>
  <c r="AA88" i="1"/>
  <c r="Y88" i="1"/>
  <c r="O88" i="1"/>
  <c r="X88" i="1" s="1"/>
  <c r="K88" i="1"/>
  <c r="V86" i="1"/>
  <c r="Q86" i="1"/>
  <c r="L86" i="1"/>
  <c r="D86" i="1"/>
  <c r="AA78" i="1"/>
  <c r="Z78" i="1"/>
  <c r="Y78" i="1"/>
  <c r="X78" i="1"/>
  <c r="W78" i="1"/>
  <c r="O78" i="1"/>
  <c r="K78" i="1"/>
  <c r="Y77" i="1"/>
  <c r="O77" i="1"/>
  <c r="Z77" i="1" s="1"/>
  <c r="K77" i="1"/>
  <c r="Y76" i="1"/>
  <c r="X76" i="1"/>
  <c r="Y74" i="1"/>
  <c r="O74" i="1"/>
  <c r="AA74" i="1" s="1"/>
  <c r="X72" i="1"/>
  <c r="Y71" i="1"/>
  <c r="AA69" i="1"/>
  <c r="Y69" i="1"/>
  <c r="X69" i="1"/>
  <c r="Y67" i="1"/>
  <c r="V66" i="1"/>
  <c r="Q66" i="1"/>
  <c r="W95" i="1" l="1"/>
  <c r="Z95" i="1"/>
  <c r="K67" i="1"/>
  <c r="Y68" i="1"/>
  <c r="K76" i="1"/>
  <c r="K74" i="1"/>
  <c r="W88" i="1"/>
  <c r="K89" i="1"/>
  <c r="K93" i="1"/>
  <c r="Z15" i="2"/>
  <c r="P92" i="3"/>
  <c r="X77" i="1"/>
  <c r="AA95" i="1"/>
  <c r="O75" i="1"/>
  <c r="Z75" i="1" s="1"/>
  <c r="Y75" i="1"/>
  <c r="O87" i="1"/>
  <c r="W91" i="1"/>
  <c r="J86" i="1"/>
  <c r="X95" i="1"/>
  <c r="P16" i="2"/>
  <c r="P22" i="2"/>
  <c r="Z90" i="1"/>
  <c r="W77" i="1"/>
  <c r="K87" i="1"/>
  <c r="H86" i="1"/>
  <c r="Z88" i="1"/>
  <c r="O89" i="1"/>
  <c r="W90" i="1"/>
  <c r="K91" i="1"/>
  <c r="W94" i="1"/>
  <c r="AA92" i="3"/>
  <c r="Z92" i="3"/>
  <c r="X89" i="3"/>
  <c r="AA77" i="1"/>
  <c r="H80" i="1"/>
  <c r="D80" i="1"/>
  <c r="I80" i="1"/>
  <c r="E80" i="1"/>
  <c r="X74" i="1"/>
  <c r="W89" i="1"/>
  <c r="K90" i="1"/>
  <c r="X90" i="1"/>
  <c r="Z92" i="1"/>
  <c r="O93" i="1"/>
  <c r="P11" i="2"/>
  <c r="P20" i="2"/>
  <c r="S86" i="2"/>
  <c r="P91" i="3"/>
  <c r="P80" i="4"/>
  <c r="Z86" i="4"/>
  <c r="W66" i="4"/>
  <c r="P66" i="4"/>
  <c r="Z69" i="3"/>
  <c r="W86" i="4"/>
  <c r="AA86" i="4"/>
  <c r="AA66" i="4"/>
  <c r="P86" i="4"/>
  <c r="X66" i="4"/>
  <c r="AA72" i="3"/>
  <c r="X88" i="3"/>
  <c r="X7" i="3"/>
  <c r="K80" i="3"/>
  <c r="P67" i="3"/>
  <c r="Z71" i="3"/>
  <c r="Z67" i="3"/>
  <c r="P94" i="3"/>
  <c r="Z77" i="3"/>
  <c r="Z94" i="3"/>
  <c r="AA90" i="3"/>
  <c r="P88" i="3"/>
  <c r="P71" i="3"/>
  <c r="W88" i="3"/>
  <c r="P77" i="3"/>
  <c r="W67" i="3"/>
  <c r="Z90" i="3"/>
  <c r="AA88" i="3"/>
  <c r="K66" i="3"/>
  <c r="P72" i="3"/>
  <c r="P7" i="3"/>
  <c r="K86" i="3"/>
  <c r="Y86" i="3"/>
  <c r="Z87" i="3"/>
  <c r="W77" i="3"/>
  <c r="W73" i="3"/>
  <c r="Y66" i="3"/>
  <c r="P73" i="3"/>
  <c r="P87" i="3"/>
  <c r="O86" i="3"/>
  <c r="AA86" i="3" s="1"/>
  <c r="AA87" i="3"/>
  <c r="W87" i="3"/>
  <c r="AA73" i="3"/>
  <c r="AA7" i="3"/>
  <c r="Z7" i="3"/>
  <c r="O80" i="3"/>
  <c r="X67" i="3"/>
  <c r="O66" i="3"/>
  <c r="Z8" i="2"/>
  <c r="P12" i="2"/>
  <c r="P19" i="2"/>
  <c r="P23" i="2"/>
  <c r="P32" i="2"/>
  <c r="W34" i="2"/>
  <c r="C66" i="2"/>
  <c r="Y94" i="2"/>
  <c r="W8" i="2"/>
  <c r="P10" i="2"/>
  <c r="Z14" i="2"/>
  <c r="P21" i="2"/>
  <c r="P36" i="2"/>
  <c r="N80" i="2"/>
  <c r="Y69" i="2"/>
  <c r="Y73" i="2"/>
  <c r="AA30" i="2"/>
  <c r="P25" i="2"/>
  <c r="W30" i="2"/>
  <c r="Z9" i="2"/>
  <c r="Z17" i="2"/>
  <c r="P27" i="2"/>
  <c r="Z34" i="2"/>
  <c r="O77" i="2"/>
  <c r="X77" i="2" s="1"/>
  <c r="P78" i="2"/>
  <c r="Z13" i="2"/>
  <c r="P18" i="2"/>
  <c r="Z18" i="2"/>
  <c r="AA24" i="2"/>
  <c r="P30" i="2"/>
  <c r="Z35" i="2"/>
  <c r="F80" i="2"/>
  <c r="O68" i="2"/>
  <c r="Y90" i="2"/>
  <c r="Y77" i="2"/>
  <c r="P35" i="2"/>
  <c r="P34" i="2"/>
  <c r="J80" i="2"/>
  <c r="O75" i="2"/>
  <c r="W75" i="2" s="1"/>
  <c r="O90" i="2"/>
  <c r="Z90" i="2" s="1"/>
  <c r="M86" i="2"/>
  <c r="Y95" i="2"/>
  <c r="P24" i="2"/>
  <c r="K73" i="2"/>
  <c r="O72" i="2"/>
  <c r="AA72" i="2" s="1"/>
  <c r="O94" i="2"/>
  <c r="Z94" i="2" s="1"/>
  <c r="P17" i="2"/>
  <c r="K94" i="2"/>
  <c r="U86" i="2"/>
  <c r="R66" i="2"/>
  <c r="P13" i="2"/>
  <c r="P9" i="2"/>
  <c r="E86" i="2"/>
  <c r="R86" i="2"/>
  <c r="P8" i="2"/>
  <c r="G66" i="2"/>
  <c r="R80" i="2"/>
  <c r="Y70" i="2"/>
  <c r="T80" i="2"/>
  <c r="Y87" i="2"/>
  <c r="U66" i="2"/>
  <c r="U80" i="2"/>
  <c r="Y74" i="2"/>
  <c r="Y91" i="2"/>
  <c r="Z26" i="2"/>
  <c r="O7" i="2"/>
  <c r="Z7" i="2" s="1"/>
  <c r="AA8" i="2"/>
  <c r="Z24" i="2"/>
  <c r="P26" i="2"/>
  <c r="AA26" i="2"/>
  <c r="P28" i="2"/>
  <c r="Z28" i="2"/>
  <c r="P31" i="2"/>
  <c r="O73" i="2"/>
  <c r="Z73" i="2" s="1"/>
  <c r="O76" i="2"/>
  <c r="O92" i="2"/>
  <c r="W92" i="2" s="1"/>
  <c r="O95" i="2"/>
  <c r="AA95" i="2" s="1"/>
  <c r="W26" i="2"/>
  <c r="AA28" i="2"/>
  <c r="O69" i="2"/>
  <c r="Z69" i="2" s="1"/>
  <c r="O91" i="2"/>
  <c r="W91" i="2" s="1"/>
  <c r="O93" i="2"/>
  <c r="AA93" i="2" s="1"/>
  <c r="AA9" i="2"/>
  <c r="W13" i="2"/>
  <c r="W14" i="2"/>
  <c r="W15" i="2"/>
  <c r="W17" i="2"/>
  <c r="W18" i="2"/>
  <c r="W24" i="2"/>
  <c r="W28" i="2"/>
  <c r="P29" i="2"/>
  <c r="P33" i="2"/>
  <c r="AA34" i="2"/>
  <c r="W35" i="2"/>
  <c r="O88" i="2"/>
  <c r="W88" i="2" s="1"/>
  <c r="X93" i="2"/>
  <c r="K69" i="2"/>
  <c r="H80" i="2"/>
  <c r="K75" i="2"/>
  <c r="K76" i="2"/>
  <c r="H86" i="2"/>
  <c r="K88" i="2"/>
  <c r="I86" i="2"/>
  <c r="J86" i="2"/>
  <c r="K90" i="2"/>
  <c r="K7" i="2"/>
  <c r="K71" i="2"/>
  <c r="K77" i="2"/>
  <c r="P77" i="2" s="1"/>
  <c r="K72" i="2"/>
  <c r="K92" i="2"/>
  <c r="K93" i="2"/>
  <c r="D86" i="2"/>
  <c r="D80" i="2"/>
  <c r="Y7" i="2"/>
  <c r="F66" i="2"/>
  <c r="N66" i="2"/>
  <c r="S66" i="2"/>
  <c r="K70" i="2"/>
  <c r="K74" i="2"/>
  <c r="W76" i="2"/>
  <c r="Y76" i="2"/>
  <c r="K87" i="2"/>
  <c r="Y89" i="2"/>
  <c r="K91" i="2"/>
  <c r="Y93" i="2"/>
  <c r="K95" i="2"/>
  <c r="E66" i="2"/>
  <c r="K67" i="2"/>
  <c r="E80" i="2"/>
  <c r="I66" i="2"/>
  <c r="I80" i="2"/>
  <c r="K68" i="2"/>
  <c r="P68" i="2" s="1"/>
  <c r="L80" i="2"/>
  <c r="F86" i="2"/>
  <c r="K89" i="2"/>
  <c r="C80" i="2"/>
  <c r="G80" i="2"/>
  <c r="O67" i="2"/>
  <c r="W67" i="2" s="1"/>
  <c r="S80" i="2"/>
  <c r="Y67" i="2"/>
  <c r="AA68" i="2"/>
  <c r="W68" i="2"/>
  <c r="Z68" i="2"/>
  <c r="Y68" i="2"/>
  <c r="O71" i="2"/>
  <c r="W71" i="2" s="1"/>
  <c r="Y71" i="2"/>
  <c r="Y72" i="2"/>
  <c r="X73" i="2"/>
  <c r="T86" i="2"/>
  <c r="C39" i="2"/>
  <c r="J66" i="2"/>
  <c r="H66" i="2"/>
  <c r="M66" i="2"/>
  <c r="M80" i="2"/>
  <c r="T66" i="2"/>
  <c r="O70" i="2"/>
  <c r="O74" i="2"/>
  <c r="Z74" i="2"/>
  <c r="C86" i="2"/>
  <c r="G86" i="2"/>
  <c r="O87" i="2"/>
  <c r="L86" i="2"/>
  <c r="O89" i="2"/>
  <c r="X89" i="2" s="1"/>
  <c r="N86" i="2"/>
  <c r="AA90" i="2"/>
  <c r="Z91" i="2"/>
  <c r="D66" i="2"/>
  <c r="L66" i="2"/>
  <c r="Y75" i="2"/>
  <c r="Y88" i="2"/>
  <c r="Y92" i="2"/>
  <c r="N86" i="1"/>
  <c r="F86" i="1"/>
  <c r="G86" i="1"/>
  <c r="U86" i="1"/>
  <c r="Z69" i="1"/>
  <c r="R86" i="1"/>
  <c r="T86" i="1"/>
  <c r="Y92" i="1"/>
  <c r="I86" i="1"/>
  <c r="S86" i="1"/>
  <c r="W87" i="1"/>
  <c r="M86" i="1"/>
  <c r="E86" i="1"/>
  <c r="L80" i="1"/>
  <c r="G80" i="1"/>
  <c r="AA75" i="1"/>
  <c r="W75" i="1"/>
  <c r="U66" i="1"/>
  <c r="AA76" i="1"/>
  <c r="X75" i="1"/>
  <c r="Y73" i="1"/>
  <c r="T80" i="1"/>
  <c r="T66" i="1"/>
  <c r="O71" i="1"/>
  <c r="Z71" i="1" s="1"/>
  <c r="P88" i="1"/>
  <c r="AA71" i="1"/>
  <c r="M80" i="1"/>
  <c r="K70" i="1"/>
  <c r="D66" i="1"/>
  <c r="J80" i="1"/>
  <c r="F80" i="1"/>
  <c r="K71" i="1"/>
  <c r="S80" i="1"/>
  <c r="K73" i="1"/>
  <c r="K69" i="1"/>
  <c r="U80" i="1"/>
  <c r="P92" i="1"/>
  <c r="P96" i="1"/>
  <c r="K68" i="1"/>
  <c r="F66" i="1"/>
  <c r="Y70" i="1"/>
  <c r="K86" i="1"/>
  <c r="P90" i="1"/>
  <c r="P94" i="1"/>
  <c r="M66" i="1"/>
  <c r="O73" i="1"/>
  <c r="W73" i="1" s="1"/>
  <c r="C80" i="1"/>
  <c r="S66" i="1"/>
  <c r="Y72" i="1"/>
  <c r="X71" i="1"/>
  <c r="N80" i="1"/>
  <c r="O72" i="1"/>
  <c r="P72" i="1" s="1"/>
  <c r="J66" i="1"/>
  <c r="C66" i="1"/>
  <c r="O70" i="1"/>
  <c r="W70" i="1" s="1"/>
  <c r="H66" i="1"/>
  <c r="G66" i="1"/>
  <c r="W68" i="1"/>
  <c r="R66" i="1"/>
  <c r="O68" i="1"/>
  <c r="AA68" i="1" s="1"/>
  <c r="L66" i="1"/>
  <c r="I66" i="1"/>
  <c r="E66" i="1"/>
  <c r="N66" i="1"/>
  <c r="O67" i="1"/>
  <c r="AA67" i="1" s="1"/>
  <c r="P68" i="1"/>
  <c r="P75" i="1"/>
  <c r="P71" i="1"/>
  <c r="P77" i="1"/>
  <c r="P89" i="1"/>
  <c r="P93" i="1"/>
  <c r="P91" i="1"/>
  <c r="P95" i="1"/>
  <c r="P87" i="1"/>
  <c r="O86" i="1"/>
  <c r="Z76" i="1"/>
  <c r="W72" i="1"/>
  <c r="P74" i="1"/>
  <c r="W76" i="1"/>
  <c r="P78" i="1"/>
  <c r="Z67" i="1"/>
  <c r="Z74" i="1"/>
  <c r="W67" i="1"/>
  <c r="W74" i="1"/>
  <c r="P76" i="1"/>
  <c r="C49" i="1"/>
  <c r="J48" i="1"/>
  <c r="C48" i="1"/>
  <c r="C42" i="1"/>
  <c r="C40" i="1"/>
  <c r="AA36" i="1"/>
  <c r="Z36" i="1"/>
  <c r="Y36" i="1"/>
  <c r="X36" i="1"/>
  <c r="W36" i="1"/>
  <c r="O36" i="1"/>
  <c r="K36" i="1"/>
  <c r="Y35" i="1"/>
  <c r="O35" i="1"/>
  <c r="Z35" i="1" s="1"/>
  <c r="K35" i="1"/>
  <c r="Y34" i="1"/>
  <c r="O34" i="1"/>
  <c r="X34" i="1" s="1"/>
  <c r="K34" i="1"/>
  <c r="AA33" i="1"/>
  <c r="Z33" i="1"/>
  <c r="Y33" i="1"/>
  <c r="X33" i="1"/>
  <c r="W33" i="1"/>
  <c r="O33" i="1"/>
  <c r="K33" i="1"/>
  <c r="AA32" i="1"/>
  <c r="Z32" i="1"/>
  <c r="Y32" i="1"/>
  <c r="X32" i="1"/>
  <c r="W32" i="1"/>
  <c r="O32" i="1"/>
  <c r="K32" i="1"/>
  <c r="AA31" i="1"/>
  <c r="Z31" i="1"/>
  <c r="Y31" i="1"/>
  <c r="X31" i="1"/>
  <c r="W31" i="1"/>
  <c r="O31" i="1"/>
  <c r="K31" i="1"/>
  <c r="Y30" i="1"/>
  <c r="X30" i="1"/>
  <c r="O30" i="1"/>
  <c r="K30" i="1"/>
  <c r="AA29" i="1"/>
  <c r="Z29" i="1"/>
  <c r="Y29" i="1"/>
  <c r="X29" i="1"/>
  <c r="W29" i="1"/>
  <c r="O29" i="1"/>
  <c r="K29" i="1"/>
  <c r="P29" i="1" s="1"/>
  <c r="Y28" i="1"/>
  <c r="O28" i="1"/>
  <c r="Z28" i="1" s="1"/>
  <c r="K28" i="1"/>
  <c r="AA27" i="1"/>
  <c r="Z27" i="1"/>
  <c r="Y27" i="1"/>
  <c r="X27" i="1"/>
  <c r="W27" i="1"/>
  <c r="O27" i="1"/>
  <c r="K27" i="1"/>
  <c r="Y26" i="1"/>
  <c r="O26" i="1"/>
  <c r="AA26" i="1" s="1"/>
  <c r="K26" i="1"/>
  <c r="AA25" i="1"/>
  <c r="Z25" i="1"/>
  <c r="Y25" i="1"/>
  <c r="X25" i="1"/>
  <c r="W25" i="1"/>
  <c r="O25" i="1"/>
  <c r="K25" i="1"/>
  <c r="Y24" i="1"/>
  <c r="O24" i="1"/>
  <c r="AA24" i="1" s="1"/>
  <c r="K24" i="1"/>
  <c r="AA23" i="1"/>
  <c r="Z23" i="1"/>
  <c r="Y23" i="1"/>
  <c r="X23" i="1"/>
  <c r="W23" i="1"/>
  <c r="O23" i="1"/>
  <c r="K23" i="1"/>
  <c r="AA22" i="1"/>
  <c r="Z22" i="1"/>
  <c r="Y22" i="1"/>
  <c r="X22" i="1"/>
  <c r="W22" i="1"/>
  <c r="O22" i="1"/>
  <c r="K22" i="1"/>
  <c r="AA21" i="1"/>
  <c r="Z21" i="1"/>
  <c r="Y21" i="1"/>
  <c r="X21" i="1"/>
  <c r="W21" i="1"/>
  <c r="O21" i="1"/>
  <c r="K21" i="1"/>
  <c r="AA20" i="1"/>
  <c r="Z20" i="1"/>
  <c r="Y20" i="1"/>
  <c r="X20" i="1"/>
  <c r="W20" i="1"/>
  <c r="O20" i="1"/>
  <c r="K20" i="1"/>
  <c r="AA19" i="1"/>
  <c r="Z19" i="1"/>
  <c r="Y19" i="1"/>
  <c r="X19" i="1"/>
  <c r="W19" i="1"/>
  <c r="O19" i="1"/>
  <c r="K19" i="1"/>
  <c r="Y18" i="1"/>
  <c r="X18" i="1"/>
  <c r="O18" i="1"/>
  <c r="AA18" i="1" s="1"/>
  <c r="K18" i="1"/>
  <c r="Y17" i="1"/>
  <c r="X17" i="1"/>
  <c r="O17" i="1"/>
  <c r="AA17" i="1" s="1"/>
  <c r="K17" i="1"/>
  <c r="AA16" i="1"/>
  <c r="Z16" i="1"/>
  <c r="Y16" i="1"/>
  <c r="X16" i="1"/>
  <c r="W16" i="1"/>
  <c r="O16" i="1"/>
  <c r="K16" i="1"/>
  <c r="Y15" i="1"/>
  <c r="X15" i="1"/>
  <c r="O15" i="1"/>
  <c r="AA15" i="1" s="1"/>
  <c r="K15" i="1"/>
  <c r="Y14" i="1"/>
  <c r="X14" i="1"/>
  <c r="O14" i="1"/>
  <c r="Z14" i="1" s="1"/>
  <c r="K14" i="1"/>
  <c r="Y13" i="1"/>
  <c r="X13" i="1"/>
  <c r="O13" i="1"/>
  <c r="AA13" i="1" s="1"/>
  <c r="K13" i="1"/>
  <c r="AA12" i="1"/>
  <c r="Z12" i="1"/>
  <c r="Y12" i="1"/>
  <c r="X12" i="1"/>
  <c r="W12" i="1"/>
  <c r="O12" i="1"/>
  <c r="K12" i="1"/>
  <c r="AA11" i="1"/>
  <c r="Z11" i="1"/>
  <c r="Y11" i="1"/>
  <c r="X11" i="1"/>
  <c r="W11" i="1"/>
  <c r="O11" i="1"/>
  <c r="K11" i="1"/>
  <c r="AA10" i="1"/>
  <c r="Z10" i="1"/>
  <c r="Y10" i="1"/>
  <c r="X10" i="1"/>
  <c r="W10" i="1"/>
  <c r="O10" i="1"/>
  <c r="K10" i="1"/>
  <c r="Y9" i="1"/>
  <c r="O9" i="1"/>
  <c r="AA9" i="1" s="1"/>
  <c r="K9" i="1"/>
  <c r="Y8" i="1"/>
  <c r="O8" i="1"/>
  <c r="AA8" i="1" s="1"/>
  <c r="K8" i="1"/>
  <c r="V7" i="1"/>
  <c r="U7" i="1"/>
  <c r="C51" i="1" s="1"/>
  <c r="T7" i="1"/>
  <c r="S7" i="1"/>
  <c r="R7" i="1"/>
  <c r="Q7" i="1"/>
  <c r="N7" i="1"/>
  <c r="M7" i="1"/>
  <c r="L7" i="1"/>
  <c r="J7" i="1"/>
  <c r="I7" i="1"/>
  <c r="H7" i="1"/>
  <c r="G7" i="1"/>
  <c r="F7" i="1"/>
  <c r="E7" i="1"/>
  <c r="D7" i="1"/>
  <c r="C7" i="1"/>
  <c r="Z72" i="1" l="1"/>
  <c r="AA72" i="1"/>
  <c r="X86" i="1"/>
  <c r="P73" i="1"/>
  <c r="AA73" i="1"/>
  <c r="P20" i="1"/>
  <c r="P24" i="1"/>
  <c r="W71" i="1"/>
  <c r="X89" i="1"/>
  <c r="AA89" i="1"/>
  <c r="Z89" i="1"/>
  <c r="X87" i="1"/>
  <c r="Z87" i="1"/>
  <c r="AA87" i="1"/>
  <c r="AA93" i="1"/>
  <c r="W93" i="1"/>
  <c r="Z93" i="1"/>
  <c r="Z86" i="3"/>
  <c r="P66" i="3"/>
  <c r="P86" i="3"/>
  <c r="P80" i="3"/>
  <c r="W66" i="3"/>
  <c r="AA66" i="3"/>
  <c r="W86" i="3"/>
  <c r="X86" i="3"/>
  <c r="X66" i="3"/>
  <c r="Z66" i="3"/>
  <c r="Z71" i="2"/>
  <c r="AA91" i="2"/>
  <c r="Z72" i="2"/>
  <c r="Z95" i="2"/>
  <c r="W72" i="2"/>
  <c r="W69" i="2"/>
  <c r="W95" i="2"/>
  <c r="Z75" i="2"/>
  <c r="AA75" i="2"/>
  <c r="X90" i="2"/>
  <c r="AA92" i="2"/>
  <c r="P76" i="2"/>
  <c r="Z77" i="2"/>
  <c r="W94" i="2"/>
  <c r="AA94" i="2"/>
  <c r="W77" i="2"/>
  <c r="AA69" i="2"/>
  <c r="AA76" i="2"/>
  <c r="W90" i="2"/>
  <c r="AA77" i="2"/>
  <c r="Z76" i="2"/>
  <c r="Z88" i="2"/>
  <c r="X88" i="2"/>
  <c r="X75" i="2"/>
  <c r="P90" i="2"/>
  <c r="P75" i="2"/>
  <c r="X95" i="2"/>
  <c r="P95" i="2"/>
  <c r="P72" i="2"/>
  <c r="P94" i="2"/>
  <c r="P71" i="2"/>
  <c r="W93" i="2"/>
  <c r="P91" i="2"/>
  <c r="P7" i="2"/>
  <c r="AA67" i="2"/>
  <c r="X67" i="2"/>
  <c r="X7" i="2"/>
  <c r="P73" i="2"/>
  <c r="Z93" i="2"/>
  <c r="AA89" i="2"/>
  <c r="AA7" i="2"/>
  <c r="AA73" i="2"/>
  <c r="Z67" i="2"/>
  <c r="AA88" i="2"/>
  <c r="Z89" i="2"/>
  <c r="W7" i="2"/>
  <c r="Z92" i="2"/>
  <c r="P92" i="2"/>
  <c r="P88" i="2"/>
  <c r="W73" i="2"/>
  <c r="P93" i="2"/>
  <c r="W89" i="2"/>
  <c r="P74" i="2"/>
  <c r="K86" i="2"/>
  <c r="W87" i="2"/>
  <c r="O86" i="2"/>
  <c r="W86" i="2" s="1"/>
  <c r="AA87" i="2"/>
  <c r="Z87" i="2"/>
  <c r="K80" i="2"/>
  <c r="K66" i="2"/>
  <c r="W70" i="2"/>
  <c r="AA70" i="2"/>
  <c r="Z70" i="2"/>
  <c r="P87" i="2"/>
  <c r="W74" i="2"/>
  <c r="AA74" i="2"/>
  <c r="X74" i="2"/>
  <c r="Y86" i="2"/>
  <c r="AA71" i="2"/>
  <c r="P67" i="2"/>
  <c r="P89" i="2"/>
  <c r="O80" i="2"/>
  <c r="O66" i="2"/>
  <c r="AA66" i="2" s="1"/>
  <c r="X87" i="2"/>
  <c r="Y66" i="2"/>
  <c r="K66" i="1"/>
  <c r="AA86" i="1"/>
  <c r="W86" i="1"/>
  <c r="Z86" i="1"/>
  <c r="Y86" i="1"/>
  <c r="K80" i="1"/>
  <c r="AA70" i="1"/>
  <c r="Z70" i="1"/>
  <c r="P10" i="1"/>
  <c r="P27" i="1"/>
  <c r="X68" i="1"/>
  <c r="Z68" i="1"/>
  <c r="Y66" i="1"/>
  <c r="Z73" i="1"/>
  <c r="X73" i="1"/>
  <c r="O80" i="1"/>
  <c r="P67" i="1"/>
  <c r="O66" i="1"/>
  <c r="X67" i="1"/>
  <c r="Z13" i="1"/>
  <c r="P17" i="1"/>
  <c r="P18" i="1"/>
  <c r="P19" i="1"/>
  <c r="P23" i="1"/>
  <c r="P33" i="1"/>
  <c r="P21" i="1"/>
  <c r="P31" i="1"/>
  <c r="P36" i="1"/>
  <c r="P25" i="1"/>
  <c r="P16" i="1"/>
  <c r="P22" i="1"/>
  <c r="P32" i="1"/>
  <c r="P86" i="1"/>
  <c r="C39" i="1"/>
  <c r="P12" i="1"/>
  <c r="P30" i="1"/>
  <c r="Z8" i="1"/>
  <c r="Z9" i="1"/>
  <c r="P11" i="1"/>
  <c r="P26" i="1"/>
  <c r="AA35" i="1"/>
  <c r="W35" i="1"/>
  <c r="X35" i="1"/>
  <c r="P35" i="1"/>
  <c r="W34" i="1"/>
  <c r="P34" i="1"/>
  <c r="AA34" i="1"/>
  <c r="Z34" i="1"/>
  <c r="Z30" i="1"/>
  <c r="W30" i="1"/>
  <c r="AA30" i="1"/>
  <c r="W28" i="1"/>
  <c r="X28" i="1"/>
  <c r="P28" i="1"/>
  <c r="AA28" i="1"/>
  <c r="X26" i="1"/>
  <c r="Z26" i="1"/>
  <c r="W26" i="1"/>
  <c r="X24" i="1"/>
  <c r="Z24" i="1"/>
  <c r="W24" i="1"/>
  <c r="Z18" i="1"/>
  <c r="W18" i="1"/>
  <c r="Z17" i="1"/>
  <c r="W17" i="1"/>
  <c r="AA14" i="1"/>
  <c r="W14" i="1"/>
  <c r="P13" i="1"/>
  <c r="K7" i="1"/>
  <c r="X9" i="1"/>
  <c r="P9" i="1"/>
  <c r="X8" i="1"/>
  <c r="Z15" i="1"/>
  <c r="Y7" i="1"/>
  <c r="W15" i="1"/>
  <c r="P8" i="1"/>
  <c r="O7" i="1"/>
  <c r="X7" i="1" s="1"/>
  <c r="W8" i="1"/>
  <c r="W9" i="1"/>
  <c r="W13" i="1"/>
  <c r="P80" i="1" l="1"/>
  <c r="P66" i="1"/>
  <c r="AA86" i="2"/>
  <c r="Z86" i="2"/>
  <c r="X86" i="2"/>
  <c r="P86" i="2"/>
  <c r="Z66" i="2"/>
  <c r="W66" i="2"/>
  <c r="X66" i="2"/>
  <c r="P66" i="2"/>
  <c r="P80" i="2"/>
  <c r="X66" i="1"/>
  <c r="Z66" i="1"/>
  <c r="AA66" i="1"/>
  <c r="W66" i="1"/>
  <c r="W7" i="1"/>
  <c r="AA7" i="1"/>
  <c r="Z7" i="1"/>
  <c r="P7" i="1"/>
</calcChain>
</file>

<file path=xl/comments1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sharedStrings.xml><?xml version="1.0" encoding="utf-8"?>
<sst xmlns="http://schemas.openxmlformats.org/spreadsheetml/2006/main" count="3484" uniqueCount="180">
  <si>
    <t>SERVICIO DE SALUD DEL MAULE</t>
  </si>
  <si>
    <t>HOSPITAL  :</t>
  </si>
  <si>
    <t xml:space="preserve">LINARES </t>
  </si>
  <si>
    <t>REM 20 ATENCION DE HOSPITALIZACION Y USO DE CAMAS POR SERVICIO CLINICO</t>
  </si>
  <si>
    <t>MES :</t>
  </si>
  <si>
    <t xml:space="preserve">ENERO </t>
  </si>
  <si>
    <t>CÓDIGOS</t>
  </si>
  <si>
    <t>SERVICIOS CLÍNICOS</t>
  </si>
  <si>
    <t>DOTACION DE CAMAS</t>
  </si>
  <si>
    <t>EXISTENCIA MES ANTERIOR</t>
  </si>
  <si>
    <t>INGRESOS</t>
  </si>
  <si>
    <t>EGRESOS</t>
  </si>
  <si>
    <t>EXISTENCIA MES SIGUIENTE</t>
  </si>
  <si>
    <t>INGRESO-EGRESO MISMO DIA</t>
  </si>
  <si>
    <t>DIAS CAMA</t>
  </si>
  <si>
    <t>DÍAS ESTADA DE LOS EGRESADOS</t>
  </si>
  <si>
    <t>DÍAS SERV. CLÍNICO INHABILITADO</t>
  </si>
  <si>
    <t>INDICADORES</t>
  </si>
  <si>
    <t>URGENCIA</t>
  </si>
  <si>
    <t>APS</t>
  </si>
  <si>
    <t>CAE</t>
  </si>
  <si>
    <t>OTRO HOSPITAL</t>
  </si>
  <si>
    <t>OTRA PROCED</t>
  </si>
  <si>
    <t>TRASLADOS</t>
  </si>
  <si>
    <t>TOTAL</t>
  </si>
  <si>
    <t>ALTA AL HOGAR O A OTRO ESTABLECIMIENTO</t>
  </si>
  <si>
    <t>TRASLADO A OTRO SERVICIO DEL HOSPITAL</t>
  </si>
  <si>
    <t>FALLECIDOS</t>
  </si>
  <si>
    <t>DISPONIBLES</t>
  </si>
  <si>
    <t>OCUPADOS</t>
  </si>
  <si>
    <t>BENEFIC</t>
  </si>
  <si>
    <t>PROM. DÍAS ESTADA</t>
  </si>
  <si>
    <t>LETALIDAD</t>
  </si>
  <si>
    <t>ÍNDICE OCUPACIONAL</t>
  </si>
  <si>
    <t>INTERV. SUSTITUCIÓN</t>
  </si>
  <si>
    <t>ÍNDICE ROTACIÓN</t>
  </si>
  <si>
    <t>TOTAL ESTABLECIMIENTO</t>
  </si>
  <si>
    <t>20-110</t>
  </si>
  <si>
    <t>MEDICINA BASICA</t>
  </si>
  <si>
    <t>20-120</t>
  </si>
  <si>
    <t xml:space="preserve">MEDICINA MEDIO </t>
  </si>
  <si>
    <t>20-130</t>
  </si>
  <si>
    <t>TRAUMATOLOGÍA Y ORTOPEDIA</t>
  </si>
  <si>
    <t>20-140</t>
  </si>
  <si>
    <t>CIRUGÍA INFANTIL</t>
  </si>
  <si>
    <t>20-145</t>
  </si>
  <si>
    <t>AREA QUIRURG.INFANTIL INDIF.</t>
  </si>
  <si>
    <t>20-150</t>
  </si>
  <si>
    <t>PEDIATRÍA</t>
  </si>
  <si>
    <t>20-151</t>
  </si>
  <si>
    <t>NEONATOLOGÍA INCUBADORAS</t>
  </si>
  <si>
    <t>20-152</t>
  </si>
  <si>
    <t>NEONATOLOGÍA CUNAS</t>
  </si>
  <si>
    <t>20-160</t>
  </si>
  <si>
    <t>OBSTETRICIA Y GINECOLOGÍA</t>
  </si>
  <si>
    <t>20-161</t>
  </si>
  <si>
    <t xml:space="preserve">OBSTETRICIA </t>
  </si>
  <si>
    <t>20-162</t>
  </si>
  <si>
    <t>GINECOLOGÍA</t>
  </si>
  <si>
    <t>20-211</t>
  </si>
  <si>
    <t>PSIQUIATRÍA CORTA ESTADIA</t>
  </si>
  <si>
    <t>20-220</t>
  </si>
  <si>
    <t>OFTALMOLOGÍA</t>
  </si>
  <si>
    <t>20-240</t>
  </si>
  <si>
    <t>OTORRINOLARINGOLOGÍA</t>
  </si>
  <si>
    <t>20-250</t>
  </si>
  <si>
    <t>UROLOGÍA</t>
  </si>
  <si>
    <t>20-300</t>
  </si>
  <si>
    <t>UNIDAD EMERGENCIA INDIF</t>
  </si>
  <si>
    <t>20-330</t>
  </si>
  <si>
    <t>PENSIONADO</t>
  </si>
  <si>
    <t>20-311</t>
  </si>
  <si>
    <t>UCI NEONATOLOGÍA</t>
  </si>
  <si>
    <t>20-312</t>
  </si>
  <si>
    <t>UCI ADULTO</t>
  </si>
  <si>
    <t>20-313</t>
  </si>
  <si>
    <t>UCI PEDIATRÍA</t>
  </si>
  <si>
    <t>20-321</t>
  </si>
  <si>
    <t>U.T.I. MEDICINA  INTERMEDIA</t>
  </si>
  <si>
    <t>20-322</t>
  </si>
  <si>
    <t>U.T.I. CIRUGIA  INTERMEDIA</t>
  </si>
  <si>
    <t>20-323</t>
  </si>
  <si>
    <t>U.T.I. PEDIATRÍA INTERMEDIA</t>
  </si>
  <si>
    <t>20-324</t>
  </si>
  <si>
    <t>U.T.I. NEONAT. INTERMEDIA</t>
  </si>
  <si>
    <t>20-115</t>
  </si>
  <si>
    <t>MEDICINA AGUDOS</t>
  </si>
  <si>
    <t>20-010</t>
  </si>
  <si>
    <t>AREA MEDICA</t>
  </si>
  <si>
    <t xml:space="preserve">CIRUGIA MEDIO </t>
  </si>
  <si>
    <t>20-999</t>
  </si>
  <si>
    <t>INDIFERENCIADO</t>
  </si>
  <si>
    <t>CÓDIGO</t>
  </si>
  <si>
    <t>ESPECIALIDAD</t>
  </si>
  <si>
    <t>DS BENEF</t>
  </si>
  <si>
    <t>SECCIÓN B.-   HOSPITALIZACION AMBULATORIA</t>
  </si>
  <si>
    <t>02-03-001</t>
  </si>
  <si>
    <t>MEDICINA, CIRUGÍA, PEDIATRÍA, OBSTETRICIA-GINECOLOGÍA Y ESPECIALIDADES</t>
  </si>
  <si>
    <t>TIPO DE CAMA NO HOSPITALARIA</t>
  </si>
  <si>
    <t>N° 
CAMAS 
(a)</t>
  </si>
  <si>
    <t>DIAS TOTAL
(b)</t>
  </si>
  <si>
    <t>BENEF.
 ( c )</t>
  </si>
  <si>
    <t>02-03-002</t>
  </si>
  <si>
    <t>UNID CUIDADOS INTENSIV (UCI)</t>
  </si>
  <si>
    <t>02-03-010</t>
  </si>
  <si>
    <t>H.DIURNA PSIQUIAT</t>
  </si>
  <si>
    <t>02-03-012</t>
  </si>
  <si>
    <t>GERIATRÍA Y CRÓNICOS (*)</t>
  </si>
  <si>
    <t>02-03-011</t>
  </si>
  <si>
    <t>OBS. AMBUL. DIURNA</t>
  </si>
  <si>
    <t>02-03-109</t>
  </si>
  <si>
    <t>02-03-110</t>
  </si>
  <si>
    <t>PSIQUIATRÍA MEDIANA ESTADIA</t>
  </si>
  <si>
    <t>MISCELÁNEOS</t>
  </si>
  <si>
    <t>NUMERO</t>
  </si>
  <si>
    <t>02-03-009</t>
  </si>
  <si>
    <t>PSIQUIATRÍA CRÓNICOS (*)</t>
  </si>
  <si>
    <t>DIA CAMA INTEGRAL PSIQ DIURNO</t>
  </si>
  <si>
    <t>02-03-209</t>
  </si>
  <si>
    <t>DESINTOX ALCOHOL Y DROGAS</t>
  </si>
  <si>
    <t>02-03-013</t>
  </si>
  <si>
    <t>DIA EST. CAMARA HIPERBARICA</t>
  </si>
  <si>
    <t>20-03-07</t>
  </si>
  <si>
    <t>MED FORENSE MED COMPLEJ</t>
  </si>
  <si>
    <t>01-01-106</t>
  </si>
  <si>
    <t>ASIST CARDIÓLOGO A CIR. NO CARDIACA</t>
  </si>
  <si>
    <t>20-03-08</t>
  </si>
  <si>
    <t>MED FORENSE ALTA COMPLEJ</t>
  </si>
  <si>
    <t>01-01-107</t>
  </si>
  <si>
    <t>AT. MED a RN EN SALA DE PARTO/PABELLON CON/SIN REANIMACIÓN CARDIORRESPIRATORIA</t>
  </si>
  <si>
    <t>02-03-005</t>
  </si>
  <si>
    <t>UNID TRAT INTERMEDIO</t>
  </si>
  <si>
    <t>02-99-999</t>
  </si>
  <si>
    <t>02-03-008</t>
  </si>
  <si>
    <t>INCUBADORA</t>
  </si>
  <si>
    <t>SRA. MARIA INES NUNEZ GONZALEZ</t>
  </si>
  <si>
    <t>02-03-015</t>
  </si>
  <si>
    <t>CUNA RN EN OBSERVACIÓN (**)</t>
  </si>
  <si>
    <t>JEFE DE ESTADISTICA</t>
  </si>
  <si>
    <t>(*) EN ESTOS CASOS, POR LAS CARACTERÍSTICAS DE LAS HOSPITALIZACIONES SE CONSIDERAN LOS DÍAS CAMAS OCUPADOS EN EL MES.</t>
  </si>
  <si>
    <t>(**) SOLO APLICABLE AL RECIÉN NACIDO EN OBSERVACIÓN QUE NO GENERA INGRESO Y EGRESO HOSPITALARIO.</t>
  </si>
  <si>
    <t xml:space="preserve">       SE INCLUYE EN ESTA SECCIÓN PARA FACILITAR SU FACTURACIÓN ( NO SE REGISTRA EN SECCIÓN  A ).</t>
  </si>
  <si>
    <t xml:space="preserve">CIRUGIA BASICO </t>
  </si>
  <si>
    <t xml:space="preserve">MEDICINA </t>
  </si>
  <si>
    <t>SIS Q  TODAS LAS CAMAS ADULTO - UCI-UTI</t>
  </si>
  <si>
    <t xml:space="preserve">FEBRERO </t>
  </si>
  <si>
    <t>INFORMACION PARA CENTROS DE RESPOSABILIDAD</t>
  </si>
  <si>
    <t>INFORMACION BASICA</t>
  </si>
  <si>
    <t xml:space="preserve">INFORMACION PARA CENSO MINSAL </t>
  </si>
  <si>
    <t>AREA MEDIICO QUIRURGICO CUIDADOS BASICOS</t>
  </si>
  <si>
    <t>116-108-403</t>
  </si>
  <si>
    <t>116-108-404</t>
  </si>
  <si>
    <t xml:space="preserve">AREA MEDIICO QUIRURGICO CUIDADOS MEDIOS </t>
  </si>
  <si>
    <t>116-108-405</t>
  </si>
  <si>
    <t xml:space="preserve">AREA CUIDADO INTENSIVO ADULTO </t>
  </si>
  <si>
    <t>116-108-406</t>
  </si>
  <si>
    <t xml:space="preserve">AREA CUIDADO INTERMEDIO ADULTO </t>
  </si>
  <si>
    <t>116-108-409</t>
  </si>
  <si>
    <t xml:space="preserve">AREA MEDIICO QUIRURGICO PEDIATRICO CUIDADOS BASICOS </t>
  </si>
  <si>
    <t>116-108-412</t>
  </si>
  <si>
    <t xml:space="preserve">AREA CUIDADO INTERMEDIO PEDIATRICO </t>
  </si>
  <si>
    <t>116-108-413</t>
  </si>
  <si>
    <t xml:space="preserve">AREA NEONATOLOGIA CUIDADOS BASICOS </t>
  </si>
  <si>
    <t>116-108-416</t>
  </si>
  <si>
    <t>AREA OBSTETRICA</t>
  </si>
  <si>
    <t>116-108-417</t>
  </si>
  <si>
    <t xml:space="preserve">AREA PENSIONADO </t>
  </si>
  <si>
    <t>CIRUGIA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</si>
  <si>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</si>
  <si>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</si>
  <si>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</si>
  <si>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</si>
  <si>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</si>
  <si>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</si>
  <si>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</si>
  <si>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</si>
  <si>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</si>
  <si>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</si>
  <si>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 xml:space="preserve">DICIEMBRE </t>
  </si>
  <si>
    <t xml:space="preserve">TOTAL HOSPITAL DE LINARES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</si>
</sst>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"/>
    <numFmt numFmtId="165" formatCode="0.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0000FF"/>
      <name val="Arial"/>
      <family val="2"/>
    </font>
    <font>
      <b/>
      <sz val="10"/>
      <name val="Arial"/>
      <family val="2"/>
    </font>
    <font>
      <sz val="8"/>
      <color rgb="FF0000FF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2"/>
      <color rgb="FF0000FF"/>
      <name val="Arial"/>
      <family val="2"/>
    </font>
    <font>
      <sz val="20"/>
      <color rgb="FF0000FF"/>
      <name val="Arial"/>
      <family val="2"/>
    </font>
    <font>
      <sz val="11"/>
      <color rgb="FF0000FF"/>
      <name val="Arial"/>
      <family val="2"/>
    </font>
    <font>
      <sz val="7"/>
      <color rgb="FF0000FF"/>
      <name val="Arial"/>
      <family val="2"/>
    </font>
    <font>
      <b/>
      <sz val="12"/>
      <color rgb="FFFF0000"/>
      <name val="Arial"/>
      <family val="2"/>
    </font>
    <font>
      <b/>
      <sz val="11"/>
      <color rgb="FF0000FF"/>
      <name val="Arial"/>
      <family val="2"/>
    </font>
    <font>
      <b/>
      <sz val="2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Font="0" applyBorder="0" applyAlignment="0" applyProtection="0"/>
  </cellStyleXfs>
  <cellXfs count="162">
    <xf numFmtId="0" fontId="0" fillId="0" borderId="0" xfId="0"/>
    <xf numFmtId="0" fontId="3" fillId="0" borderId="0" xfId="2" applyNumberFormat="1" applyFont="1" applyFill="1" applyAlignment="1" applyProtection="1">
      <alignment horizontal="left"/>
    </xf>
    <xf numFmtId="0" fontId="5" fillId="0" borderId="0" xfId="3" applyNumberFormat="1" applyFont="1" applyFill="1" applyAlignment="1" applyProtection="1"/>
    <xf numFmtId="164" fontId="6" fillId="2" borderId="1" xfId="3" applyNumberFormat="1" applyFont="1" applyFill="1" applyBorder="1" applyAlignment="1" applyProtection="1">
      <protection locked="0"/>
    </xf>
    <xf numFmtId="0" fontId="7" fillId="0" borderId="0" xfId="0" applyFont="1" applyAlignment="1"/>
    <xf numFmtId="0" fontId="3" fillId="0" borderId="0" xfId="3" applyNumberFormat="1" applyFont="1" applyFill="1" applyAlignment="1" applyProtection="1"/>
    <xf numFmtId="164" fontId="5" fillId="0" borderId="0" xfId="3" applyNumberFormat="1" applyFont="1" applyFill="1" applyAlignment="1" applyProtection="1"/>
    <xf numFmtId="0" fontId="3" fillId="0" borderId="0" xfId="3" applyNumberFormat="1" applyFont="1" applyFill="1" applyAlignment="1" applyProtection="1">
      <alignment horizontal="center"/>
    </xf>
    <xf numFmtId="0" fontId="5" fillId="0" borderId="9" xfId="3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10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1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164" fontId="8" fillId="0" borderId="1" xfId="3" applyNumberFormat="1" applyFont="1" applyFill="1" applyBorder="1" applyAlignment="1" applyProtection="1"/>
    <xf numFmtId="165" fontId="5" fillId="0" borderId="1" xfId="3" applyNumberFormat="1" applyFont="1" applyFill="1" applyBorder="1" applyAlignment="1" applyProtection="1"/>
    <xf numFmtId="166" fontId="5" fillId="0" borderId="1" xfId="1" applyNumberFormat="1" applyFont="1" applyFill="1" applyBorder="1" applyAlignment="1" applyProtection="1"/>
    <xf numFmtId="0" fontId="3" fillId="0" borderId="1" xfId="3" applyNumberFormat="1" applyFont="1" applyFill="1" applyBorder="1" applyAlignment="1" applyProtection="1">
      <alignment horizontal="center"/>
    </xf>
    <xf numFmtId="0" fontId="5" fillId="0" borderId="1" xfId="3" applyNumberFormat="1" applyFont="1" applyFill="1" applyBorder="1" applyAlignment="1" applyProtection="1"/>
    <xf numFmtId="164" fontId="6" fillId="0" borderId="1" xfId="3" applyNumberFormat="1" applyFont="1" applyFill="1" applyBorder="1" applyAlignment="1" applyProtection="1">
      <alignment horizontal="right"/>
    </xf>
    <xf numFmtId="0" fontId="5" fillId="0" borderId="1" xfId="3" applyNumberFormat="1" applyFont="1" applyFill="1" applyBorder="1" applyAlignment="1" applyProtection="1">
      <alignment horizontal="left" vertical="center"/>
    </xf>
    <xf numFmtId="164" fontId="9" fillId="2" borderId="1" xfId="3" applyNumberFormat="1" applyFont="1" applyFill="1" applyBorder="1" applyAlignment="1" applyProtection="1">
      <protection locked="0"/>
    </xf>
    <xf numFmtId="0" fontId="5" fillId="0" borderId="1" xfId="3" applyNumberFormat="1" applyFont="1" applyFill="1" applyBorder="1" applyAlignment="1" applyProtection="1">
      <alignment horizontal="left"/>
    </xf>
    <xf numFmtId="0" fontId="5" fillId="0" borderId="1" xfId="3" quotePrefix="1" applyNumberFormat="1" applyFont="1" applyFill="1" applyBorder="1" applyAlignment="1" applyProtection="1">
      <alignment horizontal="left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5" xfId="3" applyNumberFormat="1" applyFont="1" applyFill="1" applyBorder="1" applyAlignment="1" applyProtection="1">
      <alignment horizontal="center" vertical="center"/>
    </xf>
    <xf numFmtId="0" fontId="3" fillId="0" borderId="12" xfId="3" applyNumberFormat="1" applyFont="1" applyFill="1" applyBorder="1" applyAlignment="1" applyProtection="1">
      <alignment horizontal="center"/>
    </xf>
    <xf numFmtId="0" fontId="5" fillId="0" borderId="13" xfId="3" applyNumberFormat="1" applyFont="1" applyFill="1" applyBorder="1" applyAlignment="1" applyProtection="1">
      <alignment horizontal="left" vertical="center" wrapText="1"/>
    </xf>
    <xf numFmtId="164" fontId="10" fillId="0" borderId="12" xfId="3" applyNumberFormat="1" applyFont="1" applyFill="1" applyBorder="1" applyAlignment="1" applyProtection="1">
      <alignment horizontal="right"/>
    </xf>
    <xf numFmtId="0" fontId="5" fillId="0" borderId="6" xfId="3" applyNumberFormat="1" applyFont="1" applyFill="1" applyBorder="1" applyAlignment="1" applyProtection="1"/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5" fillId="0" borderId="0" xfId="3" applyNumberFormat="1" applyFont="1" applyFill="1" applyBorder="1" applyAlignment="1" applyProtection="1">
      <alignment horizontal="center"/>
    </xf>
    <xf numFmtId="0" fontId="5" fillId="0" borderId="0" xfId="3" quotePrefix="1" applyNumberFormat="1" applyFont="1" applyFill="1" applyAlignment="1" applyProtection="1"/>
    <xf numFmtId="0" fontId="3" fillId="0" borderId="14" xfId="3" applyNumberFormat="1" applyFont="1" applyFill="1" applyBorder="1" applyAlignment="1" applyProtection="1">
      <alignment horizontal="center"/>
    </xf>
    <xf numFmtId="0" fontId="5" fillId="0" borderId="15" xfId="3" applyNumberFormat="1" applyFont="1" applyFill="1" applyBorder="1" applyAlignment="1" applyProtection="1">
      <alignment horizontal="left"/>
    </xf>
    <xf numFmtId="164" fontId="10" fillId="0" borderId="14" xfId="3" applyNumberFormat="1" applyFont="1" applyFill="1" applyBorder="1" applyAlignment="1" applyProtection="1">
      <alignment horizontal="right"/>
    </xf>
    <xf numFmtId="0" fontId="3" fillId="0" borderId="16" xfId="3" applyNumberFormat="1" applyFont="1" applyFill="1" applyBorder="1" applyAlignment="1" applyProtection="1">
      <alignment horizontal="center" vertical="center"/>
    </xf>
    <xf numFmtId="0" fontId="5" fillId="0" borderId="4" xfId="3" applyNumberFormat="1" applyFont="1" applyFill="1" applyBorder="1" applyAlignment="1" applyProtection="1">
      <alignment horizontal="left" vertical="center"/>
    </xf>
    <xf numFmtId="164" fontId="5" fillId="2" borderId="1" xfId="3" applyNumberFormat="1" applyFont="1" applyFill="1" applyBorder="1" applyAlignment="1" applyProtection="1">
      <alignment horizontal="center" vertical="center"/>
      <protection locked="0"/>
    </xf>
    <xf numFmtId="164" fontId="5" fillId="2" borderId="1" xfId="3" applyNumberFormat="1" applyFont="1" applyFill="1" applyBorder="1" applyAlignment="1" applyProtection="1">
      <protection locked="0"/>
    </xf>
    <xf numFmtId="0" fontId="3" fillId="0" borderId="17" xfId="3" applyNumberFormat="1" applyFont="1" applyFill="1" applyBorder="1" applyAlignment="1" applyProtection="1">
      <alignment horizontal="center" vertical="center"/>
    </xf>
    <xf numFmtId="0" fontId="5" fillId="0" borderId="18" xfId="3" applyNumberFormat="1" applyFont="1" applyFill="1" applyBorder="1" applyAlignment="1" applyProtection="1">
      <alignment horizontal="left" vertical="center"/>
    </xf>
    <xf numFmtId="0" fontId="5" fillId="0" borderId="19" xfId="3" applyNumberFormat="1" applyFont="1" applyFill="1" applyBorder="1" applyAlignment="1" applyProtection="1"/>
    <xf numFmtId="0" fontId="5" fillId="0" borderId="20" xfId="3" applyNumberFormat="1" applyFont="1" applyFill="1" applyBorder="1" applyAlignment="1" applyProtection="1"/>
    <xf numFmtId="14" fontId="3" fillId="0" borderId="14" xfId="3" applyNumberFormat="1" applyFont="1" applyFill="1" applyBorder="1" applyAlignment="1" applyProtection="1">
      <alignment horizontal="center"/>
    </xf>
    <xf numFmtId="0" fontId="5" fillId="0" borderId="5" xfId="3" applyNumberFormat="1" applyFont="1" applyFill="1" applyBorder="1" applyAlignment="1" applyProtection="1"/>
    <xf numFmtId="0" fontId="3" fillId="0" borderId="16" xfId="3" applyNumberFormat="1" applyFont="1" applyFill="1" applyBorder="1" applyAlignment="1" applyProtection="1">
      <alignment horizontal="center"/>
    </xf>
    <xf numFmtId="0" fontId="5" fillId="0" borderId="4" xfId="3" applyNumberFormat="1" applyFont="1" applyFill="1" applyBorder="1" applyAlignment="1" applyProtection="1">
      <alignment horizontal="left"/>
    </xf>
    <xf numFmtId="164" fontId="6" fillId="2" borderId="12" xfId="3" applyNumberFormat="1" applyFont="1" applyFill="1" applyBorder="1" applyAlignment="1" applyProtection="1">
      <alignment horizontal="right"/>
      <protection locked="0"/>
    </xf>
    <xf numFmtId="0" fontId="5" fillId="0" borderId="0" xfId="3" applyNumberFormat="1" applyFont="1" applyFill="1" applyBorder="1" applyAlignment="1" applyProtection="1">
      <alignment horizontal="left"/>
    </xf>
    <xf numFmtId="164" fontId="6" fillId="2" borderId="14" xfId="3" applyNumberFormat="1" applyFont="1" applyFill="1" applyBorder="1" applyAlignment="1" applyProtection="1">
      <alignment horizontal="right"/>
      <protection locked="0"/>
    </xf>
    <xf numFmtId="14" fontId="3" fillId="0" borderId="14" xfId="3" quotePrefix="1" applyNumberFormat="1" applyFont="1" applyFill="1" applyBorder="1" applyAlignment="1" applyProtection="1">
      <alignment horizontal="center"/>
    </xf>
    <xf numFmtId="0" fontId="3" fillId="0" borderId="14" xfId="0" quotePrefix="1" applyFont="1" applyBorder="1" applyAlignment="1" applyProtection="1">
      <alignment horizontal="center"/>
    </xf>
    <xf numFmtId="0" fontId="3" fillId="0" borderId="17" xfId="3" applyNumberFormat="1" applyFont="1" applyFill="1" applyBorder="1" applyAlignment="1" applyProtection="1">
      <alignment horizontal="center"/>
    </xf>
    <xf numFmtId="0" fontId="5" fillId="0" borderId="4" xfId="3" applyNumberFormat="1" applyFont="1" applyFill="1" applyBorder="1" applyAlignment="1" applyProtection="1">
      <alignment horizontal="center"/>
    </xf>
    <xf numFmtId="164" fontId="6" fillId="0" borderId="17" xfId="3" applyNumberFormat="1" applyFont="1" applyFill="1" applyBorder="1" applyAlignment="1" applyProtection="1">
      <alignment horizontal="right"/>
    </xf>
    <xf numFmtId="0" fontId="5" fillId="0" borderId="0" xfId="3" applyNumberFormat="1" applyFont="1" applyFill="1" applyAlignment="1" applyProtection="1">
      <protection locked="0"/>
    </xf>
    <xf numFmtId="0" fontId="5" fillId="3" borderId="0" xfId="3" applyNumberFormat="1" applyFont="1" applyFill="1" applyAlignment="1" applyProtection="1">
      <protection locked="0"/>
    </xf>
    <xf numFmtId="164" fontId="10" fillId="2" borderId="14" xfId="3" applyNumberFormat="1" applyFont="1" applyFill="1" applyBorder="1" applyAlignment="1" applyProtection="1">
      <alignment horizontal="right"/>
      <protection locked="0"/>
    </xf>
    <xf numFmtId="0" fontId="5" fillId="0" borderId="0" xfId="3" applyNumberFormat="1" applyFont="1" applyFill="1" applyBorder="1" applyAlignment="1" applyProtection="1"/>
    <xf numFmtId="0" fontId="5" fillId="0" borderId="21" xfId="3" applyNumberFormat="1" applyFont="1" applyFill="1" applyBorder="1" applyAlignment="1" applyProtection="1">
      <alignment horizontal="center"/>
    </xf>
    <xf numFmtId="164" fontId="10" fillId="0" borderId="17" xfId="3" applyNumberFormat="1" applyFont="1" applyFill="1" applyBorder="1" applyAlignment="1" applyProtection="1">
      <alignment horizontal="right"/>
    </xf>
    <xf numFmtId="0" fontId="5" fillId="0" borderId="10" xfId="3" applyNumberFormat="1" applyFont="1" applyFill="1" applyBorder="1" applyAlignment="1" applyProtection="1"/>
    <xf numFmtId="164" fontId="10" fillId="0" borderId="0" xfId="3" applyNumberFormat="1" applyFont="1" applyFill="1" applyBorder="1" applyAlignment="1" applyProtection="1">
      <alignment horizontal="right"/>
    </xf>
    <xf numFmtId="164" fontId="8" fillId="2" borderId="1" xfId="3" applyNumberFormat="1" applyFont="1" applyFill="1" applyBorder="1" applyAlignment="1" applyProtection="1">
      <protection locked="0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164" fontId="5" fillId="0" borderId="0" xfId="3" applyNumberFormat="1" applyFont="1" applyFill="1" applyBorder="1" applyAlignment="1" applyProtection="1"/>
    <xf numFmtId="0" fontId="8" fillId="0" borderId="1" xfId="3" applyNumberFormat="1" applyFont="1" applyFill="1" applyBorder="1" applyAlignment="1" applyProtection="1"/>
    <xf numFmtId="0" fontId="8" fillId="0" borderId="0" xfId="3" applyNumberFormat="1" applyFont="1" applyFill="1" applyAlignment="1" applyProtection="1"/>
    <xf numFmtId="164" fontId="12" fillId="2" borderId="1" xfId="3" applyNumberFormat="1" applyFont="1" applyFill="1" applyBorder="1" applyAlignment="1" applyProtection="1">
      <protection locked="0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13" fillId="0" borderId="1" xfId="3" applyNumberFormat="1" applyFont="1" applyFill="1" applyBorder="1" applyAlignment="1" applyProtection="1"/>
    <xf numFmtId="164" fontId="13" fillId="0" borderId="1" xfId="3" applyNumberFormat="1" applyFont="1" applyFill="1" applyBorder="1" applyAlignment="1" applyProtection="1"/>
    <xf numFmtId="0" fontId="13" fillId="0" borderId="0" xfId="3" applyNumberFormat="1" applyFont="1" applyFill="1" applyAlignment="1" applyProtection="1"/>
    <xf numFmtId="164" fontId="8" fillId="0" borderId="1" xfId="3" applyNumberFormat="1" applyFont="1" applyFill="1" applyBorder="1" applyAlignment="1" applyProtection="1">
      <alignment horizontal="right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left" vertical="center"/>
    </xf>
    <xf numFmtId="164" fontId="14" fillId="2" borderId="1" xfId="3" applyNumberFormat="1" applyFont="1" applyFill="1" applyBorder="1" applyAlignment="1" applyProtection="1">
      <protection locked="0"/>
    </xf>
    <xf numFmtId="165" fontId="3" fillId="0" borderId="1" xfId="3" applyNumberFormat="1" applyFont="1" applyFill="1" applyBorder="1" applyAlignment="1" applyProtection="1"/>
    <xf numFmtId="166" fontId="3" fillId="0" borderId="1" xfId="1" applyNumberFormat="1" applyFont="1" applyFill="1" applyBorder="1" applyAlignment="1" applyProtection="1"/>
    <xf numFmtId="0" fontId="3" fillId="0" borderId="1" xfId="3" applyNumberFormat="1" applyFont="1" applyFill="1" applyBorder="1" applyAlignment="1" applyProtection="1"/>
    <xf numFmtId="0" fontId="5" fillId="4" borderId="0" xfId="3" applyNumberFormat="1" applyFont="1" applyFill="1" applyAlignment="1" applyProtection="1"/>
    <xf numFmtId="165" fontId="5" fillId="4" borderId="1" xfId="3" applyNumberFormat="1" applyFont="1" applyFill="1" applyBorder="1" applyAlignment="1" applyProtection="1"/>
    <xf numFmtId="166" fontId="5" fillId="4" borderId="1" xfId="1" applyNumberFormat="1" applyFont="1" applyFill="1" applyBorder="1" applyAlignment="1" applyProtection="1"/>
    <xf numFmtId="0" fontId="3" fillId="4" borderId="1" xfId="3" applyNumberFormat="1" applyFont="1" applyFill="1" applyBorder="1" applyAlignment="1" applyProtection="1">
      <alignment horizontal="center"/>
    </xf>
    <xf numFmtId="164" fontId="6" fillId="4" borderId="1" xfId="3" applyNumberFormat="1" applyFont="1" applyFill="1" applyBorder="1" applyAlignment="1" applyProtection="1">
      <protection locked="0"/>
    </xf>
    <xf numFmtId="164" fontId="6" fillId="4" borderId="1" xfId="3" applyNumberFormat="1" applyFont="1" applyFill="1" applyBorder="1" applyAlignment="1" applyProtection="1">
      <alignment horizontal="right"/>
    </xf>
    <xf numFmtId="0" fontId="5" fillId="4" borderId="1" xfId="3" applyNumberFormat="1" applyFont="1" applyFill="1" applyBorder="1" applyAlignment="1" applyProtection="1">
      <alignment horizontal="left" vertical="center"/>
    </xf>
    <xf numFmtId="164" fontId="6" fillId="0" borderId="1" xfId="3" applyNumberFormat="1" applyFont="1" applyFill="1" applyBorder="1" applyAlignment="1" applyProtection="1">
      <protection locked="0"/>
    </xf>
    <xf numFmtId="164" fontId="8" fillId="0" borderId="1" xfId="3" applyNumberFormat="1" applyFont="1" applyFill="1" applyBorder="1" applyAlignment="1" applyProtection="1">
      <protection locked="0"/>
    </xf>
    <xf numFmtId="164" fontId="14" fillId="0" borderId="1" xfId="3" applyNumberFormat="1" applyFont="1" applyFill="1" applyBorder="1" applyAlignment="1" applyProtection="1">
      <protection locked="0"/>
    </xf>
    <xf numFmtId="0" fontId="3" fillId="5" borderId="1" xfId="3" applyNumberFormat="1" applyFont="1" applyFill="1" applyBorder="1" applyAlignment="1" applyProtection="1">
      <alignment horizontal="center"/>
    </xf>
    <xf numFmtId="0" fontId="5" fillId="5" borderId="1" xfId="3" applyNumberFormat="1" applyFont="1" applyFill="1" applyBorder="1" applyAlignment="1" applyProtection="1">
      <alignment horizontal="left" vertical="center"/>
    </xf>
    <xf numFmtId="164" fontId="6" fillId="5" borderId="1" xfId="3" applyNumberFormat="1" applyFont="1" applyFill="1" applyBorder="1" applyAlignment="1" applyProtection="1">
      <protection locked="0"/>
    </xf>
    <xf numFmtId="164" fontId="6" fillId="5" borderId="1" xfId="3" applyNumberFormat="1" applyFont="1" applyFill="1" applyBorder="1" applyAlignment="1" applyProtection="1">
      <alignment horizontal="right"/>
    </xf>
    <xf numFmtId="165" fontId="5" fillId="5" borderId="1" xfId="3" applyNumberFormat="1" applyFont="1" applyFill="1" applyBorder="1" applyAlignment="1" applyProtection="1"/>
    <xf numFmtId="166" fontId="5" fillId="5" borderId="1" xfId="1" applyNumberFormat="1" applyFont="1" applyFill="1" applyBorder="1" applyAlignment="1" applyProtection="1"/>
    <xf numFmtId="0" fontId="5" fillId="5" borderId="0" xfId="3" applyNumberFormat="1" applyFont="1" applyFill="1" applyAlignment="1" applyProtection="1"/>
    <xf numFmtId="0" fontId="3" fillId="6" borderId="1" xfId="3" applyNumberFormat="1" applyFont="1" applyFill="1" applyBorder="1" applyAlignment="1" applyProtection="1">
      <alignment horizontal="center"/>
    </xf>
    <xf numFmtId="0" fontId="5" fillId="6" borderId="1" xfId="3" applyNumberFormat="1" applyFont="1" applyFill="1" applyBorder="1" applyAlignment="1" applyProtection="1"/>
    <xf numFmtId="164" fontId="6" fillId="6" borderId="1" xfId="3" applyNumberFormat="1" applyFont="1" applyFill="1" applyBorder="1" applyAlignment="1" applyProtection="1">
      <protection locked="0"/>
    </xf>
    <xf numFmtId="164" fontId="6" fillId="6" borderId="1" xfId="3" applyNumberFormat="1" applyFont="1" applyFill="1" applyBorder="1" applyAlignment="1" applyProtection="1">
      <alignment horizontal="right"/>
    </xf>
    <xf numFmtId="165" fontId="5" fillId="6" borderId="1" xfId="3" applyNumberFormat="1" applyFont="1" applyFill="1" applyBorder="1" applyAlignment="1" applyProtection="1"/>
    <xf numFmtId="166" fontId="5" fillId="6" borderId="1" xfId="1" applyNumberFormat="1" applyFont="1" applyFill="1" applyBorder="1" applyAlignment="1" applyProtection="1"/>
    <xf numFmtId="0" fontId="5" fillId="6" borderId="0" xfId="3" applyNumberFormat="1" applyFont="1" applyFill="1" applyAlignment="1" applyProtection="1"/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164" fontId="17" fillId="0" borderId="0" xfId="3" applyNumberFormat="1" applyFont="1" applyFill="1" applyAlignment="1" applyProtection="1"/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6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7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3" fillId="0" borderId="4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11" fillId="0" borderId="4" xfId="3" applyNumberFormat="1" applyFont="1" applyFill="1" applyBorder="1" applyAlignment="1" applyProtection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0" borderId="0" xfId="3" applyNumberFormat="1" applyFont="1" applyFill="1" applyAlignment="1" applyProtection="1">
      <alignment horizontal="center" wrapText="1"/>
    </xf>
    <xf numFmtId="0" fontId="7" fillId="0" borderId="0" xfId="0" applyFont="1" applyAlignment="1">
      <alignment wrapText="1"/>
    </xf>
    <xf numFmtId="0" fontId="8" fillId="0" borderId="0" xfId="3" applyNumberFormat="1" applyFont="1" applyFill="1" applyAlignment="1" applyProtection="1">
      <alignment horizontal="center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3" fillId="0" borderId="7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8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22" xfId="3" applyNumberFormat="1" applyFont="1" applyFill="1" applyBorder="1" applyAlignment="1" applyProtection="1">
      <alignment horizontal="center" vertical="center" wrapText="1"/>
    </xf>
    <xf numFmtId="0" fontId="5" fillId="0" borderId="22" xfId="3" applyNumberFormat="1" applyFont="1" applyFill="1" applyBorder="1" applyAlignment="1" applyProtection="1">
      <alignment horizontal="center" vertical="center" wrapText="1"/>
    </xf>
    <xf numFmtId="0" fontId="5" fillId="4" borderId="2" xfId="3" applyNumberFormat="1" applyFont="1" applyFill="1" applyBorder="1" applyAlignment="1" applyProtection="1">
      <alignment horizontal="center" vertical="center" wrapText="1"/>
    </xf>
    <xf numFmtId="0" fontId="5" fillId="4" borderId="7" xfId="3" applyNumberFormat="1" applyFont="1" applyFill="1" applyBorder="1" applyAlignment="1" applyProtection="1">
      <alignment horizontal="center" vertical="center" wrapText="1"/>
    </xf>
    <xf numFmtId="0" fontId="5" fillId="4" borderId="4" xfId="3" applyNumberFormat="1" applyFont="1" applyFill="1" applyBorder="1" applyAlignment="1" applyProtection="1">
      <alignment horizontal="center" vertical="center" wrapText="1"/>
    </xf>
    <xf numFmtId="0" fontId="5" fillId="4" borderId="6" xfId="3" applyNumberFormat="1" applyFont="1" applyFill="1" applyBorder="1" applyAlignment="1" applyProtection="1">
      <alignment horizontal="center" vertical="center" wrapText="1"/>
    </xf>
    <xf numFmtId="0" fontId="8" fillId="4" borderId="0" xfId="3" applyNumberFormat="1" applyFont="1" applyFill="1" applyAlignment="1" applyProtection="1">
      <alignment horizontal="center"/>
    </xf>
    <xf numFmtId="0" fontId="3" fillId="4" borderId="2" xfId="3" applyNumberFormat="1" applyFont="1" applyFill="1" applyBorder="1" applyAlignment="1" applyProtection="1">
      <alignment horizontal="center" vertical="center" wrapText="1"/>
    </xf>
    <xf numFmtId="0" fontId="3" fillId="4" borderId="7" xfId="3" applyNumberFormat="1" applyFont="1" applyFill="1" applyBorder="1" applyAlignment="1" applyProtection="1">
      <alignment horizontal="center" vertical="center" wrapText="1"/>
    </xf>
    <xf numFmtId="0" fontId="5" fillId="4" borderId="3" xfId="3" applyNumberFormat="1" applyFont="1" applyFill="1" applyBorder="1" applyAlignment="1" applyProtection="1">
      <alignment horizontal="center" vertical="center" wrapText="1"/>
    </xf>
    <xf numFmtId="0" fontId="5" fillId="4" borderId="8" xfId="3" applyNumberFormat="1" applyFont="1" applyFill="1" applyBorder="1" applyAlignment="1" applyProtection="1">
      <alignment horizontal="center" vertical="center" wrapText="1"/>
    </xf>
    <xf numFmtId="0" fontId="5" fillId="4" borderId="5" xfId="3" applyNumberFormat="1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_REM 20-2002" xfId="3"/>
    <cellStyle name="Normal_RMC_0" xfId="2"/>
    <cellStyle name="Porcentaje" xfId="1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topLeftCell="A28" workbookViewId="0">
      <selection activeCell="B59" sqref="B59"/>
    </sheetView>
  </sheetViews>
  <sheetFormatPr baseColWidth="10" defaultRowHeight="11.25" x14ac:dyDescent="0.2"/>
  <cols>
    <col min="1" max="1" width="11.140625" style="2" customWidth="1"/>
    <col min="2" max="2" width="45.7109375" style="2" customWidth="1"/>
    <col min="3" max="3" width="11.42578125" style="2"/>
    <col min="4" max="4" width="10.28515625" style="2" customWidth="1"/>
    <col min="5" max="5" width="9.28515625" style="2" customWidth="1"/>
    <col min="6" max="6" width="9" style="2" customWidth="1"/>
    <col min="7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1.140625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20" width="10.7109375" style="2" customWidth="1"/>
    <col min="21" max="21" width="13.57031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42" t="s">
        <v>147</v>
      </c>
      <c r="J1" s="142"/>
      <c r="K1" s="142"/>
      <c r="L1" s="142"/>
      <c r="M1" s="142"/>
      <c r="N1" s="142"/>
      <c r="O1" s="142"/>
    </row>
    <row r="2" spans="1:27" ht="15.75" x14ac:dyDescent="0.25">
      <c r="A2" s="1" t="s">
        <v>1</v>
      </c>
      <c r="B2" s="3" t="s">
        <v>2</v>
      </c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4"/>
      <c r="U2" s="4"/>
      <c r="V2" s="4"/>
    </row>
    <row r="3" spans="1:27" ht="15" x14ac:dyDescent="0.2">
      <c r="A3" s="1" t="s">
        <v>4</v>
      </c>
      <c r="B3" s="3" t="s">
        <v>5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43" t="s">
        <v>6</v>
      </c>
      <c r="B5" s="145" t="s">
        <v>7</v>
      </c>
      <c r="C5" s="132" t="s">
        <v>8</v>
      </c>
      <c r="D5" s="132" t="s">
        <v>9</v>
      </c>
      <c r="E5" s="130" t="s">
        <v>10</v>
      </c>
      <c r="F5" s="134"/>
      <c r="G5" s="134"/>
      <c r="H5" s="134"/>
      <c r="I5" s="134"/>
      <c r="J5" s="134"/>
      <c r="K5" s="131"/>
      <c r="L5" s="130" t="s">
        <v>11</v>
      </c>
      <c r="M5" s="134"/>
      <c r="N5" s="134"/>
      <c r="O5" s="131"/>
      <c r="P5" s="132" t="s">
        <v>12</v>
      </c>
      <c r="Q5" s="132" t="s">
        <v>13</v>
      </c>
      <c r="R5" s="130" t="s">
        <v>14</v>
      </c>
      <c r="S5" s="131"/>
      <c r="T5" s="130" t="s">
        <v>15</v>
      </c>
      <c r="U5" s="131"/>
      <c r="V5" s="132" t="s">
        <v>16</v>
      </c>
      <c r="W5" s="130" t="s">
        <v>17</v>
      </c>
      <c r="X5" s="134"/>
      <c r="Y5" s="134"/>
      <c r="Z5" s="134"/>
      <c r="AA5" s="131"/>
    </row>
    <row r="6" spans="1:27" ht="56.25" x14ac:dyDescent="0.2">
      <c r="A6" s="144"/>
      <c r="B6" s="146"/>
      <c r="C6" s="133"/>
      <c r="D6" s="133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1" t="s">
        <v>24</v>
      </c>
      <c r="L6" s="8" t="s">
        <v>25</v>
      </c>
      <c r="M6" s="9" t="s">
        <v>26</v>
      </c>
      <c r="N6" s="12" t="s">
        <v>27</v>
      </c>
      <c r="O6" s="9" t="s">
        <v>24</v>
      </c>
      <c r="P6" s="133"/>
      <c r="Q6" s="133"/>
      <c r="R6" s="13" t="s">
        <v>28</v>
      </c>
      <c r="S6" s="9" t="s">
        <v>29</v>
      </c>
      <c r="T6" s="13" t="s">
        <v>24</v>
      </c>
      <c r="U6" s="9" t="s">
        <v>30</v>
      </c>
      <c r="V6" s="133"/>
      <c r="W6" s="8" t="s">
        <v>31</v>
      </c>
      <c r="X6" s="14" t="s">
        <v>32</v>
      </c>
      <c r="Y6" s="14" t="s">
        <v>33</v>
      </c>
      <c r="Z6" s="14" t="s">
        <v>34</v>
      </c>
      <c r="AA6" s="11" t="s">
        <v>35</v>
      </c>
    </row>
    <row r="7" spans="1:27" ht="15.75" x14ac:dyDescent="0.25">
      <c r="A7" s="15"/>
      <c r="B7" s="16" t="s">
        <v>36</v>
      </c>
      <c r="C7" s="17">
        <f>SUM(C8:C36)</f>
        <v>292</v>
      </c>
      <c r="D7" s="17">
        <f t="shared" ref="D7:V7" si="0">SUM(D8:D36)</f>
        <v>141</v>
      </c>
      <c r="E7" s="17">
        <f t="shared" si="0"/>
        <v>1029</v>
      </c>
      <c r="F7" s="17">
        <f>SUM(F8:F36)</f>
        <v>0</v>
      </c>
      <c r="G7" s="17">
        <f>SUM(G8:G36)</f>
        <v>62</v>
      </c>
      <c r="H7" s="17">
        <f>SUM(H8:H36)</f>
        <v>0</v>
      </c>
      <c r="I7" s="17">
        <f>SUM(I8:I36)</f>
        <v>190</v>
      </c>
      <c r="J7" s="17">
        <f t="shared" si="0"/>
        <v>198</v>
      </c>
      <c r="K7" s="17">
        <f t="shared" si="0"/>
        <v>1479</v>
      </c>
      <c r="L7" s="17">
        <f t="shared" si="0"/>
        <v>1159</v>
      </c>
      <c r="M7" s="17">
        <f t="shared" si="0"/>
        <v>198</v>
      </c>
      <c r="N7" s="17">
        <f t="shared" si="0"/>
        <v>51</v>
      </c>
      <c r="O7" s="17">
        <f t="shared" si="0"/>
        <v>1408</v>
      </c>
      <c r="P7" s="17">
        <f t="shared" si="0"/>
        <v>212</v>
      </c>
      <c r="Q7" s="17">
        <f t="shared" si="0"/>
        <v>0</v>
      </c>
      <c r="R7" s="17">
        <f t="shared" si="0"/>
        <v>8124</v>
      </c>
      <c r="S7" s="17">
        <f t="shared" si="0"/>
        <v>6485</v>
      </c>
      <c r="T7" s="17">
        <f t="shared" si="0"/>
        <v>6097</v>
      </c>
      <c r="U7" s="17">
        <f t="shared" si="0"/>
        <v>5651</v>
      </c>
      <c r="V7" s="17">
        <f t="shared" si="0"/>
        <v>0</v>
      </c>
      <c r="W7" s="18">
        <f t="shared" ref="W7:W36" si="1">IF(S7&gt;0,T7/O7,"")</f>
        <v>4.3302556818181817</v>
      </c>
      <c r="X7" s="19">
        <f t="shared" ref="X7:X36" si="2">IF(N7&gt;0,(N7/O7),"")</f>
        <v>3.6221590909090912E-2</v>
      </c>
      <c r="Y7" s="19">
        <f t="shared" ref="Y7:Y36" si="3">IF(S7&gt;0,(S7/R7),"")</f>
        <v>0.79825209256523877</v>
      </c>
      <c r="Z7" s="18">
        <f t="shared" ref="Z7:Z36" si="4">IF(S7&gt;0,(R7-S7)/O7,"")</f>
        <v>1.1640625</v>
      </c>
      <c r="AA7" s="18">
        <f t="shared" ref="AA7:AA36" si="5">IF(S7&gt;0,O7/C7,"")</f>
        <v>4.8219178082191778</v>
      </c>
    </row>
    <row r="8" spans="1:27" ht="15.75" x14ac:dyDescent="0.25">
      <c r="A8" s="20" t="s">
        <v>37</v>
      </c>
      <c r="B8" s="21" t="s">
        <v>38</v>
      </c>
      <c r="C8" s="3">
        <v>55</v>
      </c>
      <c r="D8" s="3">
        <v>29</v>
      </c>
      <c r="E8" s="3">
        <v>222</v>
      </c>
      <c r="F8" s="3"/>
      <c r="G8" s="3">
        <v>4</v>
      </c>
      <c r="H8" s="3"/>
      <c r="I8" s="3"/>
      <c r="J8" s="3">
        <v>39</v>
      </c>
      <c r="K8" s="22">
        <f>SUM(E8:J8)</f>
        <v>265</v>
      </c>
      <c r="L8" s="67">
        <v>181</v>
      </c>
      <c r="M8" s="3">
        <v>25</v>
      </c>
      <c r="N8" s="67">
        <v>26</v>
      </c>
      <c r="O8" s="22">
        <f t="shared" ref="O8:O36" si="6">SUM(L8:N8)</f>
        <v>232</v>
      </c>
      <c r="P8" s="22">
        <f t="shared" ref="P8:P36" si="7">+D8+K8-O8</f>
        <v>62</v>
      </c>
      <c r="Q8" s="3"/>
      <c r="R8" s="3">
        <v>1691</v>
      </c>
      <c r="S8" s="67">
        <v>1546</v>
      </c>
      <c r="T8" s="3">
        <v>1278</v>
      </c>
      <c r="U8" s="3">
        <v>1261</v>
      </c>
      <c r="V8" s="3"/>
      <c r="W8" s="18">
        <f t="shared" si="1"/>
        <v>5.5086206896551726</v>
      </c>
      <c r="X8" s="19">
        <f t="shared" si="2"/>
        <v>0.11206896551724138</v>
      </c>
      <c r="Y8" s="19">
        <f t="shared" si="3"/>
        <v>0.91425192193968063</v>
      </c>
      <c r="Z8" s="18">
        <f t="shared" si="4"/>
        <v>0.625</v>
      </c>
      <c r="AA8" s="18">
        <f t="shared" si="5"/>
        <v>4.2181818181818178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12</v>
      </c>
      <c r="E9" s="3">
        <v>62</v>
      </c>
      <c r="F9" s="3"/>
      <c r="G9" s="3"/>
      <c r="H9" s="3"/>
      <c r="I9" s="3"/>
      <c r="J9" s="3">
        <v>13</v>
      </c>
      <c r="K9" s="22">
        <f t="shared" ref="K9:K36" si="8">SUM(E9:J9)</f>
        <v>75</v>
      </c>
      <c r="L9" s="3">
        <v>41</v>
      </c>
      <c r="M9" s="3">
        <v>17</v>
      </c>
      <c r="N9" s="3">
        <v>13</v>
      </c>
      <c r="O9" s="22">
        <f t="shared" si="6"/>
        <v>71</v>
      </c>
      <c r="P9" s="22">
        <f t="shared" si="7"/>
        <v>16</v>
      </c>
      <c r="Q9" s="3"/>
      <c r="R9" s="3">
        <v>496</v>
      </c>
      <c r="S9" s="3">
        <v>473</v>
      </c>
      <c r="T9" s="3">
        <v>458</v>
      </c>
      <c r="U9" s="3">
        <v>418</v>
      </c>
      <c r="V9" s="3"/>
      <c r="W9" s="18">
        <f t="shared" si="1"/>
        <v>6.450704225352113</v>
      </c>
      <c r="X9" s="19">
        <f t="shared" si="2"/>
        <v>0.18309859154929578</v>
      </c>
      <c r="Y9" s="19">
        <f t="shared" si="3"/>
        <v>0.9536290322580645</v>
      </c>
      <c r="Z9" s="18">
        <f t="shared" si="4"/>
        <v>0.323943661971831</v>
      </c>
      <c r="AA9" s="18">
        <f t="shared" si="5"/>
        <v>4.4375</v>
      </c>
    </row>
    <row r="10" spans="1:27" ht="15" x14ac:dyDescent="0.2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8</v>
      </c>
      <c r="E13" s="3">
        <v>86</v>
      </c>
      <c r="F13" s="3"/>
      <c r="G13" s="3">
        <v>14</v>
      </c>
      <c r="H13" s="3"/>
      <c r="I13" s="3"/>
      <c r="J13" s="3">
        <v>12</v>
      </c>
      <c r="K13" s="22">
        <f t="shared" si="8"/>
        <v>112</v>
      </c>
      <c r="L13" s="3">
        <v>109</v>
      </c>
      <c r="M13" s="3">
        <v>6</v>
      </c>
      <c r="N13" s="3"/>
      <c r="O13" s="22">
        <f t="shared" si="6"/>
        <v>115</v>
      </c>
      <c r="P13" s="22">
        <f t="shared" si="7"/>
        <v>5</v>
      </c>
      <c r="Q13" s="3"/>
      <c r="R13" s="3">
        <v>615</v>
      </c>
      <c r="S13" s="3">
        <v>307</v>
      </c>
      <c r="T13" s="3">
        <v>308</v>
      </c>
      <c r="U13" s="3">
        <v>296</v>
      </c>
      <c r="V13" s="3"/>
      <c r="W13" s="18">
        <f t="shared" si="1"/>
        <v>2.6782608695652175</v>
      </c>
      <c r="X13" s="19" t="str">
        <f t="shared" si="2"/>
        <v/>
      </c>
      <c r="Y13" s="19">
        <f t="shared" si="3"/>
        <v>0.49918699186991872</v>
      </c>
      <c r="Z13" s="18">
        <f t="shared" si="4"/>
        <v>2.6782608695652175</v>
      </c>
      <c r="AA13" s="18">
        <f t="shared" si="5"/>
        <v>3.8333333333333335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4</v>
      </c>
      <c r="E14" s="67">
        <v>28</v>
      </c>
      <c r="F14" s="67"/>
      <c r="G14" s="67"/>
      <c r="H14" s="67"/>
      <c r="I14" s="67"/>
      <c r="J14" s="67"/>
      <c r="K14" s="83">
        <f t="shared" si="8"/>
        <v>28</v>
      </c>
      <c r="L14" s="67">
        <v>7</v>
      </c>
      <c r="M14" s="67"/>
      <c r="N14" s="67"/>
      <c r="O14" s="83">
        <f t="shared" si="6"/>
        <v>7</v>
      </c>
      <c r="P14" s="83">
        <v>5</v>
      </c>
      <c r="Q14" s="89"/>
      <c r="R14" s="67">
        <v>310</v>
      </c>
      <c r="S14" s="67">
        <v>156</v>
      </c>
      <c r="T14" s="67">
        <v>141</v>
      </c>
      <c r="U14" s="67">
        <v>141</v>
      </c>
      <c r="V14" s="67"/>
      <c r="W14" s="90">
        <f t="shared" si="1"/>
        <v>20.142857142857142</v>
      </c>
      <c r="X14" s="91" t="str">
        <f t="shared" si="2"/>
        <v/>
      </c>
      <c r="Y14" s="91">
        <f t="shared" si="3"/>
        <v>0.50322580645161286</v>
      </c>
      <c r="Z14" s="90">
        <f t="shared" si="4"/>
        <v>22</v>
      </c>
      <c r="AA14" s="90">
        <f t="shared" si="5"/>
        <v>0.7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12</v>
      </c>
      <c r="E15" s="67">
        <v>12</v>
      </c>
      <c r="F15" s="67"/>
      <c r="G15" s="67"/>
      <c r="H15" s="67"/>
      <c r="I15" s="67"/>
      <c r="J15" s="67"/>
      <c r="K15" s="83">
        <f t="shared" si="8"/>
        <v>12</v>
      </c>
      <c r="L15" s="67">
        <v>36</v>
      </c>
      <c r="M15" s="67"/>
      <c r="N15" s="67"/>
      <c r="O15" s="83">
        <f t="shared" si="6"/>
        <v>36</v>
      </c>
      <c r="P15" s="83">
        <v>8</v>
      </c>
      <c r="Q15" s="67"/>
      <c r="R15" s="67">
        <v>315</v>
      </c>
      <c r="S15" s="67">
        <v>286</v>
      </c>
      <c r="T15" s="67">
        <v>272</v>
      </c>
      <c r="U15" s="67">
        <v>272</v>
      </c>
      <c r="V15" s="67"/>
      <c r="W15" s="90">
        <f t="shared" si="1"/>
        <v>7.5555555555555554</v>
      </c>
      <c r="X15" s="91" t="str">
        <f t="shared" si="2"/>
        <v/>
      </c>
      <c r="Y15" s="91">
        <f t="shared" si="3"/>
        <v>0.90793650793650793</v>
      </c>
      <c r="Z15" s="90">
        <f t="shared" si="4"/>
        <v>0.80555555555555558</v>
      </c>
      <c r="AA15" s="90">
        <f t="shared" si="5"/>
        <v>3.6</v>
      </c>
    </row>
    <row r="16" spans="1:27" ht="15" x14ac:dyDescent="0.2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3">
        <v>50</v>
      </c>
      <c r="D17" s="3">
        <v>19</v>
      </c>
      <c r="E17" s="3">
        <v>271</v>
      </c>
      <c r="F17" s="3"/>
      <c r="G17" s="3"/>
      <c r="H17" s="3"/>
      <c r="I17" s="3"/>
      <c r="J17" s="3">
        <v>1</v>
      </c>
      <c r="K17" s="22">
        <f>SUM(E17:J17)</f>
        <v>272</v>
      </c>
      <c r="L17" s="3">
        <v>249</v>
      </c>
      <c r="M17" s="3">
        <v>7</v>
      </c>
      <c r="N17" s="3"/>
      <c r="O17" s="22">
        <f>SUM(L17:N17)</f>
        <v>256</v>
      </c>
      <c r="P17" s="22">
        <f t="shared" si="7"/>
        <v>35</v>
      </c>
      <c r="Q17" s="3"/>
      <c r="R17" s="3">
        <v>1167</v>
      </c>
      <c r="S17" s="67">
        <v>1033</v>
      </c>
      <c r="T17" s="3">
        <v>959</v>
      </c>
      <c r="U17" s="3">
        <v>957</v>
      </c>
      <c r="V17" s="3"/>
      <c r="W17" s="18">
        <f>IF(S17&gt;0,T17/O17,"")</f>
        <v>3.74609375</v>
      </c>
      <c r="X17" s="19" t="str">
        <f>IF(N17&gt;0,(N17/O17),"")</f>
        <v/>
      </c>
      <c r="Y17" s="19">
        <f>IF(S17&gt;0,(S17/R17),"")</f>
        <v>0.88517566409597259</v>
      </c>
      <c r="Z17" s="18">
        <f>IF(S17&gt;0,(R17-S17)/O17,"")</f>
        <v>0.5234375</v>
      </c>
      <c r="AA17" s="18">
        <f>IF(S17&gt;0,O17/C17,"")</f>
        <v>5.12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v>1</v>
      </c>
      <c r="E18" s="3">
        <v>51</v>
      </c>
      <c r="F18" s="3"/>
      <c r="G18" s="3"/>
      <c r="H18" s="3"/>
      <c r="I18" s="3"/>
      <c r="J18" s="3">
        <v>1</v>
      </c>
      <c r="K18" s="22">
        <f>SUM(E18:J18)</f>
        <v>52</v>
      </c>
      <c r="L18" s="3">
        <v>49</v>
      </c>
      <c r="M18" s="3">
        <v>1</v>
      </c>
      <c r="N18" s="3"/>
      <c r="O18" s="22">
        <f>SUM(L18:N18)</f>
        <v>50</v>
      </c>
      <c r="P18" s="22">
        <f t="shared" si="7"/>
        <v>3</v>
      </c>
      <c r="Q18" s="3"/>
      <c r="R18" s="3">
        <v>138</v>
      </c>
      <c r="S18" s="3">
        <v>130</v>
      </c>
      <c r="T18" s="3">
        <v>128</v>
      </c>
      <c r="U18" s="3">
        <v>128</v>
      </c>
      <c r="V18" s="3"/>
      <c r="W18" s="18">
        <f>IF(S18&gt;0,T18/O18,"")</f>
        <v>2.56</v>
      </c>
      <c r="X18" s="19" t="str">
        <f>IF(N18&gt;0,(N18/O18),"")</f>
        <v/>
      </c>
      <c r="Y18" s="19">
        <f>IF(S18&gt;0,(S18/R18),"")</f>
        <v>0.94202898550724634</v>
      </c>
      <c r="Z18" s="18">
        <f>IF(S18&gt;0,(R18-S18)/O18,"")</f>
        <v>0.16</v>
      </c>
      <c r="AA18" s="18">
        <f>IF(S18&gt;0,O18/C18,"")</f>
        <v>5</v>
      </c>
    </row>
    <row r="19" spans="1:27" ht="15" x14ac:dyDescent="0.2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2</v>
      </c>
      <c r="E24" s="3">
        <v>11</v>
      </c>
      <c r="F24" s="3"/>
      <c r="G24" s="3"/>
      <c r="H24" s="3"/>
      <c r="I24" s="3">
        <v>190</v>
      </c>
      <c r="J24" s="3">
        <v>12</v>
      </c>
      <c r="K24" s="22">
        <f t="shared" si="8"/>
        <v>213</v>
      </c>
      <c r="L24" s="75">
        <v>205</v>
      </c>
      <c r="M24" s="3"/>
      <c r="N24" s="75">
        <v>1</v>
      </c>
      <c r="O24" s="22">
        <f t="shared" si="6"/>
        <v>206</v>
      </c>
      <c r="P24" s="22">
        <f t="shared" si="7"/>
        <v>9</v>
      </c>
      <c r="Q24" s="3"/>
      <c r="R24" s="3">
        <v>796</v>
      </c>
      <c r="S24" s="3">
        <v>354</v>
      </c>
      <c r="T24" s="3">
        <v>364</v>
      </c>
      <c r="U24" s="3"/>
      <c r="V24" s="3"/>
      <c r="W24" s="18">
        <f t="shared" si="1"/>
        <v>1.766990291262136</v>
      </c>
      <c r="X24" s="19">
        <f t="shared" si="2"/>
        <v>4.8543689320388345E-3</v>
      </c>
      <c r="Y24" s="19">
        <f t="shared" si="3"/>
        <v>0.44472361809045224</v>
      </c>
      <c r="Z24" s="18">
        <f t="shared" si="4"/>
        <v>2.145631067961165</v>
      </c>
      <c r="AA24" s="18">
        <f t="shared" si="5"/>
        <v>7.9230769230769234</v>
      </c>
    </row>
    <row r="25" spans="1:27" ht="15" x14ac:dyDescent="0.2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7</v>
      </c>
      <c r="E26" s="3">
        <v>12</v>
      </c>
      <c r="F26" s="3"/>
      <c r="G26" s="3"/>
      <c r="H26" s="3"/>
      <c r="I26" s="3"/>
      <c r="J26" s="3">
        <v>14</v>
      </c>
      <c r="K26" s="22">
        <f t="shared" si="8"/>
        <v>26</v>
      </c>
      <c r="L26" s="3">
        <v>2</v>
      </c>
      <c r="M26" s="3">
        <v>16</v>
      </c>
      <c r="N26" s="3">
        <v>7</v>
      </c>
      <c r="O26" s="22">
        <f t="shared" si="6"/>
        <v>25</v>
      </c>
      <c r="P26" s="22">
        <f t="shared" si="7"/>
        <v>8</v>
      </c>
      <c r="Q26" s="3"/>
      <c r="R26" s="3">
        <v>248</v>
      </c>
      <c r="S26" s="3">
        <v>217</v>
      </c>
      <c r="T26" s="3">
        <v>191</v>
      </c>
      <c r="U26" s="3">
        <v>191</v>
      </c>
      <c r="V26" s="3"/>
      <c r="W26" s="18">
        <f t="shared" si="1"/>
        <v>7.64</v>
      </c>
      <c r="X26" s="19">
        <f t="shared" si="2"/>
        <v>0.28000000000000003</v>
      </c>
      <c r="Y26" s="19">
        <f t="shared" si="3"/>
        <v>0.875</v>
      </c>
      <c r="Z26" s="18">
        <f t="shared" si="4"/>
        <v>1.24</v>
      </c>
      <c r="AA26" s="18">
        <f t="shared" si="5"/>
        <v>3.125</v>
      </c>
    </row>
    <row r="27" spans="1:27" ht="15" x14ac:dyDescent="0.2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6</v>
      </c>
      <c r="E28" s="3">
        <v>14</v>
      </c>
      <c r="F28" s="3"/>
      <c r="G28" s="3">
        <v>1</v>
      </c>
      <c r="H28" s="3"/>
      <c r="I28" s="3"/>
      <c r="J28" s="3">
        <v>8</v>
      </c>
      <c r="K28" s="22">
        <f t="shared" si="8"/>
        <v>23</v>
      </c>
      <c r="L28" s="3">
        <v>7</v>
      </c>
      <c r="M28" s="3">
        <v>16</v>
      </c>
      <c r="N28" s="3">
        <v>1</v>
      </c>
      <c r="O28" s="22">
        <f t="shared" si="6"/>
        <v>24</v>
      </c>
      <c r="P28" s="22">
        <f t="shared" si="7"/>
        <v>5</v>
      </c>
      <c r="Q28" s="3"/>
      <c r="R28" s="3">
        <v>186</v>
      </c>
      <c r="S28" s="3">
        <v>156</v>
      </c>
      <c r="T28" s="3">
        <v>221</v>
      </c>
      <c r="U28" s="3">
        <v>217</v>
      </c>
      <c r="V28" s="3"/>
      <c r="W28" s="18">
        <f t="shared" si="1"/>
        <v>9.2083333333333339</v>
      </c>
      <c r="X28" s="19">
        <f t="shared" si="2"/>
        <v>4.1666666666666664E-2</v>
      </c>
      <c r="Y28" s="19">
        <f t="shared" si="3"/>
        <v>0.83870967741935487</v>
      </c>
      <c r="Z28" s="18">
        <f t="shared" si="4"/>
        <v>1.25</v>
      </c>
      <c r="AA28" s="18">
        <f t="shared" si="5"/>
        <v>4</v>
      </c>
    </row>
    <row r="29" spans="1:27" ht="15" x14ac:dyDescent="0.2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2</v>
      </c>
      <c r="E30" s="3">
        <v>30</v>
      </c>
      <c r="F30" s="3"/>
      <c r="G30" s="3"/>
      <c r="H30" s="3"/>
      <c r="I30" s="3"/>
      <c r="J30" s="3">
        <v>6</v>
      </c>
      <c r="K30" s="22">
        <f t="shared" si="8"/>
        <v>36</v>
      </c>
      <c r="L30" s="3">
        <v>21</v>
      </c>
      <c r="M30" s="3">
        <v>12</v>
      </c>
      <c r="N30" s="3"/>
      <c r="O30" s="22">
        <f t="shared" si="6"/>
        <v>33</v>
      </c>
      <c r="P30" s="22">
        <f t="shared" si="7"/>
        <v>5</v>
      </c>
      <c r="Q30" s="3"/>
      <c r="R30" s="3">
        <v>186</v>
      </c>
      <c r="S30" s="3">
        <v>134</v>
      </c>
      <c r="T30" s="3">
        <v>134</v>
      </c>
      <c r="U30" s="3">
        <v>129</v>
      </c>
      <c r="V30" s="3"/>
      <c r="W30" s="18">
        <f t="shared" si="1"/>
        <v>4.0606060606060606</v>
      </c>
      <c r="X30" s="19" t="str">
        <f t="shared" si="2"/>
        <v/>
      </c>
      <c r="Y30" s="19">
        <f t="shared" si="3"/>
        <v>0.72043010752688175</v>
      </c>
      <c r="Z30" s="18">
        <f t="shared" si="4"/>
        <v>1.5757575757575757</v>
      </c>
      <c r="AA30" s="18">
        <f t="shared" si="5"/>
        <v>5.5</v>
      </c>
    </row>
    <row r="31" spans="1:27" ht="15" x14ac:dyDescent="0.2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" x14ac:dyDescent="0.2">
      <c r="A34" s="20" t="s">
        <v>39</v>
      </c>
      <c r="B34" s="21" t="s">
        <v>89</v>
      </c>
      <c r="C34" s="3">
        <v>16</v>
      </c>
      <c r="D34" s="3">
        <v>13</v>
      </c>
      <c r="E34" s="3">
        <v>123</v>
      </c>
      <c r="F34" s="3"/>
      <c r="G34" s="3">
        <v>4</v>
      </c>
      <c r="H34" s="3"/>
      <c r="I34" s="3"/>
      <c r="J34" s="3">
        <v>25</v>
      </c>
      <c r="K34" s="22">
        <f>SUM(E34:J34)</f>
        <v>152</v>
      </c>
      <c r="L34" s="3">
        <v>74</v>
      </c>
      <c r="M34" s="3">
        <v>75</v>
      </c>
      <c r="N34" s="3">
        <v>3</v>
      </c>
      <c r="O34" s="22">
        <f>SUM(L34:N34)</f>
        <v>152</v>
      </c>
      <c r="P34" s="22">
        <f>+D34+K34-O34</f>
        <v>13</v>
      </c>
      <c r="Q34" s="3"/>
      <c r="R34" s="3">
        <v>496</v>
      </c>
      <c r="S34" s="3">
        <v>460</v>
      </c>
      <c r="T34" s="3">
        <v>515</v>
      </c>
      <c r="U34" s="3">
        <v>513</v>
      </c>
      <c r="V34" s="3"/>
      <c r="W34" s="18">
        <f>IF(S34&gt;0,T34/O34,"")</f>
        <v>3.388157894736842</v>
      </c>
      <c r="X34" s="19">
        <f>IF(N34&gt;0,(N34/O34),"")</f>
        <v>1.9736842105263157E-2</v>
      </c>
      <c r="Y34" s="19">
        <f>IF(S34&gt;0,(S34/R34),"")</f>
        <v>0.92741935483870963</v>
      </c>
      <c r="Z34" s="18">
        <f>IF(S34&gt;0,(R34-S34)/O34,"")</f>
        <v>0.23684210526315788</v>
      </c>
      <c r="AA34" s="18">
        <f>IF(S34&gt;0,O34/C34,"")</f>
        <v>9.5</v>
      </c>
    </row>
    <row r="35" spans="1:27" ht="15" x14ac:dyDescent="0.2">
      <c r="A35" s="20" t="s">
        <v>39</v>
      </c>
      <c r="B35" s="21" t="s">
        <v>142</v>
      </c>
      <c r="C35" s="3">
        <v>49</v>
      </c>
      <c r="D35" s="3">
        <v>26</v>
      </c>
      <c r="E35" s="3">
        <v>107</v>
      </c>
      <c r="F35" s="3"/>
      <c r="G35" s="3">
        <v>39</v>
      </c>
      <c r="H35" s="3"/>
      <c r="I35" s="3"/>
      <c r="J35" s="3">
        <v>67</v>
      </c>
      <c r="K35" s="22">
        <f>SUM(E35:J35)</f>
        <v>213</v>
      </c>
      <c r="L35" s="3">
        <v>178</v>
      </c>
      <c r="M35" s="3">
        <v>23</v>
      </c>
      <c r="N35" s="3"/>
      <c r="O35" s="22">
        <f>SUM(L35:N35)</f>
        <v>201</v>
      </c>
      <c r="P35" s="22">
        <f>+D35+K35-O35</f>
        <v>38</v>
      </c>
      <c r="Q35" s="3"/>
      <c r="R35" s="3">
        <v>1480</v>
      </c>
      <c r="S35" s="3">
        <v>1233</v>
      </c>
      <c r="T35" s="3">
        <v>1128</v>
      </c>
      <c r="U35" s="3">
        <v>1128</v>
      </c>
      <c r="V35" s="3"/>
      <c r="W35" s="18">
        <f>IF(S35&gt;0,T35/O35,"")</f>
        <v>5.6119402985074629</v>
      </c>
      <c r="X35" s="19" t="str">
        <f>IF(N35&gt;0,(N35/O35),"")</f>
        <v/>
      </c>
      <c r="Y35" s="19">
        <f>IF(S35&gt;0,(S35/R35),"")</f>
        <v>0.83310810810810809</v>
      </c>
      <c r="Z35" s="18">
        <f>IF(S35&gt;0,(R35-S35)/O35,"")</f>
        <v>1.2288557213930349</v>
      </c>
      <c r="AA35" s="18">
        <f>IF(S35&gt;0,O35/C35,"")</f>
        <v>4.1020408163265305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4973</v>
      </c>
      <c r="E39" s="135" t="s">
        <v>98</v>
      </c>
      <c r="F39" s="136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191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5" t="s">
        <v>113</v>
      </c>
      <c r="F43" s="136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7" t="s">
        <v>125</v>
      </c>
      <c r="G46" s="148"/>
      <c r="H46" s="148"/>
      <c r="I46" s="149"/>
      <c r="J46" s="53"/>
      <c r="U46" s="34"/>
      <c r="V46" s="35"/>
    </row>
    <row r="47" spans="1:27" ht="24" customHeight="1" x14ac:dyDescent="0.2">
      <c r="A47" s="55" t="s">
        <v>126</v>
      </c>
      <c r="B47" s="37" t="s">
        <v>127</v>
      </c>
      <c r="C47" s="38"/>
      <c r="E47" s="36" t="s">
        <v>128</v>
      </c>
      <c r="F47" s="137" t="s">
        <v>129</v>
      </c>
      <c r="G47" s="138"/>
      <c r="H47" s="138"/>
      <c r="I47" s="139"/>
      <c r="J47" s="53">
        <v>57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346</v>
      </c>
      <c r="E48" s="56" t="s">
        <v>132</v>
      </c>
      <c r="F48" s="57" t="s">
        <v>24</v>
      </c>
      <c r="G48" s="48"/>
      <c r="H48" s="48"/>
      <c r="I48" s="32"/>
      <c r="J48" s="58">
        <f>SUM(J44:J47)</f>
        <v>57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141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48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5699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42" t="s">
        <v>146</v>
      </c>
      <c r="J60" s="142"/>
      <c r="K60" s="142"/>
      <c r="L60" s="142"/>
      <c r="M60" s="142"/>
      <c r="N60" s="142"/>
      <c r="O60" s="142"/>
    </row>
    <row r="61" spans="1:27" ht="15.75" x14ac:dyDescent="0.25">
      <c r="A61" s="1" t="s">
        <v>1</v>
      </c>
      <c r="B61" s="3" t="s">
        <v>2</v>
      </c>
      <c r="D61" s="140" t="s">
        <v>3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4"/>
      <c r="U61" s="4"/>
      <c r="V61" s="4"/>
    </row>
    <row r="62" spans="1:27" ht="15" x14ac:dyDescent="0.2">
      <c r="A62" s="1" t="s">
        <v>4</v>
      </c>
      <c r="B62" s="3" t="s">
        <v>5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43" t="s">
        <v>6</v>
      </c>
      <c r="B64" s="145" t="s">
        <v>7</v>
      </c>
      <c r="C64" s="132" t="s">
        <v>8</v>
      </c>
      <c r="D64" s="132" t="s">
        <v>9</v>
      </c>
      <c r="E64" s="130" t="s">
        <v>10</v>
      </c>
      <c r="F64" s="134"/>
      <c r="G64" s="134"/>
      <c r="H64" s="134"/>
      <c r="I64" s="134"/>
      <c r="J64" s="134"/>
      <c r="K64" s="131"/>
      <c r="L64" s="130" t="s">
        <v>11</v>
      </c>
      <c r="M64" s="134"/>
      <c r="N64" s="134"/>
      <c r="O64" s="131"/>
      <c r="P64" s="132" t="s">
        <v>12</v>
      </c>
      <c r="Q64" s="132" t="s">
        <v>13</v>
      </c>
      <c r="R64" s="130" t="s">
        <v>14</v>
      </c>
      <c r="S64" s="131"/>
      <c r="T64" s="130" t="s">
        <v>15</v>
      </c>
      <c r="U64" s="131"/>
      <c r="V64" s="132" t="s">
        <v>16</v>
      </c>
      <c r="W64" s="130" t="s">
        <v>17</v>
      </c>
      <c r="X64" s="134"/>
      <c r="Y64" s="134"/>
      <c r="Z64" s="134"/>
      <c r="AA64" s="131"/>
    </row>
    <row r="65" spans="1:27" ht="56.25" x14ac:dyDescent="0.2">
      <c r="A65" s="144"/>
      <c r="B65" s="146"/>
      <c r="C65" s="133"/>
      <c r="D65" s="133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70" t="s">
        <v>24</v>
      </c>
      <c r="L65" s="8" t="s">
        <v>25</v>
      </c>
      <c r="M65" s="9" t="s">
        <v>26</v>
      </c>
      <c r="N65" s="69" t="s">
        <v>27</v>
      </c>
      <c r="O65" s="9" t="s">
        <v>24</v>
      </c>
      <c r="P65" s="133"/>
      <c r="Q65" s="133"/>
      <c r="R65" s="68" t="s">
        <v>28</v>
      </c>
      <c r="S65" s="9" t="s">
        <v>29</v>
      </c>
      <c r="T65" s="68" t="s">
        <v>24</v>
      </c>
      <c r="U65" s="9" t="s">
        <v>30</v>
      </c>
      <c r="V65" s="133"/>
      <c r="W65" s="8" t="s">
        <v>31</v>
      </c>
      <c r="X65" s="14" t="s">
        <v>32</v>
      </c>
      <c r="Y65" s="14" t="s">
        <v>33</v>
      </c>
      <c r="Z65" s="14" t="s">
        <v>34</v>
      </c>
      <c r="AA65" s="70" t="s">
        <v>35</v>
      </c>
    </row>
    <row r="66" spans="1:27" ht="15.75" x14ac:dyDescent="0.25">
      <c r="A66" s="15"/>
      <c r="B66" s="71" t="s">
        <v>36</v>
      </c>
      <c r="C66" s="17">
        <f t="shared" ref="C66:V66" si="9">SUM(C67:C78)</f>
        <v>292</v>
      </c>
      <c r="D66" s="17">
        <f t="shared" si="9"/>
        <v>141</v>
      </c>
      <c r="E66" s="17">
        <f t="shared" si="9"/>
        <v>1029</v>
      </c>
      <c r="F66" s="17">
        <f t="shared" si="9"/>
        <v>0</v>
      </c>
      <c r="G66" s="17">
        <f t="shared" si="9"/>
        <v>62</v>
      </c>
      <c r="H66" s="17">
        <f t="shared" si="9"/>
        <v>0</v>
      </c>
      <c r="I66" s="17">
        <f t="shared" si="9"/>
        <v>190</v>
      </c>
      <c r="J66" s="17">
        <f t="shared" si="9"/>
        <v>198</v>
      </c>
      <c r="K66" s="17">
        <f t="shared" si="9"/>
        <v>1479</v>
      </c>
      <c r="L66" s="17">
        <f t="shared" si="9"/>
        <v>1159</v>
      </c>
      <c r="M66" s="17">
        <f t="shared" si="9"/>
        <v>198</v>
      </c>
      <c r="N66" s="17">
        <f t="shared" si="9"/>
        <v>51</v>
      </c>
      <c r="O66" s="17">
        <f t="shared" si="9"/>
        <v>1408</v>
      </c>
      <c r="P66" s="17">
        <f t="shared" si="9"/>
        <v>212</v>
      </c>
      <c r="Q66" s="17">
        <f t="shared" si="9"/>
        <v>0</v>
      </c>
      <c r="R66" s="17">
        <f t="shared" si="9"/>
        <v>8124</v>
      </c>
      <c r="S66" s="17">
        <f t="shared" si="9"/>
        <v>6485</v>
      </c>
      <c r="T66" s="17">
        <f t="shared" si="9"/>
        <v>6097</v>
      </c>
      <c r="U66" s="17">
        <f t="shared" si="9"/>
        <v>5651</v>
      </c>
      <c r="V66" s="17">
        <f t="shared" si="9"/>
        <v>0</v>
      </c>
      <c r="W66" s="18">
        <f t="shared" ref="W66:W70" si="10">IF(S66&gt;0,T66/O66,"")</f>
        <v>4.3302556818181817</v>
      </c>
      <c r="X66" s="19">
        <f t="shared" ref="X66:X70" si="11">IF(N66&gt;0,(N66/O66),"")</f>
        <v>3.6221590909090912E-2</v>
      </c>
      <c r="Y66" s="19">
        <f t="shared" ref="Y66:Y70" si="12">IF(S66&gt;0,(S66/R66),"")</f>
        <v>0.79825209256523877</v>
      </c>
      <c r="Z66" s="18">
        <f t="shared" ref="Z66:Z70" si="13">IF(S66&gt;0,(R66-S66)/O66,"")</f>
        <v>1.1640625</v>
      </c>
      <c r="AA66" s="18">
        <f t="shared" ref="AA66:AA70" si="14">IF(S66&gt;0,O66/C66,"")</f>
        <v>4.8219178082191778</v>
      </c>
    </row>
    <row r="67" spans="1:27" ht="15.75" x14ac:dyDescent="0.25">
      <c r="A67" s="20" t="s">
        <v>37</v>
      </c>
      <c r="B67" s="21" t="s">
        <v>143</v>
      </c>
      <c r="C67" s="3">
        <f>+C8+C9</f>
        <v>71</v>
      </c>
      <c r="D67" s="3">
        <f t="shared" ref="D67:J67" si="15">+D8+D9</f>
        <v>41</v>
      </c>
      <c r="E67" s="3">
        <f t="shared" si="15"/>
        <v>284</v>
      </c>
      <c r="F67" s="3">
        <f t="shared" si="15"/>
        <v>0</v>
      </c>
      <c r="G67" s="3">
        <f t="shared" si="15"/>
        <v>4</v>
      </c>
      <c r="H67" s="3">
        <f t="shared" si="15"/>
        <v>0</v>
      </c>
      <c r="I67" s="3">
        <f t="shared" si="15"/>
        <v>0</v>
      </c>
      <c r="J67" s="3">
        <f t="shared" si="15"/>
        <v>52</v>
      </c>
      <c r="K67" s="22">
        <f>SUM(E67:J67)</f>
        <v>340</v>
      </c>
      <c r="L67" s="67">
        <f>+L8+L9</f>
        <v>222</v>
      </c>
      <c r="M67" s="67">
        <f t="shared" ref="M67:N67" si="16">+M8+M9</f>
        <v>42</v>
      </c>
      <c r="N67" s="67">
        <f t="shared" si="16"/>
        <v>39</v>
      </c>
      <c r="O67" s="22">
        <f t="shared" ref="O67:O70" si="17">SUM(L67:N67)</f>
        <v>303</v>
      </c>
      <c r="P67" s="22">
        <f t="shared" ref="P67:P68" si="18">+D67+K67-O67</f>
        <v>78</v>
      </c>
      <c r="Q67" s="3"/>
      <c r="R67" s="3">
        <f>+R8+R9</f>
        <v>2187</v>
      </c>
      <c r="S67" s="3">
        <f t="shared" ref="S67:U67" si="19">+S8+S9</f>
        <v>2019</v>
      </c>
      <c r="T67" s="3">
        <f t="shared" si="19"/>
        <v>1736</v>
      </c>
      <c r="U67" s="3">
        <f t="shared" si="19"/>
        <v>1679</v>
      </c>
      <c r="V67" s="3"/>
      <c r="W67" s="18">
        <f t="shared" si="10"/>
        <v>5.7293729372937294</v>
      </c>
      <c r="X67" s="19">
        <f t="shared" si="11"/>
        <v>0.12871287128712872</v>
      </c>
      <c r="Y67" s="19">
        <f t="shared" si="12"/>
        <v>0.9231824417009602</v>
      </c>
      <c r="Z67" s="18">
        <f t="shared" si="13"/>
        <v>0.5544554455445545</v>
      </c>
      <c r="AA67" s="18">
        <f t="shared" si="14"/>
        <v>4.267605633802817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68" si="20">+D13</f>
        <v>8</v>
      </c>
      <c r="E68" s="3">
        <f t="shared" si="20"/>
        <v>86</v>
      </c>
      <c r="F68" s="3">
        <f t="shared" si="20"/>
        <v>0</v>
      </c>
      <c r="G68" s="3">
        <f t="shared" si="20"/>
        <v>14</v>
      </c>
      <c r="H68" s="3">
        <f t="shared" si="20"/>
        <v>0</v>
      </c>
      <c r="I68" s="3">
        <f t="shared" si="20"/>
        <v>0</v>
      </c>
      <c r="J68" s="3">
        <f t="shared" si="20"/>
        <v>12</v>
      </c>
      <c r="K68" s="22">
        <f t="shared" ref="K68:K70" si="21">SUM(E68:J68)</f>
        <v>112</v>
      </c>
      <c r="L68" s="3">
        <f>+L13</f>
        <v>109</v>
      </c>
      <c r="M68" s="3">
        <f t="shared" ref="M68:N68" si="22">+M13</f>
        <v>6</v>
      </c>
      <c r="N68" s="3">
        <f t="shared" si="22"/>
        <v>0</v>
      </c>
      <c r="O68" s="22">
        <f t="shared" si="17"/>
        <v>115</v>
      </c>
      <c r="P68" s="22">
        <f t="shared" si="18"/>
        <v>5</v>
      </c>
      <c r="Q68" s="3"/>
      <c r="R68" s="3">
        <f>+R13</f>
        <v>615</v>
      </c>
      <c r="S68" s="3">
        <f t="shared" ref="S68:U68" si="23">+S13</f>
        <v>307</v>
      </c>
      <c r="T68" s="3">
        <f t="shared" si="23"/>
        <v>308</v>
      </c>
      <c r="U68" s="3">
        <f t="shared" si="23"/>
        <v>296</v>
      </c>
      <c r="V68" s="3"/>
      <c r="W68" s="18">
        <f t="shared" si="10"/>
        <v>2.6782608695652175</v>
      </c>
      <c r="X68" s="19" t="str">
        <f t="shared" si="11"/>
        <v/>
      </c>
      <c r="Y68" s="19">
        <f t="shared" si="12"/>
        <v>0.49918699186991872</v>
      </c>
      <c r="Z68" s="18">
        <f t="shared" si="13"/>
        <v>2.6782608695652175</v>
      </c>
      <c r="AA68" s="18">
        <f t="shared" si="14"/>
        <v>3.8333333333333335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ref="D69:J69" si="24">+D14</f>
        <v>4</v>
      </c>
      <c r="E69" s="67">
        <f t="shared" si="24"/>
        <v>28</v>
      </c>
      <c r="F69" s="67">
        <f t="shared" si="24"/>
        <v>0</v>
      </c>
      <c r="G69" s="67">
        <f t="shared" si="24"/>
        <v>0</v>
      </c>
      <c r="H69" s="67">
        <f t="shared" si="24"/>
        <v>0</v>
      </c>
      <c r="I69" s="67">
        <f t="shared" si="24"/>
        <v>0</v>
      </c>
      <c r="J69" s="67">
        <f t="shared" si="24"/>
        <v>0</v>
      </c>
      <c r="K69" s="83">
        <f t="shared" si="21"/>
        <v>28</v>
      </c>
      <c r="L69" s="67">
        <f>+L14</f>
        <v>7</v>
      </c>
      <c r="M69" s="67">
        <f t="shared" ref="M69:N69" si="25">+M14</f>
        <v>0</v>
      </c>
      <c r="N69" s="67">
        <f t="shared" si="25"/>
        <v>0</v>
      </c>
      <c r="O69" s="83">
        <f t="shared" si="17"/>
        <v>7</v>
      </c>
      <c r="P69" s="83">
        <v>5</v>
      </c>
      <c r="Q69" s="67"/>
      <c r="R69" s="67">
        <f>+R14</f>
        <v>310</v>
      </c>
      <c r="S69" s="67">
        <f t="shared" ref="S69:U69" si="26">+S14</f>
        <v>156</v>
      </c>
      <c r="T69" s="67">
        <f t="shared" si="26"/>
        <v>141</v>
      </c>
      <c r="U69" s="67">
        <f t="shared" si="26"/>
        <v>141</v>
      </c>
      <c r="V69" s="67"/>
      <c r="W69" s="90">
        <f t="shared" si="10"/>
        <v>20.142857142857142</v>
      </c>
      <c r="X69" s="91" t="str">
        <f t="shared" si="11"/>
        <v/>
      </c>
      <c r="Y69" s="91">
        <f t="shared" si="12"/>
        <v>0.50322580645161286</v>
      </c>
      <c r="Z69" s="90">
        <f t="shared" si="13"/>
        <v>22</v>
      </c>
      <c r="AA69" s="90">
        <f t="shared" si="14"/>
        <v>0.7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ref="D70:J70" si="27">+D15</f>
        <v>12</v>
      </c>
      <c r="E70" s="67">
        <f t="shared" si="27"/>
        <v>12</v>
      </c>
      <c r="F70" s="67">
        <f t="shared" si="27"/>
        <v>0</v>
      </c>
      <c r="G70" s="67">
        <f t="shared" si="27"/>
        <v>0</v>
      </c>
      <c r="H70" s="67">
        <f t="shared" si="27"/>
        <v>0</v>
      </c>
      <c r="I70" s="67">
        <f t="shared" si="27"/>
        <v>0</v>
      </c>
      <c r="J70" s="67">
        <f t="shared" si="27"/>
        <v>0</v>
      </c>
      <c r="K70" s="83">
        <f t="shared" si="21"/>
        <v>12</v>
      </c>
      <c r="L70" s="67">
        <f>+L15</f>
        <v>36</v>
      </c>
      <c r="M70" s="67">
        <f t="shared" ref="M70:N70" si="28">+M15</f>
        <v>0</v>
      </c>
      <c r="N70" s="67">
        <f t="shared" si="28"/>
        <v>0</v>
      </c>
      <c r="O70" s="83">
        <f t="shared" si="17"/>
        <v>36</v>
      </c>
      <c r="P70" s="83">
        <v>8</v>
      </c>
      <c r="Q70" s="67"/>
      <c r="R70" s="67">
        <f>+R15</f>
        <v>315</v>
      </c>
      <c r="S70" s="67">
        <f t="shared" ref="S70:U70" si="29">+S15</f>
        <v>286</v>
      </c>
      <c r="T70" s="67">
        <f t="shared" si="29"/>
        <v>272</v>
      </c>
      <c r="U70" s="67">
        <f t="shared" si="29"/>
        <v>272</v>
      </c>
      <c r="V70" s="67"/>
      <c r="W70" s="90">
        <f t="shared" si="10"/>
        <v>7.5555555555555554</v>
      </c>
      <c r="X70" s="91" t="str">
        <f t="shared" si="11"/>
        <v/>
      </c>
      <c r="Y70" s="91">
        <f t="shared" si="12"/>
        <v>0.90793650793650793</v>
      </c>
      <c r="Z70" s="90">
        <f t="shared" si="13"/>
        <v>0.80555555555555558</v>
      </c>
      <c r="AA70" s="90">
        <f t="shared" si="14"/>
        <v>3.6</v>
      </c>
    </row>
    <row r="71" spans="1:27" ht="15" x14ac:dyDescent="0.2">
      <c r="A71" s="20" t="s">
        <v>55</v>
      </c>
      <c r="B71" s="21" t="s">
        <v>56</v>
      </c>
      <c r="C71" s="3">
        <f>+C17</f>
        <v>50</v>
      </c>
      <c r="D71" s="3">
        <f t="shared" ref="D71:J71" si="30">+D17</f>
        <v>19</v>
      </c>
      <c r="E71" s="3">
        <f t="shared" si="30"/>
        <v>271</v>
      </c>
      <c r="F71" s="3">
        <f t="shared" si="30"/>
        <v>0</v>
      </c>
      <c r="G71" s="3">
        <f t="shared" si="30"/>
        <v>0</v>
      </c>
      <c r="H71" s="3">
        <f t="shared" si="30"/>
        <v>0</v>
      </c>
      <c r="I71" s="3">
        <f t="shared" si="30"/>
        <v>0</v>
      </c>
      <c r="J71" s="3">
        <f t="shared" si="30"/>
        <v>1</v>
      </c>
      <c r="K71" s="22">
        <f>SUM(E71:J71)</f>
        <v>272</v>
      </c>
      <c r="L71" s="3">
        <f>+L17</f>
        <v>249</v>
      </c>
      <c r="M71" s="3">
        <f t="shared" ref="M71:N71" si="31">+M17</f>
        <v>7</v>
      </c>
      <c r="N71" s="3">
        <f t="shared" si="31"/>
        <v>0</v>
      </c>
      <c r="O71" s="22">
        <f>SUM(L71:N71)</f>
        <v>256</v>
      </c>
      <c r="P71" s="22">
        <f>+D71+K71-O71</f>
        <v>35</v>
      </c>
      <c r="Q71" s="3"/>
      <c r="R71" s="3">
        <f>+R17</f>
        <v>1167</v>
      </c>
      <c r="S71" s="3">
        <f t="shared" ref="S71:U71" si="32">+S17</f>
        <v>1033</v>
      </c>
      <c r="T71" s="3">
        <f t="shared" si="32"/>
        <v>959</v>
      </c>
      <c r="U71" s="3">
        <f t="shared" si="32"/>
        <v>957</v>
      </c>
      <c r="V71" s="3"/>
      <c r="W71" s="18">
        <f>IF(S71&gt;0,T71/O71,"")</f>
        <v>3.74609375</v>
      </c>
      <c r="X71" s="19" t="str">
        <f>IF(N71&gt;0,(N71/O71),"")</f>
        <v/>
      </c>
      <c r="Y71" s="19">
        <f>IF(S71&gt;0,(S71/R71),"")</f>
        <v>0.88517566409597259</v>
      </c>
      <c r="Z71" s="18">
        <f>IF(S71&gt;0,(R71-S71)/O71,"")</f>
        <v>0.5234375</v>
      </c>
      <c r="AA71" s="18">
        <f>IF(S71&gt;0,O71/C71,"")</f>
        <v>5.12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ref="D72:J72" si="33">+D18</f>
        <v>1</v>
      </c>
      <c r="E72" s="3">
        <f t="shared" si="33"/>
        <v>51</v>
      </c>
      <c r="F72" s="3">
        <f t="shared" si="33"/>
        <v>0</v>
      </c>
      <c r="G72" s="3">
        <f t="shared" si="33"/>
        <v>0</v>
      </c>
      <c r="H72" s="3">
        <f t="shared" si="33"/>
        <v>0</v>
      </c>
      <c r="I72" s="3">
        <f t="shared" si="33"/>
        <v>0</v>
      </c>
      <c r="J72" s="3">
        <f t="shared" si="33"/>
        <v>1</v>
      </c>
      <c r="K72" s="22">
        <f t="shared" ref="K72:K75" si="34">SUM(E72:J72)</f>
        <v>52</v>
      </c>
      <c r="L72" s="3">
        <f>+L18</f>
        <v>49</v>
      </c>
      <c r="M72" s="3">
        <f t="shared" ref="M72:N72" si="35">+M18</f>
        <v>1</v>
      </c>
      <c r="N72" s="3">
        <f t="shared" si="35"/>
        <v>0</v>
      </c>
      <c r="O72" s="22">
        <f t="shared" ref="O72:O75" si="36">SUM(L72:N72)</f>
        <v>50</v>
      </c>
      <c r="P72" s="22">
        <f t="shared" ref="P72:P78" si="37">+D72+K72-O72</f>
        <v>3</v>
      </c>
      <c r="Q72" s="3"/>
      <c r="R72" s="3">
        <f>+R18</f>
        <v>138</v>
      </c>
      <c r="S72" s="3">
        <f t="shared" ref="S72:U72" si="38">+S18</f>
        <v>130</v>
      </c>
      <c r="T72" s="3">
        <f t="shared" si="38"/>
        <v>128</v>
      </c>
      <c r="U72" s="3">
        <f t="shared" si="38"/>
        <v>128</v>
      </c>
      <c r="V72" s="3"/>
      <c r="W72" s="18">
        <f t="shared" ref="W72:W75" si="39">IF(S72&gt;0,T72/O72,"")</f>
        <v>2.56</v>
      </c>
      <c r="X72" s="19" t="str">
        <f t="shared" ref="X72:X75" si="40">IF(N72&gt;0,(N72/O72),"")</f>
        <v/>
      </c>
      <c r="Y72" s="19">
        <f t="shared" ref="Y72:Y75" si="41">IF(S72&gt;0,(S72/R72),"")</f>
        <v>0.94202898550724634</v>
      </c>
      <c r="Z72" s="18">
        <f t="shared" ref="Z72:Z75" si="42">IF(S72&gt;0,(R72-S72)/O72,"")</f>
        <v>0.16</v>
      </c>
      <c r="AA72" s="18">
        <f t="shared" ref="AA72:AA75" si="43">IF(S72&gt;0,O72/C72,"")</f>
        <v>5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44">+D24</f>
        <v>2</v>
      </c>
      <c r="E73" s="3">
        <f t="shared" si="44"/>
        <v>11</v>
      </c>
      <c r="F73" s="3">
        <f t="shared" si="44"/>
        <v>0</v>
      </c>
      <c r="G73" s="3">
        <f t="shared" si="44"/>
        <v>0</v>
      </c>
      <c r="H73" s="3">
        <f t="shared" si="44"/>
        <v>0</v>
      </c>
      <c r="I73" s="3">
        <f t="shared" si="44"/>
        <v>190</v>
      </c>
      <c r="J73" s="3">
        <f t="shared" si="44"/>
        <v>12</v>
      </c>
      <c r="K73" s="22">
        <f t="shared" si="34"/>
        <v>213</v>
      </c>
      <c r="L73" s="3">
        <f>+L24</f>
        <v>205</v>
      </c>
      <c r="M73" s="3">
        <f t="shared" ref="M73:N73" si="45">+M24</f>
        <v>0</v>
      </c>
      <c r="N73" s="3">
        <f t="shared" si="45"/>
        <v>1</v>
      </c>
      <c r="O73" s="22">
        <f t="shared" si="36"/>
        <v>206</v>
      </c>
      <c r="P73" s="22">
        <f t="shared" si="37"/>
        <v>9</v>
      </c>
      <c r="Q73" s="24"/>
      <c r="R73" s="3">
        <f>+R24</f>
        <v>796</v>
      </c>
      <c r="S73" s="3">
        <f t="shared" ref="S73:U73" si="46">+S24</f>
        <v>354</v>
      </c>
      <c r="T73" s="3">
        <f t="shared" si="46"/>
        <v>364</v>
      </c>
      <c r="U73" s="3">
        <f t="shared" si="46"/>
        <v>0</v>
      </c>
      <c r="V73" s="3"/>
      <c r="W73" s="18">
        <f t="shared" si="39"/>
        <v>1.766990291262136</v>
      </c>
      <c r="X73" s="19">
        <f t="shared" si="40"/>
        <v>4.8543689320388345E-3</v>
      </c>
      <c r="Y73" s="19">
        <f>IF(S73&gt;0,(S73/R73),"")</f>
        <v>0.44472361809045224</v>
      </c>
      <c r="Z73" s="18">
        <f>IF(S73&gt;0,(R73-S73)/O73,"")</f>
        <v>2.145631067961165</v>
      </c>
      <c r="AA73" s="18">
        <f t="shared" si="43"/>
        <v>7.9230769230769234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47">+D26</f>
        <v>7</v>
      </c>
      <c r="E74" s="3">
        <f t="shared" si="47"/>
        <v>12</v>
      </c>
      <c r="F74" s="3">
        <f t="shared" si="47"/>
        <v>0</v>
      </c>
      <c r="G74" s="3">
        <f t="shared" si="47"/>
        <v>0</v>
      </c>
      <c r="H74" s="3">
        <f t="shared" si="47"/>
        <v>0</v>
      </c>
      <c r="I74" s="3">
        <f t="shared" si="47"/>
        <v>0</v>
      </c>
      <c r="J74" s="3">
        <f t="shared" si="47"/>
        <v>14</v>
      </c>
      <c r="K74" s="22">
        <f t="shared" si="34"/>
        <v>26</v>
      </c>
      <c r="L74" s="3">
        <f>+L26</f>
        <v>2</v>
      </c>
      <c r="M74" s="3">
        <f t="shared" ref="M74:N74" si="48">+M26</f>
        <v>16</v>
      </c>
      <c r="N74" s="3">
        <f t="shared" si="48"/>
        <v>7</v>
      </c>
      <c r="O74" s="22">
        <f t="shared" si="36"/>
        <v>25</v>
      </c>
      <c r="P74" s="22">
        <f t="shared" si="37"/>
        <v>8</v>
      </c>
      <c r="Q74" s="3"/>
      <c r="R74" s="3">
        <f>+R26</f>
        <v>248</v>
      </c>
      <c r="S74" s="3">
        <f t="shared" ref="S74:U74" si="49">+S26</f>
        <v>217</v>
      </c>
      <c r="T74" s="3">
        <f t="shared" si="49"/>
        <v>191</v>
      </c>
      <c r="U74" s="3">
        <f t="shared" si="49"/>
        <v>191</v>
      </c>
      <c r="V74" s="3"/>
      <c r="W74" s="18">
        <f t="shared" si="39"/>
        <v>7.64</v>
      </c>
      <c r="X74" s="19">
        <f t="shared" si="40"/>
        <v>0.28000000000000003</v>
      </c>
      <c r="Y74" s="19">
        <f t="shared" si="41"/>
        <v>0.875</v>
      </c>
      <c r="Z74" s="18">
        <f t="shared" si="42"/>
        <v>1.24</v>
      </c>
      <c r="AA74" s="18">
        <f t="shared" si="43"/>
        <v>3.125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50">+D28</f>
        <v>6</v>
      </c>
      <c r="E75" s="3">
        <f t="shared" si="50"/>
        <v>14</v>
      </c>
      <c r="F75" s="3">
        <f t="shared" si="50"/>
        <v>0</v>
      </c>
      <c r="G75" s="3">
        <f t="shared" si="50"/>
        <v>1</v>
      </c>
      <c r="H75" s="3">
        <f t="shared" si="50"/>
        <v>0</v>
      </c>
      <c r="I75" s="3">
        <f t="shared" si="50"/>
        <v>0</v>
      </c>
      <c r="J75" s="3">
        <f t="shared" si="50"/>
        <v>8</v>
      </c>
      <c r="K75" s="22">
        <f t="shared" si="34"/>
        <v>23</v>
      </c>
      <c r="L75" s="3">
        <f>+L28</f>
        <v>7</v>
      </c>
      <c r="M75" s="3">
        <f t="shared" ref="M75:N75" si="51">+M28</f>
        <v>16</v>
      </c>
      <c r="N75" s="3">
        <f t="shared" si="51"/>
        <v>1</v>
      </c>
      <c r="O75" s="22">
        <f t="shared" si="36"/>
        <v>24</v>
      </c>
      <c r="P75" s="22">
        <f t="shared" si="37"/>
        <v>5</v>
      </c>
      <c r="Q75" s="3"/>
      <c r="R75" s="3">
        <f>+R28</f>
        <v>186</v>
      </c>
      <c r="S75" s="3">
        <f t="shared" ref="S75:U75" si="52">+S28</f>
        <v>156</v>
      </c>
      <c r="T75" s="3">
        <f t="shared" si="52"/>
        <v>221</v>
      </c>
      <c r="U75" s="3">
        <f t="shared" si="52"/>
        <v>217</v>
      </c>
      <c r="V75" s="3"/>
      <c r="W75" s="18">
        <f t="shared" si="39"/>
        <v>9.2083333333333339</v>
      </c>
      <c r="X75" s="19">
        <f t="shared" si="40"/>
        <v>4.1666666666666664E-2</v>
      </c>
      <c r="Y75" s="19">
        <f t="shared" si="41"/>
        <v>0.83870967741935487</v>
      </c>
      <c r="Z75" s="18">
        <f t="shared" si="42"/>
        <v>1.25</v>
      </c>
      <c r="AA75" s="18">
        <f t="shared" si="43"/>
        <v>4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53">+D30</f>
        <v>2</v>
      </c>
      <c r="E76" s="3">
        <f t="shared" si="53"/>
        <v>30</v>
      </c>
      <c r="F76" s="3">
        <f t="shared" si="53"/>
        <v>0</v>
      </c>
      <c r="G76" s="3">
        <f t="shared" si="53"/>
        <v>0</v>
      </c>
      <c r="H76" s="3">
        <f t="shared" si="53"/>
        <v>0</v>
      </c>
      <c r="I76" s="3">
        <f t="shared" si="53"/>
        <v>0</v>
      </c>
      <c r="J76" s="3">
        <f t="shared" si="53"/>
        <v>6</v>
      </c>
      <c r="K76" s="22">
        <f>SUM(E76:J76)</f>
        <v>36</v>
      </c>
      <c r="L76" s="3">
        <f>+L30</f>
        <v>21</v>
      </c>
      <c r="M76" s="3">
        <f t="shared" ref="M76:N76" si="54">+M30</f>
        <v>12</v>
      </c>
      <c r="N76" s="3">
        <f t="shared" si="54"/>
        <v>0</v>
      </c>
      <c r="O76" s="22">
        <f>SUM(L76:N76)</f>
        <v>33</v>
      </c>
      <c r="P76" s="22">
        <f t="shared" si="37"/>
        <v>5</v>
      </c>
      <c r="Q76" s="3"/>
      <c r="R76" s="3">
        <f>+R30</f>
        <v>186</v>
      </c>
      <c r="S76" s="3">
        <f t="shared" ref="S76:U76" si="55">+S30</f>
        <v>134</v>
      </c>
      <c r="T76" s="3">
        <f t="shared" si="55"/>
        <v>134</v>
      </c>
      <c r="U76" s="3">
        <f t="shared" si="55"/>
        <v>129</v>
      </c>
      <c r="V76" s="3"/>
      <c r="W76" s="18">
        <f>IF(S76&gt;0,T76/O76,"")</f>
        <v>4.0606060606060606</v>
      </c>
      <c r="X76" s="19" t="str">
        <f>IF(N76&gt;0,(N76/O76),"")</f>
        <v/>
      </c>
      <c r="Y76" s="19">
        <f>IF(S76&gt;0,(S76/R76),"")</f>
        <v>0.72043010752688175</v>
      </c>
      <c r="Z76" s="18">
        <f>IF(S76&gt;0,(R76-S76)/O76,"")</f>
        <v>1.5757575757575757</v>
      </c>
      <c r="AA76" s="18">
        <f>IF(S76&gt;0,O76/C76,"")</f>
        <v>5.5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56">+D34+D35</f>
        <v>39</v>
      </c>
      <c r="E77" s="3">
        <f t="shared" si="56"/>
        <v>230</v>
      </c>
      <c r="F77" s="3">
        <f t="shared" si="56"/>
        <v>0</v>
      </c>
      <c r="G77" s="3">
        <f t="shared" si="56"/>
        <v>43</v>
      </c>
      <c r="H77" s="3">
        <f t="shared" si="56"/>
        <v>0</v>
      </c>
      <c r="I77" s="3">
        <f t="shared" si="56"/>
        <v>0</v>
      </c>
      <c r="J77" s="3">
        <f t="shared" si="56"/>
        <v>92</v>
      </c>
      <c r="K77" s="22">
        <f>SUM(E77:J77)</f>
        <v>365</v>
      </c>
      <c r="L77" s="3">
        <f>+L34+L35</f>
        <v>252</v>
      </c>
      <c r="M77" s="3">
        <f t="shared" ref="M77:N77" si="57">+M34+M35</f>
        <v>98</v>
      </c>
      <c r="N77" s="3">
        <f t="shared" si="57"/>
        <v>3</v>
      </c>
      <c r="O77" s="22">
        <f>SUM(L77:N77)</f>
        <v>353</v>
      </c>
      <c r="P77" s="22">
        <f t="shared" si="37"/>
        <v>51</v>
      </c>
      <c r="Q77" s="3"/>
      <c r="R77" s="3">
        <f>+R34+R35</f>
        <v>1976</v>
      </c>
      <c r="S77" s="3">
        <f t="shared" ref="S77:U77" si="58">+S34+S35</f>
        <v>1693</v>
      </c>
      <c r="T77" s="3">
        <f t="shared" si="58"/>
        <v>1643</v>
      </c>
      <c r="U77" s="3">
        <f t="shared" si="58"/>
        <v>1641</v>
      </c>
      <c r="V77" s="3"/>
      <c r="W77" s="18">
        <f>IF(S77&gt;0,T77/O77,"")</f>
        <v>4.6543909348441925</v>
      </c>
      <c r="X77" s="19">
        <f>IF(N77&gt;0,(N77/O77),"")</f>
        <v>8.4985835694051E-3</v>
      </c>
      <c r="Y77" s="19">
        <f>IF(S77&gt;0,(S77/R77),"")</f>
        <v>0.85678137651821862</v>
      </c>
      <c r="Z77" s="18">
        <f>IF(S77&gt;0,(R77-S77)/O77,"")</f>
        <v>0.80169971671388107</v>
      </c>
      <c r="AA77" s="18">
        <f>IF(S77&gt;0,O77/C77,"")</f>
        <v>5.430769230769231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9">SUM(E78:J78)</f>
        <v>0</v>
      </c>
      <c r="L78" s="3"/>
      <c r="M78" s="3"/>
      <c r="N78" s="3"/>
      <c r="O78" s="22">
        <f t="shared" ref="O78" si="60">SUM(L78:N78)</f>
        <v>0</v>
      </c>
      <c r="P78" s="22">
        <f t="shared" si="37"/>
        <v>0</v>
      </c>
      <c r="Q78" s="3"/>
      <c r="R78" s="3"/>
      <c r="S78" s="3"/>
      <c r="T78" s="3"/>
      <c r="U78" s="3"/>
      <c r="V78" s="3"/>
      <c r="W78" s="18" t="str">
        <f t="shared" ref="W78" si="61">IF(S78&gt;0,T78/O78,"")</f>
        <v/>
      </c>
      <c r="X78" s="19" t="str">
        <f t="shared" ref="X78" si="62">IF(N78&gt;0,(N78/O78),"")</f>
        <v/>
      </c>
      <c r="Y78" s="19" t="str">
        <f t="shared" ref="Y78" si="63">IF(S78&gt;0,(S78/R78),"")</f>
        <v/>
      </c>
      <c r="Z78" s="18" t="str">
        <f t="shared" ref="Z78" si="64">IF(S78&gt;0,(R78-S78)/O78,"")</f>
        <v/>
      </c>
      <c r="AA78" s="18" t="str">
        <f t="shared" ref="AA78" si="65">IF(S78&gt;0,O78/C78,"")</f>
        <v/>
      </c>
    </row>
    <row r="80" spans="1:27" s="82" customFormat="1" ht="15" x14ac:dyDescent="0.25">
      <c r="A80" s="80"/>
      <c r="B80" s="80" t="s">
        <v>144</v>
      </c>
      <c r="C80" s="81">
        <f t="shared" ref="C80:U80" si="66">SUM(C67+C71+C72+C73+C77)</f>
        <v>222</v>
      </c>
      <c r="D80" s="81">
        <f t="shared" si="66"/>
        <v>102</v>
      </c>
      <c r="E80" s="81">
        <f t="shared" si="66"/>
        <v>847</v>
      </c>
      <c r="F80" s="81">
        <f t="shared" si="66"/>
        <v>0</v>
      </c>
      <c r="G80" s="81">
        <f t="shared" si="66"/>
        <v>47</v>
      </c>
      <c r="H80" s="81">
        <f t="shared" si="66"/>
        <v>0</v>
      </c>
      <c r="I80" s="81">
        <f t="shared" si="66"/>
        <v>190</v>
      </c>
      <c r="J80" s="81">
        <f t="shared" si="66"/>
        <v>158</v>
      </c>
      <c r="K80" s="81">
        <f t="shared" si="66"/>
        <v>1242</v>
      </c>
      <c r="L80" s="81">
        <f t="shared" si="66"/>
        <v>977</v>
      </c>
      <c r="M80" s="81">
        <f t="shared" si="66"/>
        <v>148</v>
      </c>
      <c r="N80" s="81">
        <f t="shared" si="66"/>
        <v>43</v>
      </c>
      <c r="O80" s="81">
        <f t="shared" si="66"/>
        <v>1168</v>
      </c>
      <c r="P80" s="81">
        <f t="shared" si="66"/>
        <v>176</v>
      </c>
      <c r="Q80" s="81">
        <f t="shared" si="66"/>
        <v>0</v>
      </c>
      <c r="R80" s="81">
        <f t="shared" si="66"/>
        <v>6264</v>
      </c>
      <c r="S80" s="81">
        <f t="shared" si="66"/>
        <v>5229</v>
      </c>
      <c r="T80" s="81">
        <f t="shared" si="66"/>
        <v>4830</v>
      </c>
      <c r="U80" s="81">
        <f t="shared" si="66"/>
        <v>4405</v>
      </c>
      <c r="V80" s="80"/>
      <c r="W80" s="80"/>
      <c r="X80" s="80"/>
      <c r="Y80" s="80"/>
      <c r="Z80" s="80"/>
      <c r="AA80" s="80"/>
    </row>
    <row r="82" spans="1:27" ht="15.75" x14ac:dyDescent="0.25">
      <c r="F82" s="142" t="s">
        <v>148</v>
      </c>
      <c r="G82" s="142"/>
      <c r="H82" s="142"/>
      <c r="I82" s="142"/>
      <c r="J82" s="142"/>
      <c r="K82" s="142"/>
      <c r="L82" s="142"/>
    </row>
    <row r="84" spans="1:27" x14ac:dyDescent="0.2">
      <c r="A84" s="143" t="s">
        <v>6</v>
      </c>
      <c r="B84" s="145" t="s">
        <v>7</v>
      </c>
      <c r="C84" s="132" t="s">
        <v>8</v>
      </c>
      <c r="D84" s="132" t="s">
        <v>9</v>
      </c>
      <c r="E84" s="130" t="s">
        <v>10</v>
      </c>
      <c r="F84" s="134"/>
      <c r="G84" s="134"/>
      <c r="H84" s="134"/>
      <c r="I84" s="134"/>
      <c r="J84" s="134"/>
      <c r="K84" s="131"/>
      <c r="L84" s="130" t="s">
        <v>11</v>
      </c>
      <c r="M84" s="134"/>
      <c r="N84" s="134"/>
      <c r="O84" s="131"/>
      <c r="P84" s="132" t="s">
        <v>12</v>
      </c>
      <c r="Q84" s="132" t="s">
        <v>13</v>
      </c>
      <c r="R84" s="130" t="s">
        <v>14</v>
      </c>
      <c r="S84" s="131"/>
      <c r="T84" s="130" t="s">
        <v>15</v>
      </c>
      <c r="U84" s="131"/>
      <c r="V84" s="132" t="s">
        <v>16</v>
      </c>
      <c r="W84" s="130" t="s">
        <v>17</v>
      </c>
      <c r="X84" s="134"/>
      <c r="Y84" s="134"/>
      <c r="Z84" s="134"/>
      <c r="AA84" s="131"/>
    </row>
    <row r="85" spans="1:27" ht="56.25" x14ac:dyDescent="0.2">
      <c r="A85" s="144"/>
      <c r="B85" s="146"/>
      <c r="C85" s="133"/>
      <c r="D85" s="133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70" t="s">
        <v>24</v>
      </c>
      <c r="L85" s="8" t="s">
        <v>25</v>
      </c>
      <c r="M85" s="9" t="s">
        <v>26</v>
      </c>
      <c r="N85" s="69" t="s">
        <v>27</v>
      </c>
      <c r="O85" s="9" t="s">
        <v>24</v>
      </c>
      <c r="P85" s="133"/>
      <c r="Q85" s="133"/>
      <c r="R85" s="68" t="s">
        <v>28</v>
      </c>
      <c r="S85" s="9" t="s">
        <v>29</v>
      </c>
      <c r="T85" s="68" t="s">
        <v>24</v>
      </c>
      <c r="U85" s="9" t="s">
        <v>30</v>
      </c>
      <c r="V85" s="133"/>
      <c r="W85" s="8" t="s">
        <v>31</v>
      </c>
      <c r="X85" s="14" t="s">
        <v>32</v>
      </c>
      <c r="Y85" s="14" t="s">
        <v>33</v>
      </c>
      <c r="Z85" s="14" t="s">
        <v>34</v>
      </c>
      <c r="AA85" s="70" t="s">
        <v>35</v>
      </c>
    </row>
    <row r="86" spans="1:27" ht="15.75" x14ac:dyDescent="0.25">
      <c r="A86" s="15"/>
      <c r="B86" s="71" t="s">
        <v>36</v>
      </c>
      <c r="C86" s="17">
        <f t="shared" ref="C86:V86" si="67">SUM(C87:C96)</f>
        <v>292</v>
      </c>
      <c r="D86" s="17">
        <f t="shared" si="67"/>
        <v>141</v>
      </c>
      <c r="E86" s="17">
        <f t="shared" si="67"/>
        <v>1029</v>
      </c>
      <c r="F86" s="17">
        <f t="shared" si="67"/>
        <v>0</v>
      </c>
      <c r="G86" s="17">
        <f t="shared" si="67"/>
        <v>62</v>
      </c>
      <c r="H86" s="17">
        <f t="shared" si="67"/>
        <v>0</v>
      </c>
      <c r="I86" s="17">
        <f t="shared" si="67"/>
        <v>190</v>
      </c>
      <c r="J86" s="17">
        <f t="shared" si="67"/>
        <v>198</v>
      </c>
      <c r="K86" s="17">
        <f t="shared" si="67"/>
        <v>1479</v>
      </c>
      <c r="L86" s="17">
        <f t="shared" si="67"/>
        <v>1159</v>
      </c>
      <c r="M86" s="17">
        <f t="shared" si="67"/>
        <v>198</v>
      </c>
      <c r="N86" s="17">
        <f t="shared" si="67"/>
        <v>51</v>
      </c>
      <c r="O86" s="17">
        <f t="shared" si="67"/>
        <v>1408</v>
      </c>
      <c r="P86" s="17">
        <f t="shared" si="67"/>
        <v>212</v>
      </c>
      <c r="Q86" s="17">
        <f t="shared" si="67"/>
        <v>0</v>
      </c>
      <c r="R86" s="17">
        <f t="shared" si="67"/>
        <v>8124</v>
      </c>
      <c r="S86" s="17">
        <f t="shared" si="67"/>
        <v>6485</v>
      </c>
      <c r="T86" s="17">
        <f t="shared" si="67"/>
        <v>6097</v>
      </c>
      <c r="U86" s="17">
        <f t="shared" si="67"/>
        <v>5651</v>
      </c>
      <c r="V86" s="17">
        <f t="shared" si="67"/>
        <v>0</v>
      </c>
      <c r="W86" s="18">
        <f t="shared" ref="W86:W90" si="68">IF(S86&gt;0,T86/O86,"")</f>
        <v>4.3302556818181817</v>
      </c>
      <c r="X86" s="19">
        <f t="shared" ref="X86:X90" si="69">IF(N86&gt;0,(N86/O86),"")</f>
        <v>3.6221590909090912E-2</v>
      </c>
      <c r="Y86" s="19">
        <f t="shared" ref="Y86:Y90" si="70">IF(S86&gt;0,(S86/R86),"")</f>
        <v>0.79825209256523877</v>
      </c>
      <c r="Z86" s="18">
        <f t="shared" ref="Z86:Z90" si="71">IF(S86&gt;0,(R86-S86)/O86,"")</f>
        <v>1.1640625</v>
      </c>
      <c r="AA86" s="18">
        <f t="shared" ref="AA86:AA90" si="72">IF(S86&gt;0,O86/C86,"")</f>
        <v>4.8219178082191778</v>
      </c>
    </row>
    <row r="87" spans="1:27" ht="15.75" x14ac:dyDescent="0.25">
      <c r="A87" s="20" t="s">
        <v>150</v>
      </c>
      <c r="B87" s="21" t="s">
        <v>149</v>
      </c>
      <c r="C87" s="3">
        <f>+C8+C18+C35</f>
        <v>114</v>
      </c>
      <c r="D87" s="3">
        <f t="shared" ref="D87:N87" si="73">+D8+D18+D35</f>
        <v>56</v>
      </c>
      <c r="E87" s="3">
        <f t="shared" si="73"/>
        <v>380</v>
      </c>
      <c r="F87" s="3">
        <f t="shared" si="73"/>
        <v>0</v>
      </c>
      <c r="G87" s="3">
        <f t="shared" si="73"/>
        <v>43</v>
      </c>
      <c r="H87" s="3">
        <f t="shared" si="73"/>
        <v>0</v>
      </c>
      <c r="I87" s="3">
        <f t="shared" si="73"/>
        <v>0</v>
      </c>
      <c r="J87" s="3">
        <f t="shared" si="73"/>
        <v>107</v>
      </c>
      <c r="K87" s="22">
        <f>SUM(E87:J87)</f>
        <v>530</v>
      </c>
      <c r="L87" s="67">
        <f t="shared" si="73"/>
        <v>408</v>
      </c>
      <c r="M87" s="3">
        <f t="shared" si="73"/>
        <v>49</v>
      </c>
      <c r="N87" s="67">
        <f t="shared" si="73"/>
        <v>26</v>
      </c>
      <c r="O87" s="22">
        <f t="shared" ref="O87:O90" si="74">SUM(L87:N87)</f>
        <v>483</v>
      </c>
      <c r="P87" s="22">
        <f t="shared" ref="P87:P90" si="75">+D87+K87-O87</f>
        <v>103</v>
      </c>
      <c r="Q87" s="3"/>
      <c r="R87" s="3">
        <f t="shared" ref="R87:U87" si="76">+R8+R18+R35</f>
        <v>3309</v>
      </c>
      <c r="S87" s="67">
        <f t="shared" si="76"/>
        <v>2909</v>
      </c>
      <c r="T87" s="3">
        <f t="shared" si="76"/>
        <v>2534</v>
      </c>
      <c r="U87" s="3">
        <f t="shared" si="76"/>
        <v>2517</v>
      </c>
      <c r="V87" s="3"/>
      <c r="W87" s="18">
        <f t="shared" si="68"/>
        <v>5.2463768115942031</v>
      </c>
      <c r="X87" s="19">
        <f t="shared" si="69"/>
        <v>5.3830227743271224E-2</v>
      </c>
      <c r="Y87" s="19">
        <f t="shared" si="70"/>
        <v>0.87911755817467507</v>
      </c>
      <c r="Z87" s="18">
        <f t="shared" si="71"/>
        <v>0.82815734989648038</v>
      </c>
      <c r="AA87" s="18">
        <f t="shared" si="72"/>
        <v>4.2368421052631575</v>
      </c>
    </row>
    <row r="88" spans="1:27" ht="15" x14ac:dyDescent="0.2">
      <c r="A88" s="20" t="s">
        <v>151</v>
      </c>
      <c r="B88" s="21" t="s">
        <v>152</v>
      </c>
      <c r="C88" s="3">
        <f>+C34+C9</f>
        <v>32</v>
      </c>
      <c r="D88" s="3">
        <f t="shared" ref="D88:N88" si="77">+D34+D9</f>
        <v>25</v>
      </c>
      <c r="E88" s="3">
        <f t="shared" si="77"/>
        <v>185</v>
      </c>
      <c r="F88" s="3">
        <f t="shared" si="77"/>
        <v>0</v>
      </c>
      <c r="G88" s="3">
        <f t="shared" si="77"/>
        <v>4</v>
      </c>
      <c r="H88" s="3">
        <f t="shared" si="77"/>
        <v>0</v>
      </c>
      <c r="I88" s="3">
        <f t="shared" si="77"/>
        <v>0</v>
      </c>
      <c r="J88" s="3">
        <f t="shared" si="77"/>
        <v>38</v>
      </c>
      <c r="K88" s="22">
        <f t="shared" ref="K88:K90" si="78">SUM(E88:J88)</f>
        <v>227</v>
      </c>
      <c r="L88" s="3">
        <f t="shared" si="77"/>
        <v>115</v>
      </c>
      <c r="M88" s="3">
        <f t="shared" si="77"/>
        <v>92</v>
      </c>
      <c r="N88" s="3">
        <f t="shared" si="77"/>
        <v>16</v>
      </c>
      <c r="O88" s="22">
        <f t="shared" si="74"/>
        <v>223</v>
      </c>
      <c r="P88" s="22">
        <f t="shared" si="75"/>
        <v>29</v>
      </c>
      <c r="Q88" s="3"/>
      <c r="R88" s="3">
        <f t="shared" ref="R88:U88" si="79">+R34+R9</f>
        <v>992</v>
      </c>
      <c r="S88" s="3">
        <f t="shared" si="79"/>
        <v>933</v>
      </c>
      <c r="T88" s="3">
        <f t="shared" si="79"/>
        <v>973</v>
      </c>
      <c r="U88" s="3">
        <f t="shared" si="79"/>
        <v>931</v>
      </c>
      <c r="V88" s="3"/>
      <c r="W88" s="18">
        <f t="shared" si="68"/>
        <v>4.3632286995515699</v>
      </c>
      <c r="X88" s="19">
        <f t="shared" si="69"/>
        <v>7.1748878923766815E-2</v>
      </c>
      <c r="Y88" s="19">
        <f t="shared" si="70"/>
        <v>0.94052419354838712</v>
      </c>
      <c r="Z88" s="18">
        <f t="shared" si="71"/>
        <v>0.26457399103139012</v>
      </c>
      <c r="AA88" s="18">
        <f t="shared" si="72"/>
        <v>6.96875</v>
      </c>
    </row>
    <row r="89" spans="1:27" ht="15" x14ac:dyDescent="0.2">
      <c r="A89" s="20" t="s">
        <v>153</v>
      </c>
      <c r="B89" s="23" t="s">
        <v>154</v>
      </c>
      <c r="C89" s="3">
        <f>+C26</f>
        <v>8</v>
      </c>
      <c r="D89" s="3">
        <f t="shared" ref="D89:N89" si="80">+D26</f>
        <v>7</v>
      </c>
      <c r="E89" s="3">
        <f t="shared" si="80"/>
        <v>12</v>
      </c>
      <c r="F89" s="3">
        <f t="shared" si="80"/>
        <v>0</v>
      </c>
      <c r="G89" s="3">
        <f t="shared" si="80"/>
        <v>0</v>
      </c>
      <c r="H89" s="3">
        <f t="shared" si="80"/>
        <v>0</v>
      </c>
      <c r="I89" s="3">
        <f t="shared" si="80"/>
        <v>0</v>
      </c>
      <c r="J89" s="3">
        <f t="shared" si="80"/>
        <v>14</v>
      </c>
      <c r="K89" s="22">
        <f t="shared" si="78"/>
        <v>26</v>
      </c>
      <c r="L89" s="3">
        <f t="shared" si="80"/>
        <v>2</v>
      </c>
      <c r="M89" s="3">
        <f t="shared" si="80"/>
        <v>16</v>
      </c>
      <c r="N89" s="3">
        <f t="shared" si="80"/>
        <v>7</v>
      </c>
      <c r="O89" s="22">
        <f t="shared" si="74"/>
        <v>25</v>
      </c>
      <c r="P89" s="22">
        <f t="shared" si="75"/>
        <v>8</v>
      </c>
      <c r="Q89" s="3"/>
      <c r="R89" s="3">
        <f t="shared" ref="R89:U89" si="81">+R26</f>
        <v>248</v>
      </c>
      <c r="S89" s="3">
        <f t="shared" si="81"/>
        <v>217</v>
      </c>
      <c r="T89" s="3">
        <f t="shared" si="81"/>
        <v>191</v>
      </c>
      <c r="U89" s="3">
        <f t="shared" si="81"/>
        <v>191</v>
      </c>
      <c r="V89" s="3"/>
      <c r="W89" s="18">
        <f t="shared" si="68"/>
        <v>7.64</v>
      </c>
      <c r="X89" s="19">
        <f t="shared" si="69"/>
        <v>0.28000000000000003</v>
      </c>
      <c r="Y89" s="19">
        <f t="shared" si="70"/>
        <v>0.875</v>
      </c>
      <c r="Z89" s="18">
        <f t="shared" si="71"/>
        <v>1.24</v>
      </c>
      <c r="AA89" s="18">
        <f t="shared" si="72"/>
        <v>3.125</v>
      </c>
    </row>
    <row r="90" spans="1:27" ht="15" x14ac:dyDescent="0.2">
      <c r="A90" s="20" t="s">
        <v>155</v>
      </c>
      <c r="B90" s="23" t="s">
        <v>156</v>
      </c>
      <c r="C90" s="3">
        <f>+C28</f>
        <v>6</v>
      </c>
      <c r="D90" s="3">
        <f t="shared" ref="D90:N90" si="82">+D28</f>
        <v>6</v>
      </c>
      <c r="E90" s="3">
        <f t="shared" si="82"/>
        <v>14</v>
      </c>
      <c r="F90" s="3">
        <f t="shared" si="82"/>
        <v>0</v>
      </c>
      <c r="G90" s="3">
        <f t="shared" si="82"/>
        <v>1</v>
      </c>
      <c r="H90" s="3">
        <f t="shared" si="82"/>
        <v>0</v>
      </c>
      <c r="I90" s="3">
        <f t="shared" si="82"/>
        <v>0</v>
      </c>
      <c r="J90" s="3">
        <f t="shared" si="82"/>
        <v>8</v>
      </c>
      <c r="K90" s="22">
        <f t="shared" si="78"/>
        <v>23</v>
      </c>
      <c r="L90" s="3">
        <f t="shared" si="82"/>
        <v>7</v>
      </c>
      <c r="M90" s="3">
        <f t="shared" si="82"/>
        <v>16</v>
      </c>
      <c r="N90" s="3">
        <f t="shared" si="82"/>
        <v>1</v>
      </c>
      <c r="O90" s="22">
        <f t="shared" si="74"/>
        <v>24</v>
      </c>
      <c r="P90" s="22">
        <f t="shared" si="75"/>
        <v>5</v>
      </c>
      <c r="Q90" s="3"/>
      <c r="R90" s="3">
        <f t="shared" ref="R90:U90" si="83">+R28</f>
        <v>186</v>
      </c>
      <c r="S90" s="3">
        <f t="shared" si="83"/>
        <v>156</v>
      </c>
      <c r="T90" s="3">
        <f t="shared" si="83"/>
        <v>221</v>
      </c>
      <c r="U90" s="3">
        <f t="shared" si="83"/>
        <v>217</v>
      </c>
      <c r="V90" s="3"/>
      <c r="W90" s="18">
        <f t="shared" si="68"/>
        <v>9.2083333333333339</v>
      </c>
      <c r="X90" s="19">
        <f t="shared" si="69"/>
        <v>4.1666666666666664E-2</v>
      </c>
      <c r="Y90" s="19">
        <f t="shared" si="70"/>
        <v>0.83870967741935487</v>
      </c>
      <c r="Z90" s="18">
        <f t="shared" si="71"/>
        <v>1.25</v>
      </c>
      <c r="AA90" s="18">
        <f t="shared" si="72"/>
        <v>4</v>
      </c>
    </row>
    <row r="91" spans="1:27" ht="15" x14ac:dyDescent="0.2">
      <c r="A91" s="20" t="s">
        <v>157</v>
      </c>
      <c r="B91" s="21" t="s">
        <v>158</v>
      </c>
      <c r="C91" s="3">
        <f>+C13</f>
        <v>30</v>
      </c>
      <c r="D91" s="3">
        <f t="shared" ref="D91:N91" si="84">+D13</f>
        <v>8</v>
      </c>
      <c r="E91" s="3">
        <f t="shared" si="84"/>
        <v>86</v>
      </c>
      <c r="F91" s="3">
        <f t="shared" si="84"/>
        <v>0</v>
      </c>
      <c r="G91" s="3">
        <f t="shared" si="84"/>
        <v>14</v>
      </c>
      <c r="H91" s="3">
        <f t="shared" si="84"/>
        <v>0</v>
      </c>
      <c r="I91" s="3">
        <f t="shared" si="84"/>
        <v>0</v>
      </c>
      <c r="J91" s="3">
        <f t="shared" si="84"/>
        <v>12</v>
      </c>
      <c r="K91" s="22">
        <f>SUM(E91:J91)</f>
        <v>112</v>
      </c>
      <c r="L91" s="3">
        <f t="shared" si="84"/>
        <v>109</v>
      </c>
      <c r="M91" s="3">
        <f t="shared" si="84"/>
        <v>6</v>
      </c>
      <c r="N91" s="3">
        <f t="shared" si="84"/>
        <v>0</v>
      </c>
      <c r="O91" s="22">
        <f>SUM(L91:N91)</f>
        <v>115</v>
      </c>
      <c r="P91" s="22">
        <f>+D91+K91-O91</f>
        <v>5</v>
      </c>
      <c r="Q91" s="3"/>
      <c r="R91" s="3">
        <f t="shared" ref="R91:U91" si="85">+R13</f>
        <v>615</v>
      </c>
      <c r="S91" s="3">
        <f t="shared" si="85"/>
        <v>307</v>
      </c>
      <c r="T91" s="3">
        <f t="shared" si="85"/>
        <v>308</v>
      </c>
      <c r="U91" s="3">
        <f t="shared" si="85"/>
        <v>296</v>
      </c>
      <c r="V91" s="3"/>
      <c r="W91" s="18">
        <f>IF(S91&gt;0,T91/O91,"")</f>
        <v>2.6782608695652175</v>
      </c>
      <c r="X91" s="19" t="str">
        <f>IF(N91&gt;0,(N91/O91),"")</f>
        <v/>
      </c>
      <c r="Y91" s="19">
        <f>IF(S91&gt;0,(S91/R91),"")</f>
        <v>0.49918699186991872</v>
      </c>
      <c r="Z91" s="18">
        <f>IF(S91&gt;0,(R91-S91)/O91,"")</f>
        <v>2.6782608695652175</v>
      </c>
      <c r="AA91" s="18">
        <f>IF(S91&gt;0,O91/C91,"")</f>
        <v>3.8333333333333335</v>
      </c>
    </row>
    <row r="92" spans="1:27" ht="15" x14ac:dyDescent="0.2">
      <c r="A92" s="20" t="s">
        <v>159</v>
      </c>
      <c r="B92" s="23" t="s">
        <v>160</v>
      </c>
      <c r="C92" s="3">
        <f>+C30</f>
        <v>6</v>
      </c>
      <c r="D92" s="3">
        <f t="shared" ref="D92:N92" si="86">+D30</f>
        <v>2</v>
      </c>
      <c r="E92" s="3">
        <f t="shared" si="86"/>
        <v>30</v>
      </c>
      <c r="F92" s="3">
        <f t="shared" si="86"/>
        <v>0</v>
      </c>
      <c r="G92" s="3">
        <f t="shared" si="86"/>
        <v>0</v>
      </c>
      <c r="H92" s="3">
        <f t="shared" si="86"/>
        <v>0</v>
      </c>
      <c r="I92" s="3">
        <f t="shared" si="86"/>
        <v>0</v>
      </c>
      <c r="J92" s="3">
        <f t="shared" si="86"/>
        <v>6</v>
      </c>
      <c r="K92" s="22">
        <f t="shared" ref="K92:K95" si="87">SUM(E92:J92)</f>
        <v>36</v>
      </c>
      <c r="L92" s="3">
        <f t="shared" si="86"/>
        <v>21</v>
      </c>
      <c r="M92" s="3">
        <f t="shared" si="86"/>
        <v>12</v>
      </c>
      <c r="N92" s="3">
        <f t="shared" si="86"/>
        <v>0</v>
      </c>
      <c r="O92" s="22">
        <f t="shared" ref="O92:O95" si="88">SUM(L92:N92)</f>
        <v>33</v>
      </c>
      <c r="P92" s="22">
        <f t="shared" ref="P92:P96" si="89">+D92+K92-O92</f>
        <v>5</v>
      </c>
      <c r="Q92" s="3"/>
      <c r="R92" s="3">
        <f t="shared" ref="R92:U92" si="90">+R30</f>
        <v>186</v>
      </c>
      <c r="S92" s="3">
        <f t="shared" si="90"/>
        <v>134</v>
      </c>
      <c r="T92" s="3">
        <f t="shared" si="90"/>
        <v>134</v>
      </c>
      <c r="U92" s="3">
        <f t="shared" si="90"/>
        <v>129</v>
      </c>
      <c r="V92" s="3"/>
      <c r="W92" s="18">
        <f t="shared" ref="W92:W95" si="91">IF(S92&gt;0,T92/O92,"")</f>
        <v>4.0606060606060606</v>
      </c>
      <c r="X92" s="19" t="str">
        <f t="shared" ref="X92:X95" si="92">IF(N92&gt;0,(N92/O92),"")</f>
        <v/>
      </c>
      <c r="Y92" s="19">
        <f t="shared" ref="Y92:Y95" si="93">IF(S92&gt;0,(S92/R92),"")</f>
        <v>0.72043010752688175</v>
      </c>
      <c r="Z92" s="18">
        <f t="shared" ref="Z92:Z95" si="94">IF(S92&gt;0,(R92-S92)/O92,"")</f>
        <v>1.5757575757575757</v>
      </c>
      <c r="AA92" s="18">
        <f t="shared" ref="AA92:AA95" si="95">IF(S92&gt;0,O92/C92,"")</f>
        <v>5.5</v>
      </c>
    </row>
    <row r="93" spans="1:27" s="5" customFormat="1" ht="26.25" x14ac:dyDescent="0.4">
      <c r="A93" s="20" t="s">
        <v>161</v>
      </c>
      <c r="B93" s="88" t="s">
        <v>162</v>
      </c>
      <c r="C93" s="67">
        <f>+C14+C15</f>
        <v>20</v>
      </c>
      <c r="D93" s="67">
        <f t="shared" ref="D93:N93" si="96">+D14+D15</f>
        <v>16</v>
      </c>
      <c r="E93" s="67">
        <f t="shared" si="96"/>
        <v>40</v>
      </c>
      <c r="F93" s="67">
        <f t="shared" si="96"/>
        <v>0</v>
      </c>
      <c r="G93" s="67">
        <f t="shared" si="96"/>
        <v>0</v>
      </c>
      <c r="H93" s="67">
        <f t="shared" si="96"/>
        <v>0</v>
      </c>
      <c r="I93" s="67">
        <f t="shared" si="96"/>
        <v>0</v>
      </c>
      <c r="J93" s="67">
        <f t="shared" si="96"/>
        <v>0</v>
      </c>
      <c r="K93" s="83">
        <f t="shared" si="87"/>
        <v>40</v>
      </c>
      <c r="L93" s="67">
        <f t="shared" si="96"/>
        <v>43</v>
      </c>
      <c r="M93" s="67">
        <f t="shared" si="96"/>
        <v>0</v>
      </c>
      <c r="N93" s="67">
        <f t="shared" si="96"/>
        <v>0</v>
      </c>
      <c r="O93" s="83">
        <f t="shared" si="88"/>
        <v>43</v>
      </c>
      <c r="P93" s="83">
        <f t="shared" si="89"/>
        <v>13</v>
      </c>
      <c r="Q93" s="89"/>
      <c r="R93" s="67">
        <f t="shared" ref="R93:U93" si="97">+R14+R15</f>
        <v>625</v>
      </c>
      <c r="S93" s="67">
        <f t="shared" si="97"/>
        <v>442</v>
      </c>
      <c r="T93" s="67">
        <f t="shared" si="97"/>
        <v>413</v>
      </c>
      <c r="U93" s="67">
        <f t="shared" si="97"/>
        <v>413</v>
      </c>
      <c r="V93" s="67"/>
      <c r="W93" s="90">
        <f t="shared" si="91"/>
        <v>9.604651162790697</v>
      </c>
      <c r="X93" s="91" t="str">
        <f t="shared" si="92"/>
        <v/>
      </c>
      <c r="Y93" s="91">
        <f t="shared" si="93"/>
        <v>0.70720000000000005</v>
      </c>
      <c r="Z93" s="90">
        <f t="shared" si="94"/>
        <v>4.2558139534883717</v>
      </c>
      <c r="AA93" s="90">
        <f t="shared" si="95"/>
        <v>2.15</v>
      </c>
    </row>
    <row r="94" spans="1:27" ht="15" x14ac:dyDescent="0.2">
      <c r="A94" s="20" t="s">
        <v>163</v>
      </c>
      <c r="B94" s="21" t="s">
        <v>164</v>
      </c>
      <c r="C94" s="3">
        <f>+C17</f>
        <v>50</v>
      </c>
      <c r="D94" s="3">
        <f t="shared" ref="D94:J94" si="98">+D17</f>
        <v>19</v>
      </c>
      <c r="E94" s="3">
        <f t="shared" si="98"/>
        <v>271</v>
      </c>
      <c r="F94" s="3">
        <f t="shared" si="98"/>
        <v>0</v>
      </c>
      <c r="G94" s="3">
        <f t="shared" si="98"/>
        <v>0</v>
      </c>
      <c r="H94" s="3">
        <f t="shared" si="98"/>
        <v>0</v>
      </c>
      <c r="I94" s="3">
        <f t="shared" si="98"/>
        <v>0</v>
      </c>
      <c r="J94" s="3">
        <f t="shared" si="98"/>
        <v>1</v>
      </c>
      <c r="K94" s="22">
        <f t="shared" si="87"/>
        <v>272</v>
      </c>
      <c r="L94" s="3">
        <f>+L17</f>
        <v>249</v>
      </c>
      <c r="M94" s="3">
        <f t="shared" ref="M94:N94" si="99">+M17</f>
        <v>7</v>
      </c>
      <c r="N94" s="3">
        <f t="shared" si="99"/>
        <v>0</v>
      </c>
      <c r="O94" s="22">
        <f t="shared" si="88"/>
        <v>256</v>
      </c>
      <c r="P94" s="22">
        <f t="shared" si="89"/>
        <v>35</v>
      </c>
      <c r="Q94" s="3"/>
      <c r="R94" s="3">
        <f>+R17</f>
        <v>1167</v>
      </c>
      <c r="S94" s="3">
        <f t="shared" ref="S94:U94" si="100">+S17</f>
        <v>1033</v>
      </c>
      <c r="T94" s="3">
        <f t="shared" si="100"/>
        <v>959</v>
      </c>
      <c r="U94" s="3">
        <f t="shared" si="100"/>
        <v>957</v>
      </c>
      <c r="V94" s="3"/>
      <c r="W94" s="18">
        <f t="shared" si="91"/>
        <v>3.74609375</v>
      </c>
      <c r="X94" s="19" t="str">
        <f t="shared" si="92"/>
        <v/>
      </c>
      <c r="Y94" s="19">
        <f t="shared" si="93"/>
        <v>0.88517566409597259</v>
      </c>
      <c r="Z94" s="18">
        <f t="shared" si="94"/>
        <v>0.5234375</v>
      </c>
      <c r="AA94" s="18">
        <f t="shared" si="95"/>
        <v>5.12</v>
      </c>
    </row>
    <row r="95" spans="1:27" ht="15" x14ac:dyDescent="0.2">
      <c r="A95" s="20" t="s">
        <v>165</v>
      </c>
      <c r="B95" s="21" t="s">
        <v>166</v>
      </c>
      <c r="C95" s="3">
        <f>+C24</f>
        <v>26</v>
      </c>
      <c r="D95" s="3">
        <f t="shared" ref="D95:J95" si="101">+D24</f>
        <v>2</v>
      </c>
      <c r="E95" s="3">
        <f t="shared" si="101"/>
        <v>11</v>
      </c>
      <c r="F95" s="3">
        <f t="shared" si="101"/>
        <v>0</v>
      </c>
      <c r="G95" s="3">
        <f t="shared" si="101"/>
        <v>0</v>
      </c>
      <c r="H95" s="3">
        <f t="shared" si="101"/>
        <v>0</v>
      </c>
      <c r="I95" s="3">
        <f t="shared" si="101"/>
        <v>190</v>
      </c>
      <c r="J95" s="3">
        <f t="shared" si="101"/>
        <v>12</v>
      </c>
      <c r="K95" s="22">
        <f t="shared" si="87"/>
        <v>213</v>
      </c>
      <c r="L95" s="3">
        <f>+L24</f>
        <v>205</v>
      </c>
      <c r="M95" s="3">
        <f t="shared" ref="M95:N95" si="102">+M24</f>
        <v>0</v>
      </c>
      <c r="N95" s="3">
        <f t="shared" si="102"/>
        <v>1</v>
      </c>
      <c r="O95" s="22">
        <f t="shared" si="88"/>
        <v>206</v>
      </c>
      <c r="P95" s="22">
        <f t="shared" si="89"/>
        <v>9</v>
      </c>
      <c r="Q95" s="3"/>
      <c r="R95" s="3">
        <f>+R24</f>
        <v>796</v>
      </c>
      <c r="S95" s="3">
        <f t="shared" ref="S95:U95" si="103">+S24</f>
        <v>354</v>
      </c>
      <c r="T95" s="3">
        <f t="shared" si="103"/>
        <v>364</v>
      </c>
      <c r="U95" s="3">
        <f t="shared" si="103"/>
        <v>0</v>
      </c>
      <c r="V95" s="3"/>
      <c r="W95" s="18">
        <f t="shared" si="91"/>
        <v>1.766990291262136</v>
      </c>
      <c r="X95" s="19">
        <f t="shared" si="92"/>
        <v>4.8543689320388345E-3</v>
      </c>
      <c r="Y95" s="19">
        <f t="shared" si="93"/>
        <v>0.44472361809045224</v>
      </c>
      <c r="Z95" s="18">
        <f t="shared" si="94"/>
        <v>2.145631067961165</v>
      </c>
      <c r="AA95" s="18">
        <f t="shared" si="95"/>
        <v>7.9230769230769234</v>
      </c>
    </row>
    <row r="96" spans="1:27" ht="15.75" x14ac:dyDescent="0.25">
      <c r="A96" s="20"/>
      <c r="B96" s="21"/>
      <c r="C96" s="3"/>
      <c r="D96" s="3"/>
      <c r="E96" s="3"/>
      <c r="F96" s="3"/>
      <c r="G96" s="3"/>
      <c r="H96" s="3"/>
      <c r="I96" s="3"/>
      <c r="J96" s="3"/>
      <c r="K96" s="22">
        <f>SUM(E96:J96)</f>
        <v>0</v>
      </c>
      <c r="L96" s="3"/>
      <c r="M96" s="3"/>
      <c r="N96" s="3"/>
      <c r="O96" s="22">
        <f>SUM(L96:N96)</f>
        <v>0</v>
      </c>
      <c r="P96" s="22">
        <f t="shared" si="89"/>
        <v>0</v>
      </c>
      <c r="Q96" s="3"/>
      <c r="R96" s="3"/>
      <c r="S96" s="67"/>
      <c r="T96" s="3"/>
      <c r="U96" s="3"/>
      <c r="V96" s="3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W84:AA84"/>
    <mergeCell ref="F82:L82"/>
    <mergeCell ref="P84:P85"/>
    <mergeCell ref="Q84:Q85"/>
    <mergeCell ref="R84:S84"/>
    <mergeCell ref="T84:U84"/>
    <mergeCell ref="V84:V85"/>
    <mergeCell ref="I1:O1"/>
    <mergeCell ref="A84:A85"/>
    <mergeCell ref="B84:B85"/>
    <mergeCell ref="C84:C85"/>
    <mergeCell ref="D84:D85"/>
    <mergeCell ref="E84:K84"/>
    <mergeCell ref="L84:O84"/>
    <mergeCell ref="A64:A65"/>
    <mergeCell ref="B64:B65"/>
    <mergeCell ref="C64:C65"/>
    <mergeCell ref="F46:I46"/>
    <mergeCell ref="D2:S2"/>
    <mergeCell ref="A5:A6"/>
    <mergeCell ref="B5:B6"/>
    <mergeCell ref="C5:C6"/>
    <mergeCell ref="D5:D6"/>
    <mergeCell ref="R64:S64"/>
    <mergeCell ref="T64:U64"/>
    <mergeCell ref="V64:V65"/>
    <mergeCell ref="W64:AA64"/>
    <mergeCell ref="F47:I47"/>
    <mergeCell ref="D61:S61"/>
    <mergeCell ref="L64:O64"/>
    <mergeCell ref="P64:P65"/>
    <mergeCell ref="Q64:Q65"/>
    <mergeCell ref="I60:O60"/>
    <mergeCell ref="D64:D65"/>
    <mergeCell ref="E64:K64"/>
    <mergeCell ref="T5:U5"/>
    <mergeCell ref="V5:V6"/>
    <mergeCell ref="W5:AA5"/>
    <mergeCell ref="E39:F39"/>
    <mergeCell ref="E43:F43"/>
    <mergeCell ref="E5:K5"/>
    <mergeCell ref="L5:O5"/>
    <mergeCell ref="P5:P6"/>
    <mergeCell ref="Q5:Q6"/>
    <mergeCell ref="R5:S5"/>
  </mergeCells>
  <printOptions horizontalCentered="1" verticalCentered="1"/>
  <pageMargins left="1.299212598425197" right="0.70866141732283472" top="0.74803149606299213" bottom="0.74803149606299213" header="0.31496062992125984" footer="0.31496062992125984"/>
  <pageSetup scale="3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98"/>
  <sheetViews>
    <sheetView workbookViewId="0">
      <selection sqref="A1:U36"/>
    </sheetView>
  </sheetViews>
  <sheetFormatPr baseColWidth="10" defaultRowHeight="11.25" x14ac:dyDescent="0.2"/>
  <cols>
    <col min="1" max="1" width="11.140625" style="2" customWidth="1"/>
    <col min="2" max="2" width="28.5703125" style="2" customWidth="1"/>
    <col min="3" max="3" width="11.42578125" style="2"/>
    <col min="4" max="4" width="10.28515625" style="2" customWidth="1"/>
    <col min="5" max="5" width="9.28515625" style="2" customWidth="1"/>
    <col min="6" max="6" width="5.85546875" style="2" customWidth="1"/>
    <col min="7" max="7" width="6.7109375" style="2" customWidth="1"/>
    <col min="8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0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19" width="10.7109375" style="2" customWidth="1"/>
    <col min="20" max="20" width="8.140625" style="2" customWidth="1"/>
    <col min="21" max="21" width="9.285156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42" t="s">
        <v>147</v>
      </c>
      <c r="J1" s="142"/>
      <c r="K1" s="142"/>
      <c r="L1" s="142"/>
      <c r="M1" s="142"/>
      <c r="N1" s="142"/>
      <c r="O1" s="142"/>
    </row>
    <row r="2" spans="1:27" ht="15.75" x14ac:dyDescent="0.25">
      <c r="A2" s="1" t="s">
        <v>1</v>
      </c>
      <c r="B2" s="3" t="s">
        <v>2</v>
      </c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4"/>
      <c r="U2" s="4"/>
      <c r="V2" s="4"/>
    </row>
    <row r="3" spans="1:27" ht="15" x14ac:dyDescent="0.2">
      <c r="A3" s="1" t="s">
        <v>4</v>
      </c>
      <c r="B3" s="3" t="s">
        <v>176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43" t="s">
        <v>6</v>
      </c>
      <c r="B5" s="145" t="s">
        <v>7</v>
      </c>
      <c r="C5" s="132" t="s">
        <v>8</v>
      </c>
      <c r="D5" s="132" t="s">
        <v>9</v>
      </c>
      <c r="E5" s="130" t="s">
        <v>10</v>
      </c>
      <c r="F5" s="134"/>
      <c r="G5" s="134"/>
      <c r="H5" s="134"/>
      <c r="I5" s="134"/>
      <c r="J5" s="134"/>
      <c r="K5" s="131"/>
      <c r="L5" s="130" t="s">
        <v>11</v>
      </c>
      <c r="M5" s="134"/>
      <c r="N5" s="134"/>
      <c r="O5" s="131"/>
      <c r="P5" s="132" t="s">
        <v>12</v>
      </c>
      <c r="Q5" s="132" t="s">
        <v>13</v>
      </c>
      <c r="R5" s="130" t="s">
        <v>14</v>
      </c>
      <c r="S5" s="131"/>
      <c r="T5" s="130" t="s">
        <v>15</v>
      </c>
      <c r="U5" s="131"/>
      <c r="V5" s="132" t="s">
        <v>16</v>
      </c>
      <c r="W5" s="130" t="s">
        <v>17</v>
      </c>
      <c r="X5" s="134"/>
      <c r="Y5" s="134"/>
      <c r="Z5" s="134"/>
      <c r="AA5" s="131"/>
    </row>
    <row r="6" spans="1:27" ht="56.25" x14ac:dyDescent="0.2">
      <c r="A6" s="144"/>
      <c r="B6" s="146"/>
      <c r="C6" s="133"/>
      <c r="D6" s="133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3" t="s">
        <v>24</v>
      </c>
      <c r="L6" s="8" t="s">
        <v>25</v>
      </c>
      <c r="M6" s="9" t="s">
        <v>26</v>
      </c>
      <c r="N6" s="122" t="s">
        <v>27</v>
      </c>
      <c r="O6" s="9" t="s">
        <v>24</v>
      </c>
      <c r="P6" s="133"/>
      <c r="Q6" s="133"/>
      <c r="R6" s="121" t="s">
        <v>28</v>
      </c>
      <c r="S6" s="9" t="s">
        <v>29</v>
      </c>
      <c r="T6" s="121" t="s">
        <v>24</v>
      </c>
      <c r="U6" s="9" t="s">
        <v>30</v>
      </c>
      <c r="V6" s="133"/>
      <c r="W6" s="8" t="s">
        <v>31</v>
      </c>
      <c r="X6" s="14" t="s">
        <v>32</v>
      </c>
      <c r="Y6" s="14" t="s">
        <v>33</v>
      </c>
      <c r="Z6" s="14" t="s">
        <v>34</v>
      </c>
      <c r="AA6" s="123" t="s">
        <v>35</v>
      </c>
    </row>
    <row r="7" spans="1:27" ht="15.75" x14ac:dyDescent="0.25">
      <c r="A7" s="15"/>
      <c r="B7" s="124" t="s">
        <v>36</v>
      </c>
      <c r="C7" s="17">
        <f>SUM(C8:C36)</f>
        <v>292</v>
      </c>
      <c r="D7" s="17">
        <f t="shared" ref="D7:V7" si="0">SUM(D8:D36)</f>
        <v>233</v>
      </c>
      <c r="E7" s="17">
        <f t="shared" si="0"/>
        <v>1047</v>
      </c>
      <c r="F7" s="17">
        <f>SUM(F8:F36)</f>
        <v>0</v>
      </c>
      <c r="G7" s="17">
        <f>SUM(G8:G36)</f>
        <v>82</v>
      </c>
      <c r="H7" s="17">
        <f>SUM(H8:H36)</f>
        <v>0</v>
      </c>
      <c r="I7" s="17">
        <f>SUM(I8:I36)</f>
        <v>157</v>
      </c>
      <c r="J7" s="17">
        <f t="shared" si="0"/>
        <v>219</v>
      </c>
      <c r="K7" s="17">
        <f t="shared" si="0"/>
        <v>1505</v>
      </c>
      <c r="L7" s="17">
        <f t="shared" si="0"/>
        <v>1248</v>
      </c>
      <c r="M7" s="17">
        <f t="shared" si="0"/>
        <v>220</v>
      </c>
      <c r="N7" s="17">
        <f t="shared" si="0"/>
        <v>54</v>
      </c>
      <c r="O7" s="17">
        <f t="shared" si="0"/>
        <v>1522</v>
      </c>
      <c r="P7" s="17">
        <f t="shared" si="0"/>
        <v>216</v>
      </c>
      <c r="Q7" s="17">
        <f t="shared" si="0"/>
        <v>0</v>
      </c>
      <c r="R7" s="17">
        <f t="shared" si="0"/>
        <v>8586</v>
      </c>
      <c r="S7" s="17">
        <f t="shared" si="0"/>
        <v>6950</v>
      </c>
      <c r="T7" s="17">
        <f t="shared" si="0"/>
        <v>6743</v>
      </c>
      <c r="U7" s="17">
        <f t="shared" si="0"/>
        <v>6282</v>
      </c>
      <c r="V7" s="17">
        <f t="shared" si="0"/>
        <v>0</v>
      </c>
      <c r="W7" s="18">
        <f t="shared" ref="W7:W36" si="1">IF(S7&gt;0,T7/O7,"")</f>
        <v>4.4303547963206311</v>
      </c>
      <c r="X7" s="19">
        <f t="shared" ref="X7:X36" si="2">IF(N7&gt;0,(N7/O7),"")</f>
        <v>3.5479632063074903E-2</v>
      </c>
      <c r="Y7" s="19">
        <f t="shared" ref="Y7:Y36" si="3">IF(S7&gt;0,(S7/R7),"")</f>
        <v>0.80945725599813645</v>
      </c>
      <c r="Z7" s="18">
        <f t="shared" ref="Z7:Z36" si="4">IF(S7&gt;0,(R7-S7)/O7,"")</f>
        <v>1.0749014454664914</v>
      </c>
      <c r="AA7" s="18">
        <f t="shared" ref="AA7:AA36" si="5">IF(S7&gt;0,O7/C7,"")</f>
        <v>5.2123287671232879</v>
      </c>
    </row>
    <row r="8" spans="1:27" ht="15.75" x14ac:dyDescent="0.25">
      <c r="A8" s="20" t="s">
        <v>37</v>
      </c>
      <c r="B8" s="21" t="s">
        <v>38</v>
      </c>
      <c r="C8" s="3">
        <v>65</v>
      </c>
      <c r="D8" s="3">
        <v>63</v>
      </c>
      <c r="E8" s="3">
        <v>261</v>
      </c>
      <c r="F8" s="3"/>
      <c r="G8" s="3">
        <v>7</v>
      </c>
      <c r="H8" s="3"/>
      <c r="I8" s="3"/>
      <c r="J8" s="3">
        <v>46</v>
      </c>
      <c r="K8" s="22">
        <f>SUM(E8:J8)</f>
        <v>314</v>
      </c>
      <c r="L8" s="67">
        <v>264</v>
      </c>
      <c r="M8" s="67">
        <v>35</v>
      </c>
      <c r="N8" s="67">
        <v>27</v>
      </c>
      <c r="O8" s="22">
        <f t="shared" ref="O8:O36" si="6">SUM(L8:N8)</f>
        <v>326</v>
      </c>
      <c r="P8" s="22">
        <f t="shared" ref="P8:P36" si="7">+D8+K8-O8</f>
        <v>51</v>
      </c>
      <c r="Q8" s="3"/>
      <c r="R8" s="67">
        <v>1862</v>
      </c>
      <c r="S8" s="67">
        <v>1829</v>
      </c>
      <c r="T8" s="67">
        <v>1872</v>
      </c>
      <c r="U8" s="67">
        <v>1862</v>
      </c>
      <c r="V8" s="3"/>
      <c r="W8" s="18">
        <f t="shared" si="1"/>
        <v>5.742331288343558</v>
      </c>
      <c r="X8" s="19">
        <f t="shared" si="2"/>
        <v>8.2822085889570546E-2</v>
      </c>
      <c r="Y8" s="19">
        <f t="shared" si="3"/>
        <v>0.98227712137486578</v>
      </c>
      <c r="Z8" s="18">
        <f t="shared" si="4"/>
        <v>0.10122699386503067</v>
      </c>
      <c r="AA8" s="18">
        <f t="shared" si="5"/>
        <v>5.0153846153846153</v>
      </c>
    </row>
    <row r="9" spans="1:27" ht="15.75" x14ac:dyDescent="0.25">
      <c r="A9" s="20" t="s">
        <v>37</v>
      </c>
      <c r="B9" s="21" t="s">
        <v>40</v>
      </c>
      <c r="C9" s="3">
        <v>16</v>
      </c>
      <c r="D9" s="3">
        <v>16</v>
      </c>
      <c r="E9" s="3">
        <v>72</v>
      </c>
      <c r="F9" s="3"/>
      <c r="G9" s="3"/>
      <c r="H9" s="3"/>
      <c r="I9" s="3"/>
      <c r="J9" s="3">
        <v>14</v>
      </c>
      <c r="K9" s="22">
        <f t="shared" ref="K9:K36" si="8">SUM(E9:J9)</f>
        <v>86</v>
      </c>
      <c r="L9" s="3">
        <v>53</v>
      </c>
      <c r="M9" s="3">
        <v>22</v>
      </c>
      <c r="N9" s="3">
        <v>13</v>
      </c>
      <c r="O9" s="22">
        <f t="shared" si="6"/>
        <v>88</v>
      </c>
      <c r="P9" s="22">
        <f t="shared" si="7"/>
        <v>14</v>
      </c>
      <c r="Q9" s="3"/>
      <c r="R9" s="67">
        <v>496</v>
      </c>
      <c r="S9" s="67">
        <v>461</v>
      </c>
      <c r="T9" s="67">
        <v>484</v>
      </c>
      <c r="U9" s="67">
        <v>479</v>
      </c>
      <c r="V9" s="3"/>
      <c r="W9" s="18">
        <f t="shared" si="1"/>
        <v>5.5</v>
      </c>
      <c r="X9" s="19">
        <f t="shared" si="2"/>
        <v>0.14772727272727273</v>
      </c>
      <c r="Y9" s="19">
        <f t="shared" si="3"/>
        <v>0.92943548387096775</v>
      </c>
      <c r="Z9" s="18">
        <f t="shared" si="4"/>
        <v>0.39772727272727271</v>
      </c>
      <c r="AA9" s="18">
        <f t="shared" si="5"/>
        <v>5.5</v>
      </c>
    </row>
    <row r="10" spans="1:27" ht="15.75" x14ac:dyDescent="0.25">
      <c r="A10" s="20" t="s">
        <v>41</v>
      </c>
      <c r="B10" s="23" t="s">
        <v>42</v>
      </c>
      <c r="C10" s="3"/>
      <c r="D10" s="3">
        <v>0</v>
      </c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67"/>
      <c r="S10" s="67"/>
      <c r="T10" s="67"/>
      <c r="U10" s="67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.75" x14ac:dyDescent="0.25">
      <c r="A11" s="20" t="s">
        <v>43</v>
      </c>
      <c r="B11" s="21" t="s">
        <v>44</v>
      </c>
      <c r="C11" s="3"/>
      <c r="D11" s="3">
        <v>0</v>
      </c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67"/>
      <c r="S11" s="67"/>
      <c r="T11" s="67"/>
      <c r="U11" s="67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.75" x14ac:dyDescent="0.25">
      <c r="A12" s="20" t="s">
        <v>45</v>
      </c>
      <c r="B12" s="21" t="s">
        <v>46</v>
      </c>
      <c r="C12" s="3"/>
      <c r="D12" s="3">
        <v>0</v>
      </c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67"/>
      <c r="S12" s="67"/>
      <c r="T12" s="67"/>
      <c r="U12" s="67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.75" x14ac:dyDescent="0.25">
      <c r="A13" s="20" t="s">
        <v>47</v>
      </c>
      <c r="B13" s="21" t="s">
        <v>48</v>
      </c>
      <c r="C13" s="3">
        <v>30</v>
      </c>
      <c r="D13" s="3">
        <v>17</v>
      </c>
      <c r="E13" s="3">
        <v>96</v>
      </c>
      <c r="F13" s="3"/>
      <c r="G13" s="3">
        <v>19</v>
      </c>
      <c r="H13" s="3"/>
      <c r="I13" s="3"/>
      <c r="J13" s="3">
        <v>18</v>
      </c>
      <c r="K13" s="22">
        <f t="shared" si="8"/>
        <v>133</v>
      </c>
      <c r="L13" s="3">
        <v>130</v>
      </c>
      <c r="M13" s="3">
        <v>9</v>
      </c>
      <c r="N13" s="3"/>
      <c r="O13" s="22">
        <f t="shared" si="6"/>
        <v>139</v>
      </c>
      <c r="P13" s="22">
        <f t="shared" si="7"/>
        <v>11</v>
      </c>
      <c r="Q13" s="3"/>
      <c r="R13" s="67">
        <v>796</v>
      </c>
      <c r="S13" s="67">
        <v>483</v>
      </c>
      <c r="T13" s="67">
        <v>477</v>
      </c>
      <c r="U13" s="67">
        <v>476</v>
      </c>
      <c r="V13" s="3"/>
      <c r="W13" s="18">
        <f t="shared" si="1"/>
        <v>3.4316546762589928</v>
      </c>
      <c r="X13" s="19" t="str">
        <f t="shared" si="2"/>
        <v/>
      </c>
      <c r="Y13" s="19">
        <f t="shared" si="3"/>
        <v>0.60678391959798994</v>
      </c>
      <c r="Z13" s="18">
        <f t="shared" si="4"/>
        <v>2.2517985611510793</v>
      </c>
      <c r="AA13" s="18">
        <f t="shared" si="5"/>
        <v>4.6333333333333337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4</v>
      </c>
      <c r="E14" s="67">
        <v>37</v>
      </c>
      <c r="F14" s="67"/>
      <c r="G14" s="67"/>
      <c r="H14" s="67"/>
      <c r="I14" s="67"/>
      <c r="J14" s="67"/>
      <c r="K14" s="83">
        <f t="shared" si="8"/>
        <v>37</v>
      </c>
      <c r="L14" s="67">
        <v>1</v>
      </c>
      <c r="M14" s="67"/>
      <c r="N14" s="67"/>
      <c r="O14" s="83">
        <f t="shared" si="6"/>
        <v>1</v>
      </c>
      <c r="P14" s="83">
        <v>4</v>
      </c>
      <c r="Q14" s="89"/>
      <c r="R14" s="67">
        <v>310</v>
      </c>
      <c r="S14" s="67">
        <v>187</v>
      </c>
      <c r="T14" s="67">
        <v>174</v>
      </c>
      <c r="U14" s="67">
        <v>174</v>
      </c>
      <c r="V14" s="67"/>
      <c r="W14" s="90">
        <f t="shared" si="1"/>
        <v>174</v>
      </c>
      <c r="X14" s="91" t="str">
        <f t="shared" si="2"/>
        <v/>
      </c>
      <c r="Y14" s="91">
        <f t="shared" si="3"/>
        <v>0.60322580645161294</v>
      </c>
      <c r="Z14" s="90">
        <f t="shared" si="4"/>
        <v>123</v>
      </c>
      <c r="AA14" s="90">
        <f t="shared" si="5"/>
        <v>0.1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10</v>
      </c>
      <c r="E15" s="67">
        <v>12</v>
      </c>
      <c r="F15" s="67"/>
      <c r="G15" s="67"/>
      <c r="H15" s="67"/>
      <c r="I15" s="67"/>
      <c r="J15" s="67"/>
      <c r="K15" s="83">
        <f t="shared" si="8"/>
        <v>12</v>
      </c>
      <c r="L15" s="67">
        <v>50</v>
      </c>
      <c r="M15" s="67"/>
      <c r="N15" s="67"/>
      <c r="O15" s="83">
        <f t="shared" si="6"/>
        <v>50</v>
      </c>
      <c r="P15" s="83">
        <v>8</v>
      </c>
      <c r="Q15" s="67"/>
      <c r="R15" s="67">
        <v>320</v>
      </c>
      <c r="S15" s="67">
        <v>257</v>
      </c>
      <c r="T15" s="67">
        <v>308</v>
      </c>
      <c r="U15" s="67">
        <v>308</v>
      </c>
      <c r="V15" s="67"/>
      <c r="W15" s="90">
        <f t="shared" si="1"/>
        <v>6.16</v>
      </c>
      <c r="X15" s="91" t="str">
        <f t="shared" si="2"/>
        <v/>
      </c>
      <c r="Y15" s="91">
        <f t="shared" si="3"/>
        <v>0.80312499999999998</v>
      </c>
      <c r="Z15" s="90">
        <f t="shared" si="4"/>
        <v>1.26</v>
      </c>
      <c r="AA15" s="90">
        <f t="shared" si="5"/>
        <v>5</v>
      </c>
    </row>
    <row r="16" spans="1:27" ht="15.75" x14ac:dyDescent="0.25">
      <c r="A16" s="20" t="s">
        <v>53</v>
      </c>
      <c r="B16" s="21" t="s">
        <v>54</v>
      </c>
      <c r="C16" s="3"/>
      <c r="D16" s="3">
        <v>0</v>
      </c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67"/>
      <c r="S16" s="67"/>
      <c r="T16" s="67"/>
      <c r="U16" s="67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67">
        <v>28</v>
      </c>
      <c r="E17" s="67">
        <v>237</v>
      </c>
      <c r="F17" s="67"/>
      <c r="G17" s="67"/>
      <c r="H17" s="67"/>
      <c r="I17" s="67"/>
      <c r="J17" s="67"/>
      <c r="K17" s="83">
        <f>SUM(E17:J17)</f>
        <v>237</v>
      </c>
      <c r="L17" s="67">
        <v>230</v>
      </c>
      <c r="M17" s="67">
        <v>4</v>
      </c>
      <c r="N17" s="67"/>
      <c r="O17" s="22">
        <f t="shared" si="6"/>
        <v>234</v>
      </c>
      <c r="P17" s="83">
        <f t="shared" si="7"/>
        <v>31</v>
      </c>
      <c r="Q17" s="67"/>
      <c r="R17" s="67">
        <v>1194</v>
      </c>
      <c r="S17" s="67">
        <v>884</v>
      </c>
      <c r="T17" s="67">
        <v>880</v>
      </c>
      <c r="U17" s="67">
        <v>880</v>
      </c>
      <c r="V17" s="67"/>
      <c r="W17" s="18">
        <f>IF(S17&gt;0,T17/O17,"")</f>
        <v>3.7606837606837606</v>
      </c>
      <c r="X17" s="19" t="str">
        <f>IF(N17&gt;0,(N17/O17),"")</f>
        <v/>
      </c>
      <c r="Y17" s="19">
        <f>IF(S17&gt;0,(S17/R17),"")</f>
        <v>0.74036850921273034</v>
      </c>
      <c r="Z17" s="18">
        <f>IF(S17&gt;0,(R17-S17)/O17,"")</f>
        <v>1.3247863247863247</v>
      </c>
      <c r="AA17" s="18">
        <f>IF(S17&gt;0,O17/C17,"")</f>
        <v>5.85</v>
      </c>
    </row>
    <row r="18" spans="1:27" ht="15.75" x14ac:dyDescent="0.25">
      <c r="A18" s="20" t="s">
        <v>57</v>
      </c>
      <c r="B18" s="21" t="s">
        <v>58</v>
      </c>
      <c r="C18" s="3">
        <v>10</v>
      </c>
      <c r="D18" s="3">
        <v>7</v>
      </c>
      <c r="E18" s="3">
        <v>39</v>
      </c>
      <c r="F18" s="3"/>
      <c r="G18" s="3">
        <v>4</v>
      </c>
      <c r="H18" s="3"/>
      <c r="I18" s="3"/>
      <c r="J18" s="3">
        <v>4</v>
      </c>
      <c r="K18" s="22">
        <f>SUM(E18:J18)</f>
        <v>47</v>
      </c>
      <c r="L18" s="67">
        <v>42</v>
      </c>
      <c r="M18" s="3">
        <v>3</v>
      </c>
      <c r="N18" s="3"/>
      <c r="O18" s="22">
        <f t="shared" si="6"/>
        <v>45</v>
      </c>
      <c r="P18" s="22">
        <f t="shared" si="7"/>
        <v>9</v>
      </c>
      <c r="Q18" s="3"/>
      <c r="R18" s="67">
        <v>251</v>
      </c>
      <c r="S18" s="67">
        <v>112</v>
      </c>
      <c r="T18" s="67">
        <v>102</v>
      </c>
      <c r="U18" s="67">
        <v>102</v>
      </c>
      <c r="V18" s="3"/>
      <c r="W18" s="18">
        <f>IF(S18&gt;0,T18/O18,"")</f>
        <v>2.2666666666666666</v>
      </c>
      <c r="X18" s="19" t="str">
        <f>IF(N18&gt;0,(N18/O18),"")</f>
        <v/>
      </c>
      <c r="Y18" s="19">
        <f>IF(S18&gt;0,(S18/R18),"")</f>
        <v>0.44621513944223107</v>
      </c>
      <c r="Z18" s="18">
        <f>IF(S18&gt;0,(R18-S18)/O18,"")</f>
        <v>3.088888888888889</v>
      </c>
      <c r="AA18" s="18">
        <f>IF(S18&gt;0,O18/C18,"")</f>
        <v>4.5</v>
      </c>
    </row>
    <row r="19" spans="1:27" ht="15.75" x14ac:dyDescent="0.25">
      <c r="A19" s="20" t="s">
        <v>59</v>
      </c>
      <c r="B19" s="21" t="s">
        <v>60</v>
      </c>
      <c r="C19" s="3"/>
      <c r="D19" s="3">
        <v>0</v>
      </c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67"/>
      <c r="S19" s="67"/>
      <c r="T19" s="67"/>
      <c r="U19" s="67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.75" x14ac:dyDescent="0.25">
      <c r="A20" s="20" t="s">
        <v>61</v>
      </c>
      <c r="B20" s="21" t="s">
        <v>62</v>
      </c>
      <c r="C20" s="3"/>
      <c r="D20" s="3">
        <v>0</v>
      </c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67"/>
      <c r="S20" s="67"/>
      <c r="T20" s="67"/>
      <c r="U20" s="67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.75" x14ac:dyDescent="0.25">
      <c r="A21" s="20" t="s">
        <v>63</v>
      </c>
      <c r="B21" s="21" t="s">
        <v>64</v>
      </c>
      <c r="C21" s="3"/>
      <c r="D21" s="3">
        <v>0</v>
      </c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67"/>
      <c r="S21" s="67"/>
      <c r="T21" s="67"/>
      <c r="U21" s="67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.75" x14ac:dyDescent="0.25">
      <c r="A22" s="20" t="s">
        <v>65</v>
      </c>
      <c r="B22" s="21" t="s">
        <v>66</v>
      </c>
      <c r="C22" s="3"/>
      <c r="D22" s="3">
        <v>0</v>
      </c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67"/>
      <c r="S22" s="67"/>
      <c r="T22" s="67"/>
      <c r="U22" s="67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.75" x14ac:dyDescent="0.25">
      <c r="A23" s="20" t="s">
        <v>67</v>
      </c>
      <c r="B23" s="21" t="s">
        <v>68</v>
      </c>
      <c r="C23" s="3"/>
      <c r="D23" s="3">
        <v>0</v>
      </c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67"/>
      <c r="S23" s="67"/>
      <c r="T23" s="67"/>
      <c r="U23" s="67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19</v>
      </c>
      <c r="E24" s="3">
        <v>19</v>
      </c>
      <c r="F24" s="3"/>
      <c r="G24" s="3"/>
      <c r="H24" s="3"/>
      <c r="I24" s="67">
        <v>157</v>
      </c>
      <c r="J24" s="3">
        <v>12</v>
      </c>
      <c r="K24" s="22">
        <f t="shared" si="8"/>
        <v>188</v>
      </c>
      <c r="L24" s="67">
        <v>196</v>
      </c>
      <c r="M24" s="3">
        <v>1</v>
      </c>
      <c r="N24" s="3"/>
      <c r="O24" s="22">
        <f t="shared" si="6"/>
        <v>197</v>
      </c>
      <c r="P24" s="22">
        <f t="shared" si="7"/>
        <v>10</v>
      </c>
      <c r="Q24" s="3"/>
      <c r="R24" s="67">
        <v>806</v>
      </c>
      <c r="S24" s="67">
        <v>403</v>
      </c>
      <c r="T24" s="67">
        <v>420</v>
      </c>
      <c r="U24" s="67"/>
      <c r="V24" s="3"/>
      <c r="W24" s="18">
        <f t="shared" si="1"/>
        <v>2.1319796954314723</v>
      </c>
      <c r="X24" s="19" t="str">
        <f t="shared" si="2"/>
        <v/>
      </c>
      <c r="Y24" s="19">
        <f t="shared" si="3"/>
        <v>0.5</v>
      </c>
      <c r="Z24" s="18">
        <f t="shared" si="4"/>
        <v>2.0456852791878171</v>
      </c>
      <c r="AA24" s="18">
        <f t="shared" si="5"/>
        <v>7.5769230769230766</v>
      </c>
    </row>
    <row r="25" spans="1:27" ht="15.75" x14ac:dyDescent="0.25">
      <c r="A25" s="20" t="s">
        <v>71</v>
      </c>
      <c r="B25" s="21" t="s">
        <v>72</v>
      </c>
      <c r="C25" s="3"/>
      <c r="D25" s="3">
        <v>0</v>
      </c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67"/>
      <c r="S25" s="67"/>
      <c r="T25" s="67"/>
      <c r="U25" s="67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.75" x14ac:dyDescent="0.25">
      <c r="A26" s="20" t="s">
        <v>73</v>
      </c>
      <c r="B26" s="21" t="s">
        <v>74</v>
      </c>
      <c r="C26" s="3">
        <v>8</v>
      </c>
      <c r="D26" s="3">
        <v>8</v>
      </c>
      <c r="E26" s="3">
        <v>11</v>
      </c>
      <c r="F26" s="3"/>
      <c r="G26" s="3"/>
      <c r="H26" s="3"/>
      <c r="I26" s="3"/>
      <c r="J26" s="3">
        <v>11</v>
      </c>
      <c r="K26" s="22">
        <f t="shared" si="8"/>
        <v>22</v>
      </c>
      <c r="L26" s="3">
        <v>1</v>
      </c>
      <c r="M26" s="3">
        <v>13</v>
      </c>
      <c r="N26" s="3">
        <v>9</v>
      </c>
      <c r="O26" s="22">
        <f t="shared" si="6"/>
        <v>23</v>
      </c>
      <c r="P26" s="22">
        <f t="shared" si="7"/>
        <v>7</v>
      </c>
      <c r="Q26" s="3"/>
      <c r="R26" s="67">
        <v>232</v>
      </c>
      <c r="S26" s="67">
        <v>210</v>
      </c>
      <c r="T26" s="67">
        <v>197</v>
      </c>
      <c r="U26" s="67">
        <v>196</v>
      </c>
      <c r="V26" s="3"/>
      <c r="W26" s="18">
        <f t="shared" si="1"/>
        <v>8.5652173913043477</v>
      </c>
      <c r="X26" s="19">
        <f t="shared" si="2"/>
        <v>0.39130434782608697</v>
      </c>
      <c r="Y26" s="19">
        <f t="shared" si="3"/>
        <v>0.90517241379310343</v>
      </c>
      <c r="Z26" s="18">
        <f t="shared" si="4"/>
        <v>0.95652173913043481</v>
      </c>
      <c r="AA26" s="18">
        <f t="shared" si="5"/>
        <v>2.875</v>
      </c>
    </row>
    <row r="27" spans="1:27" ht="15.75" x14ac:dyDescent="0.25">
      <c r="A27" s="20" t="s">
        <v>75</v>
      </c>
      <c r="B27" s="21" t="s">
        <v>76</v>
      </c>
      <c r="C27" s="3"/>
      <c r="D27" s="3">
        <v>0</v>
      </c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67"/>
      <c r="S27" s="67"/>
      <c r="T27" s="67"/>
      <c r="U27" s="67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.75" x14ac:dyDescent="0.25">
      <c r="A28" s="20" t="s">
        <v>77</v>
      </c>
      <c r="B28" s="26" t="s">
        <v>78</v>
      </c>
      <c r="C28" s="3">
        <v>6</v>
      </c>
      <c r="D28" s="3">
        <v>6</v>
      </c>
      <c r="E28" s="3">
        <v>14</v>
      </c>
      <c r="F28" s="3"/>
      <c r="G28" s="3"/>
      <c r="H28" s="3"/>
      <c r="I28" s="3"/>
      <c r="J28" s="3">
        <v>21</v>
      </c>
      <c r="K28" s="22">
        <f t="shared" si="8"/>
        <v>35</v>
      </c>
      <c r="L28" s="3">
        <v>6</v>
      </c>
      <c r="M28" s="3">
        <v>28</v>
      </c>
      <c r="N28" s="3">
        <v>1</v>
      </c>
      <c r="O28" s="22">
        <f t="shared" si="6"/>
        <v>35</v>
      </c>
      <c r="P28" s="22">
        <f t="shared" si="7"/>
        <v>6</v>
      </c>
      <c r="Q28" s="3"/>
      <c r="R28" s="67">
        <v>186</v>
      </c>
      <c r="S28" s="67">
        <v>177</v>
      </c>
      <c r="T28" s="67">
        <v>169</v>
      </c>
      <c r="U28" s="67">
        <v>169</v>
      </c>
      <c r="V28" s="3"/>
      <c r="W28" s="18">
        <f t="shared" si="1"/>
        <v>4.8285714285714283</v>
      </c>
      <c r="X28" s="19">
        <f t="shared" si="2"/>
        <v>2.8571428571428571E-2</v>
      </c>
      <c r="Y28" s="19">
        <f t="shared" si="3"/>
        <v>0.95161290322580649</v>
      </c>
      <c r="Z28" s="18">
        <f t="shared" si="4"/>
        <v>0.25714285714285712</v>
      </c>
      <c r="AA28" s="18">
        <f t="shared" si="5"/>
        <v>5.833333333333333</v>
      </c>
    </row>
    <row r="29" spans="1:27" ht="15.75" x14ac:dyDescent="0.25">
      <c r="A29" s="20" t="s">
        <v>79</v>
      </c>
      <c r="B29" s="26" t="s">
        <v>80</v>
      </c>
      <c r="C29" s="3"/>
      <c r="D29" s="3">
        <v>0</v>
      </c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67"/>
      <c r="S29" s="67"/>
      <c r="T29" s="67"/>
      <c r="U29" s="67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.75" x14ac:dyDescent="0.25">
      <c r="A30" s="20" t="s">
        <v>81</v>
      </c>
      <c r="B30" s="21" t="s">
        <v>82</v>
      </c>
      <c r="C30" s="3">
        <v>6</v>
      </c>
      <c r="D30" s="3">
        <v>6</v>
      </c>
      <c r="E30" s="3">
        <v>23</v>
      </c>
      <c r="F30" s="3"/>
      <c r="G30" s="3"/>
      <c r="H30" s="3"/>
      <c r="I30" s="3"/>
      <c r="J30" s="3">
        <v>9</v>
      </c>
      <c r="K30" s="22">
        <f t="shared" si="8"/>
        <v>32</v>
      </c>
      <c r="L30" s="3">
        <v>14</v>
      </c>
      <c r="M30" s="3">
        <v>19</v>
      </c>
      <c r="N30" s="3"/>
      <c r="O30" s="22">
        <f t="shared" si="6"/>
        <v>33</v>
      </c>
      <c r="P30" s="22">
        <f t="shared" si="7"/>
        <v>5</v>
      </c>
      <c r="Q30" s="3"/>
      <c r="R30" s="67">
        <v>186</v>
      </c>
      <c r="S30" s="67">
        <v>143</v>
      </c>
      <c r="T30" s="67">
        <v>155</v>
      </c>
      <c r="U30" s="67">
        <v>139</v>
      </c>
      <c r="V30" s="3"/>
      <c r="W30" s="18">
        <f t="shared" si="1"/>
        <v>4.6969696969696972</v>
      </c>
      <c r="X30" s="19" t="str">
        <f t="shared" si="2"/>
        <v/>
      </c>
      <c r="Y30" s="19">
        <f t="shared" si="3"/>
        <v>0.76881720430107525</v>
      </c>
      <c r="Z30" s="18">
        <f t="shared" si="4"/>
        <v>1.303030303030303</v>
      </c>
      <c r="AA30" s="18">
        <f t="shared" si="5"/>
        <v>5.5</v>
      </c>
    </row>
    <row r="31" spans="1:27" ht="15.75" x14ac:dyDescent="0.25">
      <c r="A31" s="20" t="s">
        <v>83</v>
      </c>
      <c r="B31" s="21" t="s">
        <v>84</v>
      </c>
      <c r="C31" s="3"/>
      <c r="D31" s="3">
        <v>0</v>
      </c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67"/>
      <c r="S31" s="67"/>
      <c r="T31" s="67"/>
      <c r="U31" s="67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.75" x14ac:dyDescent="0.25">
      <c r="A32" s="20" t="s">
        <v>85</v>
      </c>
      <c r="B32" s="21" t="s">
        <v>86</v>
      </c>
      <c r="C32" s="3"/>
      <c r="D32" s="3">
        <v>0</v>
      </c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67"/>
      <c r="S32" s="67"/>
      <c r="T32" s="67"/>
      <c r="U32" s="67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.75" x14ac:dyDescent="0.25">
      <c r="A33" s="20" t="s">
        <v>87</v>
      </c>
      <c r="B33" s="21" t="s">
        <v>88</v>
      </c>
      <c r="C33" s="3"/>
      <c r="D33" s="3">
        <v>0</v>
      </c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67"/>
      <c r="S33" s="67"/>
      <c r="T33" s="67"/>
      <c r="U33" s="67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v>16</v>
      </c>
      <c r="E34" s="67">
        <v>123</v>
      </c>
      <c r="F34" s="3"/>
      <c r="G34" s="3">
        <v>3</v>
      </c>
      <c r="H34" s="3"/>
      <c r="I34" s="3"/>
      <c r="J34" s="3">
        <v>20</v>
      </c>
      <c r="K34" s="83">
        <f>SUM(E34:J34)</f>
        <v>146</v>
      </c>
      <c r="L34" s="3">
        <v>82</v>
      </c>
      <c r="M34" s="67">
        <v>62</v>
      </c>
      <c r="N34" s="3">
        <v>3</v>
      </c>
      <c r="O34" s="22">
        <f>SUM(L34:N34)</f>
        <v>147</v>
      </c>
      <c r="P34" s="22">
        <f>+D34+K34-O34</f>
        <v>15</v>
      </c>
      <c r="Q34" s="3"/>
      <c r="R34" s="67">
        <v>496</v>
      </c>
      <c r="S34" s="67">
        <v>457</v>
      </c>
      <c r="T34" s="67">
        <v>426</v>
      </c>
      <c r="U34" s="67">
        <v>423</v>
      </c>
      <c r="V34" s="3"/>
      <c r="W34" s="18">
        <f>IF(S34&gt;0,T34/O34,"")</f>
        <v>2.8979591836734695</v>
      </c>
      <c r="X34" s="19">
        <f>IF(N34&gt;0,(N34/O34),"")</f>
        <v>2.0408163265306121E-2</v>
      </c>
      <c r="Y34" s="19">
        <f>IF(S34&gt;0,(S34/R34),"")</f>
        <v>0.9213709677419355</v>
      </c>
      <c r="Z34" s="18">
        <f>IF(S34&gt;0,(R34-S34)/O34,"")</f>
        <v>0.26530612244897961</v>
      </c>
      <c r="AA34" s="18">
        <f>IF(S34&gt;0,O34/C34,"")</f>
        <v>9.1875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v>33</v>
      </c>
      <c r="E35" s="3">
        <v>103</v>
      </c>
      <c r="F35" s="3"/>
      <c r="G35" s="3">
        <v>49</v>
      </c>
      <c r="H35" s="3"/>
      <c r="I35" s="3"/>
      <c r="J35" s="67">
        <v>64</v>
      </c>
      <c r="K35" s="83">
        <f>SUM(E35:J35)</f>
        <v>216</v>
      </c>
      <c r="L35" s="67">
        <v>179</v>
      </c>
      <c r="M35" s="3">
        <v>24</v>
      </c>
      <c r="N35" s="3">
        <v>1</v>
      </c>
      <c r="O35" s="22">
        <f>SUM(L35:N35)</f>
        <v>204</v>
      </c>
      <c r="P35" s="22">
        <f>+D35+K35-O35</f>
        <v>45</v>
      </c>
      <c r="Q35" s="3"/>
      <c r="R35" s="67">
        <v>1451</v>
      </c>
      <c r="S35" s="67">
        <v>1347</v>
      </c>
      <c r="T35" s="67">
        <v>1079</v>
      </c>
      <c r="U35" s="67">
        <v>1074</v>
      </c>
      <c r="V35" s="3"/>
      <c r="W35" s="18">
        <f>IF(S35&gt;0,T35/O35,"")</f>
        <v>5.2892156862745097</v>
      </c>
      <c r="X35" s="19">
        <f>IF(N35&gt;0,(N35/O35),"")</f>
        <v>4.9019607843137254E-3</v>
      </c>
      <c r="Y35" s="19">
        <f>IF(S35&gt;0,(S35/R35),"")</f>
        <v>0.92832529290144727</v>
      </c>
      <c r="Z35" s="18">
        <f>IF(S35&gt;0,(R35-S35)/O35,"")</f>
        <v>0.50980392156862742</v>
      </c>
      <c r="AA35" s="18">
        <f>IF(S35&gt;0,O35/C35,"")</f>
        <v>4.1632653061224492</v>
      </c>
    </row>
    <row r="36" spans="1:27" ht="15" x14ac:dyDescent="0.2">
      <c r="A36" s="20" t="s">
        <v>90</v>
      </c>
      <c r="B36" s="21" t="s">
        <v>91</v>
      </c>
      <c r="C36" s="3"/>
      <c r="D36" s="3">
        <v>0</v>
      </c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5604</v>
      </c>
      <c r="E39" s="135" t="s">
        <v>98</v>
      </c>
      <c r="F39" s="136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196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5" t="s">
        <v>113</v>
      </c>
      <c r="F43" s="136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7" t="s">
        <v>125</v>
      </c>
      <c r="G46" s="148"/>
      <c r="H46" s="148"/>
      <c r="I46" s="149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7" t="s">
        <v>129</v>
      </c>
      <c r="G47" s="138"/>
      <c r="H47" s="138"/>
      <c r="I47" s="139"/>
      <c r="J47" s="53">
        <v>59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308</v>
      </c>
      <c r="E48" s="56" t="s">
        <v>132</v>
      </c>
      <c r="F48" s="57" t="s">
        <v>24</v>
      </c>
      <c r="G48" s="48"/>
      <c r="H48" s="48"/>
      <c r="I48" s="32"/>
      <c r="J48" s="58">
        <f>SUM(J44:J47)</f>
        <v>59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174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33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6315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42" t="s">
        <v>146</v>
      </c>
      <c r="J60" s="142"/>
      <c r="K60" s="142"/>
      <c r="L60" s="142"/>
      <c r="M60" s="142"/>
      <c r="N60" s="142"/>
      <c r="O60" s="142"/>
    </row>
    <row r="61" spans="1:27" ht="15.75" x14ac:dyDescent="0.25">
      <c r="A61" s="1" t="s">
        <v>1</v>
      </c>
      <c r="B61" s="3" t="s">
        <v>2</v>
      </c>
      <c r="D61" s="140" t="s">
        <v>3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4"/>
      <c r="U61" s="4"/>
      <c r="V61" s="4"/>
    </row>
    <row r="62" spans="1:27" ht="15" x14ac:dyDescent="0.2">
      <c r="A62" s="1" t="s">
        <v>4</v>
      </c>
      <c r="B62" s="3" t="s">
        <v>176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43" t="s">
        <v>6</v>
      </c>
      <c r="B64" s="145" t="s">
        <v>7</v>
      </c>
      <c r="C64" s="132" t="s">
        <v>8</v>
      </c>
      <c r="D64" s="132" t="s">
        <v>9</v>
      </c>
      <c r="E64" s="130" t="s">
        <v>10</v>
      </c>
      <c r="F64" s="134"/>
      <c r="G64" s="134"/>
      <c r="H64" s="134"/>
      <c r="I64" s="134"/>
      <c r="J64" s="134"/>
      <c r="K64" s="131"/>
      <c r="L64" s="130" t="s">
        <v>11</v>
      </c>
      <c r="M64" s="134"/>
      <c r="N64" s="134"/>
      <c r="O64" s="131"/>
      <c r="P64" s="132" t="s">
        <v>12</v>
      </c>
      <c r="Q64" s="132" t="s">
        <v>13</v>
      </c>
      <c r="R64" s="130" t="s">
        <v>14</v>
      </c>
      <c r="S64" s="131"/>
      <c r="T64" s="130" t="s">
        <v>15</v>
      </c>
      <c r="U64" s="131"/>
      <c r="V64" s="132" t="s">
        <v>16</v>
      </c>
      <c r="W64" s="130" t="s">
        <v>17</v>
      </c>
      <c r="X64" s="134"/>
      <c r="Y64" s="134"/>
      <c r="Z64" s="134"/>
      <c r="AA64" s="131"/>
    </row>
    <row r="65" spans="1:27" ht="56.25" x14ac:dyDescent="0.2">
      <c r="A65" s="144"/>
      <c r="B65" s="146"/>
      <c r="C65" s="133"/>
      <c r="D65" s="133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3" t="s">
        <v>24</v>
      </c>
      <c r="L65" s="8" t="s">
        <v>25</v>
      </c>
      <c r="M65" s="9" t="s">
        <v>26</v>
      </c>
      <c r="N65" s="122" t="s">
        <v>27</v>
      </c>
      <c r="O65" s="9" t="s">
        <v>24</v>
      </c>
      <c r="P65" s="133"/>
      <c r="Q65" s="133"/>
      <c r="R65" s="121" t="s">
        <v>28</v>
      </c>
      <c r="S65" s="9" t="s">
        <v>29</v>
      </c>
      <c r="T65" s="121" t="s">
        <v>24</v>
      </c>
      <c r="U65" s="9" t="s">
        <v>30</v>
      </c>
      <c r="V65" s="133"/>
      <c r="W65" s="8" t="s">
        <v>31</v>
      </c>
      <c r="X65" s="14" t="s">
        <v>32</v>
      </c>
      <c r="Y65" s="14" t="s">
        <v>33</v>
      </c>
      <c r="Z65" s="14" t="s">
        <v>34</v>
      </c>
      <c r="AA65" s="123" t="s">
        <v>35</v>
      </c>
    </row>
    <row r="66" spans="1:27" ht="15.75" x14ac:dyDescent="0.25">
      <c r="A66" s="15"/>
      <c r="B66" s="124" t="s">
        <v>36</v>
      </c>
      <c r="C66" s="17">
        <f t="shared" ref="C66:V66" si="9">SUM(C67:C78)</f>
        <v>292</v>
      </c>
      <c r="D66" s="17">
        <f t="shared" si="9"/>
        <v>233</v>
      </c>
      <c r="E66" s="17">
        <f t="shared" si="9"/>
        <v>1047</v>
      </c>
      <c r="F66" s="17">
        <f t="shared" si="9"/>
        <v>0</v>
      </c>
      <c r="G66" s="17">
        <f t="shared" si="9"/>
        <v>82</v>
      </c>
      <c r="H66" s="17">
        <f t="shared" si="9"/>
        <v>0</v>
      </c>
      <c r="I66" s="17">
        <f t="shared" si="9"/>
        <v>157</v>
      </c>
      <c r="J66" s="17">
        <f t="shared" si="9"/>
        <v>219</v>
      </c>
      <c r="K66" s="17">
        <f t="shared" si="9"/>
        <v>1505</v>
      </c>
      <c r="L66" s="17">
        <f t="shared" si="9"/>
        <v>1248</v>
      </c>
      <c r="M66" s="17">
        <f t="shared" si="9"/>
        <v>220</v>
      </c>
      <c r="N66" s="17">
        <f t="shared" si="9"/>
        <v>54</v>
      </c>
      <c r="O66" s="17">
        <f t="shared" si="9"/>
        <v>1522</v>
      </c>
      <c r="P66" s="17">
        <f t="shared" si="9"/>
        <v>216</v>
      </c>
      <c r="Q66" s="17">
        <f t="shared" si="9"/>
        <v>0</v>
      </c>
      <c r="R66" s="17">
        <f t="shared" si="9"/>
        <v>8586</v>
      </c>
      <c r="S66" s="17">
        <f t="shared" si="9"/>
        <v>6950</v>
      </c>
      <c r="T66" s="17">
        <f t="shared" si="9"/>
        <v>6743</v>
      </c>
      <c r="U66" s="17">
        <f t="shared" si="9"/>
        <v>6282</v>
      </c>
      <c r="V66" s="17">
        <f t="shared" si="9"/>
        <v>0</v>
      </c>
      <c r="W66" s="18">
        <f t="shared" ref="W66:W70" si="10">IF(S66&gt;0,T66/O66,"")</f>
        <v>4.4303547963206311</v>
      </c>
      <c r="X66" s="19">
        <f t="shared" ref="X66:X70" si="11">IF(N66&gt;0,(N66/O66),"")</f>
        <v>3.5479632063074903E-2</v>
      </c>
      <c r="Y66" s="19">
        <f t="shared" ref="Y66:Y70" si="12">IF(S66&gt;0,(S66/R66),"")</f>
        <v>0.80945725599813645</v>
      </c>
      <c r="Z66" s="18">
        <f t="shared" ref="Z66:Z70" si="13">IF(S66&gt;0,(R66-S66)/O66,"")</f>
        <v>1.0749014454664914</v>
      </c>
      <c r="AA66" s="18">
        <f t="shared" ref="AA66:AA70" si="14">IF(S66&gt;0,O66/C66,"")</f>
        <v>5.2123287671232879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79</v>
      </c>
      <c r="E67" s="3">
        <f t="shared" si="15"/>
        <v>333</v>
      </c>
      <c r="F67" s="3">
        <f t="shared" si="15"/>
        <v>0</v>
      </c>
      <c r="G67" s="3">
        <f t="shared" si="15"/>
        <v>7</v>
      </c>
      <c r="H67" s="3">
        <f t="shared" si="15"/>
        <v>0</v>
      </c>
      <c r="I67" s="3">
        <f t="shared" si="15"/>
        <v>0</v>
      </c>
      <c r="J67" s="3">
        <f t="shared" si="15"/>
        <v>60</v>
      </c>
      <c r="K67" s="22">
        <f>SUM(E67:J67)</f>
        <v>400</v>
      </c>
      <c r="L67" s="67">
        <f>+L8+L9</f>
        <v>317</v>
      </c>
      <c r="M67" s="67">
        <f t="shared" ref="M67:N67" si="16">+M8+M9</f>
        <v>57</v>
      </c>
      <c r="N67" s="67">
        <f t="shared" si="16"/>
        <v>40</v>
      </c>
      <c r="O67" s="22">
        <f t="shared" ref="O67:O70" si="17">SUM(L67:N67)</f>
        <v>414</v>
      </c>
      <c r="P67" s="22">
        <f t="shared" ref="P67:P68" si="18">+D67+K67-O67</f>
        <v>65</v>
      </c>
      <c r="Q67" s="3"/>
      <c r="R67" s="3">
        <f>+R8+R9</f>
        <v>2358</v>
      </c>
      <c r="S67" s="3">
        <f t="shared" ref="S67:U67" si="19">+S8+S9</f>
        <v>2290</v>
      </c>
      <c r="T67" s="3">
        <f t="shared" si="19"/>
        <v>2356</v>
      </c>
      <c r="U67" s="3">
        <f t="shared" si="19"/>
        <v>2341</v>
      </c>
      <c r="V67" s="3"/>
      <c r="W67" s="18">
        <f t="shared" si="10"/>
        <v>5.6908212560386477</v>
      </c>
      <c r="X67" s="19">
        <f t="shared" si="11"/>
        <v>9.6618357487922704E-2</v>
      </c>
      <c r="Y67" s="19">
        <f t="shared" si="12"/>
        <v>0.97116200169635281</v>
      </c>
      <c r="Z67" s="18">
        <f t="shared" si="13"/>
        <v>0.16425120772946861</v>
      </c>
      <c r="AA67" s="18">
        <f t="shared" si="14"/>
        <v>5.1111111111111107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17</v>
      </c>
      <c r="E68" s="3">
        <f t="shared" si="20"/>
        <v>96</v>
      </c>
      <c r="F68" s="3">
        <f t="shared" si="20"/>
        <v>0</v>
      </c>
      <c r="G68" s="3">
        <f t="shared" si="20"/>
        <v>19</v>
      </c>
      <c r="H68" s="3">
        <f t="shared" si="20"/>
        <v>0</v>
      </c>
      <c r="I68" s="3">
        <f t="shared" si="20"/>
        <v>0</v>
      </c>
      <c r="J68" s="3">
        <f t="shared" si="20"/>
        <v>18</v>
      </c>
      <c r="K68" s="22">
        <f t="shared" ref="K68:K70" si="21">SUM(E68:J68)</f>
        <v>133</v>
      </c>
      <c r="L68" s="3">
        <f>+L13</f>
        <v>130</v>
      </c>
      <c r="M68" s="3">
        <f t="shared" ref="M68:N68" si="22">+M13</f>
        <v>9</v>
      </c>
      <c r="N68" s="3">
        <f t="shared" si="22"/>
        <v>0</v>
      </c>
      <c r="O68" s="22">
        <f t="shared" si="17"/>
        <v>139</v>
      </c>
      <c r="P68" s="22">
        <f t="shared" si="18"/>
        <v>11</v>
      </c>
      <c r="Q68" s="3"/>
      <c r="R68" s="3">
        <f>+R13</f>
        <v>796</v>
      </c>
      <c r="S68" s="3">
        <f t="shared" ref="S68:U70" si="23">+S13</f>
        <v>483</v>
      </c>
      <c r="T68" s="3">
        <f t="shared" si="23"/>
        <v>477</v>
      </c>
      <c r="U68" s="3">
        <f t="shared" si="23"/>
        <v>476</v>
      </c>
      <c r="V68" s="3"/>
      <c r="W68" s="18">
        <f t="shared" si="10"/>
        <v>3.4316546762589928</v>
      </c>
      <c r="X68" s="19" t="str">
        <f t="shared" si="11"/>
        <v/>
      </c>
      <c r="Y68" s="19">
        <f t="shared" si="12"/>
        <v>0.60678391959798994</v>
      </c>
      <c r="Z68" s="18">
        <f t="shared" si="13"/>
        <v>2.2517985611510793</v>
      </c>
      <c r="AA68" s="18">
        <f t="shared" si="14"/>
        <v>4.6333333333333337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4</v>
      </c>
      <c r="E69" s="67">
        <f t="shared" si="20"/>
        <v>37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37</v>
      </c>
      <c r="L69" s="67">
        <f>+L14</f>
        <v>1</v>
      </c>
      <c r="M69" s="67">
        <f>+M14</f>
        <v>0</v>
      </c>
      <c r="N69" s="67">
        <f>+N14</f>
        <v>0</v>
      </c>
      <c r="O69" s="83">
        <f t="shared" si="17"/>
        <v>1</v>
      </c>
      <c r="P69" s="83">
        <v>4</v>
      </c>
      <c r="Q69" s="67"/>
      <c r="R69" s="67">
        <f>+R14</f>
        <v>310</v>
      </c>
      <c r="S69" s="67">
        <f t="shared" si="23"/>
        <v>187</v>
      </c>
      <c r="T69" s="67">
        <f t="shared" si="23"/>
        <v>174</v>
      </c>
      <c r="U69" s="67">
        <f t="shared" si="23"/>
        <v>174</v>
      </c>
      <c r="V69" s="67"/>
      <c r="W69" s="90">
        <f t="shared" si="10"/>
        <v>174</v>
      </c>
      <c r="X69" s="91" t="str">
        <f t="shared" si="11"/>
        <v/>
      </c>
      <c r="Y69" s="91">
        <f t="shared" si="12"/>
        <v>0.60322580645161294</v>
      </c>
      <c r="Z69" s="90">
        <f t="shared" si="13"/>
        <v>123</v>
      </c>
      <c r="AA69" s="90">
        <f t="shared" si="14"/>
        <v>0.1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10</v>
      </c>
      <c r="E70" s="67">
        <f t="shared" si="20"/>
        <v>12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12</v>
      </c>
      <c r="L70" s="67">
        <f>+L15</f>
        <v>50</v>
      </c>
      <c r="M70" s="67">
        <f>+M15</f>
        <v>0</v>
      </c>
      <c r="N70" s="67">
        <f>+N15</f>
        <v>0</v>
      </c>
      <c r="O70" s="83">
        <f t="shared" si="17"/>
        <v>50</v>
      </c>
      <c r="P70" s="83">
        <v>8</v>
      </c>
      <c r="Q70" s="67"/>
      <c r="R70" s="67">
        <f>+R15</f>
        <v>320</v>
      </c>
      <c r="S70" s="67">
        <f t="shared" si="23"/>
        <v>257</v>
      </c>
      <c r="T70" s="67">
        <f t="shared" si="23"/>
        <v>308</v>
      </c>
      <c r="U70" s="67">
        <f t="shared" si="23"/>
        <v>308</v>
      </c>
      <c r="V70" s="67"/>
      <c r="W70" s="90">
        <f t="shared" si="10"/>
        <v>6.16</v>
      </c>
      <c r="X70" s="91" t="str">
        <f t="shared" si="11"/>
        <v/>
      </c>
      <c r="Y70" s="91">
        <f t="shared" si="12"/>
        <v>0.80312499999999998</v>
      </c>
      <c r="Z70" s="90">
        <f t="shared" si="13"/>
        <v>1.26</v>
      </c>
      <c r="AA70" s="90">
        <f t="shared" si="14"/>
        <v>5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4">+D17</f>
        <v>28</v>
      </c>
      <c r="E71" s="3">
        <f t="shared" si="24"/>
        <v>237</v>
      </c>
      <c r="F71" s="3">
        <f t="shared" si="24"/>
        <v>0</v>
      </c>
      <c r="G71" s="3">
        <f t="shared" si="24"/>
        <v>0</v>
      </c>
      <c r="H71" s="3">
        <f t="shared" si="24"/>
        <v>0</v>
      </c>
      <c r="I71" s="3">
        <f t="shared" si="24"/>
        <v>0</v>
      </c>
      <c r="J71" s="3">
        <f t="shared" si="24"/>
        <v>0</v>
      </c>
      <c r="K71" s="22">
        <f>SUM(E71:J71)</f>
        <v>237</v>
      </c>
      <c r="L71" s="3">
        <f>+L17</f>
        <v>230</v>
      </c>
      <c r="M71" s="3">
        <f t="shared" ref="M71:N72" si="25">+M17</f>
        <v>4</v>
      </c>
      <c r="N71" s="3">
        <f t="shared" si="25"/>
        <v>0</v>
      </c>
      <c r="O71" s="22">
        <f>SUM(L71:N71)</f>
        <v>234</v>
      </c>
      <c r="P71" s="22">
        <f>+D71+K71-O71</f>
        <v>31</v>
      </c>
      <c r="Q71" s="3"/>
      <c r="R71" s="3">
        <f>+R17</f>
        <v>1194</v>
      </c>
      <c r="S71" s="3">
        <f t="shared" ref="S71:U72" si="26">+S17</f>
        <v>884</v>
      </c>
      <c r="T71" s="3">
        <f t="shared" si="26"/>
        <v>880</v>
      </c>
      <c r="U71" s="3">
        <f t="shared" si="26"/>
        <v>880</v>
      </c>
      <c r="V71" s="3"/>
      <c r="W71" s="18">
        <f>IF(S71&gt;0,T71/O71,"")</f>
        <v>3.7606837606837606</v>
      </c>
      <c r="X71" s="19" t="str">
        <f>IF(N71&gt;0,(N71/O71),"")</f>
        <v/>
      </c>
      <c r="Y71" s="19">
        <f>IF(S71&gt;0,(S71/R71),"")</f>
        <v>0.74036850921273034</v>
      </c>
      <c r="Z71" s="18">
        <f>IF(S71&gt;0,(R71-S71)/O71,"")</f>
        <v>1.3247863247863247</v>
      </c>
      <c r="AA71" s="18">
        <f>IF(S71&gt;0,O71/C71,"")</f>
        <v>5.85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7</v>
      </c>
      <c r="E72" s="3">
        <f t="shared" si="24"/>
        <v>39</v>
      </c>
      <c r="F72" s="3">
        <f t="shared" si="24"/>
        <v>0</v>
      </c>
      <c r="G72" s="3">
        <f t="shared" si="24"/>
        <v>4</v>
      </c>
      <c r="H72" s="3">
        <f t="shared" si="24"/>
        <v>0</v>
      </c>
      <c r="I72" s="3">
        <f t="shared" si="24"/>
        <v>0</v>
      </c>
      <c r="J72" s="3">
        <f t="shared" si="24"/>
        <v>4</v>
      </c>
      <c r="K72" s="22">
        <f t="shared" ref="K72:K75" si="27">SUM(E72:J72)</f>
        <v>47</v>
      </c>
      <c r="L72" s="3">
        <f>+L18</f>
        <v>42</v>
      </c>
      <c r="M72" s="3">
        <f t="shared" si="25"/>
        <v>3</v>
      </c>
      <c r="N72" s="3">
        <f t="shared" si="25"/>
        <v>0</v>
      </c>
      <c r="O72" s="22">
        <f t="shared" ref="O72:O75" si="28">SUM(L72:N72)</f>
        <v>45</v>
      </c>
      <c r="P72" s="22">
        <f t="shared" ref="P72:P78" si="29">+D72+K72-O72</f>
        <v>9</v>
      </c>
      <c r="Q72" s="3"/>
      <c r="R72" s="3">
        <f>+R18</f>
        <v>251</v>
      </c>
      <c r="S72" s="3">
        <f t="shared" si="26"/>
        <v>112</v>
      </c>
      <c r="T72" s="3">
        <f t="shared" si="26"/>
        <v>102</v>
      </c>
      <c r="U72" s="3">
        <f t="shared" si="26"/>
        <v>102</v>
      </c>
      <c r="V72" s="3"/>
      <c r="W72" s="18">
        <f t="shared" ref="W72:W75" si="30">IF(S72&gt;0,T72/O72,"")</f>
        <v>2.2666666666666666</v>
      </c>
      <c r="X72" s="19" t="str">
        <f t="shared" ref="X72:X75" si="31">IF(N72&gt;0,(N72/O72),"")</f>
        <v/>
      </c>
      <c r="Y72" s="19">
        <f t="shared" ref="Y72:Y75" si="32">IF(S72&gt;0,(S72/R72),"")</f>
        <v>0.44621513944223107</v>
      </c>
      <c r="Z72" s="18">
        <f t="shared" ref="Z72:Z75" si="33">IF(S72&gt;0,(R72-S72)/O72,"")</f>
        <v>3.088888888888889</v>
      </c>
      <c r="AA72" s="18">
        <f t="shared" ref="AA72:AA75" si="34">IF(S72&gt;0,O72/C72,"")</f>
        <v>4.5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19</v>
      </c>
      <c r="E73" s="3">
        <f t="shared" si="35"/>
        <v>19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157</v>
      </c>
      <c r="J73" s="3">
        <f t="shared" si="35"/>
        <v>12</v>
      </c>
      <c r="K73" s="22">
        <f t="shared" si="27"/>
        <v>188</v>
      </c>
      <c r="L73" s="3">
        <f>+L24</f>
        <v>196</v>
      </c>
      <c r="M73" s="3">
        <f t="shared" ref="M73:N73" si="36">+M24</f>
        <v>1</v>
      </c>
      <c r="N73" s="3">
        <f t="shared" si="36"/>
        <v>0</v>
      </c>
      <c r="O73" s="22">
        <f t="shared" si="28"/>
        <v>197</v>
      </c>
      <c r="P73" s="22">
        <f t="shared" si="29"/>
        <v>10</v>
      </c>
      <c r="Q73" s="24"/>
      <c r="R73" s="3">
        <f>+R24</f>
        <v>806</v>
      </c>
      <c r="S73" s="3">
        <f t="shared" ref="S73:U73" si="37">+S24</f>
        <v>403</v>
      </c>
      <c r="T73" s="3">
        <f t="shared" si="37"/>
        <v>420</v>
      </c>
      <c r="U73" s="3">
        <f t="shared" si="37"/>
        <v>0</v>
      </c>
      <c r="V73" s="3"/>
      <c r="W73" s="18">
        <f t="shared" si="30"/>
        <v>2.1319796954314723</v>
      </c>
      <c r="X73" s="19" t="str">
        <f t="shared" si="31"/>
        <v/>
      </c>
      <c r="Y73" s="19">
        <f>IF(S73&gt;0,(S73/R73),"")</f>
        <v>0.5</v>
      </c>
      <c r="Z73" s="18">
        <f>IF(S73&gt;0,(R73-S73)/O73,"")</f>
        <v>2.0456852791878171</v>
      </c>
      <c r="AA73" s="18">
        <f t="shared" si="34"/>
        <v>7.5769230769230766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8</v>
      </c>
      <c r="E74" s="3">
        <f t="shared" si="38"/>
        <v>11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11</v>
      </c>
      <c r="K74" s="22">
        <f t="shared" si="27"/>
        <v>22</v>
      </c>
      <c r="L74" s="3">
        <f>+L26</f>
        <v>1</v>
      </c>
      <c r="M74" s="3">
        <f t="shared" ref="M74:N74" si="39">+M26</f>
        <v>13</v>
      </c>
      <c r="N74" s="3">
        <f t="shared" si="39"/>
        <v>9</v>
      </c>
      <c r="O74" s="22">
        <f t="shared" si="28"/>
        <v>23</v>
      </c>
      <c r="P74" s="22">
        <f t="shared" si="29"/>
        <v>7</v>
      </c>
      <c r="Q74" s="3"/>
      <c r="R74" s="3">
        <f>+R26</f>
        <v>232</v>
      </c>
      <c r="S74" s="3">
        <f t="shared" ref="S74:U74" si="40">+S26</f>
        <v>210</v>
      </c>
      <c r="T74" s="3">
        <f t="shared" si="40"/>
        <v>197</v>
      </c>
      <c r="U74" s="3">
        <f t="shared" si="40"/>
        <v>196</v>
      </c>
      <c r="V74" s="3"/>
      <c r="W74" s="18">
        <f t="shared" si="30"/>
        <v>8.5652173913043477</v>
      </c>
      <c r="X74" s="19">
        <f t="shared" si="31"/>
        <v>0.39130434782608697</v>
      </c>
      <c r="Y74" s="19">
        <f t="shared" si="32"/>
        <v>0.90517241379310343</v>
      </c>
      <c r="Z74" s="18">
        <f t="shared" si="33"/>
        <v>0.95652173913043481</v>
      </c>
      <c r="AA74" s="18">
        <f t="shared" si="34"/>
        <v>2.875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6</v>
      </c>
      <c r="E75" s="3">
        <f t="shared" si="41"/>
        <v>14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21</v>
      </c>
      <c r="K75" s="22">
        <f t="shared" si="27"/>
        <v>35</v>
      </c>
      <c r="L75" s="3">
        <f>+L28</f>
        <v>6</v>
      </c>
      <c r="M75" s="3">
        <f t="shared" ref="M75:N75" si="42">+M28</f>
        <v>28</v>
      </c>
      <c r="N75" s="3">
        <f t="shared" si="42"/>
        <v>1</v>
      </c>
      <c r="O75" s="22">
        <f t="shared" si="28"/>
        <v>35</v>
      </c>
      <c r="P75" s="22">
        <f t="shared" si="29"/>
        <v>6</v>
      </c>
      <c r="Q75" s="3"/>
      <c r="R75" s="3">
        <f>+R28</f>
        <v>186</v>
      </c>
      <c r="S75" s="3">
        <f t="shared" ref="S75:U75" si="43">+S28</f>
        <v>177</v>
      </c>
      <c r="T75" s="3">
        <f t="shared" si="43"/>
        <v>169</v>
      </c>
      <c r="U75" s="3">
        <f t="shared" si="43"/>
        <v>169</v>
      </c>
      <c r="V75" s="3"/>
      <c r="W75" s="18">
        <f t="shared" si="30"/>
        <v>4.8285714285714283</v>
      </c>
      <c r="X75" s="19">
        <f t="shared" si="31"/>
        <v>2.8571428571428571E-2</v>
      </c>
      <c r="Y75" s="19">
        <f t="shared" si="32"/>
        <v>0.95161290322580649</v>
      </c>
      <c r="Z75" s="18">
        <f t="shared" si="33"/>
        <v>0.25714285714285712</v>
      </c>
      <c r="AA75" s="18">
        <f t="shared" si="34"/>
        <v>5.833333333333333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6</v>
      </c>
      <c r="E76" s="3">
        <f t="shared" si="44"/>
        <v>23</v>
      </c>
      <c r="F76" s="3">
        <f t="shared" si="44"/>
        <v>0</v>
      </c>
      <c r="G76" s="3">
        <f t="shared" si="44"/>
        <v>0</v>
      </c>
      <c r="H76" s="3">
        <f t="shared" si="44"/>
        <v>0</v>
      </c>
      <c r="I76" s="3">
        <f t="shared" si="44"/>
        <v>0</v>
      </c>
      <c r="J76" s="3">
        <f t="shared" si="44"/>
        <v>9</v>
      </c>
      <c r="K76" s="22">
        <f>SUM(E76:J76)</f>
        <v>32</v>
      </c>
      <c r="L76" s="3">
        <f>+L30</f>
        <v>14</v>
      </c>
      <c r="M76" s="3">
        <f t="shared" ref="M76:N76" si="45">+M30</f>
        <v>19</v>
      </c>
      <c r="N76" s="3">
        <f t="shared" si="45"/>
        <v>0</v>
      </c>
      <c r="O76" s="22">
        <f>SUM(L76:N76)</f>
        <v>33</v>
      </c>
      <c r="P76" s="22">
        <f t="shared" si="29"/>
        <v>5</v>
      </c>
      <c r="Q76" s="3"/>
      <c r="R76" s="3">
        <f>+R30</f>
        <v>186</v>
      </c>
      <c r="S76" s="3">
        <f t="shared" ref="S76:U76" si="46">+S30</f>
        <v>143</v>
      </c>
      <c r="T76" s="3">
        <f t="shared" si="46"/>
        <v>155</v>
      </c>
      <c r="U76" s="3">
        <f t="shared" si="46"/>
        <v>139</v>
      </c>
      <c r="V76" s="3"/>
      <c r="W76" s="18">
        <f>IF(S76&gt;0,T76/O76,"")</f>
        <v>4.6969696969696972</v>
      </c>
      <c r="X76" s="19" t="str">
        <f>IF(N76&gt;0,(N76/O76),"")</f>
        <v/>
      </c>
      <c r="Y76" s="19">
        <f>IF(S76&gt;0,(S76/R76),"")</f>
        <v>0.76881720430107525</v>
      </c>
      <c r="Z76" s="18">
        <f>IF(S76&gt;0,(R76-S76)/O76,"")</f>
        <v>1.303030303030303</v>
      </c>
      <c r="AA76" s="18">
        <f>IF(S76&gt;0,O76/C76,"")</f>
        <v>5.5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49</v>
      </c>
      <c r="E77" s="3">
        <f t="shared" si="47"/>
        <v>226</v>
      </c>
      <c r="F77" s="3">
        <f t="shared" si="47"/>
        <v>0</v>
      </c>
      <c r="G77" s="3">
        <f t="shared" si="47"/>
        <v>52</v>
      </c>
      <c r="H77" s="3">
        <f t="shared" si="47"/>
        <v>0</v>
      </c>
      <c r="I77" s="3">
        <f t="shared" si="47"/>
        <v>0</v>
      </c>
      <c r="J77" s="3">
        <f t="shared" si="47"/>
        <v>84</v>
      </c>
      <c r="K77" s="22">
        <f>SUM(E77:J77)</f>
        <v>362</v>
      </c>
      <c r="L77" s="3">
        <f>+L34+L35</f>
        <v>261</v>
      </c>
      <c r="M77" s="3">
        <f t="shared" ref="M77:N77" si="48">+M34+M35</f>
        <v>86</v>
      </c>
      <c r="N77" s="3">
        <f t="shared" si="48"/>
        <v>4</v>
      </c>
      <c r="O77" s="22">
        <f>SUM(L77:N77)</f>
        <v>351</v>
      </c>
      <c r="P77" s="22">
        <f t="shared" si="29"/>
        <v>60</v>
      </c>
      <c r="Q77" s="3"/>
      <c r="R77" s="3">
        <f>+R34+R35</f>
        <v>1947</v>
      </c>
      <c r="S77" s="3">
        <f t="shared" ref="S77:U77" si="49">+S34+S35</f>
        <v>1804</v>
      </c>
      <c r="T77" s="3">
        <f t="shared" si="49"/>
        <v>1505</v>
      </c>
      <c r="U77" s="3">
        <f t="shared" si="49"/>
        <v>1497</v>
      </c>
      <c r="V77" s="3"/>
      <c r="W77" s="18">
        <f>IF(S77&gt;0,T77/O77,"")</f>
        <v>4.2877492877492873</v>
      </c>
      <c r="X77" s="19">
        <f>IF(N77&gt;0,(N77/O77),"")</f>
        <v>1.1396011396011397E-2</v>
      </c>
      <c r="Y77" s="19">
        <f>IF(S77&gt;0,(S77/R77),"")</f>
        <v>0.92655367231638419</v>
      </c>
      <c r="Z77" s="18">
        <f>IF(S77&gt;0,(R77-S77)/O77,"")</f>
        <v>0.40740740740740738</v>
      </c>
      <c r="AA77" s="18">
        <f>IF(S77&gt;0,O77/C77,"")</f>
        <v>5.4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182</v>
      </c>
      <c r="E80" s="17">
        <f t="shared" si="57"/>
        <v>854</v>
      </c>
      <c r="F80" s="17">
        <f t="shared" si="57"/>
        <v>0</v>
      </c>
      <c r="G80" s="17">
        <f t="shared" si="57"/>
        <v>63</v>
      </c>
      <c r="H80" s="17">
        <f t="shared" si="57"/>
        <v>0</v>
      </c>
      <c r="I80" s="17">
        <f t="shared" si="57"/>
        <v>157</v>
      </c>
      <c r="J80" s="17">
        <f t="shared" si="57"/>
        <v>160</v>
      </c>
      <c r="K80" s="17">
        <f t="shared" si="57"/>
        <v>1234</v>
      </c>
      <c r="L80" s="17">
        <f t="shared" si="57"/>
        <v>1046</v>
      </c>
      <c r="M80" s="17">
        <f t="shared" si="57"/>
        <v>151</v>
      </c>
      <c r="N80" s="17">
        <f t="shared" si="57"/>
        <v>44</v>
      </c>
      <c r="O80" s="17">
        <f t="shared" si="57"/>
        <v>1241</v>
      </c>
      <c r="P80" s="17">
        <f t="shared" si="57"/>
        <v>175</v>
      </c>
      <c r="Q80" s="17">
        <f t="shared" si="57"/>
        <v>0</v>
      </c>
      <c r="R80" s="17">
        <f t="shared" si="57"/>
        <v>6556</v>
      </c>
      <c r="S80" s="17">
        <f>SUM(S67+S71+S72+S73+S77)</f>
        <v>5493</v>
      </c>
      <c r="T80" s="17">
        <f t="shared" si="57"/>
        <v>5263</v>
      </c>
      <c r="U80" s="17">
        <f t="shared" si="57"/>
        <v>4820</v>
      </c>
      <c r="V80" s="73"/>
      <c r="W80" s="73"/>
      <c r="X80" s="73"/>
      <c r="Y80" s="73"/>
      <c r="Z80" s="73"/>
      <c r="AA80" s="73"/>
    </row>
    <row r="82" spans="1:27" ht="15.75" x14ac:dyDescent="0.25">
      <c r="F82" s="142" t="s">
        <v>148</v>
      </c>
      <c r="G82" s="142"/>
      <c r="H82" s="142"/>
      <c r="I82" s="142"/>
      <c r="J82" s="142"/>
      <c r="K82" s="142"/>
      <c r="L82" s="142"/>
    </row>
    <row r="84" spans="1:27" x14ac:dyDescent="0.2">
      <c r="A84" s="143" t="s">
        <v>6</v>
      </c>
      <c r="B84" s="145" t="s">
        <v>7</v>
      </c>
      <c r="C84" s="132" t="s">
        <v>8</v>
      </c>
      <c r="D84" s="132" t="s">
        <v>9</v>
      </c>
      <c r="E84" s="130" t="s">
        <v>10</v>
      </c>
      <c r="F84" s="134"/>
      <c r="G84" s="134"/>
      <c r="H84" s="134"/>
      <c r="I84" s="134"/>
      <c r="J84" s="134"/>
      <c r="K84" s="131"/>
      <c r="L84" s="130" t="s">
        <v>11</v>
      </c>
      <c r="M84" s="134"/>
      <c r="N84" s="134"/>
      <c r="O84" s="131"/>
      <c r="P84" s="132" t="s">
        <v>12</v>
      </c>
      <c r="Q84" s="132" t="s">
        <v>13</v>
      </c>
      <c r="R84" s="130" t="s">
        <v>14</v>
      </c>
      <c r="S84" s="131"/>
      <c r="T84" s="130" t="s">
        <v>15</v>
      </c>
      <c r="U84" s="131"/>
      <c r="V84" s="132" t="s">
        <v>16</v>
      </c>
      <c r="W84" s="130" t="s">
        <v>17</v>
      </c>
      <c r="X84" s="134"/>
      <c r="Y84" s="134"/>
      <c r="Z84" s="134"/>
      <c r="AA84" s="131"/>
    </row>
    <row r="85" spans="1:27" ht="56.25" x14ac:dyDescent="0.2">
      <c r="A85" s="144"/>
      <c r="B85" s="146"/>
      <c r="C85" s="133"/>
      <c r="D85" s="133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3" t="s">
        <v>24</v>
      </c>
      <c r="L85" s="8" t="s">
        <v>25</v>
      </c>
      <c r="M85" s="9" t="s">
        <v>26</v>
      </c>
      <c r="N85" s="122" t="s">
        <v>27</v>
      </c>
      <c r="O85" s="9" t="s">
        <v>24</v>
      </c>
      <c r="P85" s="133"/>
      <c r="Q85" s="133"/>
      <c r="R85" s="121" t="s">
        <v>28</v>
      </c>
      <c r="S85" s="9" t="s">
        <v>29</v>
      </c>
      <c r="T85" s="121" t="s">
        <v>24</v>
      </c>
      <c r="U85" s="9" t="s">
        <v>30</v>
      </c>
      <c r="V85" s="133"/>
      <c r="W85" s="8" t="s">
        <v>31</v>
      </c>
      <c r="X85" s="14" t="s">
        <v>32</v>
      </c>
      <c r="Y85" s="14" t="s">
        <v>33</v>
      </c>
      <c r="Z85" s="14" t="s">
        <v>34</v>
      </c>
      <c r="AA85" s="123" t="s">
        <v>35</v>
      </c>
    </row>
    <row r="86" spans="1:27" ht="15.75" x14ac:dyDescent="0.25">
      <c r="A86" s="15"/>
      <c r="B86" s="124" t="s">
        <v>36</v>
      </c>
      <c r="C86" s="17">
        <f t="shared" ref="C86:V86" si="58">SUM(C87:C96)</f>
        <v>292</v>
      </c>
      <c r="D86" s="17">
        <f t="shared" si="58"/>
        <v>233</v>
      </c>
      <c r="E86" s="17">
        <f t="shared" si="58"/>
        <v>1047</v>
      </c>
      <c r="F86" s="17">
        <f t="shared" si="58"/>
        <v>0</v>
      </c>
      <c r="G86" s="17">
        <f t="shared" si="58"/>
        <v>82</v>
      </c>
      <c r="H86" s="17">
        <f t="shared" si="58"/>
        <v>0</v>
      </c>
      <c r="I86" s="17">
        <f t="shared" si="58"/>
        <v>157</v>
      </c>
      <c r="J86" s="17">
        <f t="shared" si="58"/>
        <v>219</v>
      </c>
      <c r="K86" s="17">
        <f t="shared" si="58"/>
        <v>1505</v>
      </c>
      <c r="L86" s="17">
        <f t="shared" si="58"/>
        <v>1248</v>
      </c>
      <c r="M86" s="17">
        <f t="shared" si="58"/>
        <v>220</v>
      </c>
      <c r="N86" s="17">
        <f t="shared" si="58"/>
        <v>54</v>
      </c>
      <c r="O86" s="17">
        <f t="shared" si="58"/>
        <v>1522</v>
      </c>
      <c r="P86" s="17">
        <f t="shared" si="58"/>
        <v>216</v>
      </c>
      <c r="Q86" s="17">
        <f t="shared" si="58"/>
        <v>0</v>
      </c>
      <c r="R86" s="17">
        <f t="shared" si="58"/>
        <v>8586</v>
      </c>
      <c r="S86" s="17">
        <f t="shared" si="58"/>
        <v>6950</v>
      </c>
      <c r="T86" s="17">
        <f t="shared" si="58"/>
        <v>6743</v>
      </c>
      <c r="U86" s="17">
        <f t="shared" si="58"/>
        <v>6282</v>
      </c>
      <c r="V86" s="17">
        <f t="shared" si="58"/>
        <v>0</v>
      </c>
      <c r="W86" s="18">
        <f t="shared" ref="W86:W90" si="59">IF(S86&gt;0,T86/O86,"")</f>
        <v>4.4303547963206311</v>
      </c>
      <c r="X86" s="19">
        <f t="shared" ref="X86:X90" si="60">IF(N86&gt;0,(N86/O86),"")</f>
        <v>3.5479632063074903E-2</v>
      </c>
      <c r="Y86" s="19">
        <f t="shared" ref="Y86:Y90" si="61">IF(S86&gt;0,(S86/R86),"")</f>
        <v>0.80945725599813645</v>
      </c>
      <c r="Z86" s="18">
        <f t="shared" ref="Z86:Z90" si="62">IF(S86&gt;0,(R86-S86)/O86,"")</f>
        <v>1.0749014454664914</v>
      </c>
      <c r="AA86" s="18">
        <f t="shared" ref="AA86:AA90" si="63">IF(S86&gt;0,O86/C86,"")</f>
        <v>5.2123287671232879</v>
      </c>
    </row>
    <row r="87" spans="1:27" ht="15.75" x14ac:dyDescent="0.25">
      <c r="A87" s="20" t="s">
        <v>150</v>
      </c>
      <c r="B87" s="21" t="s">
        <v>149</v>
      </c>
      <c r="C87" s="100">
        <f>+C8+C18+C35</f>
        <v>124</v>
      </c>
      <c r="D87" s="100">
        <f t="shared" ref="D87:N87" si="64">+D8+D18+D35</f>
        <v>103</v>
      </c>
      <c r="E87" s="100">
        <f t="shared" si="64"/>
        <v>403</v>
      </c>
      <c r="F87" s="100">
        <f t="shared" si="64"/>
        <v>0</v>
      </c>
      <c r="G87" s="100">
        <f t="shared" si="64"/>
        <v>60</v>
      </c>
      <c r="H87" s="100">
        <f t="shared" si="64"/>
        <v>0</v>
      </c>
      <c r="I87" s="100">
        <f t="shared" si="64"/>
        <v>0</v>
      </c>
      <c r="J87" s="100">
        <f t="shared" si="64"/>
        <v>114</v>
      </c>
      <c r="K87" s="22">
        <f>SUM(E87:J87)</f>
        <v>577</v>
      </c>
      <c r="L87" s="101">
        <f t="shared" si="64"/>
        <v>485</v>
      </c>
      <c r="M87" s="100">
        <f t="shared" si="64"/>
        <v>62</v>
      </c>
      <c r="N87" s="101">
        <f t="shared" si="64"/>
        <v>28</v>
      </c>
      <c r="O87" s="22">
        <f t="shared" ref="O87:O90" si="65">SUM(L87:N87)</f>
        <v>575</v>
      </c>
      <c r="P87" s="22">
        <f t="shared" ref="P87:P90" si="66">+D87+K87-O87</f>
        <v>105</v>
      </c>
      <c r="Q87" s="100"/>
      <c r="R87" s="100">
        <f t="shared" ref="R87:U87" si="67">+R8+R18+R35</f>
        <v>3564</v>
      </c>
      <c r="S87" s="101">
        <f t="shared" si="67"/>
        <v>3288</v>
      </c>
      <c r="T87" s="100">
        <f t="shared" si="67"/>
        <v>3053</v>
      </c>
      <c r="U87" s="100">
        <f t="shared" si="67"/>
        <v>3038</v>
      </c>
      <c r="V87" s="100"/>
      <c r="W87" s="18">
        <f t="shared" si="59"/>
        <v>5.3095652173913042</v>
      </c>
      <c r="X87" s="19">
        <f t="shared" si="60"/>
        <v>4.8695652173913043E-2</v>
      </c>
      <c r="Y87" s="19">
        <f t="shared" si="61"/>
        <v>0.92255892255892258</v>
      </c>
      <c r="Z87" s="18">
        <f t="shared" si="62"/>
        <v>0.48</v>
      </c>
      <c r="AA87" s="18">
        <f t="shared" si="63"/>
        <v>4.637096774193548</v>
      </c>
    </row>
    <row r="88" spans="1:27" s="116" customFormat="1" ht="15" x14ac:dyDescent="0.2">
      <c r="A88" s="110" t="s">
        <v>151</v>
      </c>
      <c r="B88" s="111" t="s">
        <v>152</v>
      </c>
      <c r="C88" s="112">
        <f>+C34+C9</f>
        <v>32</v>
      </c>
      <c r="D88" s="112">
        <f t="shared" ref="D88:N88" si="68">+D34+D9</f>
        <v>32</v>
      </c>
      <c r="E88" s="112">
        <f t="shared" si="68"/>
        <v>195</v>
      </c>
      <c r="F88" s="112">
        <f t="shared" si="68"/>
        <v>0</v>
      </c>
      <c r="G88" s="112">
        <f t="shared" si="68"/>
        <v>3</v>
      </c>
      <c r="H88" s="112">
        <f t="shared" si="68"/>
        <v>0</v>
      </c>
      <c r="I88" s="112">
        <f t="shared" si="68"/>
        <v>0</v>
      </c>
      <c r="J88" s="112">
        <f t="shared" si="68"/>
        <v>34</v>
      </c>
      <c r="K88" s="113">
        <f t="shared" ref="K88:K90" si="69">SUM(E88:J88)</f>
        <v>232</v>
      </c>
      <c r="L88" s="112">
        <f t="shared" si="68"/>
        <v>135</v>
      </c>
      <c r="M88" s="112">
        <f t="shared" si="68"/>
        <v>84</v>
      </c>
      <c r="N88" s="112">
        <f t="shared" si="68"/>
        <v>16</v>
      </c>
      <c r="O88" s="113">
        <f t="shared" si="65"/>
        <v>235</v>
      </c>
      <c r="P88" s="113">
        <f t="shared" si="66"/>
        <v>29</v>
      </c>
      <c r="Q88" s="112"/>
      <c r="R88" s="112">
        <f t="shared" ref="R88:U88" si="70">+R34+R9</f>
        <v>992</v>
      </c>
      <c r="S88" s="112">
        <f t="shared" si="70"/>
        <v>918</v>
      </c>
      <c r="T88" s="112">
        <f t="shared" si="70"/>
        <v>910</v>
      </c>
      <c r="U88" s="112">
        <f t="shared" si="70"/>
        <v>902</v>
      </c>
      <c r="V88" s="112"/>
      <c r="W88" s="114">
        <f t="shared" si="59"/>
        <v>3.8723404255319149</v>
      </c>
      <c r="X88" s="115">
        <f t="shared" si="60"/>
        <v>6.8085106382978725E-2</v>
      </c>
      <c r="Y88" s="115">
        <f t="shared" si="61"/>
        <v>0.92540322580645162</v>
      </c>
      <c r="Z88" s="114">
        <f t="shared" si="62"/>
        <v>0.31489361702127661</v>
      </c>
      <c r="AA88" s="114">
        <f t="shared" si="63"/>
        <v>7.34375</v>
      </c>
    </row>
    <row r="89" spans="1:27" ht="15" x14ac:dyDescent="0.2">
      <c r="A89" s="20" t="s">
        <v>153</v>
      </c>
      <c r="B89" s="23" t="s">
        <v>154</v>
      </c>
      <c r="C89" s="100">
        <f>+C26</f>
        <v>8</v>
      </c>
      <c r="D89" s="100">
        <f t="shared" ref="D89:N89" si="71">+D26</f>
        <v>8</v>
      </c>
      <c r="E89" s="100">
        <f t="shared" si="71"/>
        <v>11</v>
      </c>
      <c r="F89" s="100">
        <f t="shared" si="71"/>
        <v>0</v>
      </c>
      <c r="G89" s="100">
        <f t="shared" si="71"/>
        <v>0</v>
      </c>
      <c r="H89" s="100">
        <f t="shared" si="71"/>
        <v>0</v>
      </c>
      <c r="I89" s="100">
        <f t="shared" si="71"/>
        <v>0</v>
      </c>
      <c r="J89" s="100">
        <f t="shared" si="71"/>
        <v>11</v>
      </c>
      <c r="K89" s="22">
        <f t="shared" si="69"/>
        <v>22</v>
      </c>
      <c r="L89" s="100">
        <f t="shared" si="71"/>
        <v>1</v>
      </c>
      <c r="M89" s="100">
        <f t="shared" si="71"/>
        <v>13</v>
      </c>
      <c r="N89" s="100">
        <f t="shared" si="71"/>
        <v>9</v>
      </c>
      <c r="O89" s="22">
        <f t="shared" si="65"/>
        <v>23</v>
      </c>
      <c r="P89" s="22">
        <f t="shared" si="66"/>
        <v>7</v>
      </c>
      <c r="Q89" s="100"/>
      <c r="R89" s="100">
        <f t="shared" ref="R89:U89" si="72">+R26</f>
        <v>232</v>
      </c>
      <c r="S89" s="100">
        <f t="shared" si="72"/>
        <v>210</v>
      </c>
      <c r="T89" s="100">
        <f t="shared" si="72"/>
        <v>197</v>
      </c>
      <c r="U89" s="100">
        <f t="shared" si="72"/>
        <v>196</v>
      </c>
      <c r="V89" s="100"/>
      <c r="W89" s="18">
        <f t="shared" si="59"/>
        <v>8.5652173913043477</v>
      </c>
      <c r="X89" s="19">
        <f t="shared" si="60"/>
        <v>0.39130434782608697</v>
      </c>
      <c r="Y89" s="19">
        <f t="shared" si="61"/>
        <v>0.90517241379310343</v>
      </c>
      <c r="Z89" s="18">
        <f t="shared" si="62"/>
        <v>0.95652173913043481</v>
      </c>
      <c r="AA89" s="18">
        <f t="shared" si="63"/>
        <v>2.875</v>
      </c>
    </row>
    <row r="90" spans="1:27" s="109" customFormat="1" ht="15" x14ac:dyDescent="0.2">
      <c r="A90" s="103" t="s">
        <v>155</v>
      </c>
      <c r="B90" s="104" t="s">
        <v>156</v>
      </c>
      <c r="C90" s="105">
        <f>+C28</f>
        <v>6</v>
      </c>
      <c r="D90" s="105">
        <f t="shared" ref="D90:N90" si="73">+D28</f>
        <v>6</v>
      </c>
      <c r="E90" s="105">
        <f t="shared" si="73"/>
        <v>14</v>
      </c>
      <c r="F90" s="105">
        <f t="shared" si="73"/>
        <v>0</v>
      </c>
      <c r="G90" s="105">
        <f t="shared" si="73"/>
        <v>0</v>
      </c>
      <c r="H90" s="105">
        <f t="shared" si="73"/>
        <v>0</v>
      </c>
      <c r="I90" s="105">
        <f t="shared" si="73"/>
        <v>0</v>
      </c>
      <c r="J90" s="105">
        <f t="shared" si="73"/>
        <v>21</v>
      </c>
      <c r="K90" s="106">
        <f t="shared" si="69"/>
        <v>35</v>
      </c>
      <c r="L90" s="105">
        <f t="shared" si="73"/>
        <v>6</v>
      </c>
      <c r="M90" s="105">
        <f t="shared" si="73"/>
        <v>28</v>
      </c>
      <c r="N90" s="105">
        <f t="shared" si="73"/>
        <v>1</v>
      </c>
      <c r="O90" s="106">
        <f t="shared" si="65"/>
        <v>35</v>
      </c>
      <c r="P90" s="106">
        <f t="shared" si="66"/>
        <v>6</v>
      </c>
      <c r="Q90" s="105"/>
      <c r="R90" s="105">
        <f t="shared" ref="R90:U90" si="74">+R28</f>
        <v>186</v>
      </c>
      <c r="S90" s="105">
        <f t="shared" si="74"/>
        <v>177</v>
      </c>
      <c r="T90" s="105">
        <f t="shared" si="74"/>
        <v>169</v>
      </c>
      <c r="U90" s="105">
        <f t="shared" si="74"/>
        <v>169</v>
      </c>
      <c r="V90" s="105"/>
      <c r="W90" s="107">
        <f t="shared" si="59"/>
        <v>4.8285714285714283</v>
      </c>
      <c r="X90" s="108">
        <f t="shared" si="60"/>
        <v>2.8571428571428571E-2</v>
      </c>
      <c r="Y90" s="108">
        <f t="shared" si="61"/>
        <v>0.95161290322580649</v>
      </c>
      <c r="Z90" s="107">
        <f t="shared" si="62"/>
        <v>0.25714285714285712</v>
      </c>
      <c r="AA90" s="107">
        <f t="shared" si="63"/>
        <v>5.833333333333333</v>
      </c>
    </row>
    <row r="91" spans="1:27" ht="15" x14ac:dyDescent="0.2">
      <c r="A91" s="20" t="s">
        <v>157</v>
      </c>
      <c r="B91" s="21" t="s">
        <v>158</v>
      </c>
      <c r="C91" s="100">
        <f>+C13</f>
        <v>30</v>
      </c>
      <c r="D91" s="100">
        <f t="shared" ref="D91:N91" si="75">+D13</f>
        <v>17</v>
      </c>
      <c r="E91" s="100">
        <f t="shared" si="75"/>
        <v>96</v>
      </c>
      <c r="F91" s="100">
        <f t="shared" si="75"/>
        <v>0</v>
      </c>
      <c r="G91" s="100">
        <f t="shared" si="75"/>
        <v>19</v>
      </c>
      <c r="H91" s="100">
        <f t="shared" si="75"/>
        <v>0</v>
      </c>
      <c r="I91" s="100">
        <f t="shared" si="75"/>
        <v>0</v>
      </c>
      <c r="J91" s="100">
        <f t="shared" si="75"/>
        <v>18</v>
      </c>
      <c r="K91" s="22">
        <f>SUM(E91:J91)</f>
        <v>133</v>
      </c>
      <c r="L91" s="100">
        <f t="shared" si="75"/>
        <v>130</v>
      </c>
      <c r="M91" s="100">
        <f t="shared" si="75"/>
        <v>9</v>
      </c>
      <c r="N91" s="100">
        <f t="shared" si="75"/>
        <v>0</v>
      </c>
      <c r="O91" s="22">
        <f>SUM(L91:N91)</f>
        <v>139</v>
      </c>
      <c r="P91" s="22">
        <f>+D91+K91-O91</f>
        <v>11</v>
      </c>
      <c r="Q91" s="100"/>
      <c r="R91" s="100">
        <f t="shared" ref="R91:U91" si="76">+R13</f>
        <v>796</v>
      </c>
      <c r="S91" s="100">
        <f t="shared" si="76"/>
        <v>483</v>
      </c>
      <c r="T91" s="100">
        <f t="shared" si="76"/>
        <v>477</v>
      </c>
      <c r="U91" s="100">
        <f t="shared" si="76"/>
        <v>476</v>
      </c>
      <c r="V91" s="100"/>
      <c r="W91" s="18">
        <f>IF(S91&gt;0,T91/O91,"")</f>
        <v>3.4316546762589928</v>
      </c>
      <c r="X91" s="19" t="str">
        <f>IF(N91&gt;0,(N91/O91),"")</f>
        <v/>
      </c>
      <c r="Y91" s="19">
        <f>IF(S91&gt;0,(S91/R91),"")</f>
        <v>0.60678391959798994</v>
      </c>
      <c r="Z91" s="18">
        <f>IF(S91&gt;0,(R91-S91)/O91,"")</f>
        <v>2.2517985611510793</v>
      </c>
      <c r="AA91" s="18">
        <f>IF(S91&gt;0,O91/C91,"")</f>
        <v>4.6333333333333337</v>
      </c>
    </row>
    <row r="92" spans="1:27" s="93" customFormat="1" ht="15" x14ac:dyDescent="0.2">
      <c r="A92" s="96" t="s">
        <v>159</v>
      </c>
      <c r="B92" s="99" t="s">
        <v>160</v>
      </c>
      <c r="C92" s="97">
        <f>+C30</f>
        <v>6</v>
      </c>
      <c r="D92" s="97">
        <f t="shared" ref="D92:N92" si="77">+D30</f>
        <v>6</v>
      </c>
      <c r="E92" s="97">
        <f t="shared" si="77"/>
        <v>23</v>
      </c>
      <c r="F92" s="97">
        <f t="shared" si="77"/>
        <v>0</v>
      </c>
      <c r="G92" s="97">
        <f t="shared" si="77"/>
        <v>0</v>
      </c>
      <c r="H92" s="97">
        <f t="shared" si="77"/>
        <v>0</v>
      </c>
      <c r="I92" s="97">
        <f t="shared" si="77"/>
        <v>0</v>
      </c>
      <c r="J92" s="97">
        <f t="shared" si="77"/>
        <v>9</v>
      </c>
      <c r="K92" s="98">
        <f t="shared" ref="K92:K95" si="78">SUM(E92:J92)</f>
        <v>32</v>
      </c>
      <c r="L92" s="97">
        <f t="shared" si="77"/>
        <v>14</v>
      </c>
      <c r="M92" s="97">
        <f t="shared" si="77"/>
        <v>19</v>
      </c>
      <c r="N92" s="97">
        <f t="shared" si="77"/>
        <v>0</v>
      </c>
      <c r="O92" s="98">
        <f t="shared" ref="O92:O95" si="79">SUM(L92:N92)</f>
        <v>33</v>
      </c>
      <c r="P92" s="98">
        <f t="shared" ref="P92:P96" si="80">+D92+K92-O92</f>
        <v>5</v>
      </c>
      <c r="Q92" s="97"/>
      <c r="R92" s="97">
        <f t="shared" ref="R92:U92" si="81">+R30</f>
        <v>186</v>
      </c>
      <c r="S92" s="97">
        <f t="shared" si="81"/>
        <v>143</v>
      </c>
      <c r="T92" s="97">
        <f t="shared" si="81"/>
        <v>155</v>
      </c>
      <c r="U92" s="97">
        <f t="shared" si="81"/>
        <v>139</v>
      </c>
      <c r="V92" s="97"/>
      <c r="W92" s="94">
        <f t="shared" ref="W92:W95" si="82">IF(S92&gt;0,T92/O92,"")</f>
        <v>4.6969696969696972</v>
      </c>
      <c r="X92" s="95" t="str">
        <f t="shared" ref="X92:X95" si="83">IF(N92&gt;0,(N92/O92),"")</f>
        <v/>
      </c>
      <c r="Y92" s="95">
        <f t="shared" ref="Y92:Y95" si="84">IF(S92&gt;0,(S92/R92),"")</f>
        <v>0.76881720430107525</v>
      </c>
      <c r="Z92" s="94">
        <f t="shared" ref="Z92:Z95" si="85">IF(S92&gt;0,(R92-S92)/O92,"")</f>
        <v>1.303030303030303</v>
      </c>
      <c r="AA92" s="94">
        <f t="shared" ref="AA92:AA95" si="86">IF(S92&gt;0,O92/C92,"")</f>
        <v>5.5</v>
      </c>
    </row>
    <row r="93" spans="1:27" s="5" customFormat="1" ht="26.25" x14ac:dyDescent="0.4">
      <c r="A93" s="20" t="s">
        <v>161</v>
      </c>
      <c r="B93" s="88" t="s">
        <v>162</v>
      </c>
      <c r="C93" s="101">
        <f t="shared" ref="C93:I93" si="87">+C14+C15</f>
        <v>20</v>
      </c>
      <c r="D93" s="101">
        <f t="shared" si="87"/>
        <v>14</v>
      </c>
      <c r="E93" s="101">
        <f t="shared" si="87"/>
        <v>49</v>
      </c>
      <c r="F93" s="101">
        <f t="shared" si="87"/>
        <v>0</v>
      </c>
      <c r="G93" s="101">
        <f t="shared" si="87"/>
        <v>0</v>
      </c>
      <c r="H93" s="101">
        <f t="shared" si="87"/>
        <v>0</v>
      </c>
      <c r="I93" s="101">
        <f t="shared" si="87"/>
        <v>0</v>
      </c>
      <c r="J93" s="101">
        <v>0</v>
      </c>
      <c r="K93" s="83">
        <f t="shared" si="78"/>
        <v>49</v>
      </c>
      <c r="L93" s="101">
        <f>+L14+L15</f>
        <v>51</v>
      </c>
      <c r="M93" s="101">
        <v>0</v>
      </c>
      <c r="N93" s="101">
        <f>+N14+N15</f>
        <v>0</v>
      </c>
      <c r="O93" s="83">
        <f t="shared" si="79"/>
        <v>51</v>
      </c>
      <c r="P93" s="83">
        <f t="shared" si="80"/>
        <v>12</v>
      </c>
      <c r="Q93" s="102"/>
      <c r="R93" s="101">
        <f>+R14+R15</f>
        <v>630</v>
      </c>
      <c r="S93" s="101">
        <f>+S14+S15</f>
        <v>444</v>
      </c>
      <c r="T93" s="101">
        <f>+T14+T15</f>
        <v>482</v>
      </c>
      <c r="U93" s="101">
        <f>+U14+U15</f>
        <v>482</v>
      </c>
      <c r="V93" s="101"/>
      <c r="W93" s="90">
        <f t="shared" si="82"/>
        <v>9.4509803921568629</v>
      </c>
      <c r="X93" s="91" t="str">
        <f t="shared" si="83"/>
        <v/>
      </c>
      <c r="Y93" s="91">
        <f t="shared" si="84"/>
        <v>0.70476190476190481</v>
      </c>
      <c r="Z93" s="90">
        <f t="shared" si="85"/>
        <v>3.6470588235294117</v>
      </c>
      <c r="AA93" s="90">
        <f t="shared" si="86"/>
        <v>2.5499999999999998</v>
      </c>
    </row>
    <row r="94" spans="1:27" ht="15" x14ac:dyDescent="0.2">
      <c r="A94" s="20" t="s">
        <v>163</v>
      </c>
      <c r="B94" s="21" t="s">
        <v>164</v>
      </c>
      <c r="C94" s="100">
        <f>+C17</f>
        <v>40</v>
      </c>
      <c r="D94" s="100">
        <f t="shared" ref="D94:J94" si="88">+D17</f>
        <v>28</v>
      </c>
      <c r="E94" s="100">
        <f t="shared" si="88"/>
        <v>237</v>
      </c>
      <c r="F94" s="100">
        <f t="shared" si="88"/>
        <v>0</v>
      </c>
      <c r="G94" s="100">
        <f t="shared" si="88"/>
        <v>0</v>
      </c>
      <c r="H94" s="100">
        <f t="shared" si="88"/>
        <v>0</v>
      </c>
      <c r="I94" s="100">
        <f t="shared" si="88"/>
        <v>0</v>
      </c>
      <c r="J94" s="100">
        <f t="shared" si="88"/>
        <v>0</v>
      </c>
      <c r="K94" s="22">
        <f t="shared" si="78"/>
        <v>237</v>
      </c>
      <c r="L94" s="100">
        <f>+L17</f>
        <v>230</v>
      </c>
      <c r="M94" s="100">
        <f t="shared" ref="M94:N94" si="89">+M17</f>
        <v>4</v>
      </c>
      <c r="N94" s="100">
        <f t="shared" si="89"/>
        <v>0</v>
      </c>
      <c r="O94" s="22">
        <f t="shared" si="79"/>
        <v>234</v>
      </c>
      <c r="P94" s="22">
        <f t="shared" si="80"/>
        <v>31</v>
      </c>
      <c r="Q94" s="100"/>
      <c r="R94" s="100">
        <f>+R17</f>
        <v>1194</v>
      </c>
      <c r="S94" s="100">
        <f t="shared" ref="S94:U94" si="90">+S17</f>
        <v>884</v>
      </c>
      <c r="T94" s="100">
        <f t="shared" si="90"/>
        <v>880</v>
      </c>
      <c r="U94" s="100">
        <f t="shared" si="90"/>
        <v>880</v>
      </c>
      <c r="V94" s="100"/>
      <c r="W94" s="18">
        <f t="shared" si="82"/>
        <v>3.7606837606837606</v>
      </c>
      <c r="X94" s="19" t="str">
        <f t="shared" si="83"/>
        <v/>
      </c>
      <c r="Y94" s="19">
        <f t="shared" si="84"/>
        <v>0.74036850921273034</v>
      </c>
      <c r="Z94" s="18">
        <f t="shared" si="85"/>
        <v>1.3247863247863247</v>
      </c>
      <c r="AA94" s="18">
        <f t="shared" si="86"/>
        <v>5.85</v>
      </c>
    </row>
    <row r="95" spans="1:27" ht="15.75" x14ac:dyDescent="0.25">
      <c r="A95" s="20" t="s">
        <v>165</v>
      </c>
      <c r="B95" s="21" t="s">
        <v>166</v>
      </c>
      <c r="C95" s="100">
        <f>+C24</f>
        <v>26</v>
      </c>
      <c r="D95" s="100">
        <f t="shared" ref="D95:J95" si="91">+D24</f>
        <v>19</v>
      </c>
      <c r="E95" s="100">
        <f t="shared" si="91"/>
        <v>19</v>
      </c>
      <c r="F95" s="100">
        <f t="shared" si="91"/>
        <v>0</v>
      </c>
      <c r="G95" s="100">
        <f t="shared" si="91"/>
        <v>0</v>
      </c>
      <c r="H95" s="100">
        <f t="shared" si="91"/>
        <v>0</v>
      </c>
      <c r="I95" s="100">
        <f t="shared" si="91"/>
        <v>157</v>
      </c>
      <c r="J95" s="100">
        <f t="shared" si="91"/>
        <v>12</v>
      </c>
      <c r="K95" s="22">
        <f t="shared" si="78"/>
        <v>188</v>
      </c>
      <c r="L95" s="100">
        <f>+L24</f>
        <v>196</v>
      </c>
      <c r="M95" s="100">
        <f t="shared" ref="M95:N95" si="92">+M24</f>
        <v>1</v>
      </c>
      <c r="N95" s="100">
        <f t="shared" si="92"/>
        <v>0</v>
      </c>
      <c r="O95" s="22">
        <f t="shared" si="79"/>
        <v>197</v>
      </c>
      <c r="P95" s="22">
        <f t="shared" si="80"/>
        <v>10</v>
      </c>
      <c r="Q95" s="100"/>
      <c r="R95" s="100">
        <f>+R24</f>
        <v>806</v>
      </c>
      <c r="S95" s="101">
        <f t="shared" ref="S95:U95" si="93">+S24</f>
        <v>403</v>
      </c>
      <c r="T95" s="101">
        <f t="shared" si="93"/>
        <v>420</v>
      </c>
      <c r="U95" s="100">
        <f t="shared" si="93"/>
        <v>0</v>
      </c>
      <c r="V95" s="100"/>
      <c r="W95" s="18">
        <f t="shared" si="82"/>
        <v>2.1319796954314723</v>
      </c>
      <c r="X95" s="19" t="str">
        <f t="shared" si="83"/>
        <v/>
      </c>
      <c r="Y95" s="19">
        <f t="shared" si="84"/>
        <v>0.5</v>
      </c>
      <c r="Z95" s="18">
        <f t="shared" si="85"/>
        <v>2.0456852791878171</v>
      </c>
      <c r="AA95" s="18">
        <f t="shared" si="86"/>
        <v>7.5769230769230766</v>
      </c>
    </row>
    <row r="96" spans="1:27" ht="15.75" x14ac:dyDescent="0.25">
      <c r="A96" s="20"/>
      <c r="B96" s="21"/>
      <c r="C96" s="100"/>
      <c r="D96" s="100"/>
      <c r="E96" s="100"/>
      <c r="F96" s="100"/>
      <c r="G96" s="100"/>
      <c r="H96" s="100"/>
      <c r="I96" s="100"/>
      <c r="J96" s="100"/>
      <c r="K96" s="22">
        <f>SUM(E96:J96)</f>
        <v>0</v>
      </c>
      <c r="L96" s="100"/>
      <c r="M96" s="100"/>
      <c r="N96" s="100"/>
      <c r="O96" s="22">
        <f>SUM(L96:N96)</f>
        <v>0</v>
      </c>
      <c r="P96" s="22">
        <f t="shared" si="80"/>
        <v>0</v>
      </c>
      <c r="Q96" s="100"/>
      <c r="R96" s="100"/>
      <c r="S96" s="101"/>
      <c r="T96" s="100"/>
      <c r="U96" s="100"/>
      <c r="V96" s="100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1.0236220472440944" right="0.23622047244094491" top="0.74803149606299213" bottom="0.74803149606299213" header="0.31496062992125984" footer="0.31496062992125984"/>
  <pageSetup paperSize="5" scale="3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98"/>
  <sheetViews>
    <sheetView topLeftCell="A7" workbookViewId="0">
      <selection sqref="A1:U36"/>
    </sheetView>
  </sheetViews>
  <sheetFormatPr baseColWidth="10" defaultRowHeight="11.25" x14ac:dyDescent="0.2"/>
  <cols>
    <col min="1" max="1" width="11.140625" style="2" customWidth="1"/>
    <col min="2" max="2" width="28.5703125" style="2" customWidth="1"/>
    <col min="3" max="3" width="11.42578125" style="2"/>
    <col min="4" max="4" width="10.28515625" style="2" customWidth="1"/>
    <col min="5" max="5" width="9.28515625" style="2" customWidth="1"/>
    <col min="6" max="6" width="5.85546875" style="2" customWidth="1"/>
    <col min="7" max="7" width="6.7109375" style="2" customWidth="1"/>
    <col min="8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0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19" width="10.7109375" style="2" customWidth="1"/>
    <col min="20" max="20" width="8.140625" style="2" customWidth="1"/>
    <col min="21" max="21" width="9.285156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42" t="s">
        <v>147</v>
      </c>
      <c r="J1" s="142"/>
      <c r="K1" s="142"/>
      <c r="L1" s="142"/>
      <c r="M1" s="142"/>
      <c r="N1" s="142"/>
      <c r="O1" s="142"/>
    </row>
    <row r="2" spans="1:27" ht="15.75" x14ac:dyDescent="0.25">
      <c r="A2" s="1" t="s">
        <v>1</v>
      </c>
      <c r="B2" s="3" t="s">
        <v>2</v>
      </c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4"/>
      <c r="U2" s="4"/>
      <c r="V2" s="4"/>
    </row>
    <row r="3" spans="1:27" ht="15" x14ac:dyDescent="0.2">
      <c r="A3" s="1" t="s">
        <v>4</v>
      </c>
      <c r="B3" s="3" t="s">
        <v>177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43" t="s">
        <v>6</v>
      </c>
      <c r="B5" s="145" t="s">
        <v>7</v>
      </c>
      <c r="C5" s="132" t="s">
        <v>8</v>
      </c>
      <c r="D5" s="132" t="s">
        <v>9</v>
      </c>
      <c r="E5" s="130" t="s">
        <v>10</v>
      </c>
      <c r="F5" s="134"/>
      <c r="G5" s="134"/>
      <c r="H5" s="134"/>
      <c r="I5" s="134"/>
      <c r="J5" s="134"/>
      <c r="K5" s="131"/>
      <c r="L5" s="130" t="s">
        <v>11</v>
      </c>
      <c r="M5" s="134"/>
      <c r="N5" s="134"/>
      <c r="O5" s="131"/>
      <c r="P5" s="132" t="s">
        <v>12</v>
      </c>
      <c r="Q5" s="132" t="s">
        <v>13</v>
      </c>
      <c r="R5" s="130" t="s">
        <v>14</v>
      </c>
      <c r="S5" s="131"/>
      <c r="T5" s="130" t="s">
        <v>15</v>
      </c>
      <c r="U5" s="131"/>
      <c r="V5" s="132" t="s">
        <v>16</v>
      </c>
      <c r="W5" s="130" t="s">
        <v>17</v>
      </c>
      <c r="X5" s="134"/>
      <c r="Y5" s="134"/>
      <c r="Z5" s="134"/>
      <c r="AA5" s="131"/>
    </row>
    <row r="6" spans="1:27" ht="56.25" x14ac:dyDescent="0.2">
      <c r="A6" s="144"/>
      <c r="B6" s="146"/>
      <c r="C6" s="133"/>
      <c r="D6" s="133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19" t="s">
        <v>24</v>
      </c>
      <c r="L6" s="8" t="s">
        <v>25</v>
      </c>
      <c r="M6" s="9" t="s">
        <v>26</v>
      </c>
      <c r="N6" s="118" t="s">
        <v>27</v>
      </c>
      <c r="O6" s="9" t="s">
        <v>24</v>
      </c>
      <c r="P6" s="133"/>
      <c r="Q6" s="133"/>
      <c r="R6" s="117" t="s">
        <v>28</v>
      </c>
      <c r="S6" s="9" t="s">
        <v>29</v>
      </c>
      <c r="T6" s="117" t="s">
        <v>24</v>
      </c>
      <c r="U6" s="9" t="s">
        <v>30</v>
      </c>
      <c r="V6" s="133"/>
      <c r="W6" s="8" t="s">
        <v>31</v>
      </c>
      <c r="X6" s="14" t="s">
        <v>32</v>
      </c>
      <c r="Y6" s="14" t="s">
        <v>33</v>
      </c>
      <c r="Z6" s="14" t="s">
        <v>34</v>
      </c>
      <c r="AA6" s="119" t="s">
        <v>35</v>
      </c>
    </row>
    <row r="7" spans="1:27" ht="15.75" x14ac:dyDescent="0.25">
      <c r="A7" s="15"/>
      <c r="B7" s="120" t="s">
        <v>36</v>
      </c>
      <c r="C7" s="17">
        <f>SUM(C8:C36)</f>
        <v>292</v>
      </c>
      <c r="D7" s="17">
        <f t="shared" ref="D7:V7" si="0">SUM(D8:D36)</f>
        <v>216</v>
      </c>
      <c r="E7" s="17">
        <f t="shared" si="0"/>
        <v>1006</v>
      </c>
      <c r="F7" s="17">
        <f>SUM(F8:F36)</f>
        <v>0</v>
      </c>
      <c r="G7" s="17">
        <f>SUM(G8:G36)</f>
        <v>94</v>
      </c>
      <c r="H7" s="17">
        <f>SUM(H8:H36)</f>
        <v>0</v>
      </c>
      <c r="I7" s="17">
        <f>SUM(I8:I36)</f>
        <v>167</v>
      </c>
      <c r="J7" s="17">
        <f t="shared" si="0"/>
        <v>214</v>
      </c>
      <c r="K7" s="17">
        <f t="shared" si="0"/>
        <v>1481</v>
      </c>
      <c r="L7" s="17">
        <f t="shared" si="0"/>
        <v>1200</v>
      </c>
      <c r="M7" s="17">
        <f t="shared" si="0"/>
        <v>214</v>
      </c>
      <c r="N7" s="17">
        <f t="shared" si="0"/>
        <v>49</v>
      </c>
      <c r="O7" s="17">
        <f t="shared" si="0"/>
        <v>1463</v>
      </c>
      <c r="P7" s="17">
        <f t="shared" si="0"/>
        <v>234</v>
      </c>
      <c r="Q7" s="17">
        <f t="shared" si="0"/>
        <v>0</v>
      </c>
      <c r="R7" s="17">
        <f t="shared" si="0"/>
        <v>8221</v>
      </c>
      <c r="S7" s="17">
        <f t="shared" si="0"/>
        <v>6596</v>
      </c>
      <c r="T7" s="17">
        <f t="shared" si="0"/>
        <v>6776</v>
      </c>
      <c r="U7" s="17">
        <f t="shared" si="0"/>
        <v>6335</v>
      </c>
      <c r="V7" s="17">
        <f t="shared" si="0"/>
        <v>0</v>
      </c>
      <c r="W7" s="18">
        <f t="shared" ref="W7:W36" si="1">IF(S7&gt;0,T7/O7,"")</f>
        <v>4.6315789473684212</v>
      </c>
      <c r="X7" s="19">
        <f t="shared" ref="X7:X36" si="2">IF(N7&gt;0,(N7/O7),"")</f>
        <v>3.3492822966507178E-2</v>
      </c>
      <c r="Y7" s="19">
        <f t="shared" ref="Y7:Y36" si="3">IF(S7&gt;0,(S7/R7),"")</f>
        <v>0.80233548230142315</v>
      </c>
      <c r="Z7" s="18">
        <f t="shared" ref="Z7:Z36" si="4">IF(S7&gt;0,(R7-S7)/O7,"")</f>
        <v>1.1107313738892686</v>
      </c>
      <c r="AA7" s="18">
        <f t="shared" ref="AA7:AA36" si="5">IF(S7&gt;0,O7/C7,"")</f>
        <v>5.0102739726027394</v>
      </c>
    </row>
    <row r="8" spans="1:27" ht="15.75" x14ac:dyDescent="0.25">
      <c r="A8" s="20" t="s">
        <v>37</v>
      </c>
      <c r="B8" s="21" t="s">
        <v>38</v>
      </c>
      <c r="C8" s="3">
        <v>65</v>
      </c>
      <c r="D8" s="3">
        <v>51</v>
      </c>
      <c r="E8" s="3">
        <v>228</v>
      </c>
      <c r="F8" s="3"/>
      <c r="G8" s="3">
        <v>2</v>
      </c>
      <c r="H8" s="3"/>
      <c r="I8" s="3"/>
      <c r="J8" s="3">
        <v>42</v>
      </c>
      <c r="K8" s="22">
        <f>SUM(E8:J8)</f>
        <v>272</v>
      </c>
      <c r="L8" s="67">
        <v>223</v>
      </c>
      <c r="M8" s="67">
        <v>28</v>
      </c>
      <c r="N8" s="67">
        <v>20</v>
      </c>
      <c r="O8" s="22">
        <f t="shared" ref="O8:O36" si="6">SUM(L8:N8)</f>
        <v>271</v>
      </c>
      <c r="P8" s="22">
        <f t="shared" ref="P8:P36" si="7">+D8+K8-O8</f>
        <v>52</v>
      </c>
      <c r="Q8" s="3"/>
      <c r="R8" s="67">
        <v>1669</v>
      </c>
      <c r="S8" s="67">
        <v>1604</v>
      </c>
      <c r="T8" s="67">
        <v>1460</v>
      </c>
      <c r="U8" s="67">
        <v>1446</v>
      </c>
      <c r="V8" s="3"/>
      <c r="W8" s="18">
        <f t="shared" si="1"/>
        <v>5.3874538745387452</v>
      </c>
      <c r="X8" s="19">
        <f t="shared" si="2"/>
        <v>7.3800738007380073E-2</v>
      </c>
      <c r="Y8" s="19">
        <f t="shared" si="3"/>
        <v>0.96105452366686639</v>
      </c>
      <c r="Z8" s="18">
        <f t="shared" si="4"/>
        <v>0.23985239852398524</v>
      </c>
      <c r="AA8" s="18">
        <f t="shared" si="5"/>
        <v>4.1692307692307695</v>
      </c>
    </row>
    <row r="9" spans="1:27" ht="15.75" x14ac:dyDescent="0.25">
      <c r="A9" s="20" t="s">
        <v>37</v>
      </c>
      <c r="B9" s="21" t="s">
        <v>40</v>
      </c>
      <c r="C9" s="3">
        <v>16</v>
      </c>
      <c r="D9" s="3">
        <v>14</v>
      </c>
      <c r="E9" s="3">
        <v>77</v>
      </c>
      <c r="F9" s="3"/>
      <c r="G9" s="3"/>
      <c r="H9" s="3"/>
      <c r="I9" s="3"/>
      <c r="J9" s="3">
        <v>16</v>
      </c>
      <c r="K9" s="22">
        <f t="shared" ref="K9:K36" si="8">SUM(E9:J9)</f>
        <v>93</v>
      </c>
      <c r="L9" s="3">
        <v>61</v>
      </c>
      <c r="M9" s="3">
        <v>22</v>
      </c>
      <c r="N9" s="3">
        <v>9</v>
      </c>
      <c r="O9" s="22">
        <f t="shared" si="6"/>
        <v>92</v>
      </c>
      <c r="P9" s="22">
        <f t="shared" si="7"/>
        <v>15</v>
      </c>
      <c r="Q9" s="3"/>
      <c r="R9" s="67">
        <v>480</v>
      </c>
      <c r="S9" s="67">
        <v>451</v>
      </c>
      <c r="T9" s="67">
        <v>455</v>
      </c>
      <c r="U9" s="67">
        <v>450</v>
      </c>
      <c r="V9" s="3"/>
      <c r="W9" s="18">
        <f t="shared" si="1"/>
        <v>4.9456521739130439</v>
      </c>
      <c r="X9" s="19">
        <f t="shared" si="2"/>
        <v>9.7826086956521743E-2</v>
      </c>
      <c r="Y9" s="19">
        <f t="shared" si="3"/>
        <v>0.93958333333333333</v>
      </c>
      <c r="Z9" s="18">
        <f t="shared" si="4"/>
        <v>0.31521739130434784</v>
      </c>
      <c r="AA9" s="18">
        <f t="shared" si="5"/>
        <v>5.75</v>
      </c>
    </row>
    <row r="10" spans="1:27" ht="15.75" x14ac:dyDescent="0.25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67"/>
      <c r="S10" s="67"/>
      <c r="T10" s="67"/>
      <c r="U10" s="67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.75" x14ac:dyDescent="0.25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67"/>
      <c r="S11" s="67"/>
      <c r="T11" s="67"/>
      <c r="U11" s="67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.75" x14ac:dyDescent="0.25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67"/>
      <c r="S12" s="67"/>
      <c r="T12" s="67"/>
      <c r="U12" s="67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.75" x14ac:dyDescent="0.25">
      <c r="A13" s="20" t="s">
        <v>47</v>
      </c>
      <c r="B13" s="21" t="s">
        <v>48</v>
      </c>
      <c r="C13" s="3">
        <v>30</v>
      </c>
      <c r="D13" s="3">
        <v>11</v>
      </c>
      <c r="E13" s="3">
        <v>109</v>
      </c>
      <c r="F13" s="3"/>
      <c r="G13" s="3">
        <v>17</v>
      </c>
      <c r="H13" s="3"/>
      <c r="I13" s="3"/>
      <c r="J13" s="3">
        <v>14</v>
      </c>
      <c r="K13" s="22">
        <f t="shared" si="8"/>
        <v>140</v>
      </c>
      <c r="L13" s="3">
        <v>133</v>
      </c>
      <c r="M13" s="3">
        <v>5</v>
      </c>
      <c r="N13" s="3"/>
      <c r="O13" s="22">
        <f t="shared" si="6"/>
        <v>138</v>
      </c>
      <c r="P13" s="22">
        <f t="shared" si="7"/>
        <v>13</v>
      </c>
      <c r="Q13" s="3"/>
      <c r="R13" s="67">
        <v>718</v>
      </c>
      <c r="S13" s="67">
        <v>428</v>
      </c>
      <c r="T13" s="67">
        <v>666</v>
      </c>
      <c r="U13" s="67">
        <v>660</v>
      </c>
      <c r="V13" s="3"/>
      <c r="W13" s="18">
        <f t="shared" si="1"/>
        <v>4.8260869565217392</v>
      </c>
      <c r="X13" s="19" t="str">
        <f t="shared" si="2"/>
        <v/>
      </c>
      <c r="Y13" s="19">
        <f t="shared" si="3"/>
        <v>0.59610027855153203</v>
      </c>
      <c r="Z13" s="18">
        <f t="shared" si="4"/>
        <v>2.1014492753623188</v>
      </c>
      <c r="AA13" s="18">
        <f t="shared" si="5"/>
        <v>4.5999999999999996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4</v>
      </c>
      <c r="E14" s="67">
        <v>37</v>
      </c>
      <c r="F14" s="67"/>
      <c r="G14" s="67"/>
      <c r="H14" s="67"/>
      <c r="I14" s="67"/>
      <c r="J14" s="67"/>
      <c r="K14" s="83">
        <f t="shared" si="8"/>
        <v>37</v>
      </c>
      <c r="L14" s="67">
        <v>4</v>
      </c>
      <c r="M14" s="67"/>
      <c r="N14" s="67">
        <v>2</v>
      </c>
      <c r="O14" s="83">
        <f t="shared" si="6"/>
        <v>6</v>
      </c>
      <c r="P14" s="83">
        <v>9</v>
      </c>
      <c r="Q14" s="89"/>
      <c r="R14" s="67">
        <v>300</v>
      </c>
      <c r="S14" s="67">
        <v>168</v>
      </c>
      <c r="T14" s="67">
        <v>140</v>
      </c>
      <c r="U14" s="67">
        <v>140</v>
      </c>
      <c r="V14" s="67"/>
      <c r="W14" s="90">
        <f t="shared" si="1"/>
        <v>23.333333333333332</v>
      </c>
      <c r="X14" s="91">
        <f t="shared" si="2"/>
        <v>0.33333333333333331</v>
      </c>
      <c r="Y14" s="91">
        <f t="shared" si="3"/>
        <v>0.56000000000000005</v>
      </c>
      <c r="Z14" s="90">
        <f t="shared" si="4"/>
        <v>22</v>
      </c>
      <c r="AA14" s="90">
        <f t="shared" si="5"/>
        <v>0.6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8</v>
      </c>
      <c r="E15" s="67">
        <v>17</v>
      </c>
      <c r="F15" s="67"/>
      <c r="G15" s="67"/>
      <c r="H15" s="67"/>
      <c r="I15" s="67"/>
      <c r="J15" s="67"/>
      <c r="K15" s="83">
        <f t="shared" si="8"/>
        <v>17</v>
      </c>
      <c r="L15" s="67">
        <v>41</v>
      </c>
      <c r="M15" s="67"/>
      <c r="N15" s="67"/>
      <c r="O15" s="83">
        <f t="shared" si="6"/>
        <v>41</v>
      </c>
      <c r="P15" s="83">
        <v>10</v>
      </c>
      <c r="Q15" s="67"/>
      <c r="R15" s="67">
        <v>302</v>
      </c>
      <c r="S15" s="67">
        <v>218</v>
      </c>
      <c r="T15" s="67">
        <v>229</v>
      </c>
      <c r="U15" s="67">
        <v>229</v>
      </c>
      <c r="V15" s="67"/>
      <c r="W15" s="90">
        <f t="shared" si="1"/>
        <v>5.5853658536585362</v>
      </c>
      <c r="X15" s="91" t="str">
        <f t="shared" si="2"/>
        <v/>
      </c>
      <c r="Y15" s="91">
        <f t="shared" si="3"/>
        <v>0.72185430463576161</v>
      </c>
      <c r="Z15" s="90">
        <f t="shared" si="4"/>
        <v>2.0487804878048781</v>
      </c>
      <c r="AA15" s="90">
        <f t="shared" si="5"/>
        <v>4.0999999999999996</v>
      </c>
    </row>
    <row r="16" spans="1:27" ht="15.75" x14ac:dyDescent="0.25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67"/>
      <c r="S16" s="67"/>
      <c r="T16" s="67"/>
      <c r="U16" s="67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67">
        <v>31</v>
      </c>
      <c r="E17" s="67">
        <v>216</v>
      </c>
      <c r="F17" s="67"/>
      <c r="G17" s="67"/>
      <c r="H17" s="67"/>
      <c r="I17" s="67"/>
      <c r="J17" s="67">
        <v>1</v>
      </c>
      <c r="K17" s="83">
        <f>SUM(E17:J17)</f>
        <v>217</v>
      </c>
      <c r="L17" s="67">
        <v>216</v>
      </c>
      <c r="M17" s="67">
        <v>4</v>
      </c>
      <c r="N17" s="67"/>
      <c r="O17" s="22">
        <f t="shared" si="6"/>
        <v>220</v>
      </c>
      <c r="P17" s="83">
        <f t="shared" si="7"/>
        <v>28</v>
      </c>
      <c r="Q17" s="67"/>
      <c r="R17" s="67">
        <v>1138</v>
      </c>
      <c r="S17" s="67">
        <v>796</v>
      </c>
      <c r="T17" s="67">
        <v>816</v>
      </c>
      <c r="U17" s="67">
        <v>815</v>
      </c>
      <c r="V17" s="67"/>
      <c r="W17" s="18">
        <f>IF(S17&gt;0,T17/O17,"")</f>
        <v>3.709090909090909</v>
      </c>
      <c r="X17" s="19" t="str">
        <f>IF(N17&gt;0,(N17/O17),"")</f>
        <v/>
      </c>
      <c r="Y17" s="19">
        <f>IF(S17&gt;0,(S17/R17),"")</f>
        <v>0.69947275922671348</v>
      </c>
      <c r="Z17" s="18">
        <f>IF(S17&gt;0,(R17-S17)/O17,"")</f>
        <v>1.5545454545454545</v>
      </c>
      <c r="AA17" s="18">
        <f>IF(S17&gt;0,O17/C17,"")</f>
        <v>5.5</v>
      </c>
    </row>
    <row r="18" spans="1:27" ht="15.75" x14ac:dyDescent="0.25">
      <c r="A18" s="20" t="s">
        <v>57</v>
      </c>
      <c r="B18" s="21" t="s">
        <v>58</v>
      </c>
      <c r="C18" s="3">
        <v>10</v>
      </c>
      <c r="D18" s="3">
        <v>9</v>
      </c>
      <c r="E18" s="3">
        <v>46</v>
      </c>
      <c r="F18" s="3"/>
      <c r="G18" s="3"/>
      <c r="H18" s="3"/>
      <c r="I18" s="3"/>
      <c r="J18" s="3">
        <v>4</v>
      </c>
      <c r="K18" s="22">
        <f>SUM(E18:J18)</f>
        <v>50</v>
      </c>
      <c r="L18" s="67">
        <v>47</v>
      </c>
      <c r="M18" s="3">
        <v>2</v>
      </c>
      <c r="N18" s="3"/>
      <c r="O18" s="22">
        <f t="shared" si="6"/>
        <v>49</v>
      </c>
      <c r="P18" s="22">
        <f t="shared" si="7"/>
        <v>10</v>
      </c>
      <c r="Q18" s="3"/>
      <c r="R18" s="67">
        <v>281</v>
      </c>
      <c r="S18" s="67">
        <v>130</v>
      </c>
      <c r="T18" s="67">
        <v>126</v>
      </c>
      <c r="U18" s="67">
        <v>126</v>
      </c>
      <c r="V18" s="3"/>
      <c r="W18" s="18">
        <f>IF(S18&gt;0,T18/O18,"")</f>
        <v>2.5714285714285716</v>
      </c>
      <c r="X18" s="19" t="str">
        <f>IF(N18&gt;0,(N18/O18),"")</f>
        <v/>
      </c>
      <c r="Y18" s="19">
        <f>IF(S18&gt;0,(S18/R18),"")</f>
        <v>0.46263345195729538</v>
      </c>
      <c r="Z18" s="18">
        <f>IF(S18&gt;0,(R18-S18)/O18,"")</f>
        <v>3.0816326530612246</v>
      </c>
      <c r="AA18" s="18">
        <f>IF(S18&gt;0,O18/C18,"")</f>
        <v>4.9000000000000004</v>
      </c>
    </row>
    <row r="19" spans="1:27" ht="15.75" x14ac:dyDescent="0.25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67"/>
      <c r="S19" s="67"/>
      <c r="T19" s="67"/>
      <c r="U19" s="67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.75" x14ac:dyDescent="0.25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67"/>
      <c r="S20" s="67"/>
      <c r="T20" s="67"/>
      <c r="U20" s="67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.75" x14ac:dyDescent="0.25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67"/>
      <c r="S21" s="67"/>
      <c r="T21" s="67"/>
      <c r="U21" s="67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.75" x14ac:dyDescent="0.25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67"/>
      <c r="S22" s="67"/>
      <c r="T22" s="67"/>
      <c r="U22" s="67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.75" x14ac:dyDescent="0.25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67"/>
      <c r="S23" s="67"/>
      <c r="T23" s="67"/>
      <c r="U23" s="67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10</v>
      </c>
      <c r="E24" s="3">
        <v>18</v>
      </c>
      <c r="F24" s="3"/>
      <c r="G24" s="3"/>
      <c r="H24" s="3"/>
      <c r="I24" s="67">
        <v>167</v>
      </c>
      <c r="J24" s="3">
        <v>12</v>
      </c>
      <c r="K24" s="22">
        <f t="shared" si="8"/>
        <v>197</v>
      </c>
      <c r="L24" s="67">
        <v>188</v>
      </c>
      <c r="M24" s="3">
        <v>2</v>
      </c>
      <c r="N24" s="3">
        <v>2</v>
      </c>
      <c r="O24" s="22">
        <f t="shared" si="6"/>
        <v>192</v>
      </c>
      <c r="P24" s="22">
        <f t="shared" si="7"/>
        <v>15</v>
      </c>
      <c r="Q24" s="3"/>
      <c r="R24" s="67">
        <v>780</v>
      </c>
      <c r="S24" s="67">
        <v>387</v>
      </c>
      <c r="T24" s="67">
        <v>397</v>
      </c>
      <c r="U24" s="67"/>
      <c r="V24" s="3"/>
      <c r="W24" s="18">
        <f t="shared" si="1"/>
        <v>2.0677083333333335</v>
      </c>
      <c r="X24" s="19">
        <f t="shared" si="2"/>
        <v>1.0416666666666666E-2</v>
      </c>
      <c r="Y24" s="19">
        <f t="shared" si="3"/>
        <v>0.49615384615384617</v>
      </c>
      <c r="Z24" s="18">
        <f t="shared" si="4"/>
        <v>2.046875</v>
      </c>
      <c r="AA24" s="18">
        <f t="shared" si="5"/>
        <v>7.384615384615385</v>
      </c>
    </row>
    <row r="25" spans="1:27" ht="15.75" x14ac:dyDescent="0.25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67"/>
      <c r="S25" s="67"/>
      <c r="T25" s="67"/>
      <c r="U25" s="67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.75" x14ac:dyDescent="0.25">
      <c r="A26" s="20" t="s">
        <v>73</v>
      </c>
      <c r="B26" s="21" t="s">
        <v>74</v>
      </c>
      <c r="C26" s="3">
        <v>8</v>
      </c>
      <c r="D26" s="3">
        <v>7</v>
      </c>
      <c r="E26" s="3">
        <v>17</v>
      </c>
      <c r="F26" s="3"/>
      <c r="G26" s="3"/>
      <c r="H26" s="3"/>
      <c r="I26" s="3"/>
      <c r="J26" s="3">
        <v>17</v>
      </c>
      <c r="K26" s="22">
        <f t="shared" si="8"/>
        <v>34</v>
      </c>
      <c r="L26" s="3">
        <v>4</v>
      </c>
      <c r="M26" s="3">
        <v>21</v>
      </c>
      <c r="N26" s="3">
        <v>8</v>
      </c>
      <c r="O26" s="22">
        <f t="shared" si="6"/>
        <v>33</v>
      </c>
      <c r="P26" s="22">
        <f t="shared" si="7"/>
        <v>8</v>
      </c>
      <c r="Q26" s="3"/>
      <c r="R26" s="67">
        <v>240</v>
      </c>
      <c r="S26" s="67">
        <v>226</v>
      </c>
      <c r="T26" s="67">
        <v>220</v>
      </c>
      <c r="U26" s="67">
        <v>220</v>
      </c>
      <c r="V26" s="3"/>
      <c r="W26" s="18">
        <f t="shared" si="1"/>
        <v>6.666666666666667</v>
      </c>
      <c r="X26" s="19">
        <f t="shared" si="2"/>
        <v>0.24242424242424243</v>
      </c>
      <c r="Y26" s="19">
        <f t="shared" si="3"/>
        <v>0.94166666666666665</v>
      </c>
      <c r="Z26" s="18">
        <f t="shared" si="4"/>
        <v>0.42424242424242425</v>
      </c>
      <c r="AA26" s="18">
        <f t="shared" si="5"/>
        <v>4.125</v>
      </c>
    </row>
    <row r="27" spans="1:27" ht="15.75" x14ac:dyDescent="0.25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67"/>
      <c r="S27" s="67"/>
      <c r="T27" s="67"/>
      <c r="U27" s="67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.75" x14ac:dyDescent="0.25">
      <c r="A28" s="20" t="s">
        <v>77</v>
      </c>
      <c r="B28" s="26" t="s">
        <v>78</v>
      </c>
      <c r="C28" s="3">
        <v>6</v>
      </c>
      <c r="D28" s="3">
        <v>6</v>
      </c>
      <c r="E28" s="3">
        <v>15</v>
      </c>
      <c r="F28" s="3"/>
      <c r="G28" s="3"/>
      <c r="H28" s="3"/>
      <c r="I28" s="3"/>
      <c r="J28" s="3">
        <v>29</v>
      </c>
      <c r="K28" s="22">
        <f t="shared" si="8"/>
        <v>44</v>
      </c>
      <c r="L28" s="3">
        <v>5</v>
      </c>
      <c r="M28" s="3">
        <v>35</v>
      </c>
      <c r="N28" s="3">
        <v>4</v>
      </c>
      <c r="O28" s="22">
        <f t="shared" si="6"/>
        <v>44</v>
      </c>
      <c r="P28" s="22">
        <f t="shared" si="7"/>
        <v>6</v>
      </c>
      <c r="Q28" s="3"/>
      <c r="R28" s="67">
        <v>180</v>
      </c>
      <c r="S28" s="67">
        <v>164</v>
      </c>
      <c r="T28" s="67">
        <v>162</v>
      </c>
      <c r="U28" s="67">
        <v>144</v>
      </c>
      <c r="V28" s="3"/>
      <c r="W28" s="18">
        <f t="shared" si="1"/>
        <v>3.6818181818181817</v>
      </c>
      <c r="X28" s="19">
        <f t="shared" si="2"/>
        <v>9.0909090909090912E-2</v>
      </c>
      <c r="Y28" s="19">
        <f t="shared" si="3"/>
        <v>0.91111111111111109</v>
      </c>
      <c r="Z28" s="18">
        <f t="shared" si="4"/>
        <v>0.36363636363636365</v>
      </c>
      <c r="AA28" s="18">
        <f t="shared" si="5"/>
        <v>7.333333333333333</v>
      </c>
    </row>
    <row r="29" spans="1:27" ht="15.75" x14ac:dyDescent="0.25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67"/>
      <c r="S29" s="67"/>
      <c r="T29" s="67"/>
      <c r="U29" s="67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.75" x14ac:dyDescent="0.25">
      <c r="A30" s="20" t="s">
        <v>81</v>
      </c>
      <c r="B30" s="21" t="s">
        <v>82</v>
      </c>
      <c r="C30" s="3">
        <v>6</v>
      </c>
      <c r="D30" s="3">
        <v>5</v>
      </c>
      <c r="E30" s="3">
        <v>24</v>
      </c>
      <c r="F30" s="3"/>
      <c r="G30" s="3"/>
      <c r="H30" s="3"/>
      <c r="I30" s="3"/>
      <c r="J30" s="3">
        <v>5</v>
      </c>
      <c r="K30" s="22">
        <f t="shared" si="8"/>
        <v>29</v>
      </c>
      <c r="L30" s="3">
        <v>16</v>
      </c>
      <c r="M30" s="3">
        <v>14</v>
      </c>
      <c r="N30" s="3"/>
      <c r="O30" s="22">
        <f t="shared" si="6"/>
        <v>30</v>
      </c>
      <c r="P30" s="22">
        <f t="shared" si="7"/>
        <v>4</v>
      </c>
      <c r="Q30" s="3"/>
      <c r="R30" s="67">
        <v>180</v>
      </c>
      <c r="S30" s="67">
        <v>139</v>
      </c>
      <c r="T30" s="67">
        <v>138</v>
      </c>
      <c r="U30" s="67">
        <v>138</v>
      </c>
      <c r="V30" s="3"/>
      <c r="W30" s="18">
        <f t="shared" si="1"/>
        <v>4.5999999999999996</v>
      </c>
      <c r="X30" s="19" t="str">
        <f t="shared" si="2"/>
        <v/>
      </c>
      <c r="Y30" s="19">
        <f t="shared" si="3"/>
        <v>0.77222222222222225</v>
      </c>
      <c r="Z30" s="18">
        <f t="shared" si="4"/>
        <v>1.3666666666666667</v>
      </c>
      <c r="AA30" s="18">
        <f t="shared" si="5"/>
        <v>5</v>
      </c>
    </row>
    <row r="31" spans="1:27" ht="15.75" x14ac:dyDescent="0.25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67"/>
      <c r="S31" s="67"/>
      <c r="T31" s="67"/>
      <c r="U31" s="67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.75" x14ac:dyDescent="0.25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67"/>
      <c r="S32" s="67"/>
      <c r="T32" s="67"/>
      <c r="U32" s="67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.75" x14ac:dyDescent="0.25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67"/>
      <c r="S33" s="67"/>
      <c r="T33" s="67"/>
      <c r="U33" s="67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v>15</v>
      </c>
      <c r="E34" s="67">
        <v>98</v>
      </c>
      <c r="F34" s="3"/>
      <c r="G34" s="3">
        <v>4</v>
      </c>
      <c r="H34" s="3"/>
      <c r="I34" s="3"/>
      <c r="J34" s="3">
        <v>18</v>
      </c>
      <c r="K34" s="83">
        <f>SUM(E34:J34)</f>
        <v>120</v>
      </c>
      <c r="L34" s="3">
        <v>55</v>
      </c>
      <c r="M34" s="67">
        <v>62</v>
      </c>
      <c r="N34" s="3">
        <v>2</v>
      </c>
      <c r="O34" s="22">
        <f>SUM(L34:N34)</f>
        <v>119</v>
      </c>
      <c r="P34" s="22">
        <f>+D34+K34-O34</f>
        <v>16</v>
      </c>
      <c r="Q34" s="3"/>
      <c r="R34" s="67">
        <v>480</v>
      </c>
      <c r="S34" s="67">
        <v>461</v>
      </c>
      <c r="T34" s="67">
        <v>495</v>
      </c>
      <c r="U34" s="67">
        <v>495</v>
      </c>
      <c r="V34" s="3"/>
      <c r="W34" s="18">
        <f>IF(S34&gt;0,T34/O34,"")</f>
        <v>4.1596638655462188</v>
      </c>
      <c r="X34" s="19">
        <f>IF(N34&gt;0,(N34/O34),"")</f>
        <v>1.680672268907563E-2</v>
      </c>
      <c r="Y34" s="19">
        <f>IF(S34&gt;0,(S34/R34),"")</f>
        <v>0.9604166666666667</v>
      </c>
      <c r="Z34" s="18">
        <f>IF(S34&gt;0,(R34-S34)/O34,"")</f>
        <v>0.15966386554621848</v>
      </c>
      <c r="AA34" s="18">
        <f>IF(S34&gt;0,O34/C34,"")</f>
        <v>7.4375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v>45</v>
      </c>
      <c r="E35" s="3">
        <v>104</v>
      </c>
      <c r="F35" s="3"/>
      <c r="G35" s="3">
        <v>71</v>
      </c>
      <c r="H35" s="3"/>
      <c r="I35" s="3"/>
      <c r="J35" s="67">
        <v>56</v>
      </c>
      <c r="K35" s="83">
        <f>SUM(E35:J35)</f>
        <v>231</v>
      </c>
      <c r="L35" s="67">
        <v>207</v>
      </c>
      <c r="M35" s="3">
        <v>19</v>
      </c>
      <c r="N35" s="3">
        <v>2</v>
      </c>
      <c r="O35" s="22">
        <f>SUM(L35:N35)</f>
        <v>228</v>
      </c>
      <c r="P35" s="22">
        <f>+D35+K35-O35</f>
        <v>48</v>
      </c>
      <c r="Q35" s="3"/>
      <c r="R35" s="67">
        <v>1473</v>
      </c>
      <c r="S35" s="67">
        <v>1424</v>
      </c>
      <c r="T35" s="67">
        <v>1472</v>
      </c>
      <c r="U35" s="67">
        <v>1472</v>
      </c>
      <c r="V35" s="3"/>
      <c r="W35" s="18">
        <f>IF(S35&gt;0,T35/O35,"")</f>
        <v>6.4561403508771926</v>
      </c>
      <c r="X35" s="19">
        <f>IF(N35&gt;0,(N35/O35),"")</f>
        <v>8.771929824561403E-3</v>
      </c>
      <c r="Y35" s="19">
        <f>IF(S35&gt;0,(S35/R35),"")</f>
        <v>0.96673455532926</v>
      </c>
      <c r="Z35" s="18">
        <f>IF(S35&gt;0,(R35-S35)/O35,"")</f>
        <v>0.21491228070175439</v>
      </c>
      <c r="AA35" s="18">
        <f>IF(S35&gt;0,O35/C35,"")</f>
        <v>4.6530612244897958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5693</v>
      </c>
      <c r="E39" s="135" t="s">
        <v>98</v>
      </c>
      <c r="F39" s="136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220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5" t="s">
        <v>113</v>
      </c>
      <c r="F43" s="136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7" t="s">
        <v>125</v>
      </c>
      <c r="G46" s="148"/>
      <c r="H46" s="148"/>
      <c r="I46" s="149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7" t="s">
        <v>129</v>
      </c>
      <c r="G47" s="138"/>
      <c r="H47" s="138"/>
      <c r="I47" s="139"/>
      <c r="J47" s="53">
        <v>177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282</v>
      </c>
      <c r="E48" s="56" t="s">
        <v>132</v>
      </c>
      <c r="F48" s="57" t="s">
        <v>24</v>
      </c>
      <c r="G48" s="48"/>
      <c r="H48" s="48"/>
      <c r="I48" s="32"/>
      <c r="J48" s="58">
        <f>SUM(J44:J47)</f>
        <v>177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140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36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6371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42" t="s">
        <v>146</v>
      </c>
      <c r="J60" s="142"/>
      <c r="K60" s="142"/>
      <c r="L60" s="142"/>
      <c r="M60" s="142"/>
      <c r="N60" s="142"/>
      <c r="O60" s="142"/>
    </row>
    <row r="61" spans="1:27" ht="15.75" x14ac:dyDescent="0.25">
      <c r="A61" s="1" t="s">
        <v>1</v>
      </c>
      <c r="B61" s="3" t="s">
        <v>2</v>
      </c>
      <c r="D61" s="140" t="s">
        <v>3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4"/>
      <c r="U61" s="4"/>
      <c r="V61" s="4"/>
    </row>
    <row r="62" spans="1:27" ht="15" x14ac:dyDescent="0.2">
      <c r="A62" s="1" t="s">
        <v>4</v>
      </c>
      <c r="B62" s="3" t="s">
        <v>177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43" t="s">
        <v>6</v>
      </c>
      <c r="B64" s="145" t="s">
        <v>7</v>
      </c>
      <c r="C64" s="132" t="s">
        <v>8</v>
      </c>
      <c r="D64" s="132" t="s">
        <v>9</v>
      </c>
      <c r="E64" s="130" t="s">
        <v>10</v>
      </c>
      <c r="F64" s="134"/>
      <c r="G64" s="134"/>
      <c r="H64" s="134"/>
      <c r="I64" s="134"/>
      <c r="J64" s="134"/>
      <c r="K64" s="131"/>
      <c r="L64" s="130" t="s">
        <v>11</v>
      </c>
      <c r="M64" s="134"/>
      <c r="N64" s="134"/>
      <c r="O64" s="131"/>
      <c r="P64" s="132" t="s">
        <v>12</v>
      </c>
      <c r="Q64" s="132" t="s">
        <v>13</v>
      </c>
      <c r="R64" s="130" t="s">
        <v>14</v>
      </c>
      <c r="S64" s="131"/>
      <c r="T64" s="130" t="s">
        <v>15</v>
      </c>
      <c r="U64" s="131"/>
      <c r="V64" s="132" t="s">
        <v>16</v>
      </c>
      <c r="W64" s="130" t="s">
        <v>17</v>
      </c>
      <c r="X64" s="134"/>
      <c r="Y64" s="134"/>
      <c r="Z64" s="134"/>
      <c r="AA64" s="131"/>
    </row>
    <row r="65" spans="1:27" ht="56.25" x14ac:dyDescent="0.2">
      <c r="A65" s="144"/>
      <c r="B65" s="146"/>
      <c r="C65" s="133"/>
      <c r="D65" s="133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19" t="s">
        <v>24</v>
      </c>
      <c r="L65" s="8" t="s">
        <v>25</v>
      </c>
      <c r="M65" s="9" t="s">
        <v>26</v>
      </c>
      <c r="N65" s="118" t="s">
        <v>27</v>
      </c>
      <c r="O65" s="9" t="s">
        <v>24</v>
      </c>
      <c r="P65" s="133"/>
      <c r="Q65" s="133"/>
      <c r="R65" s="117" t="s">
        <v>28</v>
      </c>
      <c r="S65" s="9" t="s">
        <v>29</v>
      </c>
      <c r="T65" s="117" t="s">
        <v>24</v>
      </c>
      <c r="U65" s="9" t="s">
        <v>30</v>
      </c>
      <c r="V65" s="133"/>
      <c r="W65" s="8" t="s">
        <v>31</v>
      </c>
      <c r="X65" s="14" t="s">
        <v>32</v>
      </c>
      <c r="Y65" s="14" t="s">
        <v>33</v>
      </c>
      <c r="Z65" s="14" t="s">
        <v>34</v>
      </c>
      <c r="AA65" s="119" t="s">
        <v>35</v>
      </c>
    </row>
    <row r="66" spans="1:27" ht="15.75" x14ac:dyDescent="0.25">
      <c r="A66" s="15"/>
      <c r="B66" s="120" t="s">
        <v>36</v>
      </c>
      <c r="C66" s="17">
        <f t="shared" ref="C66:V66" si="9">SUM(C67:C78)</f>
        <v>292</v>
      </c>
      <c r="D66" s="17">
        <f t="shared" si="9"/>
        <v>216</v>
      </c>
      <c r="E66" s="17">
        <f t="shared" si="9"/>
        <v>1006</v>
      </c>
      <c r="F66" s="17">
        <f t="shared" si="9"/>
        <v>0</v>
      </c>
      <c r="G66" s="17">
        <f t="shared" si="9"/>
        <v>94</v>
      </c>
      <c r="H66" s="17">
        <f t="shared" si="9"/>
        <v>0</v>
      </c>
      <c r="I66" s="17">
        <f t="shared" si="9"/>
        <v>167</v>
      </c>
      <c r="J66" s="17">
        <f t="shared" si="9"/>
        <v>214</v>
      </c>
      <c r="K66" s="17">
        <f t="shared" si="9"/>
        <v>1481</v>
      </c>
      <c r="L66" s="17">
        <f t="shared" si="9"/>
        <v>1200</v>
      </c>
      <c r="M66" s="17">
        <f t="shared" si="9"/>
        <v>214</v>
      </c>
      <c r="N66" s="17">
        <f t="shared" si="9"/>
        <v>49</v>
      </c>
      <c r="O66" s="17">
        <f t="shared" si="9"/>
        <v>1463</v>
      </c>
      <c r="P66" s="17">
        <f t="shared" si="9"/>
        <v>234</v>
      </c>
      <c r="Q66" s="17">
        <f t="shared" si="9"/>
        <v>0</v>
      </c>
      <c r="R66" s="17">
        <f t="shared" si="9"/>
        <v>8221</v>
      </c>
      <c r="S66" s="17">
        <f t="shared" si="9"/>
        <v>6596</v>
      </c>
      <c r="T66" s="17">
        <f t="shared" si="9"/>
        <v>6776</v>
      </c>
      <c r="U66" s="17">
        <f t="shared" si="9"/>
        <v>6335</v>
      </c>
      <c r="V66" s="17">
        <f t="shared" si="9"/>
        <v>0</v>
      </c>
      <c r="W66" s="18">
        <f t="shared" ref="W66:W70" si="10">IF(S66&gt;0,T66/O66,"")</f>
        <v>4.6315789473684212</v>
      </c>
      <c r="X66" s="19">
        <f t="shared" ref="X66:X70" si="11">IF(N66&gt;0,(N66/O66),"")</f>
        <v>3.3492822966507178E-2</v>
      </c>
      <c r="Y66" s="19">
        <f t="shared" ref="Y66:Y70" si="12">IF(S66&gt;0,(S66/R66),"")</f>
        <v>0.80233548230142315</v>
      </c>
      <c r="Z66" s="18">
        <f t="shared" ref="Z66:Z70" si="13">IF(S66&gt;0,(R66-S66)/O66,"")</f>
        <v>1.1107313738892686</v>
      </c>
      <c r="AA66" s="18">
        <f t="shared" ref="AA66:AA70" si="14">IF(S66&gt;0,O66/C66,"")</f>
        <v>5.0102739726027394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65</v>
      </c>
      <c r="E67" s="3">
        <f t="shared" si="15"/>
        <v>305</v>
      </c>
      <c r="F67" s="3">
        <f t="shared" si="15"/>
        <v>0</v>
      </c>
      <c r="G67" s="3">
        <f t="shared" si="15"/>
        <v>2</v>
      </c>
      <c r="H67" s="3">
        <f t="shared" si="15"/>
        <v>0</v>
      </c>
      <c r="I67" s="3">
        <f t="shared" si="15"/>
        <v>0</v>
      </c>
      <c r="J67" s="3">
        <f t="shared" si="15"/>
        <v>58</v>
      </c>
      <c r="K67" s="22">
        <f>SUM(E67:J67)</f>
        <v>365</v>
      </c>
      <c r="L67" s="67">
        <f>+L8+L9</f>
        <v>284</v>
      </c>
      <c r="M67" s="67">
        <f t="shared" ref="M67:N67" si="16">+M8+M9</f>
        <v>50</v>
      </c>
      <c r="N67" s="67">
        <f t="shared" si="16"/>
        <v>29</v>
      </c>
      <c r="O67" s="22">
        <f t="shared" ref="O67:O70" si="17">SUM(L67:N67)</f>
        <v>363</v>
      </c>
      <c r="P67" s="22">
        <f t="shared" ref="P67:P68" si="18">+D67+K67-O67</f>
        <v>67</v>
      </c>
      <c r="Q67" s="3"/>
      <c r="R67" s="3">
        <f>+R8+R9</f>
        <v>2149</v>
      </c>
      <c r="S67" s="3">
        <f t="shared" ref="S67:U67" si="19">+S8+S9</f>
        <v>2055</v>
      </c>
      <c r="T67" s="3">
        <f t="shared" si="19"/>
        <v>1915</v>
      </c>
      <c r="U67" s="3">
        <f t="shared" si="19"/>
        <v>1896</v>
      </c>
      <c r="V67" s="3"/>
      <c r="W67" s="18">
        <f t="shared" si="10"/>
        <v>5.2754820936639115</v>
      </c>
      <c r="X67" s="19">
        <f t="shared" si="11"/>
        <v>7.9889807162534437E-2</v>
      </c>
      <c r="Y67" s="19">
        <f t="shared" si="12"/>
        <v>0.95625872498836673</v>
      </c>
      <c r="Z67" s="18">
        <f t="shared" si="13"/>
        <v>0.25895316804407714</v>
      </c>
      <c r="AA67" s="18">
        <f t="shared" si="14"/>
        <v>4.4814814814814818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11</v>
      </c>
      <c r="E68" s="3">
        <f t="shared" si="20"/>
        <v>109</v>
      </c>
      <c r="F68" s="3">
        <f t="shared" si="20"/>
        <v>0</v>
      </c>
      <c r="G68" s="3">
        <f t="shared" si="20"/>
        <v>17</v>
      </c>
      <c r="H68" s="3">
        <f t="shared" si="20"/>
        <v>0</v>
      </c>
      <c r="I68" s="3">
        <f t="shared" si="20"/>
        <v>0</v>
      </c>
      <c r="J68" s="3">
        <f t="shared" si="20"/>
        <v>14</v>
      </c>
      <c r="K68" s="22">
        <f t="shared" ref="K68:K70" si="21">SUM(E68:J68)</f>
        <v>140</v>
      </c>
      <c r="L68" s="3">
        <f>+L13</f>
        <v>133</v>
      </c>
      <c r="M68" s="3">
        <f t="shared" ref="M68:N68" si="22">+M13</f>
        <v>5</v>
      </c>
      <c r="N68" s="3">
        <f t="shared" si="22"/>
        <v>0</v>
      </c>
      <c r="O68" s="22">
        <f t="shared" si="17"/>
        <v>138</v>
      </c>
      <c r="P68" s="22">
        <f t="shared" si="18"/>
        <v>13</v>
      </c>
      <c r="Q68" s="3"/>
      <c r="R68" s="3">
        <f>+R13</f>
        <v>718</v>
      </c>
      <c r="S68" s="3">
        <f t="shared" ref="S68:U70" si="23">+S13</f>
        <v>428</v>
      </c>
      <c r="T68" s="3">
        <f t="shared" si="23"/>
        <v>666</v>
      </c>
      <c r="U68" s="3">
        <f t="shared" si="23"/>
        <v>660</v>
      </c>
      <c r="V68" s="3"/>
      <c r="W68" s="18">
        <f t="shared" si="10"/>
        <v>4.8260869565217392</v>
      </c>
      <c r="X68" s="19" t="str">
        <f t="shared" si="11"/>
        <v/>
      </c>
      <c r="Y68" s="19">
        <f t="shared" si="12"/>
        <v>0.59610027855153203</v>
      </c>
      <c r="Z68" s="18">
        <f t="shared" si="13"/>
        <v>2.1014492753623188</v>
      </c>
      <c r="AA68" s="18">
        <f t="shared" si="14"/>
        <v>4.5999999999999996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4</v>
      </c>
      <c r="E69" s="67">
        <f t="shared" si="20"/>
        <v>37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37</v>
      </c>
      <c r="L69" s="67">
        <f>+L14</f>
        <v>4</v>
      </c>
      <c r="M69" s="67">
        <f>+M14</f>
        <v>0</v>
      </c>
      <c r="N69" s="67">
        <f>+N14</f>
        <v>2</v>
      </c>
      <c r="O69" s="83">
        <f t="shared" si="17"/>
        <v>6</v>
      </c>
      <c r="P69" s="83">
        <v>9</v>
      </c>
      <c r="Q69" s="67"/>
      <c r="R69" s="67">
        <f>+R14</f>
        <v>300</v>
      </c>
      <c r="S69" s="67">
        <f t="shared" si="23"/>
        <v>168</v>
      </c>
      <c r="T69" s="67">
        <f t="shared" si="23"/>
        <v>140</v>
      </c>
      <c r="U69" s="67">
        <f t="shared" si="23"/>
        <v>140</v>
      </c>
      <c r="V69" s="67"/>
      <c r="W69" s="90">
        <f t="shared" si="10"/>
        <v>23.333333333333332</v>
      </c>
      <c r="X69" s="91">
        <f t="shared" si="11"/>
        <v>0.33333333333333331</v>
      </c>
      <c r="Y69" s="91">
        <f t="shared" si="12"/>
        <v>0.56000000000000005</v>
      </c>
      <c r="Z69" s="90">
        <f t="shared" si="13"/>
        <v>22</v>
      </c>
      <c r="AA69" s="90">
        <f t="shared" si="14"/>
        <v>0.6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8</v>
      </c>
      <c r="E70" s="67">
        <f t="shared" si="20"/>
        <v>17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17</v>
      </c>
      <c r="L70" s="67">
        <f>+L15</f>
        <v>41</v>
      </c>
      <c r="M70" s="67">
        <f>+M15</f>
        <v>0</v>
      </c>
      <c r="N70" s="67">
        <f>+N15</f>
        <v>0</v>
      </c>
      <c r="O70" s="83">
        <f t="shared" si="17"/>
        <v>41</v>
      </c>
      <c r="P70" s="83">
        <v>10</v>
      </c>
      <c r="Q70" s="67"/>
      <c r="R70" s="67">
        <f>+R15</f>
        <v>302</v>
      </c>
      <c r="S70" s="67">
        <f t="shared" si="23"/>
        <v>218</v>
      </c>
      <c r="T70" s="67">
        <f t="shared" si="23"/>
        <v>229</v>
      </c>
      <c r="U70" s="67">
        <f t="shared" si="23"/>
        <v>229</v>
      </c>
      <c r="V70" s="67"/>
      <c r="W70" s="90">
        <f t="shared" si="10"/>
        <v>5.5853658536585362</v>
      </c>
      <c r="X70" s="91" t="str">
        <f t="shared" si="11"/>
        <v/>
      </c>
      <c r="Y70" s="91">
        <f t="shared" si="12"/>
        <v>0.72185430463576161</v>
      </c>
      <c r="Z70" s="90">
        <f t="shared" si="13"/>
        <v>2.0487804878048781</v>
      </c>
      <c r="AA70" s="90">
        <f t="shared" si="14"/>
        <v>4.0999999999999996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4">+D17</f>
        <v>31</v>
      </c>
      <c r="E71" s="3">
        <f t="shared" si="24"/>
        <v>216</v>
      </c>
      <c r="F71" s="3">
        <f t="shared" si="24"/>
        <v>0</v>
      </c>
      <c r="G71" s="3">
        <f t="shared" si="24"/>
        <v>0</v>
      </c>
      <c r="H71" s="3">
        <f t="shared" si="24"/>
        <v>0</v>
      </c>
      <c r="I71" s="3">
        <f t="shared" si="24"/>
        <v>0</v>
      </c>
      <c r="J71" s="3">
        <f t="shared" si="24"/>
        <v>1</v>
      </c>
      <c r="K71" s="22">
        <f>SUM(E71:J71)</f>
        <v>217</v>
      </c>
      <c r="L71" s="3">
        <f>+L17</f>
        <v>216</v>
      </c>
      <c r="M71" s="3">
        <f t="shared" ref="M71:N72" si="25">+M17</f>
        <v>4</v>
      </c>
      <c r="N71" s="3">
        <f t="shared" si="25"/>
        <v>0</v>
      </c>
      <c r="O71" s="22">
        <f>SUM(L71:N71)</f>
        <v>220</v>
      </c>
      <c r="P71" s="22">
        <f>+D71+K71-O71</f>
        <v>28</v>
      </c>
      <c r="Q71" s="3"/>
      <c r="R71" s="3">
        <f>+R17</f>
        <v>1138</v>
      </c>
      <c r="S71" s="3">
        <f t="shared" ref="S71:U72" si="26">+S17</f>
        <v>796</v>
      </c>
      <c r="T71" s="3">
        <f t="shared" si="26"/>
        <v>816</v>
      </c>
      <c r="U71" s="3">
        <f t="shared" si="26"/>
        <v>815</v>
      </c>
      <c r="V71" s="3"/>
      <c r="W71" s="18">
        <f>IF(S71&gt;0,T71/O71,"")</f>
        <v>3.709090909090909</v>
      </c>
      <c r="X71" s="19" t="str">
        <f>IF(N71&gt;0,(N71/O71),"")</f>
        <v/>
      </c>
      <c r="Y71" s="19">
        <f>IF(S71&gt;0,(S71/R71),"")</f>
        <v>0.69947275922671348</v>
      </c>
      <c r="Z71" s="18">
        <f>IF(S71&gt;0,(R71-S71)/O71,"")</f>
        <v>1.5545454545454545</v>
      </c>
      <c r="AA71" s="18">
        <f>IF(S71&gt;0,O71/C71,"")</f>
        <v>5.5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9</v>
      </c>
      <c r="E72" s="3">
        <f t="shared" si="24"/>
        <v>46</v>
      </c>
      <c r="F72" s="3">
        <f t="shared" si="24"/>
        <v>0</v>
      </c>
      <c r="G72" s="3">
        <f t="shared" si="24"/>
        <v>0</v>
      </c>
      <c r="H72" s="3">
        <f t="shared" si="24"/>
        <v>0</v>
      </c>
      <c r="I72" s="3">
        <f t="shared" si="24"/>
        <v>0</v>
      </c>
      <c r="J72" s="3">
        <f t="shared" si="24"/>
        <v>4</v>
      </c>
      <c r="K72" s="22">
        <f t="shared" ref="K72:K75" si="27">SUM(E72:J72)</f>
        <v>50</v>
      </c>
      <c r="L72" s="3">
        <f>+L18</f>
        <v>47</v>
      </c>
      <c r="M72" s="3">
        <f t="shared" si="25"/>
        <v>2</v>
      </c>
      <c r="N72" s="3">
        <f t="shared" si="25"/>
        <v>0</v>
      </c>
      <c r="O72" s="22">
        <f t="shared" ref="O72:O75" si="28">SUM(L72:N72)</f>
        <v>49</v>
      </c>
      <c r="P72" s="22">
        <f t="shared" ref="P72:P78" si="29">+D72+K72-O72</f>
        <v>10</v>
      </c>
      <c r="Q72" s="3"/>
      <c r="R72" s="3">
        <f>+R18</f>
        <v>281</v>
      </c>
      <c r="S72" s="3">
        <f t="shared" si="26"/>
        <v>130</v>
      </c>
      <c r="T72" s="3">
        <f t="shared" si="26"/>
        <v>126</v>
      </c>
      <c r="U72" s="3">
        <f t="shared" si="26"/>
        <v>126</v>
      </c>
      <c r="V72" s="3"/>
      <c r="W72" s="18">
        <f t="shared" ref="W72:W75" si="30">IF(S72&gt;0,T72/O72,"")</f>
        <v>2.5714285714285716</v>
      </c>
      <c r="X72" s="19" t="str">
        <f t="shared" ref="X72:X75" si="31">IF(N72&gt;0,(N72/O72),"")</f>
        <v/>
      </c>
      <c r="Y72" s="19">
        <f t="shared" ref="Y72:Y75" si="32">IF(S72&gt;0,(S72/R72),"")</f>
        <v>0.46263345195729538</v>
      </c>
      <c r="Z72" s="18">
        <f t="shared" ref="Z72:Z75" si="33">IF(S72&gt;0,(R72-S72)/O72,"")</f>
        <v>3.0816326530612246</v>
      </c>
      <c r="AA72" s="18">
        <f t="shared" ref="AA72:AA75" si="34">IF(S72&gt;0,O72/C72,"")</f>
        <v>4.9000000000000004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10</v>
      </c>
      <c r="E73" s="3">
        <f t="shared" si="35"/>
        <v>18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167</v>
      </c>
      <c r="J73" s="3">
        <f t="shared" si="35"/>
        <v>12</v>
      </c>
      <c r="K73" s="22">
        <f t="shared" si="27"/>
        <v>197</v>
      </c>
      <c r="L73" s="3">
        <f>+L24</f>
        <v>188</v>
      </c>
      <c r="M73" s="3">
        <f t="shared" ref="M73:N73" si="36">+M24</f>
        <v>2</v>
      </c>
      <c r="N73" s="3">
        <f t="shared" si="36"/>
        <v>2</v>
      </c>
      <c r="O73" s="22">
        <f t="shared" si="28"/>
        <v>192</v>
      </c>
      <c r="P73" s="22">
        <f t="shared" si="29"/>
        <v>15</v>
      </c>
      <c r="Q73" s="24"/>
      <c r="R73" s="3">
        <f>+R24</f>
        <v>780</v>
      </c>
      <c r="S73" s="3">
        <f t="shared" ref="S73:U73" si="37">+S24</f>
        <v>387</v>
      </c>
      <c r="T73" s="3">
        <f t="shared" si="37"/>
        <v>397</v>
      </c>
      <c r="U73" s="3">
        <f t="shared" si="37"/>
        <v>0</v>
      </c>
      <c r="V73" s="3"/>
      <c r="W73" s="18">
        <f t="shared" si="30"/>
        <v>2.0677083333333335</v>
      </c>
      <c r="X73" s="19">
        <f t="shared" si="31"/>
        <v>1.0416666666666666E-2</v>
      </c>
      <c r="Y73" s="19">
        <f>IF(S73&gt;0,(S73/R73),"")</f>
        <v>0.49615384615384617</v>
      </c>
      <c r="Z73" s="18">
        <f>IF(S73&gt;0,(R73-S73)/O73,"")</f>
        <v>2.046875</v>
      </c>
      <c r="AA73" s="18">
        <f t="shared" si="34"/>
        <v>7.384615384615385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7</v>
      </c>
      <c r="E74" s="3">
        <f t="shared" si="38"/>
        <v>17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17</v>
      </c>
      <c r="K74" s="22">
        <f t="shared" si="27"/>
        <v>34</v>
      </c>
      <c r="L74" s="3">
        <f>+L26</f>
        <v>4</v>
      </c>
      <c r="M74" s="3">
        <f t="shared" ref="M74:N74" si="39">+M26</f>
        <v>21</v>
      </c>
      <c r="N74" s="3">
        <f t="shared" si="39"/>
        <v>8</v>
      </c>
      <c r="O74" s="22">
        <f t="shared" si="28"/>
        <v>33</v>
      </c>
      <c r="P74" s="22">
        <f t="shared" si="29"/>
        <v>8</v>
      </c>
      <c r="Q74" s="3"/>
      <c r="R74" s="3">
        <f>+R26</f>
        <v>240</v>
      </c>
      <c r="S74" s="3">
        <f t="shared" ref="S74:U74" si="40">+S26</f>
        <v>226</v>
      </c>
      <c r="T74" s="3">
        <f t="shared" si="40"/>
        <v>220</v>
      </c>
      <c r="U74" s="3">
        <f t="shared" si="40"/>
        <v>220</v>
      </c>
      <c r="V74" s="3"/>
      <c r="W74" s="18">
        <f t="shared" si="30"/>
        <v>6.666666666666667</v>
      </c>
      <c r="X74" s="19">
        <f t="shared" si="31"/>
        <v>0.24242424242424243</v>
      </c>
      <c r="Y74" s="19">
        <f t="shared" si="32"/>
        <v>0.94166666666666665</v>
      </c>
      <c r="Z74" s="18">
        <f t="shared" si="33"/>
        <v>0.42424242424242425</v>
      </c>
      <c r="AA74" s="18">
        <f t="shared" si="34"/>
        <v>4.125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6</v>
      </c>
      <c r="E75" s="3">
        <f t="shared" si="41"/>
        <v>15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29</v>
      </c>
      <c r="K75" s="22">
        <f t="shared" si="27"/>
        <v>44</v>
      </c>
      <c r="L75" s="3">
        <f>+L28</f>
        <v>5</v>
      </c>
      <c r="M75" s="3">
        <f t="shared" ref="M75:N75" si="42">+M28</f>
        <v>35</v>
      </c>
      <c r="N75" s="3">
        <f t="shared" si="42"/>
        <v>4</v>
      </c>
      <c r="O75" s="22">
        <f t="shared" si="28"/>
        <v>44</v>
      </c>
      <c r="P75" s="22">
        <f t="shared" si="29"/>
        <v>6</v>
      </c>
      <c r="Q75" s="3"/>
      <c r="R75" s="3">
        <f>+R28</f>
        <v>180</v>
      </c>
      <c r="S75" s="3">
        <f t="shared" ref="S75:U75" si="43">+S28</f>
        <v>164</v>
      </c>
      <c r="T75" s="3">
        <f t="shared" si="43"/>
        <v>162</v>
      </c>
      <c r="U75" s="3">
        <f t="shared" si="43"/>
        <v>144</v>
      </c>
      <c r="V75" s="3"/>
      <c r="W75" s="18">
        <f t="shared" si="30"/>
        <v>3.6818181818181817</v>
      </c>
      <c r="X75" s="19">
        <f t="shared" si="31"/>
        <v>9.0909090909090912E-2</v>
      </c>
      <c r="Y75" s="19">
        <f t="shared" si="32"/>
        <v>0.91111111111111109</v>
      </c>
      <c r="Z75" s="18">
        <f t="shared" si="33"/>
        <v>0.36363636363636365</v>
      </c>
      <c r="AA75" s="18">
        <f t="shared" si="34"/>
        <v>7.333333333333333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5</v>
      </c>
      <c r="E76" s="3">
        <f t="shared" si="44"/>
        <v>24</v>
      </c>
      <c r="F76" s="3">
        <f t="shared" si="44"/>
        <v>0</v>
      </c>
      <c r="G76" s="3">
        <f t="shared" si="44"/>
        <v>0</v>
      </c>
      <c r="H76" s="3">
        <f t="shared" si="44"/>
        <v>0</v>
      </c>
      <c r="I76" s="3">
        <f t="shared" si="44"/>
        <v>0</v>
      </c>
      <c r="J76" s="3">
        <f t="shared" si="44"/>
        <v>5</v>
      </c>
      <c r="K76" s="22">
        <f>SUM(E76:J76)</f>
        <v>29</v>
      </c>
      <c r="L76" s="3">
        <f>+L30</f>
        <v>16</v>
      </c>
      <c r="M76" s="3">
        <f t="shared" ref="M76:N76" si="45">+M30</f>
        <v>14</v>
      </c>
      <c r="N76" s="3">
        <f t="shared" si="45"/>
        <v>0</v>
      </c>
      <c r="O76" s="22">
        <f>SUM(L76:N76)</f>
        <v>30</v>
      </c>
      <c r="P76" s="22">
        <f t="shared" si="29"/>
        <v>4</v>
      </c>
      <c r="Q76" s="3"/>
      <c r="R76" s="3">
        <f>+R30</f>
        <v>180</v>
      </c>
      <c r="S76" s="3">
        <f t="shared" ref="S76:U76" si="46">+S30</f>
        <v>139</v>
      </c>
      <c r="T76" s="3">
        <f t="shared" si="46"/>
        <v>138</v>
      </c>
      <c r="U76" s="3">
        <f t="shared" si="46"/>
        <v>138</v>
      </c>
      <c r="V76" s="3"/>
      <c r="W76" s="18">
        <f>IF(S76&gt;0,T76/O76,"")</f>
        <v>4.5999999999999996</v>
      </c>
      <c r="X76" s="19" t="str">
        <f>IF(N76&gt;0,(N76/O76),"")</f>
        <v/>
      </c>
      <c r="Y76" s="19">
        <f>IF(S76&gt;0,(S76/R76),"")</f>
        <v>0.77222222222222225</v>
      </c>
      <c r="Z76" s="18">
        <f>IF(S76&gt;0,(R76-S76)/O76,"")</f>
        <v>1.3666666666666667</v>
      </c>
      <c r="AA76" s="18">
        <f>IF(S76&gt;0,O76/C76,"")</f>
        <v>5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60</v>
      </c>
      <c r="E77" s="3">
        <f t="shared" si="47"/>
        <v>202</v>
      </c>
      <c r="F77" s="3">
        <f t="shared" si="47"/>
        <v>0</v>
      </c>
      <c r="G77" s="3">
        <f t="shared" si="47"/>
        <v>75</v>
      </c>
      <c r="H77" s="3">
        <f t="shared" si="47"/>
        <v>0</v>
      </c>
      <c r="I77" s="3">
        <f t="shared" si="47"/>
        <v>0</v>
      </c>
      <c r="J77" s="3">
        <f t="shared" si="47"/>
        <v>74</v>
      </c>
      <c r="K77" s="22">
        <f>SUM(E77:J77)</f>
        <v>351</v>
      </c>
      <c r="L77" s="3">
        <f>+L34+L35</f>
        <v>262</v>
      </c>
      <c r="M77" s="3">
        <f t="shared" ref="M77:N77" si="48">+M34+M35</f>
        <v>81</v>
      </c>
      <c r="N77" s="3">
        <f t="shared" si="48"/>
        <v>4</v>
      </c>
      <c r="O77" s="22">
        <f>SUM(L77:N77)</f>
        <v>347</v>
      </c>
      <c r="P77" s="22">
        <f t="shared" si="29"/>
        <v>64</v>
      </c>
      <c r="Q77" s="3"/>
      <c r="R77" s="3">
        <f>+R34+R35</f>
        <v>1953</v>
      </c>
      <c r="S77" s="3">
        <f t="shared" ref="S77:U77" si="49">+S34+S35</f>
        <v>1885</v>
      </c>
      <c r="T77" s="3">
        <f t="shared" si="49"/>
        <v>1967</v>
      </c>
      <c r="U77" s="3">
        <f t="shared" si="49"/>
        <v>1967</v>
      </c>
      <c r="V77" s="3"/>
      <c r="W77" s="18">
        <f>IF(S77&gt;0,T77/O77,"")</f>
        <v>5.6685878962536025</v>
      </c>
      <c r="X77" s="19">
        <f>IF(N77&gt;0,(N77/O77),"")</f>
        <v>1.1527377521613832E-2</v>
      </c>
      <c r="Y77" s="19">
        <f>IF(S77&gt;0,(S77/R77),"")</f>
        <v>0.96518177163338459</v>
      </c>
      <c r="Z77" s="18">
        <f>IF(S77&gt;0,(R77-S77)/O77,"")</f>
        <v>0.19596541786743515</v>
      </c>
      <c r="AA77" s="18">
        <f>IF(S77&gt;0,O77/C77,"")</f>
        <v>5.3384615384615381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175</v>
      </c>
      <c r="E80" s="17">
        <f t="shared" si="57"/>
        <v>787</v>
      </c>
      <c r="F80" s="17">
        <f t="shared" si="57"/>
        <v>0</v>
      </c>
      <c r="G80" s="17">
        <f t="shared" si="57"/>
        <v>77</v>
      </c>
      <c r="H80" s="17">
        <f t="shared" si="57"/>
        <v>0</v>
      </c>
      <c r="I80" s="17">
        <f t="shared" si="57"/>
        <v>167</v>
      </c>
      <c r="J80" s="17">
        <f t="shared" si="57"/>
        <v>149</v>
      </c>
      <c r="K80" s="17">
        <f t="shared" si="57"/>
        <v>1180</v>
      </c>
      <c r="L80" s="17">
        <f t="shared" si="57"/>
        <v>997</v>
      </c>
      <c r="M80" s="17">
        <f t="shared" si="57"/>
        <v>139</v>
      </c>
      <c r="N80" s="17">
        <f t="shared" si="57"/>
        <v>35</v>
      </c>
      <c r="O80" s="17">
        <f t="shared" si="57"/>
        <v>1171</v>
      </c>
      <c r="P80" s="17">
        <f t="shared" si="57"/>
        <v>184</v>
      </c>
      <c r="Q80" s="17">
        <f t="shared" si="57"/>
        <v>0</v>
      </c>
      <c r="R80" s="17">
        <f t="shared" si="57"/>
        <v>6301</v>
      </c>
      <c r="S80" s="17">
        <f>SUM(S67+S71+S72+S73+S77)</f>
        <v>5253</v>
      </c>
      <c r="T80" s="17">
        <f t="shared" si="57"/>
        <v>5221</v>
      </c>
      <c r="U80" s="17">
        <f t="shared" si="57"/>
        <v>4804</v>
      </c>
      <c r="V80" s="73"/>
      <c r="W80" s="73"/>
      <c r="X80" s="73"/>
      <c r="Y80" s="73"/>
      <c r="Z80" s="73"/>
      <c r="AA80" s="73"/>
    </row>
    <row r="82" spans="1:27" ht="15.75" x14ac:dyDescent="0.25">
      <c r="F82" s="142" t="s">
        <v>148</v>
      </c>
      <c r="G82" s="142"/>
      <c r="H82" s="142"/>
      <c r="I82" s="142"/>
      <c r="J82" s="142"/>
      <c r="K82" s="142"/>
      <c r="L82" s="142"/>
    </row>
    <row r="84" spans="1:27" x14ac:dyDescent="0.2">
      <c r="A84" s="143" t="s">
        <v>6</v>
      </c>
      <c r="B84" s="145" t="s">
        <v>7</v>
      </c>
      <c r="C84" s="132" t="s">
        <v>8</v>
      </c>
      <c r="D84" s="132" t="s">
        <v>9</v>
      </c>
      <c r="E84" s="130" t="s">
        <v>10</v>
      </c>
      <c r="F84" s="134"/>
      <c r="G84" s="134"/>
      <c r="H84" s="134"/>
      <c r="I84" s="134"/>
      <c r="J84" s="134"/>
      <c r="K84" s="131"/>
      <c r="L84" s="130" t="s">
        <v>11</v>
      </c>
      <c r="M84" s="134"/>
      <c r="N84" s="134"/>
      <c r="O84" s="131"/>
      <c r="P84" s="132" t="s">
        <v>12</v>
      </c>
      <c r="Q84" s="132" t="s">
        <v>13</v>
      </c>
      <c r="R84" s="130" t="s">
        <v>14</v>
      </c>
      <c r="S84" s="131"/>
      <c r="T84" s="130" t="s">
        <v>15</v>
      </c>
      <c r="U84" s="131"/>
      <c r="V84" s="132" t="s">
        <v>16</v>
      </c>
      <c r="W84" s="130" t="s">
        <v>17</v>
      </c>
      <c r="X84" s="134"/>
      <c r="Y84" s="134"/>
      <c r="Z84" s="134"/>
      <c r="AA84" s="131"/>
    </row>
    <row r="85" spans="1:27" ht="56.25" x14ac:dyDescent="0.2">
      <c r="A85" s="144"/>
      <c r="B85" s="146"/>
      <c r="C85" s="133"/>
      <c r="D85" s="133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19" t="s">
        <v>24</v>
      </c>
      <c r="L85" s="8" t="s">
        <v>25</v>
      </c>
      <c r="M85" s="9" t="s">
        <v>26</v>
      </c>
      <c r="N85" s="118" t="s">
        <v>27</v>
      </c>
      <c r="O85" s="9" t="s">
        <v>24</v>
      </c>
      <c r="P85" s="133"/>
      <c r="Q85" s="133"/>
      <c r="R85" s="117" t="s">
        <v>28</v>
      </c>
      <c r="S85" s="9" t="s">
        <v>29</v>
      </c>
      <c r="T85" s="117" t="s">
        <v>24</v>
      </c>
      <c r="U85" s="9" t="s">
        <v>30</v>
      </c>
      <c r="V85" s="133"/>
      <c r="W85" s="8" t="s">
        <v>31</v>
      </c>
      <c r="X85" s="14" t="s">
        <v>32</v>
      </c>
      <c r="Y85" s="14" t="s">
        <v>33</v>
      </c>
      <c r="Z85" s="14" t="s">
        <v>34</v>
      </c>
      <c r="AA85" s="119" t="s">
        <v>35</v>
      </c>
    </row>
    <row r="86" spans="1:27" ht="15.75" x14ac:dyDescent="0.25">
      <c r="A86" s="15"/>
      <c r="B86" s="120" t="s">
        <v>36</v>
      </c>
      <c r="C86" s="17">
        <f t="shared" ref="C86:V86" si="58">SUM(C87:C96)</f>
        <v>292</v>
      </c>
      <c r="D86" s="17">
        <f t="shared" si="58"/>
        <v>216</v>
      </c>
      <c r="E86" s="17">
        <f t="shared" si="58"/>
        <v>1006</v>
      </c>
      <c r="F86" s="17">
        <f t="shared" si="58"/>
        <v>0</v>
      </c>
      <c r="G86" s="17">
        <f t="shared" si="58"/>
        <v>94</v>
      </c>
      <c r="H86" s="17">
        <f t="shared" si="58"/>
        <v>0</v>
      </c>
      <c r="I86" s="17">
        <f t="shared" si="58"/>
        <v>167</v>
      </c>
      <c r="J86" s="17">
        <f t="shared" si="58"/>
        <v>214</v>
      </c>
      <c r="K86" s="17">
        <f t="shared" si="58"/>
        <v>1481</v>
      </c>
      <c r="L86" s="17">
        <f t="shared" si="58"/>
        <v>1200</v>
      </c>
      <c r="M86" s="17">
        <f t="shared" si="58"/>
        <v>214</v>
      </c>
      <c r="N86" s="17">
        <f t="shared" si="58"/>
        <v>49</v>
      </c>
      <c r="O86" s="17">
        <f t="shared" si="58"/>
        <v>1463</v>
      </c>
      <c r="P86" s="17">
        <f t="shared" si="58"/>
        <v>234</v>
      </c>
      <c r="Q86" s="17">
        <f t="shared" si="58"/>
        <v>0</v>
      </c>
      <c r="R86" s="17">
        <f t="shared" si="58"/>
        <v>8221</v>
      </c>
      <c r="S86" s="17">
        <f t="shared" si="58"/>
        <v>6596</v>
      </c>
      <c r="T86" s="17">
        <f t="shared" si="58"/>
        <v>6776</v>
      </c>
      <c r="U86" s="17">
        <f t="shared" si="58"/>
        <v>6335</v>
      </c>
      <c r="V86" s="17">
        <f t="shared" si="58"/>
        <v>0</v>
      </c>
      <c r="W86" s="18">
        <f t="shared" ref="W86:W90" si="59">IF(S86&gt;0,T86/O86,"")</f>
        <v>4.6315789473684212</v>
      </c>
      <c r="X86" s="19">
        <f t="shared" ref="X86:X90" si="60">IF(N86&gt;0,(N86/O86),"")</f>
        <v>3.3492822966507178E-2</v>
      </c>
      <c r="Y86" s="19">
        <f t="shared" ref="Y86:Y90" si="61">IF(S86&gt;0,(S86/R86),"")</f>
        <v>0.80233548230142315</v>
      </c>
      <c r="Z86" s="18">
        <f t="shared" ref="Z86:Z90" si="62">IF(S86&gt;0,(R86-S86)/O86,"")</f>
        <v>1.1107313738892686</v>
      </c>
      <c r="AA86" s="18">
        <f t="shared" ref="AA86:AA90" si="63">IF(S86&gt;0,O86/C86,"")</f>
        <v>5.0102739726027394</v>
      </c>
    </row>
    <row r="87" spans="1:27" ht="15.75" x14ac:dyDescent="0.25">
      <c r="A87" s="20" t="s">
        <v>150</v>
      </c>
      <c r="B87" s="21" t="s">
        <v>149</v>
      </c>
      <c r="C87" s="100">
        <f>+C8+C18+C35</f>
        <v>124</v>
      </c>
      <c r="D87" s="100">
        <f t="shared" ref="D87:N87" si="64">+D8+D18+D35</f>
        <v>105</v>
      </c>
      <c r="E87" s="100">
        <f t="shared" si="64"/>
        <v>378</v>
      </c>
      <c r="F87" s="100">
        <f t="shared" si="64"/>
        <v>0</v>
      </c>
      <c r="G87" s="100">
        <f t="shared" si="64"/>
        <v>73</v>
      </c>
      <c r="H87" s="100">
        <f t="shared" si="64"/>
        <v>0</v>
      </c>
      <c r="I87" s="100">
        <f t="shared" si="64"/>
        <v>0</v>
      </c>
      <c r="J87" s="100">
        <f t="shared" si="64"/>
        <v>102</v>
      </c>
      <c r="K87" s="22">
        <f>SUM(E87:J87)</f>
        <v>553</v>
      </c>
      <c r="L87" s="101">
        <f t="shared" si="64"/>
        <v>477</v>
      </c>
      <c r="M87" s="100">
        <f t="shared" si="64"/>
        <v>49</v>
      </c>
      <c r="N87" s="101">
        <f t="shared" si="64"/>
        <v>22</v>
      </c>
      <c r="O87" s="22">
        <f t="shared" ref="O87:O90" si="65">SUM(L87:N87)</f>
        <v>548</v>
      </c>
      <c r="P87" s="22">
        <f t="shared" ref="P87:P90" si="66">+D87+K87-O87</f>
        <v>110</v>
      </c>
      <c r="Q87" s="100"/>
      <c r="R87" s="100">
        <f t="shared" ref="R87:U87" si="67">+R8+R18+R35</f>
        <v>3423</v>
      </c>
      <c r="S87" s="101">
        <f t="shared" si="67"/>
        <v>3158</v>
      </c>
      <c r="T87" s="100">
        <f t="shared" si="67"/>
        <v>3058</v>
      </c>
      <c r="U87" s="100">
        <f t="shared" si="67"/>
        <v>3044</v>
      </c>
      <c r="V87" s="100"/>
      <c r="W87" s="18">
        <f t="shared" si="59"/>
        <v>5.5802919708029197</v>
      </c>
      <c r="X87" s="19">
        <f t="shared" si="60"/>
        <v>4.0145985401459854E-2</v>
      </c>
      <c r="Y87" s="19">
        <f t="shared" si="61"/>
        <v>0.92258252994449308</v>
      </c>
      <c r="Z87" s="18">
        <f t="shared" si="62"/>
        <v>0.48357664233576642</v>
      </c>
      <c r="AA87" s="18">
        <f t="shared" si="63"/>
        <v>4.419354838709677</v>
      </c>
    </row>
    <row r="88" spans="1:27" s="116" customFormat="1" ht="15" x14ac:dyDescent="0.2">
      <c r="A88" s="110" t="s">
        <v>151</v>
      </c>
      <c r="B88" s="111" t="s">
        <v>152</v>
      </c>
      <c r="C88" s="112">
        <f>+C34+C9</f>
        <v>32</v>
      </c>
      <c r="D88" s="112">
        <f t="shared" ref="D88:N88" si="68">+D34+D9</f>
        <v>29</v>
      </c>
      <c r="E88" s="112">
        <f t="shared" si="68"/>
        <v>175</v>
      </c>
      <c r="F88" s="112">
        <f t="shared" si="68"/>
        <v>0</v>
      </c>
      <c r="G88" s="112">
        <f t="shared" si="68"/>
        <v>4</v>
      </c>
      <c r="H88" s="112">
        <f t="shared" si="68"/>
        <v>0</v>
      </c>
      <c r="I88" s="112">
        <f t="shared" si="68"/>
        <v>0</v>
      </c>
      <c r="J88" s="112">
        <f t="shared" si="68"/>
        <v>34</v>
      </c>
      <c r="K88" s="113">
        <f t="shared" ref="K88:K90" si="69">SUM(E88:J88)</f>
        <v>213</v>
      </c>
      <c r="L88" s="112">
        <f t="shared" si="68"/>
        <v>116</v>
      </c>
      <c r="M88" s="112">
        <f t="shared" si="68"/>
        <v>84</v>
      </c>
      <c r="N88" s="112">
        <f t="shared" si="68"/>
        <v>11</v>
      </c>
      <c r="O88" s="113">
        <f t="shared" si="65"/>
        <v>211</v>
      </c>
      <c r="P88" s="113">
        <f t="shared" si="66"/>
        <v>31</v>
      </c>
      <c r="Q88" s="112"/>
      <c r="R88" s="112">
        <f t="shared" ref="R88:U88" si="70">+R34+R9</f>
        <v>960</v>
      </c>
      <c r="S88" s="112">
        <f t="shared" si="70"/>
        <v>912</v>
      </c>
      <c r="T88" s="112">
        <f t="shared" si="70"/>
        <v>950</v>
      </c>
      <c r="U88" s="112">
        <f t="shared" si="70"/>
        <v>945</v>
      </c>
      <c r="V88" s="112"/>
      <c r="W88" s="114">
        <f t="shared" si="59"/>
        <v>4.5023696682464456</v>
      </c>
      <c r="X88" s="115">
        <f t="shared" si="60"/>
        <v>5.2132701421800945E-2</v>
      </c>
      <c r="Y88" s="115">
        <f t="shared" si="61"/>
        <v>0.95</v>
      </c>
      <c r="Z88" s="114">
        <f t="shared" si="62"/>
        <v>0.22748815165876776</v>
      </c>
      <c r="AA88" s="114">
        <f t="shared" si="63"/>
        <v>6.59375</v>
      </c>
    </row>
    <row r="89" spans="1:27" ht="15" x14ac:dyDescent="0.2">
      <c r="A89" s="20" t="s">
        <v>153</v>
      </c>
      <c r="B89" s="23" t="s">
        <v>154</v>
      </c>
      <c r="C89" s="100">
        <f>+C26</f>
        <v>8</v>
      </c>
      <c r="D89" s="100">
        <f t="shared" ref="D89:N89" si="71">+D26</f>
        <v>7</v>
      </c>
      <c r="E89" s="100">
        <f t="shared" si="71"/>
        <v>17</v>
      </c>
      <c r="F89" s="100">
        <f t="shared" si="71"/>
        <v>0</v>
      </c>
      <c r="G89" s="100">
        <f t="shared" si="71"/>
        <v>0</v>
      </c>
      <c r="H89" s="100">
        <f t="shared" si="71"/>
        <v>0</v>
      </c>
      <c r="I89" s="100">
        <f t="shared" si="71"/>
        <v>0</v>
      </c>
      <c r="J89" s="100">
        <f t="shared" si="71"/>
        <v>17</v>
      </c>
      <c r="K89" s="22">
        <f t="shared" si="69"/>
        <v>34</v>
      </c>
      <c r="L89" s="100">
        <f t="shared" si="71"/>
        <v>4</v>
      </c>
      <c r="M89" s="100">
        <f t="shared" si="71"/>
        <v>21</v>
      </c>
      <c r="N89" s="100">
        <f t="shared" si="71"/>
        <v>8</v>
      </c>
      <c r="O89" s="22">
        <f t="shared" si="65"/>
        <v>33</v>
      </c>
      <c r="P89" s="22">
        <f t="shared" si="66"/>
        <v>8</v>
      </c>
      <c r="Q89" s="100"/>
      <c r="R89" s="100">
        <f t="shared" ref="R89:U89" si="72">+R26</f>
        <v>240</v>
      </c>
      <c r="S89" s="100">
        <f t="shared" si="72"/>
        <v>226</v>
      </c>
      <c r="T89" s="100">
        <f t="shared" si="72"/>
        <v>220</v>
      </c>
      <c r="U89" s="100">
        <f t="shared" si="72"/>
        <v>220</v>
      </c>
      <c r="V89" s="100"/>
      <c r="W89" s="18">
        <f t="shared" si="59"/>
        <v>6.666666666666667</v>
      </c>
      <c r="X89" s="19">
        <f t="shared" si="60"/>
        <v>0.24242424242424243</v>
      </c>
      <c r="Y89" s="19">
        <f t="shared" si="61"/>
        <v>0.94166666666666665</v>
      </c>
      <c r="Z89" s="18">
        <f t="shared" si="62"/>
        <v>0.42424242424242425</v>
      </c>
      <c r="AA89" s="18">
        <f t="shared" si="63"/>
        <v>4.125</v>
      </c>
    </row>
    <row r="90" spans="1:27" s="109" customFormat="1" ht="15" x14ac:dyDescent="0.2">
      <c r="A90" s="103" t="s">
        <v>155</v>
      </c>
      <c r="B90" s="104" t="s">
        <v>156</v>
      </c>
      <c r="C90" s="105">
        <f>+C28</f>
        <v>6</v>
      </c>
      <c r="D90" s="105">
        <f t="shared" ref="D90:N90" si="73">+D28</f>
        <v>6</v>
      </c>
      <c r="E90" s="105">
        <f t="shared" si="73"/>
        <v>15</v>
      </c>
      <c r="F90" s="105">
        <f t="shared" si="73"/>
        <v>0</v>
      </c>
      <c r="G90" s="105">
        <f t="shared" si="73"/>
        <v>0</v>
      </c>
      <c r="H90" s="105">
        <f t="shared" si="73"/>
        <v>0</v>
      </c>
      <c r="I90" s="105">
        <f t="shared" si="73"/>
        <v>0</v>
      </c>
      <c r="J90" s="105">
        <f t="shared" si="73"/>
        <v>29</v>
      </c>
      <c r="K90" s="106">
        <f t="shared" si="69"/>
        <v>44</v>
      </c>
      <c r="L90" s="105">
        <f t="shared" si="73"/>
        <v>5</v>
      </c>
      <c r="M90" s="105">
        <f t="shared" si="73"/>
        <v>35</v>
      </c>
      <c r="N90" s="105">
        <f t="shared" si="73"/>
        <v>4</v>
      </c>
      <c r="O90" s="106">
        <f t="shared" si="65"/>
        <v>44</v>
      </c>
      <c r="P90" s="106">
        <f t="shared" si="66"/>
        <v>6</v>
      </c>
      <c r="Q90" s="105"/>
      <c r="R90" s="105">
        <f t="shared" ref="R90:U90" si="74">+R28</f>
        <v>180</v>
      </c>
      <c r="S90" s="105">
        <f t="shared" si="74"/>
        <v>164</v>
      </c>
      <c r="T90" s="105">
        <f t="shared" si="74"/>
        <v>162</v>
      </c>
      <c r="U90" s="105">
        <f t="shared" si="74"/>
        <v>144</v>
      </c>
      <c r="V90" s="105"/>
      <c r="W90" s="107">
        <f t="shared" si="59"/>
        <v>3.6818181818181817</v>
      </c>
      <c r="X90" s="108">
        <f t="shared" si="60"/>
        <v>9.0909090909090912E-2</v>
      </c>
      <c r="Y90" s="108">
        <f t="shared" si="61"/>
        <v>0.91111111111111109</v>
      </c>
      <c r="Z90" s="107">
        <f t="shared" si="62"/>
        <v>0.36363636363636365</v>
      </c>
      <c r="AA90" s="107">
        <f t="shared" si="63"/>
        <v>7.333333333333333</v>
      </c>
    </row>
    <row r="91" spans="1:27" ht="15" x14ac:dyDescent="0.2">
      <c r="A91" s="20" t="s">
        <v>157</v>
      </c>
      <c r="B91" s="21" t="s">
        <v>158</v>
      </c>
      <c r="C91" s="100">
        <f>+C13</f>
        <v>30</v>
      </c>
      <c r="D91" s="100">
        <f t="shared" ref="D91:N91" si="75">+D13</f>
        <v>11</v>
      </c>
      <c r="E91" s="100">
        <f t="shared" si="75"/>
        <v>109</v>
      </c>
      <c r="F91" s="100">
        <f t="shared" si="75"/>
        <v>0</v>
      </c>
      <c r="G91" s="100">
        <f t="shared" si="75"/>
        <v>17</v>
      </c>
      <c r="H91" s="100">
        <f t="shared" si="75"/>
        <v>0</v>
      </c>
      <c r="I91" s="100">
        <f t="shared" si="75"/>
        <v>0</v>
      </c>
      <c r="J91" s="100">
        <f t="shared" si="75"/>
        <v>14</v>
      </c>
      <c r="K91" s="22">
        <f>SUM(E91:J91)</f>
        <v>140</v>
      </c>
      <c r="L91" s="100">
        <f t="shared" si="75"/>
        <v>133</v>
      </c>
      <c r="M91" s="100">
        <f t="shared" si="75"/>
        <v>5</v>
      </c>
      <c r="N91" s="100">
        <f t="shared" si="75"/>
        <v>0</v>
      </c>
      <c r="O91" s="22">
        <f>SUM(L91:N91)</f>
        <v>138</v>
      </c>
      <c r="P91" s="22">
        <f>+D91+K91-O91</f>
        <v>13</v>
      </c>
      <c r="Q91" s="100"/>
      <c r="R91" s="100">
        <f t="shared" ref="R91:U91" si="76">+R13</f>
        <v>718</v>
      </c>
      <c r="S91" s="100">
        <f t="shared" si="76"/>
        <v>428</v>
      </c>
      <c r="T91" s="100">
        <f t="shared" si="76"/>
        <v>666</v>
      </c>
      <c r="U91" s="100">
        <f t="shared" si="76"/>
        <v>660</v>
      </c>
      <c r="V91" s="100"/>
      <c r="W91" s="18">
        <f>IF(S91&gt;0,T91/O91,"")</f>
        <v>4.8260869565217392</v>
      </c>
      <c r="X91" s="19" t="str">
        <f>IF(N91&gt;0,(N91/O91),"")</f>
        <v/>
      </c>
      <c r="Y91" s="19">
        <f>IF(S91&gt;0,(S91/R91),"")</f>
        <v>0.59610027855153203</v>
      </c>
      <c r="Z91" s="18">
        <f>IF(S91&gt;0,(R91-S91)/O91,"")</f>
        <v>2.1014492753623188</v>
      </c>
      <c r="AA91" s="18">
        <f>IF(S91&gt;0,O91/C91,"")</f>
        <v>4.5999999999999996</v>
      </c>
    </row>
    <row r="92" spans="1:27" s="93" customFormat="1" ht="15" x14ac:dyDescent="0.2">
      <c r="A92" s="96" t="s">
        <v>159</v>
      </c>
      <c r="B92" s="99" t="s">
        <v>160</v>
      </c>
      <c r="C92" s="97">
        <f>+C30</f>
        <v>6</v>
      </c>
      <c r="D92" s="97">
        <f t="shared" ref="D92:N92" si="77">+D30</f>
        <v>5</v>
      </c>
      <c r="E92" s="97">
        <f t="shared" si="77"/>
        <v>24</v>
      </c>
      <c r="F92" s="97">
        <f t="shared" si="77"/>
        <v>0</v>
      </c>
      <c r="G92" s="97">
        <f t="shared" si="77"/>
        <v>0</v>
      </c>
      <c r="H92" s="97">
        <f t="shared" si="77"/>
        <v>0</v>
      </c>
      <c r="I92" s="97">
        <f t="shared" si="77"/>
        <v>0</v>
      </c>
      <c r="J92" s="97">
        <f t="shared" si="77"/>
        <v>5</v>
      </c>
      <c r="K92" s="98">
        <f t="shared" ref="K92:K95" si="78">SUM(E92:J92)</f>
        <v>29</v>
      </c>
      <c r="L92" s="97">
        <f t="shared" si="77"/>
        <v>16</v>
      </c>
      <c r="M92" s="97">
        <f t="shared" si="77"/>
        <v>14</v>
      </c>
      <c r="N92" s="97">
        <f t="shared" si="77"/>
        <v>0</v>
      </c>
      <c r="O92" s="98">
        <f t="shared" ref="O92:O95" si="79">SUM(L92:N92)</f>
        <v>30</v>
      </c>
      <c r="P92" s="98">
        <f t="shared" ref="P92:P96" si="80">+D92+K92-O92</f>
        <v>4</v>
      </c>
      <c r="Q92" s="97"/>
      <c r="R92" s="97">
        <f t="shared" ref="R92:U92" si="81">+R30</f>
        <v>180</v>
      </c>
      <c r="S92" s="97">
        <f t="shared" si="81"/>
        <v>139</v>
      </c>
      <c r="T92" s="97">
        <f t="shared" si="81"/>
        <v>138</v>
      </c>
      <c r="U92" s="97">
        <f t="shared" si="81"/>
        <v>138</v>
      </c>
      <c r="V92" s="97"/>
      <c r="W92" s="94">
        <f t="shared" ref="W92:W95" si="82">IF(S92&gt;0,T92/O92,"")</f>
        <v>4.5999999999999996</v>
      </c>
      <c r="X92" s="95" t="str">
        <f t="shared" ref="X92:X95" si="83">IF(N92&gt;0,(N92/O92),"")</f>
        <v/>
      </c>
      <c r="Y92" s="95">
        <f t="shared" ref="Y92:Y95" si="84">IF(S92&gt;0,(S92/R92),"")</f>
        <v>0.77222222222222225</v>
      </c>
      <c r="Z92" s="94">
        <f t="shared" ref="Z92:Z95" si="85">IF(S92&gt;0,(R92-S92)/O92,"")</f>
        <v>1.3666666666666667</v>
      </c>
      <c r="AA92" s="94">
        <f t="shared" ref="AA92:AA95" si="86">IF(S92&gt;0,O92/C92,"")</f>
        <v>5</v>
      </c>
    </row>
    <row r="93" spans="1:27" s="5" customFormat="1" ht="26.25" x14ac:dyDescent="0.4">
      <c r="A93" s="20" t="s">
        <v>161</v>
      </c>
      <c r="B93" s="88" t="s">
        <v>162</v>
      </c>
      <c r="C93" s="101">
        <f t="shared" ref="C93:I93" si="87">+C14+C15</f>
        <v>20</v>
      </c>
      <c r="D93" s="101">
        <f t="shared" si="87"/>
        <v>12</v>
      </c>
      <c r="E93" s="101">
        <f t="shared" si="87"/>
        <v>54</v>
      </c>
      <c r="F93" s="101">
        <f t="shared" si="87"/>
        <v>0</v>
      </c>
      <c r="G93" s="101">
        <f t="shared" si="87"/>
        <v>0</v>
      </c>
      <c r="H93" s="101">
        <f t="shared" si="87"/>
        <v>0</v>
      </c>
      <c r="I93" s="101">
        <f t="shared" si="87"/>
        <v>0</v>
      </c>
      <c r="J93" s="101">
        <v>0</v>
      </c>
      <c r="K93" s="83">
        <f t="shared" si="78"/>
        <v>54</v>
      </c>
      <c r="L93" s="101">
        <f>+L14+L15</f>
        <v>45</v>
      </c>
      <c r="M93" s="101">
        <v>0</v>
      </c>
      <c r="N93" s="101">
        <f>+N14+N15</f>
        <v>2</v>
      </c>
      <c r="O93" s="83">
        <f t="shared" si="79"/>
        <v>47</v>
      </c>
      <c r="P93" s="83">
        <f t="shared" si="80"/>
        <v>19</v>
      </c>
      <c r="Q93" s="102"/>
      <c r="R93" s="101">
        <f>+R14+R15</f>
        <v>602</v>
      </c>
      <c r="S93" s="101">
        <f>+S14+S15</f>
        <v>386</v>
      </c>
      <c r="T93" s="101">
        <f>+T14+T15</f>
        <v>369</v>
      </c>
      <c r="U93" s="101">
        <f>+U14+U15</f>
        <v>369</v>
      </c>
      <c r="V93" s="101"/>
      <c r="W93" s="90">
        <f t="shared" si="82"/>
        <v>7.8510638297872344</v>
      </c>
      <c r="X93" s="91">
        <f t="shared" si="83"/>
        <v>4.2553191489361701E-2</v>
      </c>
      <c r="Y93" s="91">
        <f t="shared" si="84"/>
        <v>0.64119601328903653</v>
      </c>
      <c r="Z93" s="90">
        <f t="shared" si="85"/>
        <v>4.5957446808510642</v>
      </c>
      <c r="AA93" s="90">
        <f t="shared" si="86"/>
        <v>2.35</v>
      </c>
    </row>
    <row r="94" spans="1:27" ht="15" x14ac:dyDescent="0.2">
      <c r="A94" s="20" t="s">
        <v>163</v>
      </c>
      <c r="B94" s="21" t="s">
        <v>164</v>
      </c>
      <c r="C94" s="100">
        <f>+C17</f>
        <v>40</v>
      </c>
      <c r="D94" s="100">
        <f t="shared" ref="D94:J94" si="88">+D17</f>
        <v>31</v>
      </c>
      <c r="E94" s="100">
        <f t="shared" si="88"/>
        <v>216</v>
      </c>
      <c r="F94" s="100">
        <f t="shared" si="88"/>
        <v>0</v>
      </c>
      <c r="G94" s="100">
        <f t="shared" si="88"/>
        <v>0</v>
      </c>
      <c r="H94" s="100">
        <f t="shared" si="88"/>
        <v>0</v>
      </c>
      <c r="I94" s="100">
        <f t="shared" si="88"/>
        <v>0</v>
      </c>
      <c r="J94" s="100">
        <f t="shared" si="88"/>
        <v>1</v>
      </c>
      <c r="K94" s="22">
        <f t="shared" si="78"/>
        <v>217</v>
      </c>
      <c r="L94" s="100">
        <f>+L17</f>
        <v>216</v>
      </c>
      <c r="M94" s="100">
        <f t="shared" ref="M94:N94" si="89">+M17</f>
        <v>4</v>
      </c>
      <c r="N94" s="100">
        <f t="shared" si="89"/>
        <v>0</v>
      </c>
      <c r="O94" s="22">
        <f t="shared" si="79"/>
        <v>220</v>
      </c>
      <c r="P94" s="22">
        <f t="shared" si="80"/>
        <v>28</v>
      </c>
      <c r="Q94" s="100"/>
      <c r="R94" s="100">
        <f>+R17</f>
        <v>1138</v>
      </c>
      <c r="S94" s="100">
        <f t="shared" ref="S94:U94" si="90">+S17</f>
        <v>796</v>
      </c>
      <c r="T94" s="100">
        <f t="shared" si="90"/>
        <v>816</v>
      </c>
      <c r="U94" s="100">
        <f t="shared" si="90"/>
        <v>815</v>
      </c>
      <c r="V94" s="100"/>
      <c r="W94" s="18">
        <f t="shared" si="82"/>
        <v>3.709090909090909</v>
      </c>
      <c r="X94" s="19" t="str">
        <f t="shared" si="83"/>
        <v/>
      </c>
      <c r="Y94" s="19">
        <f t="shared" si="84"/>
        <v>0.69947275922671348</v>
      </c>
      <c r="Z94" s="18">
        <f t="shared" si="85"/>
        <v>1.5545454545454545</v>
      </c>
      <c r="AA94" s="18">
        <f t="shared" si="86"/>
        <v>5.5</v>
      </c>
    </row>
    <row r="95" spans="1:27" ht="15.75" x14ac:dyDescent="0.25">
      <c r="A95" s="20" t="s">
        <v>165</v>
      </c>
      <c r="B95" s="21" t="s">
        <v>166</v>
      </c>
      <c r="C95" s="100">
        <f>+C24</f>
        <v>26</v>
      </c>
      <c r="D95" s="100">
        <f t="shared" ref="D95:J95" si="91">+D24</f>
        <v>10</v>
      </c>
      <c r="E95" s="100">
        <f t="shared" si="91"/>
        <v>18</v>
      </c>
      <c r="F95" s="100">
        <f t="shared" si="91"/>
        <v>0</v>
      </c>
      <c r="G95" s="100">
        <f t="shared" si="91"/>
        <v>0</v>
      </c>
      <c r="H95" s="100">
        <f t="shared" si="91"/>
        <v>0</v>
      </c>
      <c r="I95" s="100">
        <f t="shared" si="91"/>
        <v>167</v>
      </c>
      <c r="J95" s="100">
        <f t="shared" si="91"/>
        <v>12</v>
      </c>
      <c r="K95" s="22">
        <f t="shared" si="78"/>
        <v>197</v>
      </c>
      <c r="L95" s="100">
        <f>+L24</f>
        <v>188</v>
      </c>
      <c r="M95" s="100">
        <f t="shared" ref="M95:N95" si="92">+M24</f>
        <v>2</v>
      </c>
      <c r="N95" s="100">
        <f t="shared" si="92"/>
        <v>2</v>
      </c>
      <c r="O95" s="22">
        <f t="shared" si="79"/>
        <v>192</v>
      </c>
      <c r="P95" s="22">
        <f t="shared" si="80"/>
        <v>15</v>
      </c>
      <c r="Q95" s="100"/>
      <c r="R95" s="100">
        <f>+R24</f>
        <v>780</v>
      </c>
      <c r="S95" s="101">
        <f t="shared" ref="S95:U95" si="93">+S24</f>
        <v>387</v>
      </c>
      <c r="T95" s="101">
        <f t="shared" si="93"/>
        <v>397</v>
      </c>
      <c r="U95" s="100">
        <f t="shared" si="93"/>
        <v>0</v>
      </c>
      <c r="V95" s="100"/>
      <c r="W95" s="18">
        <f t="shared" si="82"/>
        <v>2.0677083333333335</v>
      </c>
      <c r="X95" s="19">
        <f t="shared" si="83"/>
        <v>1.0416666666666666E-2</v>
      </c>
      <c r="Y95" s="19">
        <f t="shared" si="84"/>
        <v>0.49615384615384617</v>
      </c>
      <c r="Z95" s="18">
        <f t="shared" si="85"/>
        <v>2.046875</v>
      </c>
      <c r="AA95" s="18">
        <f t="shared" si="86"/>
        <v>7.384615384615385</v>
      </c>
    </row>
    <row r="96" spans="1:27" ht="15.75" x14ac:dyDescent="0.25">
      <c r="A96" s="20"/>
      <c r="B96" s="21"/>
      <c r="C96" s="100"/>
      <c r="D96" s="100"/>
      <c r="E96" s="100"/>
      <c r="F96" s="100"/>
      <c r="G96" s="100"/>
      <c r="H96" s="100"/>
      <c r="I96" s="100"/>
      <c r="J96" s="100"/>
      <c r="K96" s="22">
        <f>SUM(E96:J96)</f>
        <v>0</v>
      </c>
      <c r="L96" s="100"/>
      <c r="M96" s="100"/>
      <c r="N96" s="100"/>
      <c r="O96" s="22">
        <f>SUM(L96:N96)</f>
        <v>0</v>
      </c>
      <c r="P96" s="22">
        <f t="shared" si="80"/>
        <v>0</v>
      </c>
      <c r="Q96" s="100"/>
      <c r="R96" s="100"/>
      <c r="S96" s="101"/>
      <c r="T96" s="100"/>
      <c r="U96" s="100"/>
      <c r="V96" s="100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9055118110236221" right="0.70866141732283472" top="0.74803149606299213" bottom="0.74803149606299213" header="0.31496062992125984" footer="0.31496062992125984"/>
  <pageSetup paperSize="5" scale="32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98"/>
  <sheetViews>
    <sheetView topLeftCell="A13" workbookViewId="0">
      <selection sqref="A1:V36"/>
    </sheetView>
  </sheetViews>
  <sheetFormatPr baseColWidth="10" defaultRowHeight="11.25" x14ac:dyDescent="0.2"/>
  <cols>
    <col min="1" max="1" width="11.140625" style="2" customWidth="1"/>
    <col min="2" max="2" width="28.5703125" style="2" customWidth="1"/>
    <col min="3" max="3" width="11.42578125" style="2"/>
    <col min="4" max="4" width="10.28515625" style="2" customWidth="1"/>
    <col min="5" max="5" width="9.28515625" style="2" customWidth="1"/>
    <col min="6" max="6" width="5.85546875" style="2" customWidth="1"/>
    <col min="7" max="7" width="6.7109375" style="2" customWidth="1"/>
    <col min="8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0" style="2" customWidth="1"/>
    <col min="15" max="15" width="7.85546875" style="2" customWidth="1"/>
    <col min="16" max="16" width="11" style="2" customWidth="1"/>
    <col min="17" max="17" width="11.42578125" style="2" customWidth="1"/>
    <col min="18" max="18" width="10.85546875" style="2" customWidth="1"/>
    <col min="19" max="19" width="10.7109375" style="2" customWidth="1"/>
    <col min="20" max="20" width="8.140625" style="2" customWidth="1"/>
    <col min="21" max="21" width="9.285156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42" t="s">
        <v>147</v>
      </c>
      <c r="J1" s="142"/>
      <c r="K1" s="142"/>
      <c r="L1" s="142"/>
      <c r="M1" s="142"/>
      <c r="N1" s="142"/>
      <c r="O1" s="142"/>
    </row>
    <row r="2" spans="1:27" ht="15.75" x14ac:dyDescent="0.25">
      <c r="A2" s="1" t="s">
        <v>1</v>
      </c>
      <c r="B2" s="3" t="s">
        <v>2</v>
      </c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4"/>
      <c r="U2" s="4"/>
      <c r="V2" s="4"/>
    </row>
    <row r="3" spans="1:27" ht="15" x14ac:dyDescent="0.2">
      <c r="A3" s="1" t="s">
        <v>4</v>
      </c>
      <c r="B3" s="3" t="s">
        <v>178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43" t="s">
        <v>6</v>
      </c>
      <c r="B5" s="145" t="s">
        <v>7</v>
      </c>
      <c r="C5" s="132" t="s">
        <v>8</v>
      </c>
      <c r="D5" s="132" t="s">
        <v>9</v>
      </c>
      <c r="E5" s="130" t="s">
        <v>10</v>
      </c>
      <c r="F5" s="134"/>
      <c r="G5" s="134"/>
      <c r="H5" s="134"/>
      <c r="I5" s="134"/>
      <c r="J5" s="134"/>
      <c r="K5" s="131"/>
      <c r="L5" s="130" t="s">
        <v>11</v>
      </c>
      <c r="M5" s="134"/>
      <c r="N5" s="134"/>
      <c r="O5" s="131"/>
      <c r="P5" s="132" t="s">
        <v>12</v>
      </c>
      <c r="Q5" s="132" t="s">
        <v>13</v>
      </c>
      <c r="R5" s="130" t="s">
        <v>14</v>
      </c>
      <c r="S5" s="131"/>
      <c r="T5" s="130" t="s">
        <v>15</v>
      </c>
      <c r="U5" s="131"/>
      <c r="V5" s="132" t="s">
        <v>16</v>
      </c>
      <c r="W5" s="130" t="s">
        <v>17</v>
      </c>
      <c r="X5" s="134"/>
      <c r="Y5" s="134"/>
      <c r="Z5" s="134"/>
      <c r="AA5" s="131"/>
    </row>
    <row r="6" spans="1:27" ht="56.25" x14ac:dyDescent="0.2">
      <c r="A6" s="144"/>
      <c r="B6" s="146"/>
      <c r="C6" s="133"/>
      <c r="D6" s="133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8" t="s">
        <v>24</v>
      </c>
      <c r="L6" s="8" t="s">
        <v>25</v>
      </c>
      <c r="M6" s="9" t="s">
        <v>26</v>
      </c>
      <c r="N6" s="126" t="s">
        <v>27</v>
      </c>
      <c r="O6" s="9" t="s">
        <v>24</v>
      </c>
      <c r="P6" s="133"/>
      <c r="Q6" s="133"/>
      <c r="R6" s="125" t="s">
        <v>28</v>
      </c>
      <c r="S6" s="9" t="s">
        <v>29</v>
      </c>
      <c r="T6" s="125" t="s">
        <v>24</v>
      </c>
      <c r="U6" s="9" t="s">
        <v>30</v>
      </c>
      <c r="V6" s="133"/>
      <c r="W6" s="8" t="s">
        <v>31</v>
      </c>
      <c r="X6" s="14" t="s">
        <v>32</v>
      </c>
      <c r="Y6" s="14" t="s">
        <v>33</v>
      </c>
      <c r="Z6" s="14" t="s">
        <v>34</v>
      </c>
      <c r="AA6" s="128" t="s">
        <v>35</v>
      </c>
    </row>
    <row r="7" spans="1:27" ht="15.75" x14ac:dyDescent="0.25">
      <c r="A7" s="15"/>
      <c r="B7" s="127" t="s">
        <v>36</v>
      </c>
      <c r="C7" s="17">
        <f>SUM(C8:C36)</f>
        <v>292</v>
      </c>
      <c r="D7" s="17">
        <f t="shared" ref="D7:V7" si="0">SUM(D8:D36)</f>
        <v>234</v>
      </c>
      <c r="E7" s="17">
        <f t="shared" si="0"/>
        <v>960</v>
      </c>
      <c r="F7" s="17">
        <f>SUM(F8:F36)</f>
        <v>0</v>
      </c>
      <c r="G7" s="17">
        <f>SUM(G8:G36)</f>
        <v>93</v>
      </c>
      <c r="H7" s="17">
        <f>SUM(H8:H36)</f>
        <v>0</v>
      </c>
      <c r="I7" s="17">
        <f>SUM(I8:I36)</f>
        <v>164</v>
      </c>
      <c r="J7" s="17">
        <f t="shared" si="0"/>
        <v>175</v>
      </c>
      <c r="K7" s="17">
        <f t="shared" si="0"/>
        <v>1392</v>
      </c>
      <c r="L7" s="17">
        <f t="shared" si="0"/>
        <v>1251</v>
      </c>
      <c r="M7" s="17">
        <f t="shared" si="0"/>
        <v>175</v>
      </c>
      <c r="N7" s="17">
        <f t="shared" si="0"/>
        <v>41</v>
      </c>
      <c r="O7" s="17">
        <f t="shared" si="0"/>
        <v>1467</v>
      </c>
      <c r="P7" s="17">
        <f t="shared" si="0"/>
        <v>159</v>
      </c>
      <c r="Q7" s="17">
        <f t="shared" si="0"/>
        <v>0</v>
      </c>
      <c r="R7" s="17">
        <f t="shared" si="0"/>
        <v>8327</v>
      </c>
      <c r="S7" s="17">
        <f t="shared" si="0"/>
        <v>6325</v>
      </c>
      <c r="T7" s="17">
        <f t="shared" si="0"/>
        <v>6707</v>
      </c>
      <c r="U7" s="17">
        <f t="shared" si="0"/>
        <v>6217</v>
      </c>
      <c r="V7" s="17">
        <f t="shared" si="0"/>
        <v>0</v>
      </c>
      <c r="W7" s="18">
        <f t="shared" ref="W7:W36" si="1">IF(S7&gt;0,T7/O7,"")</f>
        <v>4.5719154737559649</v>
      </c>
      <c r="X7" s="19">
        <f t="shared" ref="X7:X36" si="2">IF(N7&gt;0,(N7/O7),"")</f>
        <v>2.7948193592365372E-2</v>
      </c>
      <c r="Y7" s="19">
        <f t="shared" ref="Y7:Y36" si="3">IF(S7&gt;0,(S7/R7),"")</f>
        <v>0.75957727873183623</v>
      </c>
      <c r="Z7" s="18">
        <f t="shared" ref="Z7:Z36" si="4">IF(S7&gt;0,(R7-S7)/O7,"")</f>
        <v>1.3646898432174506</v>
      </c>
      <c r="AA7" s="18">
        <f t="shared" ref="AA7:AA36" si="5">IF(S7&gt;0,O7/C7,"")</f>
        <v>5.0239726027397262</v>
      </c>
    </row>
    <row r="8" spans="1:27" ht="15.75" x14ac:dyDescent="0.25">
      <c r="A8" s="20" t="s">
        <v>37</v>
      </c>
      <c r="B8" s="21" t="s">
        <v>38</v>
      </c>
      <c r="C8" s="3">
        <v>65</v>
      </c>
      <c r="D8" s="3">
        <v>52</v>
      </c>
      <c r="E8" s="3">
        <v>235</v>
      </c>
      <c r="F8" s="3"/>
      <c r="G8" s="3">
        <v>8</v>
      </c>
      <c r="H8" s="3"/>
      <c r="I8" s="3"/>
      <c r="J8" s="3">
        <v>34</v>
      </c>
      <c r="K8" s="22">
        <f>SUM(E8:J8)</f>
        <v>277</v>
      </c>
      <c r="L8" s="67">
        <v>251</v>
      </c>
      <c r="M8" s="67">
        <v>22</v>
      </c>
      <c r="N8" s="67">
        <v>17</v>
      </c>
      <c r="O8" s="22">
        <f t="shared" ref="O8:O36" si="6">SUM(L8:N8)</f>
        <v>290</v>
      </c>
      <c r="P8" s="22">
        <f t="shared" ref="P8:P36" si="7">+D8+K8-O8</f>
        <v>39</v>
      </c>
      <c r="Q8" s="3"/>
      <c r="R8" s="67">
        <v>1645</v>
      </c>
      <c r="S8" s="67">
        <v>1511</v>
      </c>
      <c r="T8" s="67">
        <v>1662</v>
      </c>
      <c r="U8" s="67">
        <v>1631</v>
      </c>
      <c r="V8" s="3"/>
      <c r="W8" s="18">
        <f t="shared" si="1"/>
        <v>5.7310344827586208</v>
      </c>
      <c r="X8" s="19">
        <f t="shared" si="2"/>
        <v>5.8620689655172413E-2</v>
      </c>
      <c r="Y8" s="19">
        <f t="shared" si="3"/>
        <v>0.91854103343465043</v>
      </c>
      <c r="Z8" s="18">
        <f t="shared" si="4"/>
        <v>0.46206896551724136</v>
      </c>
      <c r="AA8" s="18">
        <f t="shared" si="5"/>
        <v>4.4615384615384617</v>
      </c>
    </row>
    <row r="9" spans="1:27" ht="15.75" x14ac:dyDescent="0.25">
      <c r="A9" s="20" t="s">
        <v>37</v>
      </c>
      <c r="B9" s="21" t="s">
        <v>40</v>
      </c>
      <c r="C9" s="3">
        <v>16</v>
      </c>
      <c r="D9" s="3">
        <v>15</v>
      </c>
      <c r="E9" s="3">
        <v>62</v>
      </c>
      <c r="F9" s="3"/>
      <c r="G9" s="3">
        <v>2</v>
      </c>
      <c r="H9" s="3"/>
      <c r="I9" s="3"/>
      <c r="J9" s="3">
        <v>12</v>
      </c>
      <c r="K9" s="22">
        <f t="shared" ref="K9:K36" si="8">SUM(E9:J9)</f>
        <v>76</v>
      </c>
      <c r="L9" s="3">
        <v>60</v>
      </c>
      <c r="M9" s="3">
        <v>11</v>
      </c>
      <c r="N9" s="3">
        <v>8</v>
      </c>
      <c r="O9" s="22">
        <f t="shared" si="6"/>
        <v>79</v>
      </c>
      <c r="P9" s="22">
        <f t="shared" si="7"/>
        <v>12</v>
      </c>
      <c r="Q9" s="3"/>
      <c r="R9" s="67">
        <v>496</v>
      </c>
      <c r="S9" s="67">
        <v>459</v>
      </c>
      <c r="T9" s="67">
        <v>455</v>
      </c>
      <c r="U9" s="67">
        <v>448</v>
      </c>
      <c r="V9" s="3"/>
      <c r="W9" s="18">
        <f t="shared" si="1"/>
        <v>5.7594936708860756</v>
      </c>
      <c r="X9" s="19">
        <f t="shared" si="2"/>
        <v>0.10126582278481013</v>
      </c>
      <c r="Y9" s="19">
        <f t="shared" si="3"/>
        <v>0.92540322580645162</v>
      </c>
      <c r="Z9" s="18">
        <f t="shared" si="4"/>
        <v>0.46835443037974683</v>
      </c>
      <c r="AA9" s="18">
        <f t="shared" si="5"/>
        <v>4.9375</v>
      </c>
    </row>
    <row r="10" spans="1:27" ht="15.75" x14ac:dyDescent="0.25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67"/>
      <c r="S10" s="67"/>
      <c r="T10" s="67"/>
      <c r="U10" s="67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.75" x14ac:dyDescent="0.25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67"/>
      <c r="S11" s="67"/>
      <c r="T11" s="67"/>
      <c r="U11" s="67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.75" x14ac:dyDescent="0.25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67"/>
      <c r="S12" s="67"/>
      <c r="T12" s="67"/>
      <c r="U12" s="67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.75" x14ac:dyDescent="0.25">
      <c r="A13" s="20" t="s">
        <v>47</v>
      </c>
      <c r="B13" s="21" t="s">
        <v>48</v>
      </c>
      <c r="C13" s="3">
        <v>30</v>
      </c>
      <c r="D13" s="3">
        <v>13</v>
      </c>
      <c r="E13" s="3">
        <v>86</v>
      </c>
      <c r="F13" s="3"/>
      <c r="G13" s="3">
        <v>25</v>
      </c>
      <c r="H13" s="3"/>
      <c r="I13" s="3"/>
      <c r="J13" s="3">
        <v>8</v>
      </c>
      <c r="K13" s="22">
        <f t="shared" si="8"/>
        <v>119</v>
      </c>
      <c r="L13" s="3">
        <v>114</v>
      </c>
      <c r="M13" s="3">
        <v>8</v>
      </c>
      <c r="N13" s="3"/>
      <c r="O13" s="22">
        <f t="shared" si="6"/>
        <v>122</v>
      </c>
      <c r="P13" s="22">
        <f t="shared" si="7"/>
        <v>10</v>
      </c>
      <c r="Q13" s="3"/>
      <c r="R13" s="67">
        <v>715</v>
      </c>
      <c r="S13" s="67">
        <v>378</v>
      </c>
      <c r="T13" s="67">
        <v>364</v>
      </c>
      <c r="U13" s="67">
        <v>357</v>
      </c>
      <c r="V13" s="3"/>
      <c r="W13" s="18">
        <f t="shared" si="1"/>
        <v>2.9836065573770494</v>
      </c>
      <c r="X13" s="19" t="str">
        <f t="shared" si="2"/>
        <v/>
      </c>
      <c r="Y13" s="19">
        <f t="shared" si="3"/>
        <v>0.52867132867132871</v>
      </c>
      <c r="Z13" s="18">
        <f t="shared" si="4"/>
        <v>2.762295081967213</v>
      </c>
      <c r="AA13" s="18">
        <f t="shared" si="5"/>
        <v>4.0666666666666664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9</v>
      </c>
      <c r="E14" s="67">
        <v>24</v>
      </c>
      <c r="F14" s="67"/>
      <c r="G14" s="67"/>
      <c r="H14" s="67"/>
      <c r="I14" s="67"/>
      <c r="J14" s="67"/>
      <c r="K14" s="83">
        <f t="shared" si="8"/>
        <v>24</v>
      </c>
      <c r="L14" s="67">
        <v>2</v>
      </c>
      <c r="M14" s="67"/>
      <c r="N14" s="67"/>
      <c r="O14" s="83">
        <f t="shared" si="6"/>
        <v>2</v>
      </c>
      <c r="P14" s="83">
        <v>4</v>
      </c>
      <c r="Q14" s="89"/>
      <c r="R14" s="67">
        <v>310</v>
      </c>
      <c r="S14" s="67">
        <v>129</v>
      </c>
      <c r="T14" s="67">
        <v>184</v>
      </c>
      <c r="U14" s="67">
        <v>173</v>
      </c>
      <c r="V14" s="67"/>
      <c r="W14" s="90">
        <f t="shared" si="1"/>
        <v>92</v>
      </c>
      <c r="X14" s="91" t="str">
        <f t="shared" si="2"/>
        <v/>
      </c>
      <c r="Y14" s="91">
        <f t="shared" si="3"/>
        <v>0.41612903225806452</v>
      </c>
      <c r="Z14" s="90">
        <f t="shared" si="4"/>
        <v>90.5</v>
      </c>
      <c r="AA14" s="90">
        <f t="shared" si="5"/>
        <v>0.2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10</v>
      </c>
      <c r="E15" s="67">
        <v>17</v>
      </c>
      <c r="F15" s="67"/>
      <c r="G15" s="67"/>
      <c r="H15" s="67"/>
      <c r="I15" s="67"/>
      <c r="J15" s="67"/>
      <c r="K15" s="83">
        <f t="shared" si="8"/>
        <v>17</v>
      </c>
      <c r="L15" s="67">
        <v>49</v>
      </c>
      <c r="M15" s="67">
        <v>1</v>
      </c>
      <c r="N15" s="67"/>
      <c r="O15" s="83">
        <f t="shared" si="6"/>
        <v>50</v>
      </c>
      <c r="P15" s="83">
        <v>4</v>
      </c>
      <c r="Q15" s="67"/>
      <c r="R15" s="67">
        <v>312</v>
      </c>
      <c r="S15" s="67">
        <v>248</v>
      </c>
      <c r="T15" s="67">
        <v>296</v>
      </c>
      <c r="U15" s="67">
        <v>279</v>
      </c>
      <c r="V15" s="67"/>
      <c r="W15" s="90">
        <f t="shared" si="1"/>
        <v>5.92</v>
      </c>
      <c r="X15" s="91" t="str">
        <f t="shared" si="2"/>
        <v/>
      </c>
      <c r="Y15" s="91">
        <f t="shared" si="3"/>
        <v>0.79487179487179482</v>
      </c>
      <c r="Z15" s="90">
        <f t="shared" si="4"/>
        <v>1.28</v>
      </c>
      <c r="AA15" s="90">
        <f t="shared" si="5"/>
        <v>5</v>
      </c>
    </row>
    <row r="16" spans="1:27" ht="15.75" x14ac:dyDescent="0.25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67"/>
      <c r="S16" s="67"/>
      <c r="T16" s="67"/>
      <c r="U16" s="67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67">
        <v>28</v>
      </c>
      <c r="E17" s="67">
        <v>221</v>
      </c>
      <c r="F17" s="67"/>
      <c r="G17" s="67"/>
      <c r="H17" s="67"/>
      <c r="I17" s="67"/>
      <c r="J17" s="67"/>
      <c r="K17" s="83">
        <f>SUM(E17:J17)</f>
        <v>221</v>
      </c>
      <c r="L17" s="67">
        <v>221</v>
      </c>
      <c r="M17" s="67">
        <v>5</v>
      </c>
      <c r="N17" s="67"/>
      <c r="O17" s="22">
        <f t="shared" si="6"/>
        <v>226</v>
      </c>
      <c r="P17" s="83">
        <f t="shared" si="7"/>
        <v>23</v>
      </c>
      <c r="Q17" s="67"/>
      <c r="R17" s="67">
        <v>1116</v>
      </c>
      <c r="S17" s="67">
        <v>687</v>
      </c>
      <c r="T17" s="67">
        <v>735</v>
      </c>
      <c r="U17" s="67">
        <v>734</v>
      </c>
      <c r="V17" s="67"/>
      <c r="W17" s="18">
        <f>IF(S17&gt;0,T17/O17,"")</f>
        <v>3.252212389380531</v>
      </c>
      <c r="X17" s="19" t="str">
        <f>IF(N17&gt;0,(N17/O17),"")</f>
        <v/>
      </c>
      <c r="Y17" s="19">
        <f>IF(S17&gt;0,(S17/R17),"")</f>
        <v>0.61559139784946237</v>
      </c>
      <c r="Z17" s="18">
        <f>IF(S17&gt;0,(R17-S17)/O17,"")</f>
        <v>1.8982300884955752</v>
      </c>
      <c r="AA17" s="18">
        <f>IF(S17&gt;0,O17/C17,"")</f>
        <v>5.65</v>
      </c>
    </row>
    <row r="18" spans="1:27" ht="15.75" x14ac:dyDescent="0.25">
      <c r="A18" s="20" t="s">
        <v>57</v>
      </c>
      <c r="B18" s="21" t="s">
        <v>58</v>
      </c>
      <c r="C18" s="3">
        <v>10</v>
      </c>
      <c r="D18" s="3">
        <v>10</v>
      </c>
      <c r="E18" s="3">
        <v>37</v>
      </c>
      <c r="F18" s="3"/>
      <c r="G18" s="3"/>
      <c r="H18" s="3"/>
      <c r="I18" s="3"/>
      <c r="J18" s="3"/>
      <c r="K18" s="22">
        <f>SUM(E18:J18)</f>
        <v>37</v>
      </c>
      <c r="L18" s="67">
        <v>45</v>
      </c>
      <c r="M18" s="3">
        <v>1</v>
      </c>
      <c r="N18" s="3"/>
      <c r="O18" s="22">
        <f t="shared" si="6"/>
        <v>46</v>
      </c>
      <c r="P18" s="22">
        <f t="shared" si="7"/>
        <v>1</v>
      </c>
      <c r="Q18" s="3"/>
      <c r="R18" s="67">
        <v>259</v>
      </c>
      <c r="S18" s="67">
        <v>131</v>
      </c>
      <c r="T18" s="67">
        <v>164</v>
      </c>
      <c r="U18" s="67">
        <v>164</v>
      </c>
      <c r="V18" s="3"/>
      <c r="W18" s="18">
        <f>IF(S18&gt;0,T18/O18,"")</f>
        <v>3.5652173913043477</v>
      </c>
      <c r="X18" s="19" t="str">
        <f>IF(N18&gt;0,(N18/O18),"")</f>
        <v/>
      </c>
      <c r="Y18" s="19">
        <f>IF(S18&gt;0,(S18/R18),"")</f>
        <v>0.50579150579150578</v>
      </c>
      <c r="Z18" s="18">
        <f>IF(S18&gt;0,(R18-S18)/O18,"")</f>
        <v>2.7826086956521738</v>
      </c>
      <c r="AA18" s="18">
        <f>IF(S18&gt;0,O18/C18,"")</f>
        <v>4.5999999999999996</v>
      </c>
    </row>
    <row r="19" spans="1:27" ht="15.75" x14ac:dyDescent="0.25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67"/>
      <c r="S19" s="67"/>
      <c r="T19" s="67"/>
      <c r="U19" s="67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.75" x14ac:dyDescent="0.25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67"/>
      <c r="S20" s="67"/>
      <c r="T20" s="67"/>
      <c r="U20" s="67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.75" x14ac:dyDescent="0.25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67"/>
      <c r="S21" s="67"/>
      <c r="T21" s="67"/>
      <c r="U21" s="67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.75" x14ac:dyDescent="0.25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67"/>
      <c r="S22" s="67"/>
      <c r="T22" s="67"/>
      <c r="U22" s="67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.75" x14ac:dyDescent="0.25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67"/>
      <c r="S23" s="67"/>
      <c r="T23" s="67"/>
      <c r="U23" s="67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15</v>
      </c>
      <c r="E24" s="3">
        <v>16</v>
      </c>
      <c r="F24" s="3"/>
      <c r="G24" s="3"/>
      <c r="H24" s="3"/>
      <c r="I24" s="67">
        <v>164</v>
      </c>
      <c r="J24" s="3">
        <v>7</v>
      </c>
      <c r="K24" s="22">
        <f t="shared" si="8"/>
        <v>187</v>
      </c>
      <c r="L24" s="67">
        <v>195</v>
      </c>
      <c r="M24" s="3">
        <v>1</v>
      </c>
      <c r="N24" s="3"/>
      <c r="O24" s="22">
        <f t="shared" si="6"/>
        <v>196</v>
      </c>
      <c r="P24" s="22">
        <f t="shared" si="7"/>
        <v>6</v>
      </c>
      <c r="Q24" s="3"/>
      <c r="R24" s="67">
        <v>798</v>
      </c>
      <c r="S24" s="67">
        <v>366</v>
      </c>
      <c r="T24" s="67">
        <v>377</v>
      </c>
      <c r="U24" s="67"/>
      <c r="V24" s="3"/>
      <c r="W24" s="18">
        <f t="shared" si="1"/>
        <v>1.9234693877551021</v>
      </c>
      <c r="X24" s="19" t="str">
        <f t="shared" si="2"/>
        <v/>
      </c>
      <c r="Y24" s="19">
        <f t="shared" si="3"/>
        <v>0.45864661654135336</v>
      </c>
      <c r="Z24" s="18">
        <f t="shared" si="4"/>
        <v>2.204081632653061</v>
      </c>
      <c r="AA24" s="18">
        <f t="shared" si="5"/>
        <v>7.5384615384615383</v>
      </c>
    </row>
    <row r="25" spans="1:27" ht="15.75" x14ac:dyDescent="0.25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67"/>
      <c r="S25" s="67"/>
      <c r="T25" s="67"/>
      <c r="U25" s="67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.75" x14ac:dyDescent="0.25">
      <c r="A26" s="20" t="s">
        <v>73</v>
      </c>
      <c r="B26" s="21" t="s">
        <v>74</v>
      </c>
      <c r="C26" s="3">
        <v>8</v>
      </c>
      <c r="D26" s="3">
        <v>8</v>
      </c>
      <c r="E26" s="3">
        <v>10</v>
      </c>
      <c r="F26" s="3"/>
      <c r="G26" s="3"/>
      <c r="H26" s="3"/>
      <c r="I26" s="3"/>
      <c r="J26" s="3">
        <v>16</v>
      </c>
      <c r="K26" s="22">
        <f t="shared" si="8"/>
        <v>26</v>
      </c>
      <c r="L26" s="3">
        <v>1</v>
      </c>
      <c r="M26" s="3">
        <v>15</v>
      </c>
      <c r="N26" s="3">
        <v>10</v>
      </c>
      <c r="O26" s="22">
        <f t="shared" si="6"/>
        <v>26</v>
      </c>
      <c r="P26" s="22">
        <f t="shared" si="7"/>
        <v>8</v>
      </c>
      <c r="Q26" s="3"/>
      <c r="R26" s="67">
        <v>242</v>
      </c>
      <c r="S26" s="67">
        <v>231</v>
      </c>
      <c r="T26" s="67">
        <v>232</v>
      </c>
      <c r="U26" s="67">
        <v>230</v>
      </c>
      <c r="V26" s="3"/>
      <c r="W26" s="18">
        <f t="shared" si="1"/>
        <v>8.9230769230769234</v>
      </c>
      <c r="X26" s="19">
        <f t="shared" si="2"/>
        <v>0.38461538461538464</v>
      </c>
      <c r="Y26" s="19">
        <f t="shared" si="3"/>
        <v>0.95454545454545459</v>
      </c>
      <c r="Z26" s="18">
        <f t="shared" si="4"/>
        <v>0.42307692307692307</v>
      </c>
      <c r="AA26" s="18">
        <f t="shared" si="5"/>
        <v>3.25</v>
      </c>
    </row>
    <row r="27" spans="1:27" ht="15.75" x14ac:dyDescent="0.25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67"/>
      <c r="S27" s="67"/>
      <c r="T27" s="67"/>
      <c r="U27" s="67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.75" x14ac:dyDescent="0.25">
      <c r="A28" s="20" t="s">
        <v>77</v>
      </c>
      <c r="B28" s="26" t="s">
        <v>78</v>
      </c>
      <c r="C28" s="3">
        <v>6</v>
      </c>
      <c r="D28" s="3">
        <v>6</v>
      </c>
      <c r="E28" s="3">
        <v>16</v>
      </c>
      <c r="F28" s="3"/>
      <c r="G28" s="3"/>
      <c r="H28" s="3"/>
      <c r="I28" s="3"/>
      <c r="J28" s="3">
        <v>21</v>
      </c>
      <c r="K28" s="22">
        <f t="shared" si="8"/>
        <v>37</v>
      </c>
      <c r="L28" s="3">
        <v>4</v>
      </c>
      <c r="M28" s="3">
        <v>29</v>
      </c>
      <c r="N28" s="3">
        <v>4</v>
      </c>
      <c r="O28" s="22">
        <f t="shared" si="6"/>
        <v>37</v>
      </c>
      <c r="P28" s="22">
        <f t="shared" si="7"/>
        <v>6</v>
      </c>
      <c r="Q28" s="3"/>
      <c r="R28" s="67">
        <v>186</v>
      </c>
      <c r="S28" s="67">
        <v>175</v>
      </c>
      <c r="T28" s="67">
        <v>182</v>
      </c>
      <c r="U28" s="67">
        <v>176</v>
      </c>
      <c r="V28" s="3"/>
      <c r="W28" s="18">
        <f t="shared" si="1"/>
        <v>4.9189189189189193</v>
      </c>
      <c r="X28" s="19">
        <f t="shared" si="2"/>
        <v>0.10810810810810811</v>
      </c>
      <c r="Y28" s="19">
        <f t="shared" si="3"/>
        <v>0.94086021505376349</v>
      </c>
      <c r="Z28" s="18">
        <f t="shared" si="4"/>
        <v>0.29729729729729731</v>
      </c>
      <c r="AA28" s="18">
        <f t="shared" si="5"/>
        <v>6.166666666666667</v>
      </c>
    </row>
    <row r="29" spans="1:27" ht="15.75" x14ac:dyDescent="0.25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67"/>
      <c r="S29" s="67"/>
      <c r="T29" s="67"/>
      <c r="U29" s="67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.75" x14ac:dyDescent="0.25">
      <c r="A30" s="20" t="s">
        <v>81</v>
      </c>
      <c r="B30" s="21" t="s">
        <v>82</v>
      </c>
      <c r="C30" s="3">
        <v>6</v>
      </c>
      <c r="D30" s="3">
        <v>4</v>
      </c>
      <c r="E30" s="3">
        <v>22</v>
      </c>
      <c r="F30" s="3"/>
      <c r="G30" s="3">
        <v>1</v>
      </c>
      <c r="H30" s="3"/>
      <c r="I30" s="3"/>
      <c r="J30" s="3">
        <v>9</v>
      </c>
      <c r="K30" s="22">
        <f t="shared" si="8"/>
        <v>32</v>
      </c>
      <c r="L30" s="3">
        <v>25</v>
      </c>
      <c r="M30" s="3">
        <v>8</v>
      </c>
      <c r="N30" s="3"/>
      <c r="O30" s="22">
        <f t="shared" si="6"/>
        <v>33</v>
      </c>
      <c r="P30" s="22">
        <f t="shared" si="7"/>
        <v>3</v>
      </c>
      <c r="Q30" s="3"/>
      <c r="R30" s="67">
        <v>186</v>
      </c>
      <c r="S30" s="67">
        <v>134</v>
      </c>
      <c r="T30" s="67">
        <v>130</v>
      </c>
      <c r="U30" s="67">
        <v>110</v>
      </c>
      <c r="V30" s="3"/>
      <c r="W30" s="18">
        <f t="shared" si="1"/>
        <v>3.9393939393939394</v>
      </c>
      <c r="X30" s="19" t="str">
        <f t="shared" si="2"/>
        <v/>
      </c>
      <c r="Y30" s="19">
        <f t="shared" si="3"/>
        <v>0.72043010752688175</v>
      </c>
      <c r="Z30" s="18">
        <f t="shared" si="4"/>
        <v>1.5757575757575757</v>
      </c>
      <c r="AA30" s="18">
        <f t="shared" si="5"/>
        <v>5.5</v>
      </c>
    </row>
    <row r="31" spans="1:27" ht="15.75" x14ac:dyDescent="0.25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67"/>
      <c r="S31" s="67"/>
      <c r="T31" s="67"/>
      <c r="U31" s="67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.75" x14ac:dyDescent="0.25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67"/>
      <c r="S32" s="67"/>
      <c r="T32" s="67"/>
      <c r="U32" s="67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.75" x14ac:dyDescent="0.25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67"/>
      <c r="S33" s="67"/>
      <c r="T33" s="67"/>
      <c r="U33" s="67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v>16</v>
      </c>
      <c r="E34" s="67">
        <v>115</v>
      </c>
      <c r="F34" s="3"/>
      <c r="G34" s="3">
        <v>4</v>
      </c>
      <c r="H34" s="3"/>
      <c r="I34" s="3"/>
      <c r="J34" s="3">
        <v>13</v>
      </c>
      <c r="K34" s="83">
        <f>SUM(E34:J34)</f>
        <v>132</v>
      </c>
      <c r="L34" s="3">
        <v>74</v>
      </c>
      <c r="M34" s="67">
        <v>59</v>
      </c>
      <c r="N34" s="3">
        <v>1</v>
      </c>
      <c r="O34" s="22">
        <f>SUM(L34:N34)</f>
        <v>134</v>
      </c>
      <c r="P34" s="22">
        <f>+D34+K34-O34</f>
        <v>14</v>
      </c>
      <c r="Q34" s="3"/>
      <c r="R34" s="67">
        <v>496</v>
      </c>
      <c r="S34" s="67">
        <v>442</v>
      </c>
      <c r="T34" s="67">
        <v>475</v>
      </c>
      <c r="U34" s="67">
        <v>469</v>
      </c>
      <c r="V34" s="3"/>
      <c r="W34" s="18">
        <f>IF(S34&gt;0,T34/O34,"")</f>
        <v>3.544776119402985</v>
      </c>
      <c r="X34" s="19">
        <f>IF(N34&gt;0,(N34/O34),"")</f>
        <v>7.462686567164179E-3</v>
      </c>
      <c r="Y34" s="19">
        <f>IF(S34&gt;0,(S34/R34),"")</f>
        <v>0.8911290322580645</v>
      </c>
      <c r="Z34" s="18">
        <f>IF(S34&gt;0,(R34-S34)/O34,"")</f>
        <v>0.40298507462686567</v>
      </c>
      <c r="AA34" s="18">
        <f>IF(S34&gt;0,O34/C34,"")</f>
        <v>8.375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v>48</v>
      </c>
      <c r="E35" s="3">
        <v>99</v>
      </c>
      <c r="F35" s="3"/>
      <c r="G35" s="3">
        <v>53</v>
      </c>
      <c r="H35" s="3"/>
      <c r="I35" s="3"/>
      <c r="J35" s="67">
        <v>55</v>
      </c>
      <c r="K35" s="83">
        <f>SUM(E35:J35)</f>
        <v>207</v>
      </c>
      <c r="L35" s="67">
        <v>210</v>
      </c>
      <c r="M35" s="3">
        <v>15</v>
      </c>
      <c r="N35" s="3">
        <v>1</v>
      </c>
      <c r="O35" s="22">
        <f>SUM(L35:N35)</f>
        <v>226</v>
      </c>
      <c r="P35" s="22">
        <f>+D35+K35-O35</f>
        <v>29</v>
      </c>
      <c r="Q35" s="3"/>
      <c r="R35" s="67">
        <v>1566</v>
      </c>
      <c r="S35" s="67">
        <v>1434</v>
      </c>
      <c r="T35" s="67">
        <v>1451</v>
      </c>
      <c r="U35" s="67">
        <v>1446</v>
      </c>
      <c r="V35" s="3"/>
      <c r="W35" s="18">
        <f>IF(S35&gt;0,T35/O35,"")</f>
        <v>6.4203539823008846</v>
      </c>
      <c r="X35" s="19">
        <f>IF(N35&gt;0,(N35/O35),"")</f>
        <v>4.4247787610619468E-3</v>
      </c>
      <c r="Y35" s="19">
        <f>IF(S35&gt;0,(S35/R35),"")</f>
        <v>0.91570881226053635</v>
      </c>
      <c r="Z35" s="18">
        <f>IF(S35&gt;0,(R35-S35)/O35,"")</f>
        <v>0.58407079646017701</v>
      </c>
      <c r="AA35" s="18">
        <f>IF(S35&gt;0,O35/C35,"")</f>
        <v>4.6122448979591839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5528</v>
      </c>
      <c r="E39" s="135" t="s">
        <v>98</v>
      </c>
      <c r="F39" s="136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230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5" t="s">
        <v>113</v>
      </c>
      <c r="F43" s="136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7" t="s">
        <v>125</v>
      </c>
      <c r="G46" s="148"/>
      <c r="H46" s="148"/>
      <c r="I46" s="149"/>
      <c r="J46" s="53"/>
      <c r="U46" s="34"/>
      <c r="V46" s="35"/>
    </row>
    <row r="47" spans="1:27" ht="39" customHeight="1" x14ac:dyDescent="0.2">
      <c r="A47" s="55" t="s">
        <v>126</v>
      </c>
      <c r="B47" s="37" t="s">
        <v>127</v>
      </c>
      <c r="C47" s="38"/>
      <c r="E47" s="36" t="s">
        <v>128</v>
      </c>
      <c r="F47" s="137" t="s">
        <v>129</v>
      </c>
      <c r="G47" s="138"/>
      <c r="H47" s="138"/>
      <c r="I47" s="139"/>
      <c r="J47" s="53">
        <v>51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286</v>
      </c>
      <c r="E48" s="56" t="s">
        <v>132</v>
      </c>
      <c r="F48" s="57" t="s">
        <v>24</v>
      </c>
      <c r="G48" s="48"/>
      <c r="H48" s="48"/>
      <c r="I48" s="32"/>
      <c r="J48" s="58">
        <f>SUM(J44:J47)</f>
        <v>51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173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37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6254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42" t="s">
        <v>146</v>
      </c>
      <c r="J60" s="142"/>
      <c r="K60" s="142"/>
      <c r="L60" s="142"/>
      <c r="M60" s="142"/>
      <c r="N60" s="142"/>
      <c r="O60" s="142"/>
    </row>
    <row r="61" spans="1:27" ht="15.75" x14ac:dyDescent="0.25">
      <c r="A61" s="1" t="s">
        <v>1</v>
      </c>
      <c r="B61" s="3" t="s">
        <v>2</v>
      </c>
      <c r="D61" s="140" t="s">
        <v>3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4"/>
      <c r="U61" s="4"/>
      <c r="V61" s="4"/>
    </row>
    <row r="62" spans="1:27" ht="15" x14ac:dyDescent="0.2">
      <c r="A62" s="1" t="s">
        <v>4</v>
      </c>
      <c r="B62" s="3" t="s">
        <v>178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43" t="s">
        <v>6</v>
      </c>
      <c r="B64" s="145" t="s">
        <v>7</v>
      </c>
      <c r="C64" s="132" t="s">
        <v>8</v>
      </c>
      <c r="D64" s="132" t="s">
        <v>9</v>
      </c>
      <c r="E64" s="130" t="s">
        <v>10</v>
      </c>
      <c r="F64" s="134"/>
      <c r="G64" s="134"/>
      <c r="H64" s="134"/>
      <c r="I64" s="134"/>
      <c r="J64" s="134"/>
      <c r="K64" s="131"/>
      <c r="L64" s="130" t="s">
        <v>11</v>
      </c>
      <c r="M64" s="134"/>
      <c r="N64" s="134"/>
      <c r="O64" s="131"/>
      <c r="P64" s="132" t="s">
        <v>12</v>
      </c>
      <c r="Q64" s="132" t="s">
        <v>13</v>
      </c>
      <c r="R64" s="130" t="s">
        <v>14</v>
      </c>
      <c r="S64" s="131"/>
      <c r="T64" s="130" t="s">
        <v>15</v>
      </c>
      <c r="U64" s="131"/>
      <c r="V64" s="132" t="s">
        <v>16</v>
      </c>
      <c r="W64" s="130" t="s">
        <v>17</v>
      </c>
      <c r="X64" s="134"/>
      <c r="Y64" s="134"/>
      <c r="Z64" s="134"/>
      <c r="AA64" s="131"/>
    </row>
    <row r="65" spans="1:27" ht="56.25" x14ac:dyDescent="0.2">
      <c r="A65" s="144"/>
      <c r="B65" s="146"/>
      <c r="C65" s="133"/>
      <c r="D65" s="133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8" t="s">
        <v>24</v>
      </c>
      <c r="L65" s="8" t="s">
        <v>25</v>
      </c>
      <c r="M65" s="9" t="s">
        <v>26</v>
      </c>
      <c r="N65" s="126" t="s">
        <v>27</v>
      </c>
      <c r="O65" s="9" t="s">
        <v>24</v>
      </c>
      <c r="P65" s="133"/>
      <c r="Q65" s="133"/>
      <c r="R65" s="125" t="s">
        <v>28</v>
      </c>
      <c r="S65" s="9" t="s">
        <v>29</v>
      </c>
      <c r="T65" s="125" t="s">
        <v>24</v>
      </c>
      <c r="U65" s="9" t="s">
        <v>30</v>
      </c>
      <c r="V65" s="133"/>
      <c r="W65" s="8" t="s">
        <v>31</v>
      </c>
      <c r="X65" s="14" t="s">
        <v>32</v>
      </c>
      <c r="Y65" s="14" t="s">
        <v>33</v>
      </c>
      <c r="Z65" s="14" t="s">
        <v>34</v>
      </c>
      <c r="AA65" s="128" t="s">
        <v>35</v>
      </c>
    </row>
    <row r="66" spans="1:27" ht="15.75" x14ac:dyDescent="0.25">
      <c r="A66" s="15"/>
      <c r="B66" s="127" t="s">
        <v>36</v>
      </c>
      <c r="C66" s="17">
        <f t="shared" ref="C66:V66" si="9">SUM(C67:C78)</f>
        <v>292</v>
      </c>
      <c r="D66" s="17">
        <f t="shared" si="9"/>
        <v>234</v>
      </c>
      <c r="E66" s="17">
        <f t="shared" si="9"/>
        <v>960</v>
      </c>
      <c r="F66" s="17">
        <f t="shared" si="9"/>
        <v>0</v>
      </c>
      <c r="G66" s="17">
        <f t="shared" si="9"/>
        <v>93</v>
      </c>
      <c r="H66" s="17">
        <f t="shared" si="9"/>
        <v>0</v>
      </c>
      <c r="I66" s="17">
        <f t="shared" si="9"/>
        <v>164</v>
      </c>
      <c r="J66" s="17">
        <f t="shared" si="9"/>
        <v>175</v>
      </c>
      <c r="K66" s="17">
        <f t="shared" si="9"/>
        <v>1392</v>
      </c>
      <c r="L66" s="17">
        <f t="shared" si="9"/>
        <v>1251</v>
      </c>
      <c r="M66" s="17">
        <f t="shared" si="9"/>
        <v>175</v>
      </c>
      <c r="N66" s="17">
        <f t="shared" si="9"/>
        <v>41</v>
      </c>
      <c r="O66" s="17">
        <f t="shared" si="9"/>
        <v>1467</v>
      </c>
      <c r="P66" s="17">
        <f t="shared" si="9"/>
        <v>159</v>
      </c>
      <c r="Q66" s="17">
        <f t="shared" si="9"/>
        <v>0</v>
      </c>
      <c r="R66" s="17">
        <f t="shared" si="9"/>
        <v>8327</v>
      </c>
      <c r="S66" s="17">
        <f t="shared" si="9"/>
        <v>6325</v>
      </c>
      <c r="T66" s="17">
        <f t="shared" si="9"/>
        <v>6707</v>
      </c>
      <c r="U66" s="17">
        <f t="shared" si="9"/>
        <v>6217</v>
      </c>
      <c r="V66" s="17">
        <f t="shared" si="9"/>
        <v>0</v>
      </c>
      <c r="W66" s="18">
        <f t="shared" ref="W66:W70" si="10">IF(S66&gt;0,T66/O66,"")</f>
        <v>4.5719154737559649</v>
      </c>
      <c r="X66" s="19">
        <f t="shared" ref="X66:X70" si="11">IF(N66&gt;0,(N66/O66),"")</f>
        <v>2.7948193592365372E-2</v>
      </c>
      <c r="Y66" s="19">
        <f t="shared" ref="Y66:Y70" si="12">IF(S66&gt;0,(S66/R66),"")</f>
        <v>0.75957727873183623</v>
      </c>
      <c r="Z66" s="18">
        <f t="shared" ref="Z66:Z70" si="13">IF(S66&gt;0,(R66-S66)/O66,"")</f>
        <v>1.3646898432174506</v>
      </c>
      <c r="AA66" s="18">
        <f t="shared" ref="AA66:AA70" si="14">IF(S66&gt;0,O66/C66,"")</f>
        <v>5.0239726027397262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67</v>
      </c>
      <c r="E67" s="3">
        <f t="shared" si="15"/>
        <v>297</v>
      </c>
      <c r="F67" s="3">
        <f t="shared" si="15"/>
        <v>0</v>
      </c>
      <c r="G67" s="3">
        <f t="shared" si="15"/>
        <v>10</v>
      </c>
      <c r="H67" s="3">
        <f t="shared" si="15"/>
        <v>0</v>
      </c>
      <c r="I67" s="3">
        <f t="shared" si="15"/>
        <v>0</v>
      </c>
      <c r="J67" s="3">
        <f t="shared" si="15"/>
        <v>46</v>
      </c>
      <c r="K67" s="22">
        <f>SUM(E67:J67)</f>
        <v>353</v>
      </c>
      <c r="L67" s="67">
        <f>+L8+L9</f>
        <v>311</v>
      </c>
      <c r="M67" s="67">
        <f t="shared" ref="M67:N67" si="16">+M8+M9</f>
        <v>33</v>
      </c>
      <c r="N67" s="67">
        <f t="shared" si="16"/>
        <v>25</v>
      </c>
      <c r="O67" s="22">
        <f t="shared" ref="O67:O70" si="17">SUM(L67:N67)</f>
        <v>369</v>
      </c>
      <c r="P67" s="22">
        <f t="shared" ref="P67:P68" si="18">+D67+K67-O67</f>
        <v>51</v>
      </c>
      <c r="Q67" s="3"/>
      <c r="R67" s="3">
        <f>+R8+R9</f>
        <v>2141</v>
      </c>
      <c r="S67" s="3">
        <f t="shared" ref="S67:U67" si="19">+S8+S9</f>
        <v>1970</v>
      </c>
      <c r="T67" s="3">
        <f t="shared" si="19"/>
        <v>2117</v>
      </c>
      <c r="U67" s="3">
        <f t="shared" si="19"/>
        <v>2079</v>
      </c>
      <c r="V67" s="3"/>
      <c r="W67" s="18">
        <f t="shared" si="10"/>
        <v>5.7371273712737123</v>
      </c>
      <c r="X67" s="19">
        <f t="shared" si="11"/>
        <v>6.7750677506775062E-2</v>
      </c>
      <c r="Y67" s="19">
        <f t="shared" si="12"/>
        <v>0.92013078000934145</v>
      </c>
      <c r="Z67" s="18">
        <f t="shared" si="13"/>
        <v>0.46341463414634149</v>
      </c>
      <c r="AA67" s="18">
        <f t="shared" si="14"/>
        <v>4.5555555555555554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13</v>
      </c>
      <c r="E68" s="3">
        <f t="shared" si="20"/>
        <v>86</v>
      </c>
      <c r="F68" s="3">
        <f t="shared" si="20"/>
        <v>0</v>
      </c>
      <c r="G68" s="3">
        <f t="shared" si="20"/>
        <v>25</v>
      </c>
      <c r="H68" s="3">
        <f t="shared" si="20"/>
        <v>0</v>
      </c>
      <c r="I68" s="3">
        <f t="shared" si="20"/>
        <v>0</v>
      </c>
      <c r="J68" s="3">
        <f t="shared" si="20"/>
        <v>8</v>
      </c>
      <c r="K68" s="22">
        <f t="shared" ref="K68:K70" si="21">SUM(E68:J68)</f>
        <v>119</v>
      </c>
      <c r="L68" s="3">
        <f>+L13</f>
        <v>114</v>
      </c>
      <c r="M68" s="3">
        <f t="shared" ref="M68:N68" si="22">+M13</f>
        <v>8</v>
      </c>
      <c r="N68" s="3">
        <f t="shared" si="22"/>
        <v>0</v>
      </c>
      <c r="O68" s="22">
        <f t="shared" si="17"/>
        <v>122</v>
      </c>
      <c r="P68" s="22">
        <f t="shared" si="18"/>
        <v>10</v>
      </c>
      <c r="Q68" s="3"/>
      <c r="R68" s="3">
        <f>+R13</f>
        <v>715</v>
      </c>
      <c r="S68" s="3">
        <f t="shared" ref="S68:U70" si="23">+S13</f>
        <v>378</v>
      </c>
      <c r="T68" s="3">
        <f t="shared" si="23"/>
        <v>364</v>
      </c>
      <c r="U68" s="3">
        <f t="shared" si="23"/>
        <v>357</v>
      </c>
      <c r="V68" s="3"/>
      <c r="W68" s="18">
        <f t="shared" si="10"/>
        <v>2.9836065573770494</v>
      </c>
      <c r="X68" s="19" t="str">
        <f t="shared" si="11"/>
        <v/>
      </c>
      <c r="Y68" s="19">
        <f t="shared" si="12"/>
        <v>0.52867132867132871</v>
      </c>
      <c r="Z68" s="18">
        <f t="shared" si="13"/>
        <v>2.762295081967213</v>
      </c>
      <c r="AA68" s="18">
        <f t="shared" si="14"/>
        <v>4.0666666666666664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9</v>
      </c>
      <c r="E69" s="67">
        <f t="shared" si="20"/>
        <v>24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24</v>
      </c>
      <c r="L69" s="67">
        <f>+L14</f>
        <v>2</v>
      </c>
      <c r="M69" s="67">
        <f>+M14</f>
        <v>0</v>
      </c>
      <c r="N69" s="67">
        <f>+N14</f>
        <v>0</v>
      </c>
      <c r="O69" s="83">
        <f t="shared" si="17"/>
        <v>2</v>
      </c>
      <c r="P69" s="83">
        <v>4</v>
      </c>
      <c r="Q69" s="67"/>
      <c r="R69" s="67">
        <f>+R14</f>
        <v>310</v>
      </c>
      <c r="S69" s="67">
        <f t="shared" si="23"/>
        <v>129</v>
      </c>
      <c r="T69" s="67">
        <f t="shared" si="23"/>
        <v>184</v>
      </c>
      <c r="U69" s="67">
        <f t="shared" si="23"/>
        <v>173</v>
      </c>
      <c r="V69" s="67"/>
      <c r="W69" s="90">
        <f t="shared" si="10"/>
        <v>92</v>
      </c>
      <c r="X69" s="91" t="str">
        <f t="shared" si="11"/>
        <v/>
      </c>
      <c r="Y69" s="91">
        <f t="shared" si="12"/>
        <v>0.41612903225806452</v>
      </c>
      <c r="Z69" s="90">
        <f t="shared" si="13"/>
        <v>90.5</v>
      </c>
      <c r="AA69" s="90">
        <f t="shared" si="14"/>
        <v>0.2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10</v>
      </c>
      <c r="E70" s="67">
        <f t="shared" si="20"/>
        <v>17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17</v>
      </c>
      <c r="L70" s="67">
        <f>+L15</f>
        <v>49</v>
      </c>
      <c r="M70" s="67">
        <f>+M15</f>
        <v>1</v>
      </c>
      <c r="N70" s="67">
        <f>+N15</f>
        <v>0</v>
      </c>
      <c r="O70" s="83">
        <f t="shared" si="17"/>
        <v>50</v>
      </c>
      <c r="P70" s="83">
        <v>4</v>
      </c>
      <c r="Q70" s="67"/>
      <c r="R70" s="67">
        <f>+R15</f>
        <v>312</v>
      </c>
      <c r="S70" s="67">
        <f t="shared" si="23"/>
        <v>248</v>
      </c>
      <c r="T70" s="67">
        <f t="shared" si="23"/>
        <v>296</v>
      </c>
      <c r="U70" s="67">
        <f t="shared" si="23"/>
        <v>279</v>
      </c>
      <c r="V70" s="67"/>
      <c r="W70" s="90">
        <f t="shared" si="10"/>
        <v>5.92</v>
      </c>
      <c r="X70" s="91" t="str">
        <f t="shared" si="11"/>
        <v/>
      </c>
      <c r="Y70" s="91">
        <f t="shared" si="12"/>
        <v>0.79487179487179482</v>
      </c>
      <c r="Z70" s="90">
        <f t="shared" si="13"/>
        <v>1.28</v>
      </c>
      <c r="AA70" s="90">
        <f t="shared" si="14"/>
        <v>5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4">+D17</f>
        <v>28</v>
      </c>
      <c r="E71" s="3">
        <f t="shared" si="24"/>
        <v>221</v>
      </c>
      <c r="F71" s="3">
        <f t="shared" si="24"/>
        <v>0</v>
      </c>
      <c r="G71" s="3">
        <f t="shared" si="24"/>
        <v>0</v>
      </c>
      <c r="H71" s="3">
        <f t="shared" si="24"/>
        <v>0</v>
      </c>
      <c r="I71" s="3">
        <f t="shared" si="24"/>
        <v>0</v>
      </c>
      <c r="J71" s="3">
        <f t="shared" si="24"/>
        <v>0</v>
      </c>
      <c r="K71" s="22">
        <f>SUM(E71:J71)</f>
        <v>221</v>
      </c>
      <c r="L71" s="3">
        <f>+L17</f>
        <v>221</v>
      </c>
      <c r="M71" s="3">
        <f t="shared" ref="M71:N72" si="25">+M17</f>
        <v>5</v>
      </c>
      <c r="N71" s="3">
        <f t="shared" si="25"/>
        <v>0</v>
      </c>
      <c r="O71" s="22">
        <f>SUM(L71:N71)</f>
        <v>226</v>
      </c>
      <c r="P71" s="22">
        <f>+D71+K71-O71</f>
        <v>23</v>
      </c>
      <c r="Q71" s="3"/>
      <c r="R71" s="3">
        <f>+R17</f>
        <v>1116</v>
      </c>
      <c r="S71" s="3">
        <f t="shared" ref="S71:U72" si="26">+S17</f>
        <v>687</v>
      </c>
      <c r="T71" s="3">
        <f t="shared" si="26"/>
        <v>735</v>
      </c>
      <c r="U71" s="3">
        <f t="shared" si="26"/>
        <v>734</v>
      </c>
      <c r="V71" s="3"/>
      <c r="W71" s="18">
        <f>IF(S71&gt;0,T71/O71,"")</f>
        <v>3.252212389380531</v>
      </c>
      <c r="X71" s="19" t="str">
        <f>IF(N71&gt;0,(N71/O71),"")</f>
        <v/>
      </c>
      <c r="Y71" s="19">
        <f>IF(S71&gt;0,(S71/R71),"")</f>
        <v>0.61559139784946237</v>
      </c>
      <c r="Z71" s="18">
        <f>IF(S71&gt;0,(R71-S71)/O71,"")</f>
        <v>1.8982300884955752</v>
      </c>
      <c r="AA71" s="18">
        <f>IF(S71&gt;0,O71/C71,"")</f>
        <v>5.65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10</v>
      </c>
      <c r="E72" s="3">
        <f t="shared" si="24"/>
        <v>37</v>
      </c>
      <c r="F72" s="3">
        <f t="shared" si="24"/>
        <v>0</v>
      </c>
      <c r="G72" s="3">
        <f t="shared" si="24"/>
        <v>0</v>
      </c>
      <c r="H72" s="3">
        <f t="shared" si="24"/>
        <v>0</v>
      </c>
      <c r="I72" s="3">
        <f t="shared" si="24"/>
        <v>0</v>
      </c>
      <c r="J72" s="3">
        <f t="shared" si="24"/>
        <v>0</v>
      </c>
      <c r="K72" s="22">
        <f t="shared" ref="K72:K75" si="27">SUM(E72:J72)</f>
        <v>37</v>
      </c>
      <c r="L72" s="3">
        <f>+L18</f>
        <v>45</v>
      </c>
      <c r="M72" s="3">
        <f t="shared" si="25"/>
        <v>1</v>
      </c>
      <c r="N72" s="3">
        <f t="shared" si="25"/>
        <v>0</v>
      </c>
      <c r="O72" s="22">
        <f t="shared" ref="O72:O75" si="28">SUM(L72:N72)</f>
        <v>46</v>
      </c>
      <c r="P72" s="22">
        <f t="shared" ref="P72:P78" si="29">+D72+K72-O72</f>
        <v>1</v>
      </c>
      <c r="Q72" s="3"/>
      <c r="R72" s="3">
        <f>+R18</f>
        <v>259</v>
      </c>
      <c r="S72" s="3">
        <f t="shared" si="26"/>
        <v>131</v>
      </c>
      <c r="T72" s="3">
        <f t="shared" si="26"/>
        <v>164</v>
      </c>
      <c r="U72" s="3">
        <f t="shared" si="26"/>
        <v>164</v>
      </c>
      <c r="V72" s="3"/>
      <c r="W72" s="18">
        <f t="shared" ref="W72:W75" si="30">IF(S72&gt;0,T72/O72,"")</f>
        <v>3.5652173913043477</v>
      </c>
      <c r="X72" s="19" t="str">
        <f t="shared" ref="X72:X75" si="31">IF(N72&gt;0,(N72/O72),"")</f>
        <v/>
      </c>
      <c r="Y72" s="19">
        <f t="shared" ref="Y72:Y75" si="32">IF(S72&gt;0,(S72/R72),"")</f>
        <v>0.50579150579150578</v>
      </c>
      <c r="Z72" s="18">
        <f t="shared" ref="Z72:Z75" si="33">IF(S72&gt;0,(R72-S72)/O72,"")</f>
        <v>2.7826086956521738</v>
      </c>
      <c r="AA72" s="18">
        <f t="shared" ref="AA72:AA75" si="34">IF(S72&gt;0,O72/C72,"")</f>
        <v>4.5999999999999996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15</v>
      </c>
      <c r="E73" s="3">
        <f t="shared" si="35"/>
        <v>16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164</v>
      </c>
      <c r="J73" s="3">
        <f t="shared" si="35"/>
        <v>7</v>
      </c>
      <c r="K73" s="22">
        <f t="shared" si="27"/>
        <v>187</v>
      </c>
      <c r="L73" s="3">
        <f>+L24</f>
        <v>195</v>
      </c>
      <c r="M73" s="3">
        <f t="shared" ref="M73:N73" si="36">+M24</f>
        <v>1</v>
      </c>
      <c r="N73" s="3">
        <f t="shared" si="36"/>
        <v>0</v>
      </c>
      <c r="O73" s="22">
        <f t="shared" si="28"/>
        <v>196</v>
      </c>
      <c r="P73" s="22">
        <f t="shared" si="29"/>
        <v>6</v>
      </c>
      <c r="Q73" s="24"/>
      <c r="R73" s="3">
        <f>+R24</f>
        <v>798</v>
      </c>
      <c r="S73" s="3">
        <f t="shared" ref="S73:U73" si="37">+S24</f>
        <v>366</v>
      </c>
      <c r="T73" s="3">
        <f t="shared" si="37"/>
        <v>377</v>
      </c>
      <c r="U73" s="3">
        <f t="shared" si="37"/>
        <v>0</v>
      </c>
      <c r="V73" s="3"/>
      <c r="W73" s="18">
        <f t="shared" si="30"/>
        <v>1.9234693877551021</v>
      </c>
      <c r="X73" s="19" t="str">
        <f t="shared" si="31"/>
        <v/>
      </c>
      <c r="Y73" s="19">
        <f>IF(S73&gt;0,(S73/R73),"")</f>
        <v>0.45864661654135336</v>
      </c>
      <c r="Z73" s="18">
        <f>IF(S73&gt;0,(R73-S73)/O73,"")</f>
        <v>2.204081632653061</v>
      </c>
      <c r="AA73" s="18">
        <f t="shared" si="34"/>
        <v>7.5384615384615383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8</v>
      </c>
      <c r="E74" s="3">
        <f t="shared" si="38"/>
        <v>10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16</v>
      </c>
      <c r="K74" s="22">
        <f t="shared" si="27"/>
        <v>26</v>
      </c>
      <c r="L74" s="3">
        <f>+L26</f>
        <v>1</v>
      </c>
      <c r="M74" s="3">
        <f t="shared" ref="M74:N74" si="39">+M26</f>
        <v>15</v>
      </c>
      <c r="N74" s="3">
        <f t="shared" si="39"/>
        <v>10</v>
      </c>
      <c r="O74" s="22">
        <f t="shared" si="28"/>
        <v>26</v>
      </c>
      <c r="P74" s="22">
        <f t="shared" si="29"/>
        <v>8</v>
      </c>
      <c r="Q74" s="3"/>
      <c r="R74" s="3">
        <f>+R26</f>
        <v>242</v>
      </c>
      <c r="S74" s="3">
        <f t="shared" ref="S74:U74" si="40">+S26</f>
        <v>231</v>
      </c>
      <c r="T74" s="3">
        <f t="shared" si="40"/>
        <v>232</v>
      </c>
      <c r="U74" s="3">
        <f t="shared" si="40"/>
        <v>230</v>
      </c>
      <c r="V74" s="3"/>
      <c r="W74" s="18">
        <f t="shared" si="30"/>
        <v>8.9230769230769234</v>
      </c>
      <c r="X74" s="19">
        <f t="shared" si="31"/>
        <v>0.38461538461538464</v>
      </c>
      <c r="Y74" s="19">
        <f t="shared" si="32"/>
        <v>0.95454545454545459</v>
      </c>
      <c r="Z74" s="18">
        <f t="shared" si="33"/>
        <v>0.42307692307692307</v>
      </c>
      <c r="AA74" s="18">
        <f t="shared" si="34"/>
        <v>3.25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6</v>
      </c>
      <c r="E75" s="3">
        <f t="shared" si="41"/>
        <v>16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21</v>
      </c>
      <c r="K75" s="22">
        <f t="shared" si="27"/>
        <v>37</v>
      </c>
      <c r="L75" s="3">
        <f>+L28</f>
        <v>4</v>
      </c>
      <c r="M75" s="3">
        <f t="shared" ref="M75:N75" si="42">+M28</f>
        <v>29</v>
      </c>
      <c r="N75" s="3">
        <f t="shared" si="42"/>
        <v>4</v>
      </c>
      <c r="O75" s="22">
        <f t="shared" si="28"/>
        <v>37</v>
      </c>
      <c r="P75" s="22">
        <f t="shared" si="29"/>
        <v>6</v>
      </c>
      <c r="Q75" s="3"/>
      <c r="R75" s="3">
        <f>+R28</f>
        <v>186</v>
      </c>
      <c r="S75" s="3">
        <f t="shared" ref="S75:U75" si="43">+S28</f>
        <v>175</v>
      </c>
      <c r="T75" s="3">
        <f t="shared" si="43"/>
        <v>182</v>
      </c>
      <c r="U75" s="3">
        <f t="shared" si="43"/>
        <v>176</v>
      </c>
      <c r="V75" s="3"/>
      <c r="W75" s="18">
        <f t="shared" si="30"/>
        <v>4.9189189189189193</v>
      </c>
      <c r="X75" s="19">
        <f t="shared" si="31"/>
        <v>0.10810810810810811</v>
      </c>
      <c r="Y75" s="19">
        <f t="shared" si="32"/>
        <v>0.94086021505376349</v>
      </c>
      <c r="Z75" s="18">
        <f t="shared" si="33"/>
        <v>0.29729729729729731</v>
      </c>
      <c r="AA75" s="18">
        <f t="shared" si="34"/>
        <v>6.166666666666667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4</v>
      </c>
      <c r="E76" s="3">
        <f t="shared" si="44"/>
        <v>22</v>
      </c>
      <c r="F76" s="3">
        <f t="shared" si="44"/>
        <v>0</v>
      </c>
      <c r="G76" s="3">
        <f t="shared" si="44"/>
        <v>1</v>
      </c>
      <c r="H76" s="3">
        <f t="shared" si="44"/>
        <v>0</v>
      </c>
      <c r="I76" s="3">
        <f t="shared" si="44"/>
        <v>0</v>
      </c>
      <c r="J76" s="3">
        <f t="shared" si="44"/>
        <v>9</v>
      </c>
      <c r="K76" s="22">
        <f>SUM(E76:J76)</f>
        <v>32</v>
      </c>
      <c r="L76" s="3">
        <f>+L30</f>
        <v>25</v>
      </c>
      <c r="M76" s="3">
        <f t="shared" ref="M76:N76" si="45">+M30</f>
        <v>8</v>
      </c>
      <c r="N76" s="3">
        <f t="shared" si="45"/>
        <v>0</v>
      </c>
      <c r="O76" s="22">
        <f>SUM(L76:N76)</f>
        <v>33</v>
      </c>
      <c r="P76" s="22">
        <f t="shared" si="29"/>
        <v>3</v>
      </c>
      <c r="Q76" s="3"/>
      <c r="R76" s="3">
        <f>+R30</f>
        <v>186</v>
      </c>
      <c r="S76" s="3">
        <f t="shared" ref="S76:U76" si="46">+S30</f>
        <v>134</v>
      </c>
      <c r="T76" s="3">
        <f t="shared" si="46"/>
        <v>130</v>
      </c>
      <c r="U76" s="3">
        <f t="shared" si="46"/>
        <v>110</v>
      </c>
      <c r="V76" s="3"/>
      <c r="W76" s="18">
        <f>IF(S76&gt;0,T76/O76,"")</f>
        <v>3.9393939393939394</v>
      </c>
      <c r="X76" s="19" t="str">
        <f>IF(N76&gt;0,(N76/O76),"")</f>
        <v/>
      </c>
      <c r="Y76" s="19">
        <f>IF(S76&gt;0,(S76/R76),"")</f>
        <v>0.72043010752688175</v>
      </c>
      <c r="Z76" s="18">
        <f>IF(S76&gt;0,(R76-S76)/O76,"")</f>
        <v>1.5757575757575757</v>
      </c>
      <c r="AA76" s="18">
        <f>IF(S76&gt;0,O76/C76,"")</f>
        <v>5.5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64</v>
      </c>
      <c r="E77" s="3">
        <f t="shared" si="47"/>
        <v>214</v>
      </c>
      <c r="F77" s="3">
        <f t="shared" si="47"/>
        <v>0</v>
      </c>
      <c r="G77" s="3">
        <f t="shared" si="47"/>
        <v>57</v>
      </c>
      <c r="H77" s="3">
        <f t="shared" si="47"/>
        <v>0</v>
      </c>
      <c r="I77" s="3">
        <f t="shared" si="47"/>
        <v>0</v>
      </c>
      <c r="J77" s="3">
        <f t="shared" si="47"/>
        <v>68</v>
      </c>
      <c r="K77" s="22">
        <f>SUM(E77:J77)</f>
        <v>339</v>
      </c>
      <c r="L77" s="3">
        <f>+L34+L35</f>
        <v>284</v>
      </c>
      <c r="M77" s="3">
        <f t="shared" ref="M77:N77" si="48">+M34+M35</f>
        <v>74</v>
      </c>
      <c r="N77" s="3">
        <f t="shared" si="48"/>
        <v>2</v>
      </c>
      <c r="O77" s="22">
        <f>SUM(L77:N77)</f>
        <v>360</v>
      </c>
      <c r="P77" s="22">
        <f t="shared" si="29"/>
        <v>43</v>
      </c>
      <c r="Q77" s="3"/>
      <c r="R77" s="3">
        <f>+R34+R35</f>
        <v>2062</v>
      </c>
      <c r="S77" s="3">
        <f t="shared" ref="S77:U77" si="49">+S34+S35</f>
        <v>1876</v>
      </c>
      <c r="T77" s="3">
        <f t="shared" si="49"/>
        <v>1926</v>
      </c>
      <c r="U77" s="3">
        <f t="shared" si="49"/>
        <v>1915</v>
      </c>
      <c r="V77" s="3"/>
      <c r="W77" s="18">
        <f>IF(S77&gt;0,T77/O77,"")</f>
        <v>5.35</v>
      </c>
      <c r="X77" s="19">
        <f>IF(N77&gt;0,(N77/O77),"")</f>
        <v>5.5555555555555558E-3</v>
      </c>
      <c r="Y77" s="19">
        <f>IF(S77&gt;0,(S77/R77),"")</f>
        <v>0.90979631425800189</v>
      </c>
      <c r="Z77" s="18">
        <f>IF(S77&gt;0,(R77-S77)/O77,"")</f>
        <v>0.51666666666666672</v>
      </c>
      <c r="AA77" s="18">
        <f>IF(S77&gt;0,O77/C77,"")</f>
        <v>5.5384615384615383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184</v>
      </c>
      <c r="E80" s="17">
        <f t="shared" si="57"/>
        <v>785</v>
      </c>
      <c r="F80" s="17">
        <f t="shared" si="57"/>
        <v>0</v>
      </c>
      <c r="G80" s="17">
        <f t="shared" si="57"/>
        <v>67</v>
      </c>
      <c r="H80" s="17">
        <f t="shared" si="57"/>
        <v>0</v>
      </c>
      <c r="I80" s="17">
        <f t="shared" si="57"/>
        <v>164</v>
      </c>
      <c r="J80" s="17">
        <f t="shared" si="57"/>
        <v>121</v>
      </c>
      <c r="K80" s="17">
        <f t="shared" si="57"/>
        <v>1137</v>
      </c>
      <c r="L80" s="17">
        <f t="shared" si="57"/>
        <v>1056</v>
      </c>
      <c r="M80" s="17">
        <f t="shared" si="57"/>
        <v>114</v>
      </c>
      <c r="N80" s="17">
        <f t="shared" si="57"/>
        <v>27</v>
      </c>
      <c r="O80" s="17">
        <f t="shared" si="57"/>
        <v>1197</v>
      </c>
      <c r="P80" s="17">
        <f t="shared" si="57"/>
        <v>124</v>
      </c>
      <c r="Q80" s="17">
        <f t="shared" si="57"/>
        <v>0</v>
      </c>
      <c r="R80" s="17">
        <f t="shared" si="57"/>
        <v>6376</v>
      </c>
      <c r="S80" s="17">
        <f>SUM(S67+S71+S72+S73+S77)</f>
        <v>5030</v>
      </c>
      <c r="T80" s="17">
        <f t="shared" si="57"/>
        <v>5319</v>
      </c>
      <c r="U80" s="17">
        <f t="shared" si="57"/>
        <v>4892</v>
      </c>
      <c r="V80" s="73"/>
      <c r="W80" s="73"/>
      <c r="X80" s="73"/>
      <c r="Y80" s="73"/>
      <c r="Z80" s="73"/>
      <c r="AA80" s="73"/>
    </row>
    <row r="82" spans="1:27" ht="15.75" x14ac:dyDescent="0.25">
      <c r="F82" s="142" t="s">
        <v>148</v>
      </c>
      <c r="G82" s="142"/>
      <c r="H82" s="142"/>
      <c r="I82" s="142"/>
      <c r="J82" s="142"/>
      <c r="K82" s="142"/>
      <c r="L82" s="142"/>
    </row>
    <row r="84" spans="1:27" x14ac:dyDescent="0.2">
      <c r="A84" s="143" t="s">
        <v>6</v>
      </c>
      <c r="B84" s="145" t="s">
        <v>7</v>
      </c>
      <c r="C84" s="132" t="s">
        <v>8</v>
      </c>
      <c r="D84" s="132" t="s">
        <v>9</v>
      </c>
      <c r="E84" s="130" t="s">
        <v>10</v>
      </c>
      <c r="F84" s="134"/>
      <c r="G84" s="134"/>
      <c r="H84" s="134"/>
      <c r="I84" s="134"/>
      <c r="J84" s="134"/>
      <c r="K84" s="131"/>
      <c r="L84" s="130" t="s">
        <v>11</v>
      </c>
      <c r="M84" s="134"/>
      <c r="N84" s="134"/>
      <c r="O84" s="131"/>
      <c r="P84" s="132" t="s">
        <v>12</v>
      </c>
      <c r="Q84" s="132" t="s">
        <v>13</v>
      </c>
      <c r="R84" s="130" t="s">
        <v>14</v>
      </c>
      <c r="S84" s="131"/>
      <c r="T84" s="130" t="s">
        <v>15</v>
      </c>
      <c r="U84" s="131"/>
      <c r="V84" s="132" t="s">
        <v>16</v>
      </c>
      <c r="W84" s="130" t="s">
        <v>17</v>
      </c>
      <c r="X84" s="134"/>
      <c r="Y84" s="134"/>
      <c r="Z84" s="134"/>
      <c r="AA84" s="131"/>
    </row>
    <row r="85" spans="1:27" ht="56.25" x14ac:dyDescent="0.2">
      <c r="A85" s="144"/>
      <c r="B85" s="146"/>
      <c r="C85" s="133"/>
      <c r="D85" s="133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8" t="s">
        <v>24</v>
      </c>
      <c r="L85" s="8" t="s">
        <v>25</v>
      </c>
      <c r="M85" s="9" t="s">
        <v>26</v>
      </c>
      <c r="N85" s="126" t="s">
        <v>27</v>
      </c>
      <c r="O85" s="9" t="s">
        <v>24</v>
      </c>
      <c r="P85" s="133"/>
      <c r="Q85" s="133"/>
      <c r="R85" s="125" t="s">
        <v>28</v>
      </c>
      <c r="S85" s="9" t="s">
        <v>29</v>
      </c>
      <c r="T85" s="125" t="s">
        <v>24</v>
      </c>
      <c r="U85" s="9" t="s">
        <v>30</v>
      </c>
      <c r="V85" s="133"/>
      <c r="W85" s="8" t="s">
        <v>31</v>
      </c>
      <c r="X85" s="14" t="s">
        <v>32</v>
      </c>
      <c r="Y85" s="14" t="s">
        <v>33</v>
      </c>
      <c r="Z85" s="14" t="s">
        <v>34</v>
      </c>
      <c r="AA85" s="128" t="s">
        <v>35</v>
      </c>
    </row>
    <row r="86" spans="1:27" ht="15.75" x14ac:dyDescent="0.25">
      <c r="A86" s="15"/>
      <c r="B86" s="127" t="s">
        <v>36</v>
      </c>
      <c r="C86" s="17">
        <f t="shared" ref="C86:V86" si="58">SUM(C87:C96)</f>
        <v>292</v>
      </c>
      <c r="D86" s="17">
        <f t="shared" si="58"/>
        <v>234</v>
      </c>
      <c r="E86" s="17">
        <f t="shared" si="58"/>
        <v>960</v>
      </c>
      <c r="F86" s="17">
        <f t="shared" si="58"/>
        <v>0</v>
      </c>
      <c r="G86" s="17">
        <f t="shared" si="58"/>
        <v>93</v>
      </c>
      <c r="H86" s="17">
        <f t="shared" si="58"/>
        <v>0</v>
      </c>
      <c r="I86" s="17">
        <f t="shared" si="58"/>
        <v>164</v>
      </c>
      <c r="J86" s="17">
        <f t="shared" si="58"/>
        <v>175</v>
      </c>
      <c r="K86" s="17">
        <f t="shared" si="58"/>
        <v>1392</v>
      </c>
      <c r="L86" s="17">
        <f t="shared" si="58"/>
        <v>1251</v>
      </c>
      <c r="M86" s="17">
        <f t="shared" si="58"/>
        <v>175</v>
      </c>
      <c r="N86" s="17">
        <f t="shared" si="58"/>
        <v>41</v>
      </c>
      <c r="O86" s="17">
        <f t="shared" si="58"/>
        <v>1467</v>
      </c>
      <c r="P86" s="17">
        <f t="shared" si="58"/>
        <v>159</v>
      </c>
      <c r="Q86" s="17">
        <f t="shared" si="58"/>
        <v>0</v>
      </c>
      <c r="R86" s="17">
        <f t="shared" si="58"/>
        <v>8327</v>
      </c>
      <c r="S86" s="17">
        <f t="shared" si="58"/>
        <v>6325</v>
      </c>
      <c r="T86" s="17">
        <f t="shared" si="58"/>
        <v>6707</v>
      </c>
      <c r="U86" s="17">
        <f t="shared" si="58"/>
        <v>6217</v>
      </c>
      <c r="V86" s="17">
        <f t="shared" si="58"/>
        <v>0</v>
      </c>
      <c r="W86" s="18">
        <f t="shared" ref="W86:W90" si="59">IF(S86&gt;0,T86/O86,"")</f>
        <v>4.5719154737559649</v>
      </c>
      <c r="X86" s="19">
        <f t="shared" ref="X86:X90" si="60">IF(N86&gt;0,(N86/O86),"")</f>
        <v>2.7948193592365372E-2</v>
      </c>
      <c r="Y86" s="19">
        <f t="shared" ref="Y86:Y90" si="61">IF(S86&gt;0,(S86/R86),"")</f>
        <v>0.75957727873183623</v>
      </c>
      <c r="Z86" s="18">
        <f t="shared" ref="Z86:Z90" si="62">IF(S86&gt;0,(R86-S86)/O86,"")</f>
        <v>1.3646898432174506</v>
      </c>
      <c r="AA86" s="18">
        <f t="shared" ref="AA86:AA90" si="63">IF(S86&gt;0,O86/C86,"")</f>
        <v>5.0239726027397262</v>
      </c>
    </row>
    <row r="87" spans="1:27" ht="15.75" x14ac:dyDescent="0.25">
      <c r="A87" s="20" t="s">
        <v>150</v>
      </c>
      <c r="B87" s="21" t="s">
        <v>149</v>
      </c>
      <c r="C87" s="100">
        <f>+C8+C18+C35</f>
        <v>124</v>
      </c>
      <c r="D87" s="100">
        <f t="shared" ref="D87:N87" si="64">+D8+D18+D35</f>
        <v>110</v>
      </c>
      <c r="E87" s="100">
        <f t="shared" si="64"/>
        <v>371</v>
      </c>
      <c r="F87" s="100">
        <f t="shared" si="64"/>
        <v>0</v>
      </c>
      <c r="G87" s="100">
        <f t="shared" si="64"/>
        <v>61</v>
      </c>
      <c r="H87" s="100">
        <f t="shared" si="64"/>
        <v>0</v>
      </c>
      <c r="I87" s="100">
        <f t="shared" si="64"/>
        <v>0</v>
      </c>
      <c r="J87" s="100">
        <f t="shared" si="64"/>
        <v>89</v>
      </c>
      <c r="K87" s="22">
        <f>SUM(E87:J87)</f>
        <v>521</v>
      </c>
      <c r="L87" s="101">
        <f t="shared" si="64"/>
        <v>506</v>
      </c>
      <c r="M87" s="100">
        <f t="shared" si="64"/>
        <v>38</v>
      </c>
      <c r="N87" s="101">
        <f t="shared" si="64"/>
        <v>18</v>
      </c>
      <c r="O87" s="22">
        <f t="shared" ref="O87:O90" si="65">SUM(L87:N87)</f>
        <v>562</v>
      </c>
      <c r="P87" s="22">
        <f t="shared" ref="P87:P90" si="66">+D87+K87-O87</f>
        <v>69</v>
      </c>
      <c r="Q87" s="100"/>
      <c r="R87" s="100">
        <f t="shared" ref="R87:U87" si="67">+R8+R18+R35</f>
        <v>3470</v>
      </c>
      <c r="S87" s="101">
        <f t="shared" si="67"/>
        <v>3076</v>
      </c>
      <c r="T87" s="100">
        <f t="shared" si="67"/>
        <v>3277</v>
      </c>
      <c r="U87" s="100">
        <f t="shared" si="67"/>
        <v>3241</v>
      </c>
      <c r="V87" s="100"/>
      <c r="W87" s="18">
        <f t="shared" si="59"/>
        <v>5.8309608540925266</v>
      </c>
      <c r="X87" s="19">
        <f t="shared" si="60"/>
        <v>3.2028469750889681E-2</v>
      </c>
      <c r="Y87" s="19">
        <f t="shared" si="61"/>
        <v>0.88645533141210375</v>
      </c>
      <c r="Z87" s="18">
        <f t="shared" si="62"/>
        <v>0.70106761565836295</v>
      </c>
      <c r="AA87" s="18">
        <f t="shared" si="63"/>
        <v>4.532258064516129</v>
      </c>
    </row>
    <row r="88" spans="1:27" s="116" customFormat="1" ht="15" x14ac:dyDescent="0.2">
      <c r="A88" s="110" t="s">
        <v>151</v>
      </c>
      <c r="B88" s="111" t="s">
        <v>152</v>
      </c>
      <c r="C88" s="112">
        <f>+C34+C9</f>
        <v>32</v>
      </c>
      <c r="D88" s="112">
        <f t="shared" ref="D88:N88" si="68">+D34+D9</f>
        <v>31</v>
      </c>
      <c r="E88" s="112">
        <f t="shared" si="68"/>
        <v>177</v>
      </c>
      <c r="F88" s="112">
        <f t="shared" si="68"/>
        <v>0</v>
      </c>
      <c r="G88" s="112">
        <f t="shared" si="68"/>
        <v>6</v>
      </c>
      <c r="H88" s="112">
        <f t="shared" si="68"/>
        <v>0</v>
      </c>
      <c r="I88" s="112">
        <f t="shared" si="68"/>
        <v>0</v>
      </c>
      <c r="J88" s="112">
        <f t="shared" si="68"/>
        <v>25</v>
      </c>
      <c r="K88" s="113">
        <f t="shared" ref="K88:K90" si="69">SUM(E88:J88)</f>
        <v>208</v>
      </c>
      <c r="L88" s="112">
        <f t="shared" si="68"/>
        <v>134</v>
      </c>
      <c r="M88" s="112">
        <f t="shared" si="68"/>
        <v>70</v>
      </c>
      <c r="N88" s="112">
        <f t="shared" si="68"/>
        <v>9</v>
      </c>
      <c r="O88" s="113">
        <f t="shared" si="65"/>
        <v>213</v>
      </c>
      <c r="P88" s="113">
        <f t="shared" si="66"/>
        <v>26</v>
      </c>
      <c r="Q88" s="112"/>
      <c r="R88" s="112">
        <f t="shared" ref="R88:U88" si="70">+R34+R9</f>
        <v>992</v>
      </c>
      <c r="S88" s="112">
        <f t="shared" si="70"/>
        <v>901</v>
      </c>
      <c r="T88" s="112">
        <f t="shared" si="70"/>
        <v>930</v>
      </c>
      <c r="U88" s="112">
        <f t="shared" si="70"/>
        <v>917</v>
      </c>
      <c r="V88" s="112"/>
      <c r="W88" s="114">
        <f t="shared" si="59"/>
        <v>4.3661971830985919</v>
      </c>
      <c r="X88" s="115">
        <f t="shared" si="60"/>
        <v>4.2253521126760563E-2</v>
      </c>
      <c r="Y88" s="115">
        <f t="shared" si="61"/>
        <v>0.90826612903225812</v>
      </c>
      <c r="Z88" s="114">
        <f t="shared" si="62"/>
        <v>0.42723004694835681</v>
      </c>
      <c r="AA88" s="114">
        <f t="shared" si="63"/>
        <v>6.65625</v>
      </c>
    </row>
    <row r="89" spans="1:27" ht="15" x14ac:dyDescent="0.2">
      <c r="A89" s="20" t="s">
        <v>153</v>
      </c>
      <c r="B89" s="23" t="s">
        <v>154</v>
      </c>
      <c r="C89" s="100">
        <f>+C26</f>
        <v>8</v>
      </c>
      <c r="D89" s="100">
        <f t="shared" ref="D89:N89" si="71">+D26</f>
        <v>8</v>
      </c>
      <c r="E89" s="100">
        <f t="shared" si="71"/>
        <v>10</v>
      </c>
      <c r="F89" s="100">
        <f t="shared" si="71"/>
        <v>0</v>
      </c>
      <c r="G89" s="100">
        <f t="shared" si="71"/>
        <v>0</v>
      </c>
      <c r="H89" s="100">
        <f t="shared" si="71"/>
        <v>0</v>
      </c>
      <c r="I89" s="100">
        <f t="shared" si="71"/>
        <v>0</v>
      </c>
      <c r="J89" s="100">
        <f t="shared" si="71"/>
        <v>16</v>
      </c>
      <c r="K89" s="22">
        <f t="shared" si="69"/>
        <v>26</v>
      </c>
      <c r="L89" s="100">
        <f t="shared" si="71"/>
        <v>1</v>
      </c>
      <c r="M89" s="100">
        <f t="shared" si="71"/>
        <v>15</v>
      </c>
      <c r="N89" s="100">
        <f t="shared" si="71"/>
        <v>10</v>
      </c>
      <c r="O89" s="22">
        <f t="shared" si="65"/>
        <v>26</v>
      </c>
      <c r="P89" s="22">
        <f t="shared" si="66"/>
        <v>8</v>
      </c>
      <c r="Q89" s="100"/>
      <c r="R89" s="100">
        <f t="shared" ref="R89:U89" si="72">+R26</f>
        <v>242</v>
      </c>
      <c r="S89" s="100">
        <f t="shared" si="72"/>
        <v>231</v>
      </c>
      <c r="T89" s="100">
        <f t="shared" si="72"/>
        <v>232</v>
      </c>
      <c r="U89" s="100">
        <f t="shared" si="72"/>
        <v>230</v>
      </c>
      <c r="V89" s="100"/>
      <c r="W89" s="18">
        <f t="shared" si="59"/>
        <v>8.9230769230769234</v>
      </c>
      <c r="X89" s="19">
        <f t="shared" si="60"/>
        <v>0.38461538461538464</v>
      </c>
      <c r="Y89" s="19">
        <f t="shared" si="61"/>
        <v>0.95454545454545459</v>
      </c>
      <c r="Z89" s="18">
        <f t="shared" si="62"/>
        <v>0.42307692307692307</v>
      </c>
      <c r="AA89" s="18">
        <f t="shared" si="63"/>
        <v>3.25</v>
      </c>
    </row>
    <row r="90" spans="1:27" s="109" customFormat="1" ht="15" x14ac:dyDescent="0.2">
      <c r="A90" s="103" t="s">
        <v>155</v>
      </c>
      <c r="B90" s="104" t="s">
        <v>156</v>
      </c>
      <c r="C90" s="105">
        <f>+C28</f>
        <v>6</v>
      </c>
      <c r="D90" s="105">
        <f t="shared" ref="D90:N90" si="73">+D28</f>
        <v>6</v>
      </c>
      <c r="E90" s="105">
        <f t="shared" si="73"/>
        <v>16</v>
      </c>
      <c r="F90" s="105">
        <f t="shared" si="73"/>
        <v>0</v>
      </c>
      <c r="G90" s="105">
        <f t="shared" si="73"/>
        <v>0</v>
      </c>
      <c r="H90" s="105">
        <f t="shared" si="73"/>
        <v>0</v>
      </c>
      <c r="I90" s="105">
        <f t="shared" si="73"/>
        <v>0</v>
      </c>
      <c r="J90" s="105">
        <f t="shared" si="73"/>
        <v>21</v>
      </c>
      <c r="K90" s="106">
        <f t="shared" si="69"/>
        <v>37</v>
      </c>
      <c r="L90" s="105">
        <f t="shared" si="73"/>
        <v>4</v>
      </c>
      <c r="M90" s="105">
        <f t="shared" si="73"/>
        <v>29</v>
      </c>
      <c r="N90" s="105">
        <f t="shared" si="73"/>
        <v>4</v>
      </c>
      <c r="O90" s="106">
        <f t="shared" si="65"/>
        <v>37</v>
      </c>
      <c r="P90" s="106">
        <f t="shared" si="66"/>
        <v>6</v>
      </c>
      <c r="Q90" s="105"/>
      <c r="R90" s="105">
        <f t="shared" ref="R90:U90" si="74">+R28</f>
        <v>186</v>
      </c>
      <c r="S90" s="105">
        <f t="shared" si="74"/>
        <v>175</v>
      </c>
      <c r="T90" s="105">
        <f t="shared" si="74"/>
        <v>182</v>
      </c>
      <c r="U90" s="105">
        <f t="shared" si="74"/>
        <v>176</v>
      </c>
      <c r="V90" s="105"/>
      <c r="W90" s="107">
        <f t="shared" si="59"/>
        <v>4.9189189189189193</v>
      </c>
      <c r="X90" s="108">
        <f t="shared" si="60"/>
        <v>0.10810810810810811</v>
      </c>
      <c r="Y90" s="108">
        <f t="shared" si="61"/>
        <v>0.94086021505376349</v>
      </c>
      <c r="Z90" s="107">
        <f t="shared" si="62"/>
        <v>0.29729729729729731</v>
      </c>
      <c r="AA90" s="107">
        <f t="shared" si="63"/>
        <v>6.166666666666667</v>
      </c>
    </row>
    <row r="91" spans="1:27" ht="15" x14ac:dyDescent="0.2">
      <c r="A91" s="20" t="s">
        <v>157</v>
      </c>
      <c r="B91" s="21" t="s">
        <v>158</v>
      </c>
      <c r="C91" s="100">
        <f>+C13</f>
        <v>30</v>
      </c>
      <c r="D91" s="100">
        <f t="shared" ref="D91:N91" si="75">+D13</f>
        <v>13</v>
      </c>
      <c r="E91" s="100">
        <f t="shared" si="75"/>
        <v>86</v>
      </c>
      <c r="F91" s="100">
        <f t="shared" si="75"/>
        <v>0</v>
      </c>
      <c r="G91" s="100">
        <f t="shared" si="75"/>
        <v>25</v>
      </c>
      <c r="H91" s="100">
        <f t="shared" si="75"/>
        <v>0</v>
      </c>
      <c r="I91" s="100">
        <f t="shared" si="75"/>
        <v>0</v>
      </c>
      <c r="J91" s="100">
        <f t="shared" si="75"/>
        <v>8</v>
      </c>
      <c r="K91" s="22">
        <f>SUM(E91:J91)</f>
        <v>119</v>
      </c>
      <c r="L91" s="100">
        <f t="shared" si="75"/>
        <v>114</v>
      </c>
      <c r="M91" s="100">
        <f t="shared" si="75"/>
        <v>8</v>
      </c>
      <c r="N91" s="100">
        <f t="shared" si="75"/>
        <v>0</v>
      </c>
      <c r="O91" s="22">
        <f>SUM(L91:N91)</f>
        <v>122</v>
      </c>
      <c r="P91" s="22">
        <f>+D91+K91-O91</f>
        <v>10</v>
      </c>
      <c r="Q91" s="100"/>
      <c r="R91" s="100">
        <f t="shared" ref="R91:U91" si="76">+R13</f>
        <v>715</v>
      </c>
      <c r="S91" s="100">
        <f t="shared" si="76"/>
        <v>378</v>
      </c>
      <c r="T91" s="100">
        <f t="shared" si="76"/>
        <v>364</v>
      </c>
      <c r="U91" s="100">
        <f t="shared" si="76"/>
        <v>357</v>
      </c>
      <c r="V91" s="100"/>
      <c r="W91" s="18">
        <f>IF(S91&gt;0,T91/O91,"")</f>
        <v>2.9836065573770494</v>
      </c>
      <c r="X91" s="19" t="str">
        <f>IF(N91&gt;0,(N91/O91),"")</f>
        <v/>
      </c>
      <c r="Y91" s="19">
        <f>IF(S91&gt;0,(S91/R91),"")</f>
        <v>0.52867132867132871</v>
      </c>
      <c r="Z91" s="18">
        <f>IF(S91&gt;0,(R91-S91)/O91,"")</f>
        <v>2.762295081967213</v>
      </c>
      <c r="AA91" s="18">
        <f>IF(S91&gt;0,O91/C91,"")</f>
        <v>4.0666666666666664</v>
      </c>
    </row>
    <row r="92" spans="1:27" s="93" customFormat="1" ht="15" x14ac:dyDescent="0.2">
      <c r="A92" s="96" t="s">
        <v>159</v>
      </c>
      <c r="B92" s="99" t="s">
        <v>160</v>
      </c>
      <c r="C92" s="97">
        <f>+C30</f>
        <v>6</v>
      </c>
      <c r="D92" s="97">
        <f t="shared" ref="D92:N92" si="77">+D30</f>
        <v>4</v>
      </c>
      <c r="E92" s="97">
        <f t="shared" si="77"/>
        <v>22</v>
      </c>
      <c r="F92" s="97">
        <f t="shared" si="77"/>
        <v>0</v>
      </c>
      <c r="G92" s="97">
        <f t="shared" si="77"/>
        <v>1</v>
      </c>
      <c r="H92" s="97">
        <f t="shared" si="77"/>
        <v>0</v>
      </c>
      <c r="I92" s="97">
        <f t="shared" si="77"/>
        <v>0</v>
      </c>
      <c r="J92" s="97">
        <f t="shared" si="77"/>
        <v>9</v>
      </c>
      <c r="K92" s="98">
        <f t="shared" ref="K92:K95" si="78">SUM(E92:J92)</f>
        <v>32</v>
      </c>
      <c r="L92" s="97">
        <f t="shared" si="77"/>
        <v>25</v>
      </c>
      <c r="M92" s="97">
        <f t="shared" si="77"/>
        <v>8</v>
      </c>
      <c r="N92" s="97">
        <f t="shared" si="77"/>
        <v>0</v>
      </c>
      <c r="O92" s="98">
        <f t="shared" ref="O92:O95" si="79">SUM(L92:N92)</f>
        <v>33</v>
      </c>
      <c r="P92" s="98">
        <f t="shared" ref="P92:P96" si="80">+D92+K92-O92</f>
        <v>3</v>
      </c>
      <c r="Q92" s="97"/>
      <c r="R92" s="97">
        <f t="shared" ref="R92:U92" si="81">+R30</f>
        <v>186</v>
      </c>
      <c r="S92" s="97">
        <f t="shared" si="81"/>
        <v>134</v>
      </c>
      <c r="T92" s="97">
        <f t="shared" si="81"/>
        <v>130</v>
      </c>
      <c r="U92" s="97">
        <f t="shared" si="81"/>
        <v>110</v>
      </c>
      <c r="V92" s="97"/>
      <c r="W92" s="94">
        <f t="shared" ref="W92:W95" si="82">IF(S92&gt;0,T92/O92,"")</f>
        <v>3.9393939393939394</v>
      </c>
      <c r="X92" s="95" t="str">
        <f t="shared" ref="X92:X95" si="83">IF(N92&gt;0,(N92/O92),"")</f>
        <v/>
      </c>
      <c r="Y92" s="95">
        <f t="shared" ref="Y92:Y95" si="84">IF(S92&gt;0,(S92/R92),"")</f>
        <v>0.72043010752688175</v>
      </c>
      <c r="Z92" s="94">
        <f t="shared" ref="Z92:Z95" si="85">IF(S92&gt;0,(R92-S92)/O92,"")</f>
        <v>1.5757575757575757</v>
      </c>
      <c r="AA92" s="94">
        <f t="shared" ref="AA92:AA95" si="86">IF(S92&gt;0,O92/C92,"")</f>
        <v>5.5</v>
      </c>
    </row>
    <row r="93" spans="1:27" s="5" customFormat="1" ht="26.25" x14ac:dyDescent="0.4">
      <c r="A93" s="20" t="s">
        <v>161</v>
      </c>
      <c r="B93" s="88" t="s">
        <v>162</v>
      </c>
      <c r="C93" s="101">
        <f t="shared" ref="C93:I93" si="87">+C14+C15</f>
        <v>20</v>
      </c>
      <c r="D93" s="101">
        <f t="shared" si="87"/>
        <v>19</v>
      </c>
      <c r="E93" s="101">
        <f t="shared" si="87"/>
        <v>41</v>
      </c>
      <c r="F93" s="101">
        <f t="shared" si="87"/>
        <v>0</v>
      </c>
      <c r="G93" s="101">
        <f t="shared" si="87"/>
        <v>0</v>
      </c>
      <c r="H93" s="101">
        <f t="shared" si="87"/>
        <v>0</v>
      </c>
      <c r="I93" s="101">
        <f t="shared" si="87"/>
        <v>0</v>
      </c>
      <c r="J93" s="101">
        <v>0</v>
      </c>
      <c r="K93" s="83">
        <f t="shared" si="78"/>
        <v>41</v>
      </c>
      <c r="L93" s="101">
        <f>+L14+L15</f>
        <v>51</v>
      </c>
      <c r="M93" s="101">
        <v>1</v>
      </c>
      <c r="N93" s="101">
        <f>+N14+N15</f>
        <v>0</v>
      </c>
      <c r="O93" s="83">
        <f t="shared" si="79"/>
        <v>52</v>
      </c>
      <c r="P93" s="83">
        <f t="shared" si="80"/>
        <v>8</v>
      </c>
      <c r="Q93" s="102"/>
      <c r="R93" s="101">
        <f>+R14+R15</f>
        <v>622</v>
      </c>
      <c r="S93" s="101">
        <f>+S14+S15</f>
        <v>377</v>
      </c>
      <c r="T93" s="101">
        <f>+T14+T15</f>
        <v>480</v>
      </c>
      <c r="U93" s="101">
        <f>+U14+U15</f>
        <v>452</v>
      </c>
      <c r="V93" s="101"/>
      <c r="W93" s="90">
        <f t="shared" si="82"/>
        <v>9.2307692307692299</v>
      </c>
      <c r="X93" s="91" t="str">
        <f t="shared" si="83"/>
        <v/>
      </c>
      <c r="Y93" s="91">
        <f t="shared" si="84"/>
        <v>0.60610932475884249</v>
      </c>
      <c r="Z93" s="90">
        <f t="shared" si="85"/>
        <v>4.7115384615384617</v>
      </c>
      <c r="AA93" s="90">
        <f t="shared" si="86"/>
        <v>2.6</v>
      </c>
    </row>
    <row r="94" spans="1:27" ht="15" x14ac:dyDescent="0.2">
      <c r="A94" s="20" t="s">
        <v>163</v>
      </c>
      <c r="B94" s="21" t="s">
        <v>164</v>
      </c>
      <c r="C94" s="100">
        <f>+C17</f>
        <v>40</v>
      </c>
      <c r="D94" s="100">
        <f t="shared" ref="D94:J94" si="88">+D17</f>
        <v>28</v>
      </c>
      <c r="E94" s="100">
        <f t="shared" si="88"/>
        <v>221</v>
      </c>
      <c r="F94" s="100">
        <f t="shared" si="88"/>
        <v>0</v>
      </c>
      <c r="G94" s="100">
        <f t="shared" si="88"/>
        <v>0</v>
      </c>
      <c r="H94" s="100">
        <f t="shared" si="88"/>
        <v>0</v>
      </c>
      <c r="I94" s="100">
        <f t="shared" si="88"/>
        <v>0</v>
      </c>
      <c r="J94" s="100">
        <f t="shared" si="88"/>
        <v>0</v>
      </c>
      <c r="K94" s="22">
        <f t="shared" si="78"/>
        <v>221</v>
      </c>
      <c r="L94" s="100">
        <f>+L17</f>
        <v>221</v>
      </c>
      <c r="M94" s="100">
        <f t="shared" ref="M94:N94" si="89">+M17</f>
        <v>5</v>
      </c>
      <c r="N94" s="100">
        <f t="shared" si="89"/>
        <v>0</v>
      </c>
      <c r="O94" s="22">
        <f t="shared" si="79"/>
        <v>226</v>
      </c>
      <c r="P94" s="22">
        <f t="shared" si="80"/>
        <v>23</v>
      </c>
      <c r="Q94" s="100"/>
      <c r="R94" s="100">
        <f>+R17</f>
        <v>1116</v>
      </c>
      <c r="S94" s="100">
        <f t="shared" ref="S94:U94" si="90">+S17</f>
        <v>687</v>
      </c>
      <c r="T94" s="100">
        <f t="shared" si="90"/>
        <v>735</v>
      </c>
      <c r="U94" s="100">
        <f t="shared" si="90"/>
        <v>734</v>
      </c>
      <c r="V94" s="100"/>
      <c r="W94" s="18">
        <f t="shared" si="82"/>
        <v>3.252212389380531</v>
      </c>
      <c r="X94" s="19" t="str">
        <f t="shared" si="83"/>
        <v/>
      </c>
      <c r="Y94" s="19">
        <f t="shared" si="84"/>
        <v>0.61559139784946237</v>
      </c>
      <c r="Z94" s="18">
        <f t="shared" si="85"/>
        <v>1.8982300884955752</v>
      </c>
      <c r="AA94" s="18">
        <f t="shared" si="86"/>
        <v>5.65</v>
      </c>
    </row>
    <row r="95" spans="1:27" ht="15.75" x14ac:dyDescent="0.25">
      <c r="A95" s="20" t="s">
        <v>165</v>
      </c>
      <c r="B95" s="21" t="s">
        <v>166</v>
      </c>
      <c r="C95" s="100">
        <f>+C24</f>
        <v>26</v>
      </c>
      <c r="D95" s="100">
        <f t="shared" ref="D95:J95" si="91">+D24</f>
        <v>15</v>
      </c>
      <c r="E95" s="100">
        <f t="shared" si="91"/>
        <v>16</v>
      </c>
      <c r="F95" s="100">
        <f t="shared" si="91"/>
        <v>0</v>
      </c>
      <c r="G95" s="100">
        <f t="shared" si="91"/>
        <v>0</v>
      </c>
      <c r="H95" s="100">
        <f t="shared" si="91"/>
        <v>0</v>
      </c>
      <c r="I95" s="100">
        <f t="shared" si="91"/>
        <v>164</v>
      </c>
      <c r="J95" s="100">
        <f t="shared" si="91"/>
        <v>7</v>
      </c>
      <c r="K95" s="22">
        <f t="shared" si="78"/>
        <v>187</v>
      </c>
      <c r="L95" s="100">
        <f>+L24</f>
        <v>195</v>
      </c>
      <c r="M95" s="100">
        <f t="shared" ref="M95:N95" si="92">+M24</f>
        <v>1</v>
      </c>
      <c r="N95" s="100">
        <f t="shared" si="92"/>
        <v>0</v>
      </c>
      <c r="O95" s="22">
        <f t="shared" si="79"/>
        <v>196</v>
      </c>
      <c r="P95" s="22">
        <f t="shared" si="80"/>
        <v>6</v>
      </c>
      <c r="Q95" s="100"/>
      <c r="R95" s="100">
        <f>+R24</f>
        <v>798</v>
      </c>
      <c r="S95" s="101">
        <f t="shared" ref="S95:U95" si="93">+S24</f>
        <v>366</v>
      </c>
      <c r="T95" s="101">
        <f t="shared" si="93"/>
        <v>377</v>
      </c>
      <c r="U95" s="100">
        <f t="shared" si="93"/>
        <v>0</v>
      </c>
      <c r="V95" s="100"/>
      <c r="W95" s="18">
        <f t="shared" si="82"/>
        <v>1.9234693877551021</v>
      </c>
      <c r="X95" s="19" t="str">
        <f t="shared" si="83"/>
        <v/>
      </c>
      <c r="Y95" s="19">
        <f t="shared" si="84"/>
        <v>0.45864661654135336</v>
      </c>
      <c r="Z95" s="18">
        <f t="shared" si="85"/>
        <v>2.204081632653061</v>
      </c>
      <c r="AA95" s="18">
        <f t="shared" si="86"/>
        <v>7.5384615384615383</v>
      </c>
    </row>
    <row r="96" spans="1:27" ht="15.75" x14ac:dyDescent="0.25">
      <c r="A96" s="20"/>
      <c r="B96" s="21"/>
      <c r="C96" s="100"/>
      <c r="D96" s="100"/>
      <c r="E96" s="100"/>
      <c r="F96" s="100"/>
      <c r="G96" s="100"/>
      <c r="H96" s="100"/>
      <c r="I96" s="100"/>
      <c r="J96" s="100"/>
      <c r="K96" s="22">
        <f>SUM(E96:J96)</f>
        <v>0</v>
      </c>
      <c r="L96" s="100"/>
      <c r="M96" s="100"/>
      <c r="N96" s="100"/>
      <c r="O96" s="22">
        <f>SUM(L96:N96)</f>
        <v>0</v>
      </c>
      <c r="P96" s="22">
        <f t="shared" si="80"/>
        <v>0</v>
      </c>
      <c r="Q96" s="100"/>
      <c r="R96" s="100"/>
      <c r="S96" s="101"/>
      <c r="T96" s="100"/>
      <c r="U96" s="100"/>
      <c r="V96" s="100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Q64:Q65"/>
    <mergeCell ref="R64:S64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5" scale="32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8"/>
  <sheetViews>
    <sheetView workbookViewId="0">
      <selection activeCell="S3" sqref="S3"/>
    </sheetView>
  </sheetViews>
  <sheetFormatPr baseColWidth="10" defaultRowHeight="11.25" x14ac:dyDescent="0.2"/>
  <cols>
    <col min="1" max="1" width="11.140625" style="2" customWidth="1"/>
    <col min="2" max="2" width="28.5703125" style="2" customWidth="1"/>
    <col min="3" max="3" width="11.42578125" style="2"/>
    <col min="4" max="4" width="10.28515625" style="2" customWidth="1"/>
    <col min="5" max="5" width="9.28515625" style="2" customWidth="1"/>
    <col min="6" max="6" width="5.85546875" style="2" customWidth="1"/>
    <col min="7" max="7" width="9.85546875" style="2" customWidth="1"/>
    <col min="8" max="9" width="8.28515625" style="2" customWidth="1"/>
    <col min="10" max="10" width="9.42578125" style="2" customWidth="1"/>
    <col min="11" max="11" width="9" style="2" bestFit="1" customWidth="1"/>
    <col min="12" max="12" width="10.42578125" style="2" customWidth="1"/>
    <col min="13" max="13" width="9.28515625" style="2" customWidth="1"/>
    <col min="14" max="14" width="10" style="2" customWidth="1"/>
    <col min="15" max="15" width="9" style="2" bestFit="1" customWidth="1"/>
    <col min="16" max="16" width="11" style="2" customWidth="1"/>
    <col min="17" max="17" width="7" style="2" customWidth="1"/>
    <col min="18" max="18" width="10.85546875" style="2" customWidth="1"/>
    <col min="19" max="19" width="15.7109375" style="2" customWidth="1"/>
    <col min="20" max="20" width="9" style="2" bestFit="1" customWidth="1"/>
    <col min="21" max="21" width="9.285156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42" t="s">
        <v>147</v>
      </c>
      <c r="J1" s="142"/>
      <c r="K1" s="142"/>
      <c r="L1" s="142"/>
      <c r="M1" s="142"/>
      <c r="N1" s="142"/>
      <c r="O1" s="142"/>
    </row>
    <row r="2" spans="1:27" ht="15.75" x14ac:dyDescent="0.25">
      <c r="A2" s="1" t="s">
        <v>1</v>
      </c>
      <c r="B2" s="3" t="s">
        <v>2</v>
      </c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4"/>
      <c r="U2" s="4"/>
      <c r="V2" s="4"/>
    </row>
    <row r="3" spans="1:27" ht="20.25" x14ac:dyDescent="0.3">
      <c r="A3" s="1" t="s">
        <v>4</v>
      </c>
      <c r="B3" s="3" t="s">
        <v>179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29">
        <v>14927</v>
      </c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43" t="s">
        <v>6</v>
      </c>
      <c r="B5" s="145" t="s">
        <v>7</v>
      </c>
      <c r="C5" s="132" t="s">
        <v>8</v>
      </c>
      <c r="D5" s="132" t="s">
        <v>9</v>
      </c>
      <c r="E5" s="130" t="s">
        <v>10</v>
      </c>
      <c r="F5" s="134"/>
      <c r="G5" s="134"/>
      <c r="H5" s="134"/>
      <c r="I5" s="134"/>
      <c r="J5" s="134"/>
      <c r="K5" s="131"/>
      <c r="L5" s="130" t="s">
        <v>11</v>
      </c>
      <c r="M5" s="134"/>
      <c r="N5" s="134"/>
      <c r="O5" s="131"/>
      <c r="P5" s="132" t="s">
        <v>12</v>
      </c>
      <c r="Q5" s="132" t="s">
        <v>13</v>
      </c>
      <c r="R5" s="130" t="s">
        <v>14</v>
      </c>
      <c r="S5" s="131"/>
      <c r="T5" s="130" t="s">
        <v>15</v>
      </c>
      <c r="U5" s="131"/>
      <c r="V5" s="132" t="s">
        <v>16</v>
      </c>
      <c r="W5" s="130" t="s">
        <v>17</v>
      </c>
      <c r="X5" s="134"/>
      <c r="Y5" s="134"/>
      <c r="Z5" s="134"/>
      <c r="AA5" s="131"/>
    </row>
    <row r="6" spans="1:27" ht="56.25" x14ac:dyDescent="0.2">
      <c r="A6" s="144"/>
      <c r="B6" s="146"/>
      <c r="C6" s="133"/>
      <c r="D6" s="133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3" t="s">
        <v>24</v>
      </c>
      <c r="L6" s="8" t="s">
        <v>25</v>
      </c>
      <c r="M6" s="9" t="s">
        <v>26</v>
      </c>
      <c r="N6" s="122" t="s">
        <v>27</v>
      </c>
      <c r="O6" s="9" t="s">
        <v>24</v>
      </c>
      <c r="P6" s="133"/>
      <c r="Q6" s="133"/>
      <c r="R6" s="121" t="s">
        <v>28</v>
      </c>
      <c r="S6" s="9" t="s">
        <v>29</v>
      </c>
      <c r="T6" s="121" t="s">
        <v>24</v>
      </c>
      <c r="U6" s="9" t="s">
        <v>30</v>
      </c>
      <c r="V6" s="133"/>
      <c r="W6" s="8" t="s">
        <v>31</v>
      </c>
      <c r="X6" s="14" t="s">
        <v>32</v>
      </c>
      <c r="Y6" s="14" t="s">
        <v>33</v>
      </c>
      <c r="Z6" s="14" t="s">
        <v>34</v>
      </c>
      <c r="AA6" s="123" t="s">
        <v>35</v>
      </c>
    </row>
    <row r="7" spans="1:27" ht="15.75" x14ac:dyDescent="0.25">
      <c r="A7" s="15"/>
      <c r="B7" s="124" t="s">
        <v>36</v>
      </c>
      <c r="C7" s="17">
        <f>SUM(C8:C36)</f>
        <v>292</v>
      </c>
      <c r="D7" s="17">
        <f t="shared" ref="D7:V7" si="0">SUM(D8:D36)</f>
        <v>2525</v>
      </c>
      <c r="E7" s="17">
        <f t="shared" si="0"/>
        <v>11862</v>
      </c>
      <c r="F7" s="17">
        <f>SUM(F8:F36)</f>
        <v>0</v>
      </c>
      <c r="G7" s="17">
        <f>SUM(G8:G36)</f>
        <v>1003</v>
      </c>
      <c r="H7" s="17">
        <f>SUM(H8:H36)</f>
        <v>0</v>
      </c>
      <c r="I7" s="17">
        <f>SUM(I8:I36)</f>
        <v>2081</v>
      </c>
      <c r="J7" s="17">
        <f t="shared" si="0"/>
        <v>2608</v>
      </c>
      <c r="K7" s="17">
        <f t="shared" si="0"/>
        <v>17554</v>
      </c>
      <c r="L7" s="17">
        <f t="shared" si="0"/>
        <v>14334</v>
      </c>
      <c r="M7" s="17">
        <f t="shared" si="0"/>
        <v>2609</v>
      </c>
      <c r="N7" s="17">
        <f t="shared" si="0"/>
        <v>593</v>
      </c>
      <c r="O7" s="17">
        <f t="shared" si="0"/>
        <v>17536</v>
      </c>
      <c r="P7" s="17">
        <f t="shared" si="0"/>
        <v>2543</v>
      </c>
      <c r="Q7" s="17">
        <f t="shared" si="0"/>
        <v>0</v>
      </c>
      <c r="R7" s="17">
        <f t="shared" si="0"/>
        <v>99847</v>
      </c>
      <c r="S7" s="17">
        <f t="shared" si="0"/>
        <v>78679</v>
      </c>
      <c r="T7" s="17">
        <f t="shared" si="0"/>
        <v>79219</v>
      </c>
      <c r="U7" s="17">
        <f t="shared" si="0"/>
        <v>73724</v>
      </c>
      <c r="V7" s="17">
        <f t="shared" si="0"/>
        <v>0</v>
      </c>
      <c r="W7" s="18">
        <f t="shared" ref="W7:W36" si="1">IF(S7&gt;0,T7/O7,"")</f>
        <v>4.5175068430656937</v>
      </c>
      <c r="X7" s="19">
        <f t="shared" ref="X7:X36" si="2">IF(N7&gt;0,(N7/O7),"")</f>
        <v>3.3816149635036499E-2</v>
      </c>
      <c r="Y7" s="19">
        <f t="shared" ref="Y7:Y36" si="3">IF(S7&gt;0,(S7/R7),"")</f>
        <v>0.78799563331897804</v>
      </c>
      <c r="Z7" s="18">
        <f t="shared" ref="Z7:Z36" si="4">IF(S7&gt;0,(R7-S7)/O7,"")</f>
        <v>1.207116788321168</v>
      </c>
      <c r="AA7" s="18">
        <f t="shared" ref="AA7:AA36" si="5">IF(S7&gt;0,O7/C7,"")</f>
        <v>60.054794520547944</v>
      </c>
    </row>
    <row r="8" spans="1:27" ht="15" x14ac:dyDescent="0.2">
      <c r="A8" s="20" t="s">
        <v>37</v>
      </c>
      <c r="B8" s="21" t="s">
        <v>38</v>
      </c>
      <c r="C8" s="3">
        <v>65</v>
      </c>
      <c r="D8" s="3">
        <f>+'ENERO '!D8+FEBRERO!D8+MARZO!D8+'ABRIL '!D8+MAYO!D8+JUNIO!D8+JULIO!D8+AGOSTO!D8+SEPTIEMBRE!D8+OCTUBRE!D8+'NOVIEMBRE '!D8+DICIEMBRE!D8</f>
        <v>647</v>
      </c>
      <c r="E8" s="3">
        <f>+'ENERO '!E8+FEBRERO!E8+MARZO!E8+'ABRIL '!E8+MAYO!E8+JUNIO!E8+JULIO!E8+AGOSTO!E8+SEPTIEMBRE!E8+OCTUBRE!E8+'NOVIEMBRE '!E8+DICIEMBRE!E8</f>
        <v>2841</v>
      </c>
      <c r="F8" s="3">
        <f>+'ENERO '!F8+FEBRERO!F8+MARZO!F8+'ABRIL '!F8+MAYO!F8+JUNIO!F8+JULIO!F8+AGOSTO!F8+SEPTIEMBRE!F8+OCTUBRE!F8+'NOVIEMBRE '!F8+DICIEMBRE!F8</f>
        <v>0</v>
      </c>
      <c r="G8" s="3">
        <f>+'ENERO '!G8+FEBRERO!G8+MARZO!G8+'ABRIL '!G8+MAYO!G8+JUNIO!G8+JULIO!G8+AGOSTO!G8+SEPTIEMBRE!G8+OCTUBRE!G8+'NOVIEMBRE '!G8+DICIEMBRE!G8</f>
        <v>77</v>
      </c>
      <c r="H8" s="3">
        <f>+'ENERO '!H8+FEBRERO!H8+MARZO!H8+'ABRIL '!H8+MAYO!H8+JUNIO!H8+JULIO!H8+AGOSTO!H8+SEPTIEMBRE!H8+OCTUBRE!H8+'NOVIEMBRE '!H8+DICIEMBRE!H8</f>
        <v>0</v>
      </c>
      <c r="I8" s="3">
        <f>+'ENERO '!I8+FEBRERO!I8+MARZO!I8+'ABRIL '!I8+MAYO!I8+JUNIO!I8+JULIO!I8+AGOSTO!I8+SEPTIEMBRE!I8+OCTUBRE!I8+'NOVIEMBRE '!I8+DICIEMBRE!I8</f>
        <v>0</v>
      </c>
      <c r="J8" s="3">
        <f>+'ENERO '!J8+FEBRERO!J8+MARZO!J8+'ABRIL '!J8+MAYO!J8+JUNIO!J8+JULIO!J8+AGOSTO!J8+SEPTIEMBRE!J8+OCTUBRE!J8+'NOVIEMBRE '!J8+DICIEMBRE!J8</f>
        <v>532</v>
      </c>
      <c r="K8" s="22">
        <f>SUM(E8:J8)</f>
        <v>3450</v>
      </c>
      <c r="L8" s="3">
        <f>+'ENERO '!L8+FEBRERO!L8+MARZO!L8+'ABRIL '!L8+MAYO!L8+JUNIO!L8+JULIO!L8+AGOSTO!L8+SEPTIEMBRE!L8+OCTUBRE!L8+'NOVIEMBRE '!L8+DICIEMBRE!L8</f>
        <v>2797</v>
      </c>
      <c r="M8" s="3">
        <f>+'ENERO '!M8+FEBRERO!M8+MARZO!M8+'ABRIL '!M8+MAYO!M8+JUNIO!M8+JULIO!M8+AGOSTO!M8+SEPTIEMBRE!M8+OCTUBRE!M8+'NOVIEMBRE '!M8+DICIEMBRE!M8</f>
        <v>391</v>
      </c>
      <c r="N8" s="3">
        <f>+'ENERO '!N8+FEBRERO!N8+MARZO!N8+'ABRIL '!N8+MAYO!N8+JUNIO!N8+JULIO!N8+AGOSTO!N8+SEPTIEMBRE!N8+OCTUBRE!N8+'NOVIEMBRE '!N8+DICIEMBRE!N8</f>
        <v>252</v>
      </c>
      <c r="O8" s="22">
        <f t="shared" ref="O8:O36" si="6">SUM(L8:N8)</f>
        <v>3440</v>
      </c>
      <c r="P8" s="22">
        <f t="shared" ref="P8:P36" si="7">+D8+K8-O8</f>
        <v>657</v>
      </c>
      <c r="Q8" s="3">
        <f>+'ENERO '!Q8+FEBRERO!Q8+MARZO!Q8+'ABRIL '!Q8+MAYO!Q8+JUNIO!Q8+JULIO!Q8+AGOSTO!Q8+SEPTIEMBRE!Q8+OCTUBRE!Q8+'NOVIEMBRE '!Q8+DICIEMBRE!Q8</f>
        <v>0</v>
      </c>
      <c r="R8" s="3">
        <f>+'ENERO '!R8+FEBRERO!R8+MARZO!R8+'ABRIL '!R8+MAYO!R8+JUNIO!R8+JULIO!R8+AGOSTO!R8+SEPTIEMBRE!R8+OCTUBRE!R8+'NOVIEMBRE '!R8+DICIEMBRE!R8</f>
        <v>21638</v>
      </c>
      <c r="S8" s="3">
        <f>+'ENERO '!S8+FEBRERO!S8+MARZO!S8+'ABRIL '!S8+MAYO!S8+JUNIO!S8+JULIO!S8+AGOSTO!S8+SEPTIEMBRE!S8+OCTUBRE!S8+'NOVIEMBRE '!S8+DICIEMBRE!S8</f>
        <v>20158</v>
      </c>
      <c r="T8" s="3">
        <f>+'ENERO '!T8+FEBRERO!T8+MARZO!T8+'ABRIL '!T8+MAYO!T8+JUNIO!T8+JULIO!T8+AGOSTO!T8+SEPTIEMBRE!T8+OCTUBRE!T8+'NOVIEMBRE '!T8+DICIEMBRE!T8</f>
        <v>20007</v>
      </c>
      <c r="U8" s="3">
        <f>+'ENERO '!U8+FEBRERO!U8+MARZO!U8+'ABRIL '!U8+MAYO!U8+JUNIO!U8+JULIO!U8+AGOSTO!U8+SEPTIEMBRE!U8+OCTUBRE!U8+'NOVIEMBRE '!U8+DICIEMBRE!U8</f>
        <v>19786</v>
      </c>
      <c r="V8" s="3">
        <f>+'ENERO '!V8+FEBRERO!V8+MARZO!V8+'ABRIL '!V8+MAYO!V8+JUNIO!V8+JULIO!V8+AGOSTO!V8+SEPTIEMBRE!V8+OCTUBRE!V8+'NOVIEMBRE '!V8+DICIEMBRE!V8</f>
        <v>0</v>
      </c>
      <c r="W8" s="18">
        <f t="shared" si="1"/>
        <v>5.815988372093023</v>
      </c>
      <c r="X8" s="19">
        <f t="shared" si="2"/>
        <v>7.3255813953488375E-2</v>
      </c>
      <c r="Y8" s="19">
        <f t="shared" si="3"/>
        <v>0.93160181162769207</v>
      </c>
      <c r="Z8" s="18">
        <f t="shared" si="4"/>
        <v>0.43023255813953487</v>
      </c>
      <c r="AA8" s="18">
        <f t="shared" si="5"/>
        <v>52.92307692307692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f>+'ENERO '!D9+FEBRERO!D9+MARZO!D9+'ABRIL '!D9+MAYO!D9+JUNIO!D9+JULIO!D9+AGOSTO!D9+SEPTIEMBRE!D9+OCTUBRE!D9+'NOVIEMBRE '!D9+DICIEMBRE!D9</f>
        <v>177</v>
      </c>
      <c r="E9" s="3">
        <f>+'ENERO '!E9+FEBRERO!E9+MARZO!E9+'ABRIL '!E9+MAYO!E9+JUNIO!E9+JULIO!E9+AGOSTO!E9+SEPTIEMBRE!E9+OCTUBRE!E9+'NOVIEMBRE '!E9+DICIEMBRE!E9</f>
        <v>799</v>
      </c>
      <c r="F9" s="3">
        <f>+'ENERO '!F9+FEBRERO!F9+MARZO!F9+'ABRIL '!F9+MAYO!F9+JUNIO!F9+JULIO!F9+AGOSTO!F9+SEPTIEMBRE!F9+OCTUBRE!F9+'NOVIEMBRE '!F9+DICIEMBRE!F9</f>
        <v>0</v>
      </c>
      <c r="G9" s="3">
        <f>+'ENERO '!G9+FEBRERO!G9+MARZO!G9+'ABRIL '!G9+MAYO!G9+JUNIO!G9+JULIO!G9+AGOSTO!G9+SEPTIEMBRE!G9+OCTUBRE!G9+'NOVIEMBRE '!G9+DICIEMBRE!G9</f>
        <v>10</v>
      </c>
      <c r="H9" s="3">
        <f>+'ENERO '!H9+FEBRERO!H9+MARZO!H9+'ABRIL '!H9+MAYO!H9+JUNIO!H9+JULIO!H9+AGOSTO!H9+SEPTIEMBRE!H9+OCTUBRE!H9+'NOVIEMBRE '!H9+DICIEMBRE!H9</f>
        <v>0</v>
      </c>
      <c r="I9" s="3">
        <f>+'ENERO '!I9+FEBRERO!I9+MARZO!I9+'ABRIL '!I9+MAYO!I9+JUNIO!I9+JULIO!I9+AGOSTO!I9+SEPTIEMBRE!I9+OCTUBRE!I9+'NOVIEMBRE '!I9+DICIEMBRE!I9</f>
        <v>0</v>
      </c>
      <c r="J9" s="3">
        <f>+'ENERO '!J9+FEBRERO!J9+MARZO!J9+'ABRIL '!J9+MAYO!J9+JUNIO!J9+JULIO!J9+AGOSTO!J9+SEPTIEMBRE!J9+OCTUBRE!J9+'NOVIEMBRE '!J9+DICIEMBRE!J9</f>
        <v>200</v>
      </c>
      <c r="K9" s="22">
        <f t="shared" ref="K9:K36" si="8">SUM(E9:J9)</f>
        <v>1009</v>
      </c>
      <c r="L9" s="3">
        <f>+'ENERO '!L9+FEBRERO!L9+MARZO!L9+'ABRIL '!L9+MAYO!L9+JUNIO!L9+JULIO!L9+AGOSTO!L9+SEPTIEMBRE!L9+OCTUBRE!L9+'NOVIEMBRE '!L9+DICIEMBRE!L9</f>
        <v>622</v>
      </c>
      <c r="M9" s="3">
        <f>+'ENERO '!M9+FEBRERO!M9+MARZO!M9+'ABRIL '!M9+MAYO!M9+JUNIO!M9+JULIO!M9+AGOSTO!M9+SEPTIEMBRE!M9+OCTUBRE!M9+'NOVIEMBRE '!M9+DICIEMBRE!M9</f>
        <v>250</v>
      </c>
      <c r="N9" s="3">
        <f>+'ENERO '!N9+FEBRERO!N9+MARZO!N9+'ABRIL '!N9+MAYO!N9+JUNIO!N9+JULIO!N9+AGOSTO!N9+SEPTIEMBRE!N9+OCTUBRE!N9+'NOVIEMBRE '!N9+DICIEMBRE!N9</f>
        <v>137</v>
      </c>
      <c r="O9" s="22">
        <f t="shared" si="6"/>
        <v>1009</v>
      </c>
      <c r="P9" s="22">
        <f t="shared" si="7"/>
        <v>177</v>
      </c>
      <c r="Q9" s="3">
        <f>+'ENERO '!Q9+FEBRERO!Q9+MARZO!Q9+'ABRIL '!Q9+MAYO!Q9+JUNIO!Q9+JULIO!Q9+AGOSTO!Q9+SEPTIEMBRE!Q9+OCTUBRE!Q9+'NOVIEMBRE '!Q9+DICIEMBRE!Q9</f>
        <v>0</v>
      </c>
      <c r="R9" s="3">
        <f>+'ENERO '!R9+FEBRERO!R9+MARZO!R9+'ABRIL '!R9+MAYO!R9+JUNIO!R9+JULIO!R9+AGOSTO!R9+SEPTIEMBRE!R9+OCTUBRE!R9+'NOVIEMBRE '!R9+DICIEMBRE!R9</f>
        <v>5840</v>
      </c>
      <c r="S9" s="3">
        <f>+'ENERO '!S9+FEBRERO!S9+MARZO!S9+'ABRIL '!S9+MAYO!S9+JUNIO!S9+JULIO!S9+AGOSTO!S9+SEPTIEMBRE!S9+OCTUBRE!S9+'NOVIEMBRE '!S9+DICIEMBRE!S9</f>
        <v>5540</v>
      </c>
      <c r="T9" s="3">
        <f>+'ENERO '!T9+FEBRERO!T9+MARZO!T9+'ABRIL '!T9+MAYO!T9+JUNIO!T9+JULIO!T9+AGOSTO!T9+SEPTIEMBRE!T9+OCTUBRE!T9+'NOVIEMBRE '!T9+DICIEMBRE!T9</f>
        <v>5570</v>
      </c>
      <c r="U9" s="3">
        <f>+'ENERO '!U9+FEBRERO!U9+MARZO!U9+'ABRIL '!U9+MAYO!U9+JUNIO!U9+JULIO!U9+AGOSTO!U9+SEPTIEMBRE!U9+OCTUBRE!U9+'NOVIEMBRE '!U9+DICIEMBRE!U9</f>
        <v>5489</v>
      </c>
      <c r="V9" s="3">
        <f>+'ENERO '!V9+FEBRERO!V9+MARZO!V9+'ABRIL '!V9+MAYO!V9+JUNIO!V9+JULIO!V9+AGOSTO!V9+SEPTIEMBRE!V9+OCTUBRE!V9+'NOVIEMBRE '!V9+DICIEMBRE!V9</f>
        <v>0</v>
      </c>
      <c r="W9" s="18">
        <f t="shared" si="1"/>
        <v>5.5203171456888009</v>
      </c>
      <c r="X9" s="19">
        <f t="shared" si="2"/>
        <v>0.13577799801783944</v>
      </c>
      <c r="Y9" s="19">
        <f t="shared" si="3"/>
        <v>0.94863013698630139</v>
      </c>
      <c r="Z9" s="18">
        <f t="shared" si="4"/>
        <v>0.29732408325074333</v>
      </c>
      <c r="AA9" s="18">
        <f t="shared" si="5"/>
        <v>63.0625</v>
      </c>
    </row>
    <row r="10" spans="1:27" ht="15" x14ac:dyDescent="0.2">
      <c r="A10" s="20" t="s">
        <v>41</v>
      </c>
      <c r="B10" s="23" t="s">
        <v>42</v>
      </c>
      <c r="C10" s="3"/>
      <c r="D10" s="3">
        <f>+'ENERO '!D10+FEBRERO!D10+MARZO!D10+'ABRIL '!D10+MAYO!D10+JUNIO!D10+JULIO!D10+AGOSTO!D10+SEPTIEMBRE!D10+OCTUBRE!D10+'NOVIEMBRE '!D10+DICIEMBRE!D10</f>
        <v>0</v>
      </c>
      <c r="E10" s="3">
        <f>+'ENERO '!E10+FEBRERO!E10+MARZO!E10+'ABRIL '!E10+MAYO!E10+JUNIO!E10+JULIO!E10+AGOSTO!E10+SEPTIEMBRE!E10+OCTUBRE!E10+'NOVIEMBRE '!E10+DICIEMBRE!E10</f>
        <v>0</v>
      </c>
      <c r="F10" s="3">
        <f>+'ENERO '!F10+FEBRERO!F10+MARZO!F10+'ABRIL '!F10+MAYO!F10+JUNIO!F10+JULIO!F10+AGOSTO!F10+SEPTIEMBRE!F10+OCTUBRE!F10+'NOVIEMBRE '!F10+DICIEMBRE!F10</f>
        <v>0</v>
      </c>
      <c r="G10" s="3">
        <f>+'ENERO '!G10+FEBRERO!G10+MARZO!G10+'ABRIL '!G10+MAYO!G10+JUNIO!G10+JULIO!G10+AGOSTO!G10+SEPTIEMBRE!G10+OCTUBRE!G10+'NOVIEMBRE '!G10+DICIEMBRE!G10</f>
        <v>0</v>
      </c>
      <c r="H10" s="3">
        <f>+'ENERO '!H10+FEBRERO!H10+MARZO!H10+'ABRIL '!H10+MAYO!H10+JUNIO!H10+JULIO!H10+AGOSTO!H10+SEPTIEMBRE!H10+OCTUBRE!H10+'NOVIEMBRE '!H10+DICIEMBRE!H10</f>
        <v>0</v>
      </c>
      <c r="I10" s="3">
        <f>+'ENERO '!I10+FEBRERO!I10+MARZO!I10+'ABRIL '!I10+MAYO!I10+JUNIO!I10+JULIO!I10+AGOSTO!I10+SEPTIEMBRE!I10+OCTUBRE!I10+'NOVIEMBRE '!I10+DICIEMBRE!I10</f>
        <v>0</v>
      </c>
      <c r="J10" s="3">
        <f>+'ENERO '!J10+FEBRERO!J10+MARZO!J10+'ABRIL '!J10+MAYO!J10+JUNIO!J10+JULIO!J10+AGOSTO!J10+SEPTIEMBRE!J10+OCTUBRE!J10+'NOVIEMBRE '!J10+DICIEMBRE!J10</f>
        <v>0</v>
      </c>
      <c r="K10" s="22">
        <f t="shared" si="8"/>
        <v>0</v>
      </c>
      <c r="L10" s="3">
        <f>+'ENERO '!L10+FEBRERO!L10+MARZO!L10+'ABRIL '!L10+MAYO!L10+JUNIO!L10+JULIO!L10+AGOSTO!L10+SEPTIEMBRE!L10+OCTUBRE!L10+'NOVIEMBRE '!L10+DICIEMBRE!L10</f>
        <v>0</v>
      </c>
      <c r="M10" s="3">
        <f>+'ENERO '!M10+FEBRERO!M10+MARZO!M10+'ABRIL '!M10+MAYO!M10+JUNIO!M10+JULIO!M10+AGOSTO!M10+SEPTIEMBRE!M10+OCTUBRE!M10+'NOVIEMBRE '!M10+DICIEMBRE!M10</f>
        <v>0</v>
      </c>
      <c r="N10" s="3">
        <f>+'ENERO '!N10+FEBRERO!N10+MARZO!N10+'ABRIL '!N10+MAYO!N10+JUNIO!N10+JULIO!N10+AGOSTO!N10+SEPTIEMBRE!N10+OCTUBRE!N10+'NOVIEMBRE '!N10+DICIEMBRE!N10</f>
        <v>0</v>
      </c>
      <c r="O10" s="22">
        <f t="shared" si="6"/>
        <v>0</v>
      </c>
      <c r="P10" s="22">
        <f t="shared" si="7"/>
        <v>0</v>
      </c>
      <c r="Q10" s="3">
        <f>+'ENERO '!Q10+FEBRERO!Q10+MARZO!Q10+'ABRIL '!Q10+MAYO!Q10+JUNIO!Q10+JULIO!Q10+AGOSTO!Q10+SEPTIEMBRE!Q10+OCTUBRE!Q10+'NOVIEMBRE '!Q10+DICIEMBRE!Q10</f>
        <v>0</v>
      </c>
      <c r="R10" s="3">
        <f>+'ENERO '!R10+FEBRERO!R10+MARZO!R10+'ABRIL '!R10+MAYO!R10+JUNIO!R10+JULIO!R10+AGOSTO!R10+SEPTIEMBRE!R10+OCTUBRE!R10+'NOVIEMBRE '!R10+DICIEMBRE!R10</f>
        <v>0</v>
      </c>
      <c r="S10" s="3">
        <f>+'ENERO '!S10+FEBRERO!S10+MARZO!S10+'ABRIL '!S10+MAYO!S10+JUNIO!S10+JULIO!S10+AGOSTO!S10+SEPTIEMBRE!S10+OCTUBRE!S10+'NOVIEMBRE '!S10+DICIEMBRE!S10</f>
        <v>0</v>
      </c>
      <c r="T10" s="3">
        <f>+'ENERO '!T10+FEBRERO!T10+MARZO!T10+'ABRIL '!T10+MAYO!T10+JUNIO!T10+JULIO!T10+AGOSTO!T10+SEPTIEMBRE!T10+OCTUBRE!T10+'NOVIEMBRE '!T10+DICIEMBRE!T10</f>
        <v>0</v>
      </c>
      <c r="U10" s="3">
        <f>+'ENERO '!U10+FEBRERO!U10+MARZO!U10+'ABRIL '!U10+MAYO!U10+JUNIO!U10+JULIO!U10+AGOSTO!U10+SEPTIEMBRE!U10+OCTUBRE!U10+'NOVIEMBRE '!U10+DICIEMBRE!U10</f>
        <v>0</v>
      </c>
      <c r="V10" s="3">
        <f>+'ENERO '!V10+FEBRERO!V10+MARZO!V10+'ABRIL '!V10+MAYO!V10+JUNIO!V10+JULIO!V10+AGOSTO!V10+SEPTIEMBRE!V10+OCTUBRE!V10+'NOVIEMBRE '!V10+DICIEMBRE!V10</f>
        <v>0</v>
      </c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>
        <f>+'ENERO '!D11+FEBRERO!D11+MARZO!D11+'ABRIL '!D11+MAYO!D11+JUNIO!D11+JULIO!D11+AGOSTO!D11+SEPTIEMBRE!D11+OCTUBRE!D11+'NOVIEMBRE '!D11+DICIEMBRE!D11</f>
        <v>0</v>
      </c>
      <c r="E11" s="3">
        <f>+'ENERO '!E11+FEBRERO!E11+MARZO!E11+'ABRIL '!E11+MAYO!E11+JUNIO!E11+JULIO!E11+AGOSTO!E11+SEPTIEMBRE!E11+OCTUBRE!E11+'NOVIEMBRE '!E11+DICIEMBRE!E11</f>
        <v>0</v>
      </c>
      <c r="F11" s="3">
        <f>+'ENERO '!F11+FEBRERO!F11+MARZO!F11+'ABRIL '!F11+MAYO!F11+JUNIO!F11+JULIO!F11+AGOSTO!F11+SEPTIEMBRE!F11+OCTUBRE!F11+'NOVIEMBRE '!F11+DICIEMBRE!F11</f>
        <v>0</v>
      </c>
      <c r="G11" s="3">
        <f>+'ENERO '!G11+FEBRERO!G11+MARZO!G11+'ABRIL '!G11+MAYO!G11+JUNIO!G11+JULIO!G11+AGOSTO!G11+SEPTIEMBRE!G11+OCTUBRE!G11+'NOVIEMBRE '!G11+DICIEMBRE!G11</f>
        <v>0</v>
      </c>
      <c r="H11" s="3">
        <f>+'ENERO '!H11+FEBRERO!H11+MARZO!H11+'ABRIL '!H11+MAYO!H11+JUNIO!H11+JULIO!H11+AGOSTO!H11+SEPTIEMBRE!H11+OCTUBRE!H11+'NOVIEMBRE '!H11+DICIEMBRE!H11</f>
        <v>0</v>
      </c>
      <c r="I11" s="3">
        <f>+'ENERO '!I11+FEBRERO!I11+MARZO!I11+'ABRIL '!I11+MAYO!I11+JUNIO!I11+JULIO!I11+AGOSTO!I11+SEPTIEMBRE!I11+OCTUBRE!I11+'NOVIEMBRE '!I11+DICIEMBRE!I11</f>
        <v>0</v>
      </c>
      <c r="J11" s="3">
        <f>+'ENERO '!J11+FEBRERO!J11+MARZO!J11+'ABRIL '!J11+MAYO!J11+JUNIO!J11+JULIO!J11+AGOSTO!J11+SEPTIEMBRE!J11+OCTUBRE!J11+'NOVIEMBRE '!J11+DICIEMBRE!J11</f>
        <v>0</v>
      </c>
      <c r="K11" s="22">
        <f t="shared" si="8"/>
        <v>0</v>
      </c>
      <c r="L11" s="3">
        <f>+'ENERO '!L11+FEBRERO!L11+MARZO!L11+'ABRIL '!L11+MAYO!L11+JUNIO!L11+JULIO!L11+AGOSTO!L11+SEPTIEMBRE!L11+OCTUBRE!L11+'NOVIEMBRE '!L11+DICIEMBRE!L11</f>
        <v>0</v>
      </c>
      <c r="M11" s="3">
        <f>+'ENERO '!M11+FEBRERO!M11+MARZO!M11+'ABRIL '!M11+MAYO!M11+JUNIO!M11+JULIO!M11+AGOSTO!M11+SEPTIEMBRE!M11+OCTUBRE!M11+'NOVIEMBRE '!M11+DICIEMBRE!M11</f>
        <v>0</v>
      </c>
      <c r="N11" s="3">
        <f>+'ENERO '!N11+FEBRERO!N11+MARZO!N11+'ABRIL '!N11+MAYO!N11+JUNIO!N11+JULIO!N11+AGOSTO!N11+SEPTIEMBRE!N11+OCTUBRE!N11+'NOVIEMBRE '!N11+DICIEMBRE!N11</f>
        <v>0</v>
      </c>
      <c r="O11" s="22">
        <f t="shared" si="6"/>
        <v>0</v>
      </c>
      <c r="P11" s="22">
        <f t="shared" si="7"/>
        <v>0</v>
      </c>
      <c r="Q11" s="3">
        <f>+'ENERO '!Q11+FEBRERO!Q11+MARZO!Q11+'ABRIL '!Q11+MAYO!Q11+JUNIO!Q11+JULIO!Q11+AGOSTO!Q11+SEPTIEMBRE!Q11+OCTUBRE!Q11+'NOVIEMBRE '!Q11+DICIEMBRE!Q11</f>
        <v>0</v>
      </c>
      <c r="R11" s="3">
        <f>+'ENERO '!R11+FEBRERO!R11+MARZO!R11+'ABRIL '!R11+MAYO!R11+JUNIO!R11+JULIO!R11+AGOSTO!R11+SEPTIEMBRE!R11+OCTUBRE!R11+'NOVIEMBRE '!R11+DICIEMBRE!R11</f>
        <v>0</v>
      </c>
      <c r="S11" s="3">
        <f>+'ENERO '!S11+FEBRERO!S11+MARZO!S11+'ABRIL '!S11+MAYO!S11+JUNIO!S11+JULIO!S11+AGOSTO!S11+SEPTIEMBRE!S11+OCTUBRE!S11+'NOVIEMBRE '!S11+DICIEMBRE!S11</f>
        <v>0</v>
      </c>
      <c r="T11" s="3">
        <f>+'ENERO '!T11+FEBRERO!T11+MARZO!T11+'ABRIL '!T11+MAYO!T11+JUNIO!T11+JULIO!T11+AGOSTO!T11+SEPTIEMBRE!T11+OCTUBRE!T11+'NOVIEMBRE '!T11+DICIEMBRE!T11</f>
        <v>0</v>
      </c>
      <c r="U11" s="3">
        <f>+'ENERO '!U11+FEBRERO!U11+MARZO!U11+'ABRIL '!U11+MAYO!U11+JUNIO!U11+JULIO!U11+AGOSTO!U11+SEPTIEMBRE!U11+OCTUBRE!U11+'NOVIEMBRE '!U11+DICIEMBRE!U11</f>
        <v>0</v>
      </c>
      <c r="V11" s="3">
        <f>+'ENERO '!V11+FEBRERO!V11+MARZO!V11+'ABRIL '!V11+MAYO!V11+JUNIO!V11+JULIO!V11+AGOSTO!V11+SEPTIEMBRE!V11+OCTUBRE!V11+'NOVIEMBRE '!V11+DICIEMBRE!V11</f>
        <v>0</v>
      </c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>
        <f>+'ENERO '!D12+FEBRERO!D12+MARZO!D12+'ABRIL '!D12+MAYO!D12+JUNIO!D12+JULIO!D12+AGOSTO!D12+SEPTIEMBRE!D12+OCTUBRE!D12+'NOVIEMBRE '!D12+DICIEMBRE!D12</f>
        <v>0</v>
      </c>
      <c r="E12" s="3">
        <f>+'ENERO '!E12+FEBRERO!E12+MARZO!E12+'ABRIL '!E12+MAYO!E12+JUNIO!E12+JULIO!E12+AGOSTO!E12+SEPTIEMBRE!E12+OCTUBRE!E12+'NOVIEMBRE '!E12+DICIEMBRE!E12</f>
        <v>0</v>
      </c>
      <c r="F12" s="3">
        <f>+'ENERO '!F12+FEBRERO!F12+MARZO!F12+'ABRIL '!F12+MAYO!F12+JUNIO!F12+JULIO!F12+AGOSTO!F12+SEPTIEMBRE!F12+OCTUBRE!F12+'NOVIEMBRE '!F12+DICIEMBRE!F12</f>
        <v>0</v>
      </c>
      <c r="G12" s="3">
        <f>+'ENERO '!G12+FEBRERO!G12+MARZO!G12+'ABRIL '!G12+MAYO!G12+JUNIO!G12+JULIO!G12+AGOSTO!G12+SEPTIEMBRE!G12+OCTUBRE!G12+'NOVIEMBRE '!G12+DICIEMBRE!G12</f>
        <v>0</v>
      </c>
      <c r="H12" s="3">
        <f>+'ENERO '!H12+FEBRERO!H12+MARZO!H12+'ABRIL '!H12+MAYO!H12+JUNIO!H12+JULIO!H12+AGOSTO!H12+SEPTIEMBRE!H12+OCTUBRE!H12+'NOVIEMBRE '!H12+DICIEMBRE!H12</f>
        <v>0</v>
      </c>
      <c r="I12" s="3">
        <f>+'ENERO '!I12+FEBRERO!I12+MARZO!I12+'ABRIL '!I12+MAYO!I12+JUNIO!I12+JULIO!I12+AGOSTO!I12+SEPTIEMBRE!I12+OCTUBRE!I12+'NOVIEMBRE '!I12+DICIEMBRE!I12</f>
        <v>0</v>
      </c>
      <c r="J12" s="3">
        <f>+'ENERO '!J12+FEBRERO!J12+MARZO!J12+'ABRIL '!J12+MAYO!J12+JUNIO!J12+JULIO!J12+AGOSTO!J12+SEPTIEMBRE!J12+OCTUBRE!J12+'NOVIEMBRE '!J12+DICIEMBRE!J12</f>
        <v>0</v>
      </c>
      <c r="K12" s="22">
        <f>SUM(E12:J12)</f>
        <v>0</v>
      </c>
      <c r="L12" s="3">
        <f>+'ENERO '!L12+FEBRERO!L12+MARZO!L12+'ABRIL '!L12+MAYO!L12+JUNIO!L12+JULIO!L12+AGOSTO!L12+SEPTIEMBRE!L12+OCTUBRE!L12+'NOVIEMBRE '!L12+DICIEMBRE!L12</f>
        <v>0</v>
      </c>
      <c r="M12" s="3">
        <f>+'ENERO '!M12+FEBRERO!M12+MARZO!M12+'ABRIL '!M12+MAYO!M12+JUNIO!M12+JULIO!M12+AGOSTO!M12+SEPTIEMBRE!M12+OCTUBRE!M12+'NOVIEMBRE '!M12+DICIEMBRE!M12</f>
        <v>0</v>
      </c>
      <c r="N12" s="3">
        <f>+'ENERO '!N12+FEBRERO!N12+MARZO!N12+'ABRIL '!N12+MAYO!N12+JUNIO!N12+JULIO!N12+AGOSTO!N12+SEPTIEMBRE!N12+OCTUBRE!N12+'NOVIEMBRE '!N12+DICIEMBRE!N12</f>
        <v>0</v>
      </c>
      <c r="O12" s="22">
        <f>SUM(L12:N12)</f>
        <v>0</v>
      </c>
      <c r="P12" s="22">
        <f>+D12+K12-O12</f>
        <v>0</v>
      </c>
      <c r="Q12" s="3">
        <f>+'ENERO '!Q12+FEBRERO!Q12+MARZO!Q12+'ABRIL '!Q12+MAYO!Q12+JUNIO!Q12+JULIO!Q12+AGOSTO!Q12+SEPTIEMBRE!Q12+OCTUBRE!Q12+'NOVIEMBRE '!Q12+DICIEMBRE!Q12</f>
        <v>0</v>
      </c>
      <c r="R12" s="3">
        <f>+'ENERO '!R12+FEBRERO!R12+MARZO!R12+'ABRIL '!R12+MAYO!R12+JUNIO!R12+JULIO!R12+AGOSTO!R12+SEPTIEMBRE!R12+OCTUBRE!R12+'NOVIEMBRE '!R12+DICIEMBRE!R12</f>
        <v>0</v>
      </c>
      <c r="S12" s="3">
        <f>+'ENERO '!S12+FEBRERO!S12+MARZO!S12+'ABRIL '!S12+MAYO!S12+JUNIO!S12+JULIO!S12+AGOSTO!S12+SEPTIEMBRE!S12+OCTUBRE!S12+'NOVIEMBRE '!S12+DICIEMBRE!S12</f>
        <v>0</v>
      </c>
      <c r="T12" s="3">
        <f>+'ENERO '!T12+FEBRERO!T12+MARZO!T12+'ABRIL '!T12+MAYO!T12+JUNIO!T12+JULIO!T12+AGOSTO!T12+SEPTIEMBRE!T12+OCTUBRE!T12+'NOVIEMBRE '!T12+DICIEMBRE!T12</f>
        <v>0</v>
      </c>
      <c r="U12" s="3">
        <f>+'ENERO '!U12+FEBRERO!U12+MARZO!U12+'ABRIL '!U12+MAYO!U12+JUNIO!U12+JULIO!U12+AGOSTO!U12+SEPTIEMBRE!U12+OCTUBRE!U12+'NOVIEMBRE '!U12+DICIEMBRE!U12</f>
        <v>0</v>
      </c>
      <c r="V12" s="3">
        <f>+'ENERO '!V12+FEBRERO!V12+MARZO!V12+'ABRIL '!V12+MAYO!V12+JUNIO!V12+JULIO!V12+AGOSTO!V12+SEPTIEMBRE!V12+OCTUBRE!V12+'NOVIEMBRE '!V12+DICIEMBRE!V12</f>
        <v>0</v>
      </c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f>+'ENERO '!D13+FEBRERO!D13+MARZO!D13+'ABRIL '!D13+MAYO!D13+JUNIO!D13+JULIO!D13+AGOSTO!D13+SEPTIEMBRE!D13+OCTUBRE!D13+'NOVIEMBRE '!D13+DICIEMBRE!D13</f>
        <v>128</v>
      </c>
      <c r="E13" s="3">
        <f>+'ENERO '!E13+FEBRERO!E13+MARZO!E13+'ABRIL '!E13+MAYO!E13+JUNIO!E13+JULIO!E13+AGOSTO!E13+SEPTIEMBRE!E13+OCTUBRE!E13+'NOVIEMBRE '!E13+DICIEMBRE!E13</f>
        <v>1133</v>
      </c>
      <c r="F13" s="3">
        <f>+'ENERO '!F13+FEBRERO!F13+MARZO!F13+'ABRIL '!F13+MAYO!F13+JUNIO!F13+JULIO!F13+AGOSTO!F13+SEPTIEMBRE!F13+OCTUBRE!F13+'NOVIEMBRE '!F13+DICIEMBRE!F13</f>
        <v>0</v>
      </c>
      <c r="G13" s="3">
        <f>+'ENERO '!G13+FEBRERO!G13+MARZO!G13+'ABRIL '!G13+MAYO!G13+JUNIO!G13+JULIO!G13+AGOSTO!G13+SEPTIEMBRE!G13+OCTUBRE!G13+'NOVIEMBRE '!G13+DICIEMBRE!G13</f>
        <v>170</v>
      </c>
      <c r="H13" s="3">
        <f>+'ENERO '!H13+FEBRERO!H13+MARZO!H13+'ABRIL '!H13+MAYO!H13+JUNIO!H13+JULIO!H13+AGOSTO!H13+SEPTIEMBRE!H13+OCTUBRE!H13+'NOVIEMBRE '!H13+DICIEMBRE!H13</f>
        <v>0</v>
      </c>
      <c r="I13" s="3">
        <f>+'ENERO '!I13+FEBRERO!I13+MARZO!I13+'ABRIL '!I13+MAYO!I13+JUNIO!I13+JULIO!I13+AGOSTO!I13+SEPTIEMBRE!I13+OCTUBRE!I13+'NOVIEMBRE '!I13+DICIEMBRE!I13</f>
        <v>0</v>
      </c>
      <c r="J13" s="3">
        <f>+'ENERO '!J13+FEBRERO!J13+MARZO!J13+'ABRIL '!J13+MAYO!J13+JUNIO!J13+JULIO!J13+AGOSTO!J13+SEPTIEMBRE!J13+OCTUBRE!J13+'NOVIEMBRE '!J13+DICIEMBRE!J13</f>
        <v>156</v>
      </c>
      <c r="K13" s="22">
        <f t="shared" si="8"/>
        <v>1459</v>
      </c>
      <c r="L13" s="3">
        <f>+'ENERO '!L13+FEBRERO!L13+MARZO!L13+'ABRIL '!L13+MAYO!L13+JUNIO!L13+JULIO!L13+AGOSTO!L13+SEPTIEMBRE!L13+OCTUBRE!L13+'NOVIEMBRE '!L13+DICIEMBRE!L13</f>
        <v>1372</v>
      </c>
      <c r="M13" s="3">
        <f>+'ENERO '!M13+FEBRERO!M13+MARZO!M13+'ABRIL '!M13+MAYO!M13+JUNIO!M13+JULIO!M13+AGOSTO!M13+SEPTIEMBRE!M13+OCTUBRE!M13+'NOVIEMBRE '!M13+DICIEMBRE!M13</f>
        <v>85</v>
      </c>
      <c r="N13" s="3">
        <f>+'ENERO '!N13+FEBRERO!N13+MARZO!N13+'ABRIL '!N13+MAYO!N13+JUNIO!N13+JULIO!N13+AGOSTO!N13+SEPTIEMBRE!N13+OCTUBRE!N13+'NOVIEMBRE '!N13+DICIEMBRE!N13</f>
        <v>0</v>
      </c>
      <c r="O13" s="22">
        <f t="shared" si="6"/>
        <v>1457</v>
      </c>
      <c r="P13" s="22">
        <f t="shared" si="7"/>
        <v>130</v>
      </c>
      <c r="Q13" s="3">
        <f>+'ENERO '!Q13+FEBRERO!Q13+MARZO!Q13+'ABRIL '!Q13+MAYO!Q13+JUNIO!Q13+JULIO!Q13+AGOSTO!Q13+SEPTIEMBRE!Q13+OCTUBRE!Q13+'NOVIEMBRE '!Q13+DICIEMBRE!Q13</f>
        <v>0</v>
      </c>
      <c r="R13" s="3">
        <f>+'ENERO '!R13+FEBRERO!R13+MARZO!R13+'ABRIL '!R13+MAYO!R13+JUNIO!R13+JULIO!R13+AGOSTO!R13+SEPTIEMBRE!R13+OCTUBRE!R13+'NOVIEMBRE '!R13+DICIEMBRE!R13</f>
        <v>7957</v>
      </c>
      <c r="S13" s="3">
        <f>+'ENERO '!S13+FEBRERO!S13+MARZO!S13+'ABRIL '!S13+MAYO!S13+JUNIO!S13+JULIO!S13+AGOSTO!S13+SEPTIEMBRE!S13+OCTUBRE!S13+'NOVIEMBRE '!S13+DICIEMBRE!S13</f>
        <v>4668</v>
      </c>
      <c r="T13" s="3">
        <f>+'ENERO '!T13+FEBRERO!T13+MARZO!T13+'ABRIL '!T13+MAYO!T13+JUNIO!T13+JULIO!T13+AGOSTO!T13+SEPTIEMBRE!T13+OCTUBRE!T13+'NOVIEMBRE '!T13+DICIEMBRE!T13</f>
        <v>4784</v>
      </c>
      <c r="U13" s="3">
        <f>+'ENERO '!U13+FEBRERO!U13+MARZO!U13+'ABRIL '!U13+MAYO!U13+JUNIO!U13+JULIO!U13+AGOSTO!U13+SEPTIEMBRE!U13+OCTUBRE!U13+'NOVIEMBRE '!U13+DICIEMBRE!U13</f>
        <v>4708</v>
      </c>
      <c r="V13" s="3">
        <f>+'ENERO '!V13+FEBRERO!V13+MARZO!V13+'ABRIL '!V13+MAYO!V13+JUNIO!V13+JULIO!V13+AGOSTO!V13+SEPTIEMBRE!V13+OCTUBRE!V13+'NOVIEMBRE '!V13+DICIEMBRE!V13</f>
        <v>0</v>
      </c>
      <c r="W13" s="18">
        <f t="shared" si="1"/>
        <v>3.2834591626630063</v>
      </c>
      <c r="X13" s="19" t="str">
        <f t="shared" si="2"/>
        <v/>
      </c>
      <c r="Y13" s="19">
        <f t="shared" si="3"/>
        <v>0.58665326127937667</v>
      </c>
      <c r="Z13" s="18">
        <f t="shared" si="4"/>
        <v>2.2573781743308166</v>
      </c>
      <c r="AA13" s="18">
        <f t="shared" si="5"/>
        <v>48.56666666666667</v>
      </c>
    </row>
    <row r="14" spans="1:27" s="5" customFormat="1" ht="15.75" x14ac:dyDescent="0.25">
      <c r="A14" s="20" t="s">
        <v>49</v>
      </c>
      <c r="B14" s="92" t="s">
        <v>50</v>
      </c>
      <c r="C14" s="67">
        <v>10</v>
      </c>
      <c r="D14" s="3">
        <f>+'ENERO '!D14+FEBRERO!D14+MARZO!D14+'ABRIL '!D14+MAYO!D14+JUNIO!D14+JULIO!D14+AGOSTO!D14+SEPTIEMBRE!D14+OCTUBRE!D14+'NOVIEMBRE '!D14+DICIEMBRE!D14</f>
        <v>74</v>
      </c>
      <c r="E14" s="3">
        <f>+'ENERO '!E14+FEBRERO!E14+MARZO!E14+'ABRIL '!E14+MAYO!E14+JUNIO!E14+JULIO!E14+AGOSTO!E14+SEPTIEMBRE!E14+OCTUBRE!E14+'NOVIEMBRE '!E14+DICIEMBRE!E14</f>
        <v>399</v>
      </c>
      <c r="F14" s="3">
        <f>+'ENERO '!F14+FEBRERO!F14+MARZO!F14+'ABRIL '!F14+MAYO!F14+JUNIO!F14+JULIO!F14+AGOSTO!F14+SEPTIEMBRE!F14+OCTUBRE!F14+'NOVIEMBRE '!F14+DICIEMBRE!F14</f>
        <v>0</v>
      </c>
      <c r="G14" s="3">
        <f>+'ENERO '!G14+FEBRERO!G14+MARZO!G14+'ABRIL '!G14+MAYO!G14+JUNIO!G14+JULIO!G14+AGOSTO!G14+SEPTIEMBRE!G14+OCTUBRE!G14+'NOVIEMBRE '!G14+DICIEMBRE!G14</f>
        <v>0</v>
      </c>
      <c r="H14" s="3">
        <f>+'ENERO '!H14+FEBRERO!H14+MARZO!H14+'ABRIL '!H14+MAYO!H14+JUNIO!H14+JULIO!H14+AGOSTO!H14+SEPTIEMBRE!H14+OCTUBRE!H14+'NOVIEMBRE '!H14+DICIEMBRE!H14</f>
        <v>0</v>
      </c>
      <c r="I14" s="3">
        <f>+'ENERO '!I14+FEBRERO!I14+MARZO!I14+'ABRIL '!I14+MAYO!I14+JUNIO!I14+JULIO!I14+AGOSTO!I14+SEPTIEMBRE!I14+OCTUBRE!I14+'NOVIEMBRE '!I14+DICIEMBRE!I14</f>
        <v>0</v>
      </c>
      <c r="J14" s="3">
        <f>+'ENERO '!J14+FEBRERO!J14+MARZO!J14+'ABRIL '!J14+MAYO!J14+JUNIO!J14+JULIO!J14+AGOSTO!J14+SEPTIEMBRE!J14+OCTUBRE!J14+'NOVIEMBRE '!J14+DICIEMBRE!J14</f>
        <v>0</v>
      </c>
      <c r="K14" s="83">
        <f t="shared" si="8"/>
        <v>399</v>
      </c>
      <c r="L14" s="3">
        <f>+'ENERO '!L14+FEBRERO!L14+MARZO!L14+'ABRIL '!L14+MAYO!L14+JUNIO!L14+JULIO!L14+AGOSTO!L14+SEPTIEMBRE!L14+OCTUBRE!L14+'NOVIEMBRE '!L14+DICIEMBRE!L14</f>
        <v>59</v>
      </c>
      <c r="M14" s="3">
        <f>+'ENERO '!M14+FEBRERO!M14+MARZO!M14+'ABRIL '!M14+MAYO!M14+JUNIO!M14+JULIO!M14+AGOSTO!M14+SEPTIEMBRE!M14+OCTUBRE!M14+'NOVIEMBRE '!M14+DICIEMBRE!M14</f>
        <v>0</v>
      </c>
      <c r="N14" s="3">
        <f>+'ENERO '!N14+FEBRERO!N14+MARZO!N14+'ABRIL '!N14+MAYO!N14+JUNIO!N14+JULIO!N14+AGOSTO!N14+SEPTIEMBRE!N14+OCTUBRE!N14+'NOVIEMBRE '!N14+DICIEMBRE!N14</f>
        <v>4</v>
      </c>
      <c r="O14" s="83">
        <f t="shared" si="6"/>
        <v>63</v>
      </c>
      <c r="P14" s="100">
        <f>+'ENERO '!P14+FEBRERO!P14+MARZO!P14+'ABRIL '!P14+MAYO!P14+JUNIO!P14+JULIO!P14+AGOSTO!P14+SEPTIEMBRE!P14+OCTUBRE!P14+'NOVIEMBRE '!P14+DICIEMBRE!P14</f>
        <v>74</v>
      </c>
      <c r="Q14" s="3">
        <f>+'ENERO '!Q14+FEBRERO!Q14+MARZO!Q14+'ABRIL '!Q14+MAYO!Q14+JUNIO!Q14+JULIO!Q14+AGOSTO!Q14+SEPTIEMBRE!Q14+OCTUBRE!Q14+'NOVIEMBRE '!Q14+DICIEMBRE!Q14</f>
        <v>0</v>
      </c>
      <c r="R14" s="3">
        <f>+'ENERO '!R14+FEBRERO!R14+MARZO!R14+'ABRIL '!R14+MAYO!R14+JUNIO!R14+JULIO!R14+AGOSTO!R14+SEPTIEMBRE!R14+OCTUBRE!R14+'NOVIEMBRE '!R14+DICIEMBRE!R14</f>
        <v>3650</v>
      </c>
      <c r="S14" s="3">
        <f>+'ENERO '!S14+FEBRERO!S14+MARZO!S14+'ABRIL '!S14+MAYO!S14+JUNIO!S14+JULIO!S14+AGOSTO!S14+SEPTIEMBRE!S14+OCTUBRE!S14+'NOVIEMBRE '!S14+DICIEMBRE!S14</f>
        <v>1993</v>
      </c>
      <c r="T14" s="3">
        <f>+'ENERO '!T14+FEBRERO!T14+MARZO!T14+'ABRIL '!T14+MAYO!T14+JUNIO!T14+JULIO!T14+AGOSTO!T14+SEPTIEMBRE!T14+OCTUBRE!T14+'NOVIEMBRE '!T14+DICIEMBRE!T14</f>
        <v>2044</v>
      </c>
      <c r="U14" s="3">
        <f>+'ENERO '!U14+FEBRERO!U14+MARZO!U14+'ABRIL '!U14+MAYO!U14+JUNIO!U14+JULIO!U14+AGOSTO!U14+SEPTIEMBRE!U14+OCTUBRE!U14+'NOVIEMBRE '!U14+DICIEMBRE!U14</f>
        <v>2025</v>
      </c>
      <c r="V14" s="3">
        <f>+'ENERO '!V14+FEBRERO!V14+MARZO!V14+'ABRIL '!V14+MAYO!V14+JUNIO!V14+JULIO!V14+AGOSTO!V14+SEPTIEMBRE!V14+OCTUBRE!V14+'NOVIEMBRE '!V14+DICIEMBRE!V14</f>
        <v>0</v>
      </c>
      <c r="W14" s="90">
        <f t="shared" si="1"/>
        <v>32.444444444444443</v>
      </c>
      <c r="X14" s="91">
        <f t="shared" si="2"/>
        <v>6.3492063492063489E-2</v>
      </c>
      <c r="Y14" s="91">
        <f t="shared" si="3"/>
        <v>0.54602739726027394</v>
      </c>
      <c r="Z14" s="90">
        <f t="shared" si="4"/>
        <v>26.301587301587301</v>
      </c>
      <c r="AA14" s="90">
        <f t="shared" si="5"/>
        <v>6.3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3">
        <f>+'ENERO '!D15+FEBRERO!D15+MARZO!D15+'ABRIL '!D15+MAYO!D15+JUNIO!D15+JULIO!D15+AGOSTO!D15+SEPTIEMBRE!D15+OCTUBRE!D15+'NOVIEMBRE '!D15+DICIEMBRE!D15</f>
        <v>98</v>
      </c>
      <c r="E15" s="3">
        <f>+'ENERO '!E15+FEBRERO!E15+MARZO!E15+'ABRIL '!E15+MAYO!E15+JUNIO!E15+JULIO!E15+AGOSTO!E15+SEPTIEMBRE!E15+OCTUBRE!E15+'NOVIEMBRE '!E15+DICIEMBRE!E15</f>
        <v>172</v>
      </c>
      <c r="F15" s="3">
        <f>+'ENERO '!F15+FEBRERO!F15+MARZO!F15+'ABRIL '!F15+MAYO!F15+JUNIO!F15+JULIO!F15+AGOSTO!F15+SEPTIEMBRE!F15+OCTUBRE!F15+'NOVIEMBRE '!F15+DICIEMBRE!F15</f>
        <v>0</v>
      </c>
      <c r="G15" s="3">
        <f>+'ENERO '!G15+FEBRERO!G15+MARZO!G15+'ABRIL '!G15+MAYO!G15+JUNIO!G15+JULIO!G15+AGOSTO!G15+SEPTIEMBRE!G15+OCTUBRE!G15+'NOVIEMBRE '!G15+DICIEMBRE!G15</f>
        <v>0</v>
      </c>
      <c r="H15" s="3">
        <f>+'ENERO '!H15+FEBRERO!H15+MARZO!H15+'ABRIL '!H15+MAYO!H15+JUNIO!H15+JULIO!H15+AGOSTO!H15+SEPTIEMBRE!H15+OCTUBRE!H15+'NOVIEMBRE '!H15+DICIEMBRE!H15</f>
        <v>0</v>
      </c>
      <c r="I15" s="3">
        <f>+'ENERO '!I15+FEBRERO!I15+MARZO!I15+'ABRIL '!I15+MAYO!I15+JUNIO!I15+JULIO!I15+AGOSTO!I15+SEPTIEMBRE!I15+OCTUBRE!I15+'NOVIEMBRE '!I15+DICIEMBRE!I15</f>
        <v>0</v>
      </c>
      <c r="J15" s="3">
        <f>+'ENERO '!J15+FEBRERO!J15+MARZO!J15+'ABRIL '!J15+MAYO!J15+JUNIO!J15+JULIO!J15+AGOSTO!J15+SEPTIEMBRE!J15+OCTUBRE!J15+'NOVIEMBRE '!J15+DICIEMBRE!J15</f>
        <v>0</v>
      </c>
      <c r="K15" s="83">
        <f t="shared" si="8"/>
        <v>172</v>
      </c>
      <c r="L15" s="3">
        <f>+'ENERO '!L15+FEBRERO!L15+MARZO!L15+'ABRIL '!L15+MAYO!L15+JUNIO!L15+JULIO!L15+AGOSTO!L15+SEPTIEMBRE!L15+OCTUBRE!L15+'NOVIEMBRE '!L15+DICIEMBRE!L15</f>
        <v>515</v>
      </c>
      <c r="M15" s="3">
        <f>+'ENERO '!M15+FEBRERO!M15+MARZO!M15+'ABRIL '!M15+MAYO!M15+JUNIO!M15+JULIO!M15+AGOSTO!M15+SEPTIEMBRE!M15+OCTUBRE!M15+'NOVIEMBRE '!M15+DICIEMBRE!M15</f>
        <v>1</v>
      </c>
      <c r="N15" s="3">
        <f>+'ENERO '!N15+FEBRERO!N15+MARZO!N15+'ABRIL '!N15+MAYO!N15+JUNIO!N15+JULIO!N15+AGOSTO!N15+SEPTIEMBRE!N15+OCTUBRE!N15+'NOVIEMBRE '!N15+DICIEMBRE!N15</f>
        <v>0</v>
      </c>
      <c r="O15" s="83">
        <f t="shared" si="6"/>
        <v>516</v>
      </c>
      <c r="P15" s="100">
        <f>+'ENERO '!P15+FEBRERO!P15+MARZO!P15+'ABRIL '!P15+MAYO!P15+JUNIO!P15+JULIO!P15+AGOSTO!P15+SEPTIEMBRE!P15+OCTUBRE!P15+'NOVIEMBRE '!P15+DICIEMBRE!P15</f>
        <v>90</v>
      </c>
      <c r="Q15" s="3">
        <f>+'ENERO '!Q15+FEBRERO!Q15+MARZO!Q15+'ABRIL '!Q15+MAYO!Q15+JUNIO!Q15+JULIO!Q15+AGOSTO!Q15+SEPTIEMBRE!Q15+OCTUBRE!Q15+'NOVIEMBRE '!Q15+DICIEMBRE!Q15</f>
        <v>0</v>
      </c>
      <c r="R15" s="3">
        <f>+'ENERO '!R15+FEBRERO!R15+MARZO!R15+'ABRIL '!R15+MAYO!R15+JUNIO!R15+JULIO!R15+AGOSTO!R15+SEPTIEMBRE!R15+OCTUBRE!R15+'NOVIEMBRE '!R15+DICIEMBRE!R15</f>
        <v>3702</v>
      </c>
      <c r="S15" s="3">
        <f>+'ENERO '!S15+FEBRERO!S15+MARZO!S15+'ABRIL '!S15+MAYO!S15+JUNIO!S15+JULIO!S15+AGOSTO!S15+SEPTIEMBRE!S15+OCTUBRE!S15+'NOVIEMBRE '!S15+DICIEMBRE!S15</f>
        <v>2851</v>
      </c>
      <c r="T15" s="3">
        <f>+'ENERO '!T15+FEBRERO!T15+MARZO!T15+'ABRIL '!T15+MAYO!T15+JUNIO!T15+JULIO!T15+AGOSTO!T15+SEPTIEMBRE!T15+OCTUBRE!T15+'NOVIEMBRE '!T15+DICIEMBRE!T15</f>
        <v>3126</v>
      </c>
      <c r="U15" s="3">
        <f>+'ENERO '!U15+FEBRERO!U15+MARZO!U15+'ABRIL '!U15+MAYO!U15+JUNIO!U15+JULIO!U15+AGOSTO!U15+SEPTIEMBRE!U15+OCTUBRE!U15+'NOVIEMBRE '!U15+DICIEMBRE!U15</f>
        <v>3081</v>
      </c>
      <c r="V15" s="3">
        <f>+'ENERO '!V15+FEBRERO!V15+MARZO!V15+'ABRIL '!V15+MAYO!V15+JUNIO!V15+JULIO!V15+AGOSTO!V15+SEPTIEMBRE!V15+OCTUBRE!V15+'NOVIEMBRE '!V15+DICIEMBRE!V15</f>
        <v>0</v>
      </c>
      <c r="W15" s="90">
        <f t="shared" si="1"/>
        <v>6.058139534883721</v>
      </c>
      <c r="X15" s="91" t="str">
        <f t="shared" si="2"/>
        <v/>
      </c>
      <c r="Y15" s="91">
        <f t="shared" si="3"/>
        <v>0.7701242571582928</v>
      </c>
      <c r="Z15" s="90">
        <f t="shared" si="4"/>
        <v>1.6492248062015504</v>
      </c>
      <c r="AA15" s="90">
        <f t="shared" si="5"/>
        <v>51.6</v>
      </c>
    </row>
    <row r="16" spans="1:27" ht="15" x14ac:dyDescent="0.2">
      <c r="A16" s="20" t="s">
        <v>53</v>
      </c>
      <c r="B16" s="21" t="s">
        <v>54</v>
      </c>
      <c r="C16" s="3"/>
      <c r="D16" s="3">
        <f>+'ENERO '!D16+FEBRERO!D16+MARZO!D16+'ABRIL '!D16+MAYO!D16+JUNIO!D16+JULIO!D16+AGOSTO!D16+SEPTIEMBRE!D16+OCTUBRE!D16+'NOVIEMBRE '!D16+DICIEMBRE!D16</f>
        <v>0</v>
      </c>
      <c r="E16" s="3">
        <f>+'ENERO '!E16+FEBRERO!E16+MARZO!E16+'ABRIL '!E16+MAYO!E16+JUNIO!E16+JULIO!E16+AGOSTO!E16+SEPTIEMBRE!E16+OCTUBRE!E16+'NOVIEMBRE '!E16+DICIEMBRE!E16</f>
        <v>0</v>
      </c>
      <c r="F16" s="3">
        <f>+'ENERO '!F16+FEBRERO!F16+MARZO!F16+'ABRIL '!F16+MAYO!F16+JUNIO!F16+JULIO!F16+AGOSTO!F16+SEPTIEMBRE!F16+OCTUBRE!F16+'NOVIEMBRE '!F16+DICIEMBRE!F16</f>
        <v>0</v>
      </c>
      <c r="G16" s="3">
        <f>+'ENERO '!G16+FEBRERO!G16+MARZO!G16+'ABRIL '!G16+MAYO!G16+JUNIO!G16+JULIO!G16+AGOSTO!G16+SEPTIEMBRE!G16+OCTUBRE!G16+'NOVIEMBRE '!G16+DICIEMBRE!G16</f>
        <v>0</v>
      </c>
      <c r="H16" s="3">
        <f>+'ENERO '!H16+FEBRERO!H16+MARZO!H16+'ABRIL '!H16+MAYO!H16+JUNIO!H16+JULIO!H16+AGOSTO!H16+SEPTIEMBRE!H16+OCTUBRE!H16+'NOVIEMBRE '!H16+DICIEMBRE!H16</f>
        <v>0</v>
      </c>
      <c r="I16" s="3">
        <f>+'ENERO '!I16+FEBRERO!I16+MARZO!I16+'ABRIL '!I16+MAYO!I16+JUNIO!I16+JULIO!I16+AGOSTO!I16+SEPTIEMBRE!I16+OCTUBRE!I16+'NOVIEMBRE '!I16+DICIEMBRE!I16</f>
        <v>0</v>
      </c>
      <c r="J16" s="3">
        <f>+'ENERO '!J16+FEBRERO!J16+MARZO!J16+'ABRIL '!J16+MAYO!J16+JUNIO!J16+JULIO!J16+AGOSTO!J16+SEPTIEMBRE!J16+OCTUBRE!J16+'NOVIEMBRE '!J16+DICIEMBRE!J16</f>
        <v>0</v>
      </c>
      <c r="K16" s="22">
        <f t="shared" si="8"/>
        <v>0</v>
      </c>
      <c r="L16" s="3">
        <f>+'ENERO '!L16+FEBRERO!L16+MARZO!L16+'ABRIL '!L16+MAYO!L16+JUNIO!L16+JULIO!L16+AGOSTO!L16+SEPTIEMBRE!L16+OCTUBRE!L16+'NOVIEMBRE '!L16+DICIEMBRE!L16</f>
        <v>0</v>
      </c>
      <c r="M16" s="3">
        <f>+'ENERO '!M16+FEBRERO!M16+MARZO!M16+'ABRIL '!M16+MAYO!M16+JUNIO!M16+JULIO!M16+AGOSTO!M16+SEPTIEMBRE!M16+OCTUBRE!M16+'NOVIEMBRE '!M16+DICIEMBRE!M16</f>
        <v>0</v>
      </c>
      <c r="N16" s="3">
        <f>+'ENERO '!N16+FEBRERO!N16+MARZO!N16+'ABRIL '!N16+MAYO!N16+JUNIO!N16+JULIO!N16+AGOSTO!N16+SEPTIEMBRE!N16+OCTUBRE!N16+'NOVIEMBRE '!N16+DICIEMBRE!N16</f>
        <v>0</v>
      </c>
      <c r="O16" s="22">
        <f t="shared" si="6"/>
        <v>0</v>
      </c>
      <c r="P16" s="22">
        <f t="shared" si="7"/>
        <v>0</v>
      </c>
      <c r="Q16" s="3">
        <f>+'ENERO '!Q16+FEBRERO!Q16+MARZO!Q16+'ABRIL '!Q16+MAYO!Q16+JUNIO!Q16+JULIO!Q16+AGOSTO!Q16+SEPTIEMBRE!Q16+OCTUBRE!Q16+'NOVIEMBRE '!Q16+DICIEMBRE!Q16</f>
        <v>0</v>
      </c>
      <c r="R16" s="3">
        <f>+'ENERO '!R16+FEBRERO!R16+MARZO!R16+'ABRIL '!R16+MAYO!R16+JUNIO!R16+JULIO!R16+AGOSTO!R16+SEPTIEMBRE!R16+OCTUBRE!R16+'NOVIEMBRE '!R16+DICIEMBRE!R16</f>
        <v>0</v>
      </c>
      <c r="S16" s="3">
        <f>+'ENERO '!S16+FEBRERO!S16+MARZO!S16+'ABRIL '!S16+MAYO!S16+JUNIO!S16+JULIO!S16+AGOSTO!S16+SEPTIEMBRE!S16+OCTUBRE!S16+'NOVIEMBRE '!S16+DICIEMBRE!S16</f>
        <v>0</v>
      </c>
      <c r="T16" s="3">
        <f>+'ENERO '!T16+FEBRERO!T16+MARZO!T16+'ABRIL '!T16+MAYO!T16+JUNIO!T16+JULIO!T16+AGOSTO!T16+SEPTIEMBRE!T16+OCTUBRE!T16+'NOVIEMBRE '!T16+DICIEMBRE!T16</f>
        <v>0</v>
      </c>
      <c r="U16" s="3">
        <f>+'ENERO '!U16+FEBRERO!U16+MARZO!U16+'ABRIL '!U16+MAYO!U16+JUNIO!U16+JULIO!U16+AGOSTO!U16+SEPTIEMBRE!U16+OCTUBRE!U16+'NOVIEMBRE '!U16+DICIEMBRE!U16</f>
        <v>0</v>
      </c>
      <c r="V16" s="3">
        <f>+'ENERO '!V16+FEBRERO!V16+MARZO!V16+'ABRIL '!V16+MAYO!V16+JUNIO!V16+JULIO!V16+AGOSTO!V16+SEPTIEMBRE!V16+OCTUBRE!V16+'NOVIEMBRE '!V16+DICIEMBRE!V16</f>
        <v>0</v>
      </c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3">
        <f>+'ENERO '!D17+FEBRERO!D17+MARZO!D17+'ABRIL '!D17+MAYO!D17+JUNIO!D17+JULIO!D17+AGOSTO!D17+SEPTIEMBRE!D17+OCTUBRE!D17+'NOVIEMBRE '!D17+DICIEMBRE!D17</f>
        <v>331</v>
      </c>
      <c r="E17" s="3">
        <f>+'ENERO '!E17+FEBRERO!E17+MARZO!E17+'ABRIL '!E17+MAYO!E17+JUNIO!E17+JULIO!E17+AGOSTO!E17+SEPTIEMBRE!E17+OCTUBRE!E17+'NOVIEMBRE '!E17+DICIEMBRE!E17</f>
        <v>2742</v>
      </c>
      <c r="F17" s="3">
        <f>+'ENERO '!F17+FEBRERO!F17+MARZO!F17+'ABRIL '!F17+MAYO!F17+JUNIO!F17+JULIO!F17+AGOSTO!F17+SEPTIEMBRE!F17+OCTUBRE!F17+'NOVIEMBRE '!F17+DICIEMBRE!F17</f>
        <v>0</v>
      </c>
      <c r="G17" s="3">
        <f>+'ENERO '!G17+FEBRERO!G17+MARZO!G17+'ABRIL '!G17+MAYO!G17+JUNIO!G17+JULIO!G17+AGOSTO!G17+SEPTIEMBRE!G17+OCTUBRE!G17+'NOVIEMBRE '!G17+DICIEMBRE!G17</f>
        <v>6</v>
      </c>
      <c r="H17" s="3">
        <f>+'ENERO '!H17+FEBRERO!H17+MARZO!H17+'ABRIL '!H17+MAYO!H17+JUNIO!H17+JULIO!H17+AGOSTO!H17+SEPTIEMBRE!H17+OCTUBRE!H17+'NOVIEMBRE '!H17+DICIEMBRE!H17</f>
        <v>0</v>
      </c>
      <c r="I17" s="3">
        <f>+'ENERO '!I17+FEBRERO!I17+MARZO!I17+'ABRIL '!I17+MAYO!I17+JUNIO!I17+JULIO!I17+AGOSTO!I17+SEPTIEMBRE!I17+OCTUBRE!I17+'NOVIEMBRE '!I17+DICIEMBRE!I17</f>
        <v>0</v>
      </c>
      <c r="J17" s="3">
        <f>+'ENERO '!J17+FEBRERO!J17+MARZO!J17+'ABRIL '!J17+MAYO!J17+JUNIO!J17+JULIO!J17+AGOSTO!J17+SEPTIEMBRE!J17+OCTUBRE!J17+'NOVIEMBRE '!J17+DICIEMBRE!J17</f>
        <v>12</v>
      </c>
      <c r="K17" s="83">
        <f>SUM(E17:J17)</f>
        <v>2760</v>
      </c>
      <c r="L17" s="3">
        <f>+'ENERO '!L17+FEBRERO!L17+MARZO!L17+'ABRIL '!L17+MAYO!L17+JUNIO!L17+JULIO!L17+AGOSTO!L17+SEPTIEMBRE!L17+OCTUBRE!L17+'NOVIEMBRE '!L17+DICIEMBRE!L17</f>
        <v>2700</v>
      </c>
      <c r="M17" s="3">
        <f>+'ENERO '!M17+FEBRERO!M17+MARZO!M17+'ABRIL '!M17+MAYO!M17+JUNIO!M17+JULIO!M17+AGOSTO!M17+SEPTIEMBRE!M17+OCTUBRE!M17+'NOVIEMBRE '!M17+DICIEMBRE!M17</f>
        <v>56</v>
      </c>
      <c r="N17" s="3">
        <f>+'ENERO '!N17+FEBRERO!N17+MARZO!N17+'ABRIL '!N17+MAYO!N17+JUNIO!N17+JULIO!N17+AGOSTO!N17+SEPTIEMBRE!N17+OCTUBRE!N17+'NOVIEMBRE '!N17+DICIEMBRE!N17</f>
        <v>0</v>
      </c>
      <c r="O17" s="22">
        <f t="shared" si="6"/>
        <v>2756</v>
      </c>
      <c r="P17" s="83">
        <f t="shared" si="7"/>
        <v>335</v>
      </c>
      <c r="Q17" s="3">
        <f>+'ENERO '!Q17+FEBRERO!Q17+MARZO!Q17+'ABRIL '!Q17+MAYO!Q17+JUNIO!Q17+JULIO!Q17+AGOSTO!Q17+SEPTIEMBRE!Q17+OCTUBRE!Q17+'NOVIEMBRE '!Q17+DICIEMBRE!Q17</f>
        <v>0</v>
      </c>
      <c r="R17" s="3">
        <f>+'ENERO '!R17+FEBRERO!R17+MARZO!R17+'ABRIL '!R17+MAYO!R17+JUNIO!R17+JULIO!R17+AGOSTO!R17+SEPTIEMBRE!R17+OCTUBRE!R17+'NOVIEMBRE '!R17+DICIEMBRE!R17</f>
        <v>13859</v>
      </c>
      <c r="S17" s="3">
        <f>+'ENERO '!S17+FEBRERO!S17+MARZO!S17+'ABRIL '!S17+MAYO!S17+JUNIO!S17+JULIO!S17+AGOSTO!S17+SEPTIEMBRE!S17+OCTUBRE!S17+'NOVIEMBRE '!S17+DICIEMBRE!S17</f>
        <v>10128</v>
      </c>
      <c r="T17" s="3">
        <f>+'ENERO '!T17+FEBRERO!T17+MARZO!T17+'ABRIL '!T17+MAYO!T17+JUNIO!T17+JULIO!T17+AGOSTO!T17+SEPTIEMBRE!T17+OCTUBRE!T17+'NOVIEMBRE '!T17+DICIEMBRE!T17</f>
        <v>10139</v>
      </c>
      <c r="U17" s="3">
        <f>+'ENERO '!U17+FEBRERO!U17+MARZO!U17+'ABRIL '!U17+MAYO!U17+JUNIO!U17+JULIO!U17+AGOSTO!U17+SEPTIEMBRE!U17+OCTUBRE!U17+'NOVIEMBRE '!U17+DICIEMBRE!U17</f>
        <v>10085</v>
      </c>
      <c r="V17" s="3">
        <f>+'ENERO '!V17+FEBRERO!V17+MARZO!V17+'ABRIL '!V17+MAYO!V17+JUNIO!V17+JULIO!V17+AGOSTO!V17+SEPTIEMBRE!V17+OCTUBRE!V17+'NOVIEMBRE '!V17+DICIEMBRE!V17</f>
        <v>0</v>
      </c>
      <c r="W17" s="18">
        <f>IF(S17&gt;0,T17/O17,"")</f>
        <v>3.6788824383164007</v>
      </c>
      <c r="X17" s="19" t="str">
        <f>IF(N17&gt;0,(N17/O17),"")</f>
        <v/>
      </c>
      <c r="Y17" s="19">
        <f>IF(S17&gt;0,(S17/R17),"")</f>
        <v>0.73078865719027342</v>
      </c>
      <c r="Z17" s="18">
        <f>IF(S17&gt;0,(R17-S17)/O17,"")</f>
        <v>1.3537735849056605</v>
      </c>
      <c r="AA17" s="18">
        <f>IF(S17&gt;0,O17/C17,"")</f>
        <v>68.900000000000006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f>+'ENERO '!D18+FEBRERO!D18+MARZO!D18+'ABRIL '!D18+MAYO!D18+JUNIO!D18+JULIO!D18+AGOSTO!D18+SEPTIEMBRE!D18+OCTUBRE!D18+'NOVIEMBRE '!D18+DICIEMBRE!D18</f>
        <v>56</v>
      </c>
      <c r="E18" s="3">
        <f>+'ENERO '!E18+FEBRERO!E18+MARZO!E18+'ABRIL '!E18+MAYO!E18+JUNIO!E18+JULIO!E18+AGOSTO!E18+SEPTIEMBRE!E18+OCTUBRE!E18+'NOVIEMBRE '!E18+DICIEMBRE!E18</f>
        <v>528</v>
      </c>
      <c r="F18" s="3">
        <f>+'ENERO '!F18+FEBRERO!F18+MARZO!F18+'ABRIL '!F18+MAYO!F18+JUNIO!F18+JULIO!F18+AGOSTO!F18+SEPTIEMBRE!F18+OCTUBRE!F18+'NOVIEMBRE '!F18+DICIEMBRE!F18</f>
        <v>0</v>
      </c>
      <c r="G18" s="3">
        <f>+'ENERO '!G18+FEBRERO!G18+MARZO!G18+'ABRIL '!G18+MAYO!G18+JUNIO!G18+JULIO!G18+AGOSTO!G18+SEPTIEMBRE!G18+OCTUBRE!G18+'NOVIEMBRE '!G18+DICIEMBRE!G18</f>
        <v>26</v>
      </c>
      <c r="H18" s="3">
        <f>+'ENERO '!H18+FEBRERO!H18+MARZO!H18+'ABRIL '!H18+MAYO!H18+JUNIO!H18+JULIO!H18+AGOSTO!H18+SEPTIEMBRE!H18+OCTUBRE!H18+'NOVIEMBRE '!H18+DICIEMBRE!H18</f>
        <v>0</v>
      </c>
      <c r="I18" s="3">
        <f>+'ENERO '!I18+FEBRERO!I18+MARZO!I18+'ABRIL '!I18+MAYO!I18+JUNIO!I18+JULIO!I18+AGOSTO!I18+SEPTIEMBRE!I18+OCTUBRE!I18+'NOVIEMBRE '!I18+DICIEMBRE!I18</f>
        <v>0</v>
      </c>
      <c r="J18" s="3">
        <f>+'ENERO '!J18+FEBRERO!J18+MARZO!J18+'ABRIL '!J18+MAYO!J18+JUNIO!J18+JULIO!J18+AGOSTO!J18+SEPTIEMBRE!J18+OCTUBRE!J18+'NOVIEMBRE '!J18+DICIEMBRE!J18</f>
        <v>13</v>
      </c>
      <c r="K18" s="22">
        <f>SUM(E18:J18)</f>
        <v>567</v>
      </c>
      <c r="L18" s="3">
        <f>+'ENERO '!L18+FEBRERO!L18+MARZO!L18+'ABRIL '!L18+MAYO!L18+JUNIO!L18+JULIO!L18+AGOSTO!L18+SEPTIEMBRE!L18+OCTUBRE!L18+'NOVIEMBRE '!L18+DICIEMBRE!L18</f>
        <v>550</v>
      </c>
      <c r="M18" s="3">
        <f>+'ENERO '!M18+FEBRERO!M18+MARZO!M18+'ABRIL '!M18+MAYO!M18+JUNIO!M18+JULIO!M18+AGOSTO!M18+SEPTIEMBRE!M18+OCTUBRE!M18+'NOVIEMBRE '!M18+DICIEMBRE!M18</f>
        <v>15</v>
      </c>
      <c r="N18" s="3">
        <f>+'ENERO '!N18+FEBRERO!N18+MARZO!N18+'ABRIL '!N18+MAYO!N18+JUNIO!N18+JULIO!N18+AGOSTO!N18+SEPTIEMBRE!N18+OCTUBRE!N18+'NOVIEMBRE '!N18+DICIEMBRE!N18</f>
        <v>2</v>
      </c>
      <c r="O18" s="22">
        <f t="shared" si="6"/>
        <v>567</v>
      </c>
      <c r="P18" s="22">
        <f t="shared" si="7"/>
        <v>56</v>
      </c>
      <c r="Q18" s="3">
        <f>+'ENERO '!Q18+FEBRERO!Q18+MARZO!Q18+'ABRIL '!Q18+MAYO!Q18+JUNIO!Q18+JULIO!Q18+AGOSTO!Q18+SEPTIEMBRE!Q18+OCTUBRE!Q18+'NOVIEMBRE '!Q18+DICIEMBRE!Q18</f>
        <v>0</v>
      </c>
      <c r="R18" s="3">
        <f>+'ENERO '!R18+FEBRERO!R18+MARZO!R18+'ABRIL '!R18+MAYO!R18+JUNIO!R18+JULIO!R18+AGOSTO!R18+SEPTIEMBRE!R18+OCTUBRE!R18+'NOVIEMBRE '!R18+DICIEMBRE!R18</f>
        <v>3024</v>
      </c>
      <c r="S18" s="3">
        <f>+'ENERO '!S18+FEBRERO!S18+MARZO!S18+'ABRIL '!S18+MAYO!S18+JUNIO!S18+JULIO!S18+AGOSTO!S18+SEPTIEMBRE!S18+OCTUBRE!S18+'NOVIEMBRE '!S18+DICIEMBRE!S18</f>
        <v>1550</v>
      </c>
      <c r="T18" s="3">
        <f>+'ENERO '!T18+FEBRERO!T18+MARZO!T18+'ABRIL '!T18+MAYO!T18+JUNIO!T18+JULIO!T18+AGOSTO!T18+SEPTIEMBRE!T18+OCTUBRE!T18+'NOVIEMBRE '!T18+DICIEMBRE!T18</f>
        <v>1576</v>
      </c>
      <c r="U18" s="3">
        <f>+'ENERO '!U18+FEBRERO!U18+MARZO!U18+'ABRIL '!U18+MAYO!U18+JUNIO!U18+JULIO!U18+AGOSTO!U18+SEPTIEMBRE!U18+OCTUBRE!U18+'NOVIEMBRE '!U18+DICIEMBRE!U18</f>
        <v>1559</v>
      </c>
      <c r="V18" s="3">
        <f>+'ENERO '!V18+FEBRERO!V18+MARZO!V18+'ABRIL '!V18+MAYO!V18+JUNIO!V18+JULIO!V18+AGOSTO!V18+SEPTIEMBRE!V18+OCTUBRE!V18+'NOVIEMBRE '!V18+DICIEMBRE!V18</f>
        <v>0</v>
      </c>
      <c r="W18" s="18">
        <f>IF(S18&gt;0,T18/O18,"")</f>
        <v>2.7795414462081127</v>
      </c>
      <c r="X18" s="19">
        <f>IF(N18&gt;0,(N18/O18),"")</f>
        <v>3.5273368606701938E-3</v>
      </c>
      <c r="Y18" s="19">
        <f>IF(S18&gt;0,(S18/R18),"")</f>
        <v>0.51256613756613756</v>
      </c>
      <c r="Z18" s="18">
        <f>IF(S18&gt;0,(R18-S18)/O18,"")</f>
        <v>2.5996472663139332</v>
      </c>
      <c r="AA18" s="18">
        <f>IF(S18&gt;0,O18/C18,"")</f>
        <v>56.7</v>
      </c>
    </row>
    <row r="19" spans="1:27" ht="15" x14ac:dyDescent="0.2">
      <c r="A19" s="20" t="s">
        <v>59</v>
      </c>
      <c r="B19" s="21" t="s">
        <v>60</v>
      </c>
      <c r="C19" s="3"/>
      <c r="D19" s="3">
        <f>+'ENERO '!D19+FEBRERO!D19+MARZO!D19+'ABRIL '!D19+MAYO!D19+JUNIO!D19+JULIO!D19+AGOSTO!D19+SEPTIEMBRE!D19+OCTUBRE!D19+'NOVIEMBRE '!D19+DICIEMBRE!D19</f>
        <v>0</v>
      </c>
      <c r="E19" s="3">
        <f>+'ENERO '!E19+FEBRERO!E19+MARZO!E19+'ABRIL '!E19+MAYO!E19+JUNIO!E19+JULIO!E19+AGOSTO!E19+SEPTIEMBRE!E19+OCTUBRE!E19+'NOVIEMBRE '!E19+DICIEMBRE!E19</f>
        <v>0</v>
      </c>
      <c r="F19" s="3">
        <f>+'ENERO '!F19+FEBRERO!F19+MARZO!F19+'ABRIL '!F19+MAYO!F19+JUNIO!F19+JULIO!F19+AGOSTO!F19+SEPTIEMBRE!F19+OCTUBRE!F19+'NOVIEMBRE '!F19+DICIEMBRE!F19</f>
        <v>0</v>
      </c>
      <c r="G19" s="3">
        <f>+'ENERO '!G19+FEBRERO!G19+MARZO!G19+'ABRIL '!G19+MAYO!G19+JUNIO!G19+JULIO!G19+AGOSTO!G19+SEPTIEMBRE!G19+OCTUBRE!G19+'NOVIEMBRE '!G19+DICIEMBRE!G19</f>
        <v>0</v>
      </c>
      <c r="H19" s="3">
        <f>+'ENERO '!H19+FEBRERO!H19+MARZO!H19+'ABRIL '!H19+MAYO!H19+JUNIO!H19+JULIO!H19+AGOSTO!H19+SEPTIEMBRE!H19+OCTUBRE!H19+'NOVIEMBRE '!H19+DICIEMBRE!H19</f>
        <v>0</v>
      </c>
      <c r="I19" s="3">
        <f>+'ENERO '!I19+FEBRERO!I19+MARZO!I19+'ABRIL '!I19+MAYO!I19+JUNIO!I19+JULIO!I19+AGOSTO!I19+SEPTIEMBRE!I19+OCTUBRE!I19+'NOVIEMBRE '!I19+DICIEMBRE!I19</f>
        <v>0</v>
      </c>
      <c r="J19" s="3">
        <f>+'ENERO '!J19+FEBRERO!J19+MARZO!J19+'ABRIL '!J19+MAYO!J19+JUNIO!J19+JULIO!J19+AGOSTO!J19+SEPTIEMBRE!J19+OCTUBRE!J19+'NOVIEMBRE '!J19+DICIEMBRE!J19</f>
        <v>0</v>
      </c>
      <c r="K19" s="22">
        <f t="shared" si="8"/>
        <v>0</v>
      </c>
      <c r="L19" s="3">
        <f>+'ENERO '!L19+FEBRERO!L19+MARZO!L19+'ABRIL '!L19+MAYO!L19+JUNIO!L19+JULIO!L19+AGOSTO!L19+SEPTIEMBRE!L19+OCTUBRE!L19+'NOVIEMBRE '!L19+DICIEMBRE!L19</f>
        <v>0</v>
      </c>
      <c r="M19" s="3">
        <f>+'ENERO '!M19+FEBRERO!M19+MARZO!M19+'ABRIL '!M19+MAYO!M19+JUNIO!M19+JULIO!M19+AGOSTO!M19+SEPTIEMBRE!M19+OCTUBRE!M19+'NOVIEMBRE '!M19+DICIEMBRE!M19</f>
        <v>0</v>
      </c>
      <c r="N19" s="3">
        <f>+'ENERO '!N19+FEBRERO!N19+MARZO!N19+'ABRIL '!N19+MAYO!N19+JUNIO!N19+JULIO!N19+AGOSTO!N19+SEPTIEMBRE!N19+OCTUBRE!N19+'NOVIEMBRE '!N19+DICIEMBRE!N19</f>
        <v>0</v>
      </c>
      <c r="O19" s="22">
        <f t="shared" si="6"/>
        <v>0</v>
      </c>
      <c r="P19" s="22">
        <f t="shared" si="7"/>
        <v>0</v>
      </c>
      <c r="Q19" s="3">
        <f>+'ENERO '!Q19+FEBRERO!Q19+MARZO!Q19+'ABRIL '!Q19+MAYO!Q19+JUNIO!Q19+JULIO!Q19+AGOSTO!Q19+SEPTIEMBRE!Q19+OCTUBRE!Q19+'NOVIEMBRE '!Q19+DICIEMBRE!Q19</f>
        <v>0</v>
      </c>
      <c r="R19" s="3">
        <f>+'ENERO '!R19+FEBRERO!R19+MARZO!R19+'ABRIL '!R19+MAYO!R19+JUNIO!R19+JULIO!R19+AGOSTO!R19+SEPTIEMBRE!R19+OCTUBRE!R19+'NOVIEMBRE '!R19+DICIEMBRE!R19</f>
        <v>0</v>
      </c>
      <c r="S19" s="3">
        <f>+'ENERO '!S19+FEBRERO!S19+MARZO!S19+'ABRIL '!S19+MAYO!S19+JUNIO!S19+JULIO!S19+AGOSTO!S19+SEPTIEMBRE!S19+OCTUBRE!S19+'NOVIEMBRE '!S19+DICIEMBRE!S19</f>
        <v>0</v>
      </c>
      <c r="T19" s="3">
        <f>+'ENERO '!T19+FEBRERO!T19+MARZO!T19+'ABRIL '!T19+MAYO!T19+JUNIO!T19+JULIO!T19+AGOSTO!T19+SEPTIEMBRE!T19+OCTUBRE!T19+'NOVIEMBRE '!T19+DICIEMBRE!T19</f>
        <v>0</v>
      </c>
      <c r="U19" s="3">
        <f>+'ENERO '!U19+FEBRERO!U19+MARZO!U19+'ABRIL '!U19+MAYO!U19+JUNIO!U19+JULIO!U19+AGOSTO!U19+SEPTIEMBRE!U19+OCTUBRE!U19+'NOVIEMBRE '!U19+DICIEMBRE!U19</f>
        <v>0</v>
      </c>
      <c r="V19" s="3">
        <f>+'ENERO '!V19+FEBRERO!V19+MARZO!V19+'ABRIL '!V19+MAYO!V19+JUNIO!V19+JULIO!V19+AGOSTO!V19+SEPTIEMBRE!V19+OCTUBRE!V19+'NOVIEMBRE '!V19+DICIEMBRE!V19</f>
        <v>0</v>
      </c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>
        <f>+'ENERO '!D20+FEBRERO!D20+MARZO!D20+'ABRIL '!D20+MAYO!D20+JUNIO!D20+JULIO!D20+AGOSTO!D20+SEPTIEMBRE!D20+OCTUBRE!D20+'NOVIEMBRE '!D20+DICIEMBRE!D20</f>
        <v>0</v>
      </c>
      <c r="E20" s="3">
        <f>+'ENERO '!E20+FEBRERO!E20+MARZO!E20+'ABRIL '!E20+MAYO!E20+JUNIO!E20+JULIO!E20+AGOSTO!E20+SEPTIEMBRE!E20+OCTUBRE!E20+'NOVIEMBRE '!E20+DICIEMBRE!E20</f>
        <v>0</v>
      </c>
      <c r="F20" s="3">
        <f>+'ENERO '!F20+FEBRERO!F20+MARZO!F20+'ABRIL '!F20+MAYO!F20+JUNIO!F20+JULIO!F20+AGOSTO!F20+SEPTIEMBRE!F20+OCTUBRE!F20+'NOVIEMBRE '!F20+DICIEMBRE!F20</f>
        <v>0</v>
      </c>
      <c r="G20" s="3">
        <f>+'ENERO '!G20+FEBRERO!G20+MARZO!G20+'ABRIL '!G20+MAYO!G20+JUNIO!G20+JULIO!G20+AGOSTO!G20+SEPTIEMBRE!G20+OCTUBRE!G20+'NOVIEMBRE '!G20+DICIEMBRE!G20</f>
        <v>0</v>
      </c>
      <c r="H20" s="3">
        <f>+'ENERO '!H20+FEBRERO!H20+MARZO!H20+'ABRIL '!H20+MAYO!H20+JUNIO!H20+JULIO!H20+AGOSTO!H20+SEPTIEMBRE!H20+OCTUBRE!H20+'NOVIEMBRE '!H20+DICIEMBRE!H20</f>
        <v>0</v>
      </c>
      <c r="I20" s="3">
        <f>+'ENERO '!I20+FEBRERO!I20+MARZO!I20+'ABRIL '!I20+MAYO!I20+JUNIO!I20+JULIO!I20+AGOSTO!I20+SEPTIEMBRE!I20+OCTUBRE!I20+'NOVIEMBRE '!I20+DICIEMBRE!I20</f>
        <v>0</v>
      </c>
      <c r="J20" s="3">
        <f>+'ENERO '!J20+FEBRERO!J20+MARZO!J20+'ABRIL '!J20+MAYO!J20+JUNIO!J20+JULIO!J20+AGOSTO!J20+SEPTIEMBRE!J20+OCTUBRE!J20+'NOVIEMBRE '!J20+DICIEMBRE!J20</f>
        <v>0</v>
      </c>
      <c r="K20" s="22">
        <f t="shared" si="8"/>
        <v>0</v>
      </c>
      <c r="L20" s="3">
        <f>+'ENERO '!L20+FEBRERO!L20+MARZO!L20+'ABRIL '!L20+MAYO!L20+JUNIO!L20+JULIO!L20+AGOSTO!L20+SEPTIEMBRE!L20+OCTUBRE!L20+'NOVIEMBRE '!L20+DICIEMBRE!L20</f>
        <v>0</v>
      </c>
      <c r="M20" s="3">
        <f>+'ENERO '!M20+FEBRERO!M20+MARZO!M20+'ABRIL '!M20+MAYO!M20+JUNIO!M20+JULIO!M20+AGOSTO!M20+SEPTIEMBRE!M20+OCTUBRE!M20+'NOVIEMBRE '!M20+DICIEMBRE!M20</f>
        <v>0</v>
      </c>
      <c r="N20" s="3">
        <f>+'ENERO '!N20+FEBRERO!N20+MARZO!N20+'ABRIL '!N20+MAYO!N20+JUNIO!N20+JULIO!N20+AGOSTO!N20+SEPTIEMBRE!N20+OCTUBRE!N20+'NOVIEMBRE '!N20+DICIEMBRE!N20</f>
        <v>0</v>
      </c>
      <c r="O20" s="22">
        <f t="shared" si="6"/>
        <v>0</v>
      </c>
      <c r="P20" s="22">
        <f t="shared" si="7"/>
        <v>0</v>
      </c>
      <c r="Q20" s="3">
        <f>+'ENERO '!Q20+FEBRERO!Q20+MARZO!Q20+'ABRIL '!Q20+MAYO!Q20+JUNIO!Q20+JULIO!Q20+AGOSTO!Q20+SEPTIEMBRE!Q20+OCTUBRE!Q20+'NOVIEMBRE '!Q20+DICIEMBRE!Q20</f>
        <v>0</v>
      </c>
      <c r="R20" s="3">
        <f>+'ENERO '!R20+FEBRERO!R20+MARZO!R20+'ABRIL '!R20+MAYO!R20+JUNIO!R20+JULIO!R20+AGOSTO!R20+SEPTIEMBRE!R20+OCTUBRE!R20+'NOVIEMBRE '!R20+DICIEMBRE!R20</f>
        <v>0</v>
      </c>
      <c r="S20" s="3">
        <f>+'ENERO '!S20+FEBRERO!S20+MARZO!S20+'ABRIL '!S20+MAYO!S20+JUNIO!S20+JULIO!S20+AGOSTO!S20+SEPTIEMBRE!S20+OCTUBRE!S20+'NOVIEMBRE '!S20+DICIEMBRE!S20</f>
        <v>0</v>
      </c>
      <c r="T20" s="3">
        <f>+'ENERO '!T20+FEBRERO!T20+MARZO!T20+'ABRIL '!T20+MAYO!T20+JUNIO!T20+JULIO!T20+AGOSTO!T20+SEPTIEMBRE!T20+OCTUBRE!T20+'NOVIEMBRE '!T20+DICIEMBRE!T20</f>
        <v>0</v>
      </c>
      <c r="U20" s="3">
        <f>+'ENERO '!U20+FEBRERO!U20+MARZO!U20+'ABRIL '!U20+MAYO!U20+JUNIO!U20+JULIO!U20+AGOSTO!U20+SEPTIEMBRE!U20+OCTUBRE!U20+'NOVIEMBRE '!U20+DICIEMBRE!U20</f>
        <v>0</v>
      </c>
      <c r="V20" s="3">
        <f>+'ENERO '!V20+FEBRERO!V20+MARZO!V20+'ABRIL '!V20+MAYO!V20+JUNIO!V20+JULIO!V20+AGOSTO!V20+SEPTIEMBRE!V20+OCTUBRE!V20+'NOVIEMBRE '!V20+DICIEMBRE!V20</f>
        <v>0</v>
      </c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>
        <f>+'ENERO '!D21+FEBRERO!D21+MARZO!D21+'ABRIL '!D21+MAYO!D21+JUNIO!D21+JULIO!D21+AGOSTO!D21+SEPTIEMBRE!D21+OCTUBRE!D21+'NOVIEMBRE '!D21+DICIEMBRE!D21</f>
        <v>0</v>
      </c>
      <c r="E21" s="3">
        <f>+'ENERO '!E21+FEBRERO!E21+MARZO!E21+'ABRIL '!E21+MAYO!E21+JUNIO!E21+JULIO!E21+AGOSTO!E21+SEPTIEMBRE!E21+OCTUBRE!E21+'NOVIEMBRE '!E21+DICIEMBRE!E21</f>
        <v>0</v>
      </c>
      <c r="F21" s="3">
        <f>+'ENERO '!F21+FEBRERO!F21+MARZO!F21+'ABRIL '!F21+MAYO!F21+JUNIO!F21+JULIO!F21+AGOSTO!F21+SEPTIEMBRE!F21+OCTUBRE!F21+'NOVIEMBRE '!F21+DICIEMBRE!F21</f>
        <v>0</v>
      </c>
      <c r="G21" s="3">
        <f>+'ENERO '!G21+FEBRERO!G21+MARZO!G21+'ABRIL '!G21+MAYO!G21+JUNIO!G21+JULIO!G21+AGOSTO!G21+SEPTIEMBRE!G21+OCTUBRE!G21+'NOVIEMBRE '!G21+DICIEMBRE!G21</f>
        <v>0</v>
      </c>
      <c r="H21" s="3">
        <f>+'ENERO '!H21+FEBRERO!H21+MARZO!H21+'ABRIL '!H21+MAYO!H21+JUNIO!H21+JULIO!H21+AGOSTO!H21+SEPTIEMBRE!H21+OCTUBRE!H21+'NOVIEMBRE '!H21+DICIEMBRE!H21</f>
        <v>0</v>
      </c>
      <c r="I21" s="3">
        <f>+'ENERO '!I21+FEBRERO!I21+MARZO!I21+'ABRIL '!I21+MAYO!I21+JUNIO!I21+JULIO!I21+AGOSTO!I21+SEPTIEMBRE!I21+OCTUBRE!I21+'NOVIEMBRE '!I21+DICIEMBRE!I21</f>
        <v>0</v>
      </c>
      <c r="J21" s="3">
        <f>+'ENERO '!J21+FEBRERO!J21+MARZO!J21+'ABRIL '!J21+MAYO!J21+JUNIO!J21+JULIO!J21+AGOSTO!J21+SEPTIEMBRE!J21+OCTUBRE!J21+'NOVIEMBRE '!J21+DICIEMBRE!J21</f>
        <v>0</v>
      </c>
      <c r="K21" s="22">
        <f t="shared" si="8"/>
        <v>0</v>
      </c>
      <c r="L21" s="3">
        <f>+'ENERO '!L21+FEBRERO!L21+MARZO!L21+'ABRIL '!L21+MAYO!L21+JUNIO!L21+JULIO!L21+AGOSTO!L21+SEPTIEMBRE!L21+OCTUBRE!L21+'NOVIEMBRE '!L21+DICIEMBRE!L21</f>
        <v>0</v>
      </c>
      <c r="M21" s="3">
        <f>+'ENERO '!M21+FEBRERO!M21+MARZO!M21+'ABRIL '!M21+MAYO!M21+JUNIO!M21+JULIO!M21+AGOSTO!M21+SEPTIEMBRE!M21+OCTUBRE!M21+'NOVIEMBRE '!M21+DICIEMBRE!M21</f>
        <v>0</v>
      </c>
      <c r="N21" s="3">
        <f>+'ENERO '!N21+FEBRERO!N21+MARZO!N21+'ABRIL '!N21+MAYO!N21+JUNIO!N21+JULIO!N21+AGOSTO!N21+SEPTIEMBRE!N21+OCTUBRE!N21+'NOVIEMBRE '!N21+DICIEMBRE!N21</f>
        <v>0</v>
      </c>
      <c r="O21" s="22">
        <f t="shared" si="6"/>
        <v>0</v>
      </c>
      <c r="P21" s="22">
        <f t="shared" si="7"/>
        <v>0</v>
      </c>
      <c r="Q21" s="3">
        <f>+'ENERO '!Q21+FEBRERO!Q21+MARZO!Q21+'ABRIL '!Q21+MAYO!Q21+JUNIO!Q21+JULIO!Q21+AGOSTO!Q21+SEPTIEMBRE!Q21+OCTUBRE!Q21+'NOVIEMBRE '!Q21+DICIEMBRE!Q21</f>
        <v>0</v>
      </c>
      <c r="R21" s="3">
        <f>+'ENERO '!R21+FEBRERO!R21+MARZO!R21+'ABRIL '!R21+MAYO!R21+JUNIO!R21+JULIO!R21+AGOSTO!R21+SEPTIEMBRE!R21+OCTUBRE!R21+'NOVIEMBRE '!R21+DICIEMBRE!R21</f>
        <v>0</v>
      </c>
      <c r="S21" s="3">
        <f>+'ENERO '!S21+FEBRERO!S21+MARZO!S21+'ABRIL '!S21+MAYO!S21+JUNIO!S21+JULIO!S21+AGOSTO!S21+SEPTIEMBRE!S21+OCTUBRE!S21+'NOVIEMBRE '!S21+DICIEMBRE!S21</f>
        <v>0</v>
      </c>
      <c r="T21" s="3">
        <f>+'ENERO '!T21+FEBRERO!T21+MARZO!T21+'ABRIL '!T21+MAYO!T21+JUNIO!T21+JULIO!T21+AGOSTO!T21+SEPTIEMBRE!T21+OCTUBRE!T21+'NOVIEMBRE '!T21+DICIEMBRE!T21</f>
        <v>0</v>
      </c>
      <c r="U21" s="3">
        <f>+'ENERO '!U21+FEBRERO!U21+MARZO!U21+'ABRIL '!U21+MAYO!U21+JUNIO!U21+JULIO!U21+AGOSTO!U21+SEPTIEMBRE!U21+OCTUBRE!U21+'NOVIEMBRE '!U21+DICIEMBRE!U21</f>
        <v>0</v>
      </c>
      <c r="V21" s="3">
        <f>+'ENERO '!V21+FEBRERO!V21+MARZO!V21+'ABRIL '!V21+MAYO!V21+JUNIO!V21+JULIO!V21+AGOSTO!V21+SEPTIEMBRE!V21+OCTUBRE!V21+'NOVIEMBRE '!V21+DICIEMBRE!V21</f>
        <v>0</v>
      </c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>
        <f>+'ENERO '!D22+FEBRERO!D22+MARZO!D22+'ABRIL '!D22+MAYO!D22+JUNIO!D22+JULIO!D22+AGOSTO!D22+SEPTIEMBRE!D22+OCTUBRE!D22+'NOVIEMBRE '!D22+DICIEMBRE!D22</f>
        <v>0</v>
      </c>
      <c r="E22" s="3">
        <f>+'ENERO '!E22+FEBRERO!E22+MARZO!E22+'ABRIL '!E22+MAYO!E22+JUNIO!E22+JULIO!E22+AGOSTO!E22+SEPTIEMBRE!E22+OCTUBRE!E22+'NOVIEMBRE '!E22+DICIEMBRE!E22</f>
        <v>0</v>
      </c>
      <c r="F22" s="3">
        <f>+'ENERO '!F22+FEBRERO!F22+MARZO!F22+'ABRIL '!F22+MAYO!F22+JUNIO!F22+JULIO!F22+AGOSTO!F22+SEPTIEMBRE!F22+OCTUBRE!F22+'NOVIEMBRE '!F22+DICIEMBRE!F22</f>
        <v>0</v>
      </c>
      <c r="G22" s="3">
        <f>+'ENERO '!G22+FEBRERO!G22+MARZO!G22+'ABRIL '!G22+MAYO!G22+JUNIO!G22+JULIO!G22+AGOSTO!G22+SEPTIEMBRE!G22+OCTUBRE!G22+'NOVIEMBRE '!G22+DICIEMBRE!G22</f>
        <v>0</v>
      </c>
      <c r="H22" s="3">
        <f>+'ENERO '!H22+FEBRERO!H22+MARZO!H22+'ABRIL '!H22+MAYO!H22+JUNIO!H22+JULIO!H22+AGOSTO!H22+SEPTIEMBRE!H22+OCTUBRE!H22+'NOVIEMBRE '!H22+DICIEMBRE!H22</f>
        <v>0</v>
      </c>
      <c r="I22" s="3">
        <f>+'ENERO '!I22+FEBRERO!I22+MARZO!I22+'ABRIL '!I22+MAYO!I22+JUNIO!I22+JULIO!I22+AGOSTO!I22+SEPTIEMBRE!I22+OCTUBRE!I22+'NOVIEMBRE '!I22+DICIEMBRE!I22</f>
        <v>0</v>
      </c>
      <c r="J22" s="3">
        <f>+'ENERO '!J22+FEBRERO!J22+MARZO!J22+'ABRIL '!J22+MAYO!J22+JUNIO!J22+JULIO!J22+AGOSTO!J22+SEPTIEMBRE!J22+OCTUBRE!J22+'NOVIEMBRE '!J22+DICIEMBRE!J22</f>
        <v>0</v>
      </c>
      <c r="K22" s="22">
        <f t="shared" si="8"/>
        <v>0</v>
      </c>
      <c r="L22" s="3">
        <f>+'ENERO '!L22+FEBRERO!L22+MARZO!L22+'ABRIL '!L22+MAYO!L22+JUNIO!L22+JULIO!L22+AGOSTO!L22+SEPTIEMBRE!L22+OCTUBRE!L22+'NOVIEMBRE '!L22+DICIEMBRE!L22</f>
        <v>0</v>
      </c>
      <c r="M22" s="3">
        <f>+'ENERO '!M22+FEBRERO!M22+MARZO!M22+'ABRIL '!M22+MAYO!M22+JUNIO!M22+JULIO!M22+AGOSTO!M22+SEPTIEMBRE!M22+OCTUBRE!M22+'NOVIEMBRE '!M22+DICIEMBRE!M22</f>
        <v>0</v>
      </c>
      <c r="N22" s="3">
        <f>+'ENERO '!N22+FEBRERO!N22+MARZO!N22+'ABRIL '!N22+MAYO!N22+JUNIO!N22+JULIO!N22+AGOSTO!N22+SEPTIEMBRE!N22+OCTUBRE!N22+'NOVIEMBRE '!N22+DICIEMBRE!N22</f>
        <v>0</v>
      </c>
      <c r="O22" s="22">
        <f t="shared" si="6"/>
        <v>0</v>
      </c>
      <c r="P22" s="22">
        <f t="shared" si="7"/>
        <v>0</v>
      </c>
      <c r="Q22" s="3">
        <f>+'ENERO '!Q22+FEBRERO!Q22+MARZO!Q22+'ABRIL '!Q22+MAYO!Q22+JUNIO!Q22+JULIO!Q22+AGOSTO!Q22+SEPTIEMBRE!Q22+OCTUBRE!Q22+'NOVIEMBRE '!Q22+DICIEMBRE!Q22</f>
        <v>0</v>
      </c>
      <c r="R22" s="3">
        <f>+'ENERO '!R22+FEBRERO!R22+MARZO!R22+'ABRIL '!R22+MAYO!R22+JUNIO!R22+JULIO!R22+AGOSTO!R22+SEPTIEMBRE!R22+OCTUBRE!R22+'NOVIEMBRE '!R22+DICIEMBRE!R22</f>
        <v>0</v>
      </c>
      <c r="S22" s="3">
        <f>+'ENERO '!S22+FEBRERO!S22+MARZO!S22+'ABRIL '!S22+MAYO!S22+JUNIO!S22+JULIO!S22+AGOSTO!S22+SEPTIEMBRE!S22+OCTUBRE!S22+'NOVIEMBRE '!S22+DICIEMBRE!S22</f>
        <v>0</v>
      </c>
      <c r="T22" s="3">
        <f>+'ENERO '!T22+FEBRERO!T22+MARZO!T22+'ABRIL '!T22+MAYO!T22+JUNIO!T22+JULIO!T22+AGOSTO!T22+SEPTIEMBRE!T22+OCTUBRE!T22+'NOVIEMBRE '!T22+DICIEMBRE!T22</f>
        <v>0</v>
      </c>
      <c r="U22" s="3">
        <f>+'ENERO '!U22+FEBRERO!U22+MARZO!U22+'ABRIL '!U22+MAYO!U22+JUNIO!U22+JULIO!U22+AGOSTO!U22+SEPTIEMBRE!U22+OCTUBRE!U22+'NOVIEMBRE '!U22+DICIEMBRE!U22</f>
        <v>0</v>
      </c>
      <c r="V22" s="3">
        <f>+'ENERO '!V22+FEBRERO!V22+MARZO!V22+'ABRIL '!V22+MAYO!V22+JUNIO!V22+JULIO!V22+AGOSTO!V22+SEPTIEMBRE!V22+OCTUBRE!V22+'NOVIEMBRE '!V22+DICIEMBRE!V22</f>
        <v>0</v>
      </c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>
        <f>+'ENERO '!D23+FEBRERO!D23+MARZO!D23+'ABRIL '!D23+MAYO!D23+JUNIO!D23+JULIO!D23+AGOSTO!D23+SEPTIEMBRE!D23+OCTUBRE!D23+'NOVIEMBRE '!D23+DICIEMBRE!D23</f>
        <v>0</v>
      </c>
      <c r="E23" s="3">
        <f>+'ENERO '!E23+FEBRERO!E23+MARZO!E23+'ABRIL '!E23+MAYO!E23+JUNIO!E23+JULIO!E23+AGOSTO!E23+SEPTIEMBRE!E23+OCTUBRE!E23+'NOVIEMBRE '!E23+DICIEMBRE!E23</f>
        <v>0</v>
      </c>
      <c r="F23" s="3">
        <f>+'ENERO '!F23+FEBRERO!F23+MARZO!F23+'ABRIL '!F23+MAYO!F23+JUNIO!F23+JULIO!F23+AGOSTO!F23+SEPTIEMBRE!F23+OCTUBRE!F23+'NOVIEMBRE '!F23+DICIEMBRE!F23</f>
        <v>0</v>
      </c>
      <c r="G23" s="3">
        <f>+'ENERO '!G23+FEBRERO!G23+MARZO!G23+'ABRIL '!G23+MAYO!G23+JUNIO!G23+JULIO!G23+AGOSTO!G23+SEPTIEMBRE!G23+OCTUBRE!G23+'NOVIEMBRE '!G23+DICIEMBRE!G23</f>
        <v>0</v>
      </c>
      <c r="H23" s="3">
        <f>+'ENERO '!H23+FEBRERO!H23+MARZO!H23+'ABRIL '!H23+MAYO!H23+JUNIO!H23+JULIO!H23+AGOSTO!H23+SEPTIEMBRE!H23+OCTUBRE!H23+'NOVIEMBRE '!H23+DICIEMBRE!H23</f>
        <v>0</v>
      </c>
      <c r="I23" s="3">
        <f>+'ENERO '!I23+FEBRERO!I23+MARZO!I23+'ABRIL '!I23+MAYO!I23+JUNIO!I23+JULIO!I23+AGOSTO!I23+SEPTIEMBRE!I23+OCTUBRE!I23+'NOVIEMBRE '!I23+DICIEMBRE!I23</f>
        <v>0</v>
      </c>
      <c r="J23" s="3">
        <f>+'ENERO '!J23+FEBRERO!J23+MARZO!J23+'ABRIL '!J23+MAYO!J23+JUNIO!J23+JULIO!J23+AGOSTO!J23+SEPTIEMBRE!J23+OCTUBRE!J23+'NOVIEMBRE '!J23+DICIEMBRE!J23</f>
        <v>0</v>
      </c>
      <c r="K23" s="22">
        <f t="shared" si="8"/>
        <v>0</v>
      </c>
      <c r="L23" s="3">
        <f>+'ENERO '!L23+FEBRERO!L23+MARZO!L23+'ABRIL '!L23+MAYO!L23+JUNIO!L23+JULIO!L23+AGOSTO!L23+SEPTIEMBRE!L23+OCTUBRE!L23+'NOVIEMBRE '!L23+DICIEMBRE!L23</f>
        <v>0</v>
      </c>
      <c r="M23" s="3">
        <f>+'ENERO '!M23+FEBRERO!M23+MARZO!M23+'ABRIL '!M23+MAYO!M23+JUNIO!M23+JULIO!M23+AGOSTO!M23+SEPTIEMBRE!M23+OCTUBRE!M23+'NOVIEMBRE '!M23+DICIEMBRE!M23</f>
        <v>0</v>
      </c>
      <c r="N23" s="3">
        <f>+'ENERO '!N23+FEBRERO!N23+MARZO!N23+'ABRIL '!N23+MAYO!N23+JUNIO!N23+JULIO!N23+AGOSTO!N23+SEPTIEMBRE!N23+OCTUBRE!N23+'NOVIEMBRE '!N23+DICIEMBRE!N23</f>
        <v>0</v>
      </c>
      <c r="O23" s="22">
        <f t="shared" si="6"/>
        <v>0</v>
      </c>
      <c r="P23" s="22">
        <f t="shared" si="7"/>
        <v>0</v>
      </c>
      <c r="Q23" s="3">
        <f>+'ENERO '!Q23+FEBRERO!Q23+MARZO!Q23+'ABRIL '!Q23+MAYO!Q23+JUNIO!Q23+JULIO!Q23+AGOSTO!Q23+SEPTIEMBRE!Q23+OCTUBRE!Q23+'NOVIEMBRE '!Q23+DICIEMBRE!Q23</f>
        <v>0</v>
      </c>
      <c r="R23" s="3">
        <f>+'ENERO '!R23+FEBRERO!R23+MARZO!R23+'ABRIL '!R23+MAYO!R23+JUNIO!R23+JULIO!R23+AGOSTO!R23+SEPTIEMBRE!R23+OCTUBRE!R23+'NOVIEMBRE '!R23+DICIEMBRE!R23</f>
        <v>0</v>
      </c>
      <c r="S23" s="3">
        <f>+'ENERO '!S23+FEBRERO!S23+MARZO!S23+'ABRIL '!S23+MAYO!S23+JUNIO!S23+JULIO!S23+AGOSTO!S23+SEPTIEMBRE!S23+OCTUBRE!S23+'NOVIEMBRE '!S23+DICIEMBRE!S23</f>
        <v>0</v>
      </c>
      <c r="T23" s="3">
        <f>+'ENERO '!T23+FEBRERO!T23+MARZO!T23+'ABRIL '!T23+MAYO!T23+JUNIO!T23+JULIO!T23+AGOSTO!T23+SEPTIEMBRE!T23+OCTUBRE!T23+'NOVIEMBRE '!T23+DICIEMBRE!T23</f>
        <v>0</v>
      </c>
      <c r="U23" s="3">
        <f>+'ENERO '!U23+FEBRERO!U23+MARZO!U23+'ABRIL '!U23+MAYO!U23+JUNIO!U23+JULIO!U23+AGOSTO!U23+SEPTIEMBRE!U23+OCTUBRE!U23+'NOVIEMBRE '!U23+DICIEMBRE!U23</f>
        <v>0</v>
      </c>
      <c r="V23" s="3">
        <f>+'ENERO '!V23+FEBRERO!V23+MARZO!V23+'ABRIL '!V23+MAYO!V23+JUNIO!V23+JULIO!V23+AGOSTO!V23+SEPTIEMBRE!V23+OCTUBRE!V23+'NOVIEMBRE '!V23+DICIEMBRE!V23</f>
        <v>0</v>
      </c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" x14ac:dyDescent="0.2">
      <c r="A24" s="20" t="s">
        <v>69</v>
      </c>
      <c r="B24" s="25" t="s">
        <v>70</v>
      </c>
      <c r="C24" s="3">
        <v>26</v>
      </c>
      <c r="D24" s="3">
        <f>+'ENERO '!D24+FEBRERO!D24+MARZO!D24+'ABRIL '!D24+MAYO!D24+JUNIO!D24+JULIO!D24+AGOSTO!D24+SEPTIEMBRE!D24+OCTUBRE!D24+'NOVIEMBRE '!D24+DICIEMBRE!D24</f>
        <v>150</v>
      </c>
      <c r="E24" s="3">
        <f>+'ENERO '!E24+FEBRERO!E24+MARZO!E24+'ABRIL '!E24+MAYO!E24+JUNIO!E24+JULIO!E24+AGOSTO!E24+SEPTIEMBRE!E24+OCTUBRE!E24+'NOVIEMBRE '!E24+DICIEMBRE!E24</f>
        <v>170</v>
      </c>
      <c r="F24" s="3">
        <f>+'ENERO '!F24+FEBRERO!F24+MARZO!F24+'ABRIL '!F24+MAYO!F24+JUNIO!F24+JULIO!F24+AGOSTO!F24+SEPTIEMBRE!F24+OCTUBRE!F24+'NOVIEMBRE '!F24+DICIEMBRE!F24</f>
        <v>0</v>
      </c>
      <c r="G24" s="3">
        <f>+'ENERO '!G24+FEBRERO!G24+MARZO!G24+'ABRIL '!G24+MAYO!G24+JUNIO!G24+JULIO!G24+AGOSTO!G24+SEPTIEMBRE!G24+OCTUBRE!G24+'NOVIEMBRE '!G24+DICIEMBRE!G24</f>
        <v>4</v>
      </c>
      <c r="H24" s="3">
        <f>+'ENERO '!H24+FEBRERO!H24+MARZO!H24+'ABRIL '!H24+MAYO!H24+JUNIO!H24+JULIO!H24+AGOSTO!H24+SEPTIEMBRE!H24+OCTUBRE!H24+'NOVIEMBRE '!H24+DICIEMBRE!H24</f>
        <v>0</v>
      </c>
      <c r="I24" s="3">
        <f>+'ENERO '!I24+FEBRERO!I24+MARZO!I24+'ABRIL '!I24+MAYO!I24+JUNIO!I24+JULIO!I24+AGOSTO!I24+SEPTIEMBRE!I24+OCTUBRE!I24+'NOVIEMBRE '!I24+DICIEMBRE!I24</f>
        <v>2081</v>
      </c>
      <c r="J24" s="3">
        <f>+'ENERO '!J24+FEBRERO!J24+MARZO!J24+'ABRIL '!J24+MAYO!J24+JUNIO!J24+JULIO!J24+AGOSTO!J24+SEPTIEMBRE!J24+OCTUBRE!J24+'NOVIEMBRE '!J24+DICIEMBRE!J24</f>
        <v>122</v>
      </c>
      <c r="K24" s="22">
        <f t="shared" si="8"/>
        <v>2377</v>
      </c>
      <c r="L24" s="3">
        <f>+'ENERO '!L24+FEBRERO!L24+MARZO!L24+'ABRIL '!L24+MAYO!L24+JUNIO!L24+JULIO!L24+AGOSTO!L24+SEPTIEMBRE!L24+OCTUBRE!L24+'NOVIEMBRE '!L24+DICIEMBRE!L24</f>
        <v>2347</v>
      </c>
      <c r="M24" s="3">
        <f>+'ENERO '!M24+FEBRERO!M24+MARZO!M24+'ABRIL '!M24+MAYO!M24+JUNIO!M24+JULIO!M24+AGOSTO!M24+SEPTIEMBRE!M24+OCTUBRE!M24+'NOVIEMBRE '!M24+DICIEMBRE!M24</f>
        <v>15</v>
      </c>
      <c r="N24" s="3">
        <f>+'ENERO '!N24+FEBRERO!N24+MARZO!N24+'ABRIL '!N24+MAYO!N24+JUNIO!N24+JULIO!N24+AGOSTO!N24+SEPTIEMBRE!N24+OCTUBRE!N24+'NOVIEMBRE '!N24+DICIEMBRE!N24</f>
        <v>11</v>
      </c>
      <c r="O24" s="22">
        <f t="shared" si="6"/>
        <v>2373</v>
      </c>
      <c r="P24" s="22">
        <f t="shared" si="7"/>
        <v>154</v>
      </c>
      <c r="Q24" s="3">
        <f>+'ENERO '!Q24+FEBRERO!Q24+MARZO!Q24+'ABRIL '!Q24+MAYO!Q24+JUNIO!Q24+JULIO!Q24+AGOSTO!Q24+SEPTIEMBRE!Q24+OCTUBRE!Q24+'NOVIEMBRE '!Q24+DICIEMBRE!Q24</f>
        <v>0</v>
      </c>
      <c r="R24" s="3">
        <f>+'ENERO '!R24+FEBRERO!R24+MARZO!R24+'ABRIL '!R24+MAYO!R24+JUNIO!R24+JULIO!R24+AGOSTO!R24+SEPTIEMBRE!R24+OCTUBRE!R24+'NOVIEMBRE '!R24+DICIEMBRE!R24</f>
        <v>9441</v>
      </c>
      <c r="S24" s="3">
        <f>+'ENERO '!S24+FEBRERO!S24+MARZO!S24+'ABRIL '!S24+MAYO!S24+JUNIO!S24+JULIO!S24+AGOSTO!S24+SEPTIEMBRE!S24+OCTUBRE!S24+'NOVIEMBRE '!S24+DICIEMBRE!S24</f>
        <v>4596</v>
      </c>
      <c r="T24" s="3">
        <f>+'ENERO '!T24+FEBRERO!T24+MARZO!T24+'ABRIL '!T24+MAYO!T24+JUNIO!T24+JULIO!T24+AGOSTO!T24+SEPTIEMBRE!T24+OCTUBRE!T24+'NOVIEMBRE '!T24+DICIEMBRE!T24</f>
        <v>4717</v>
      </c>
      <c r="U24" s="3">
        <f>+'ENERO '!U24+FEBRERO!U24+MARZO!U24+'ABRIL '!U24+MAYO!U24+JUNIO!U24+JULIO!U24+AGOSTO!U24+SEPTIEMBRE!U24+OCTUBRE!U24+'NOVIEMBRE '!U24+DICIEMBRE!U24</f>
        <v>0</v>
      </c>
      <c r="V24" s="3">
        <f>+'ENERO '!V24+FEBRERO!V24+MARZO!V24+'ABRIL '!V24+MAYO!V24+JUNIO!V24+JULIO!V24+AGOSTO!V24+SEPTIEMBRE!V24+OCTUBRE!V24+'NOVIEMBRE '!V24+DICIEMBRE!V24</f>
        <v>0</v>
      </c>
      <c r="W24" s="18">
        <f t="shared" si="1"/>
        <v>1.987779182469448</v>
      </c>
      <c r="X24" s="19">
        <f t="shared" si="2"/>
        <v>4.6354825115887061E-3</v>
      </c>
      <c r="Y24" s="19">
        <f t="shared" si="3"/>
        <v>0.48681283762313315</v>
      </c>
      <c r="Z24" s="18">
        <f t="shared" si="4"/>
        <v>2.0417193426042983</v>
      </c>
      <c r="AA24" s="18">
        <f t="shared" si="5"/>
        <v>91.269230769230774</v>
      </c>
    </row>
    <row r="25" spans="1:27" ht="15" x14ac:dyDescent="0.2">
      <c r="A25" s="20" t="s">
        <v>71</v>
      </c>
      <c r="B25" s="21" t="s">
        <v>72</v>
      </c>
      <c r="C25" s="3"/>
      <c r="D25" s="3">
        <f>+'ENERO '!D25+FEBRERO!D25+MARZO!D25+'ABRIL '!D25+MAYO!D25+JUNIO!D25+JULIO!D25+AGOSTO!D25+SEPTIEMBRE!D25+OCTUBRE!D25+'NOVIEMBRE '!D25+DICIEMBRE!D25</f>
        <v>0</v>
      </c>
      <c r="E25" s="3">
        <f>+'ENERO '!E25+FEBRERO!E25+MARZO!E25+'ABRIL '!E25+MAYO!E25+JUNIO!E25+JULIO!E25+AGOSTO!E25+SEPTIEMBRE!E25+OCTUBRE!E25+'NOVIEMBRE '!E25+DICIEMBRE!E25</f>
        <v>0</v>
      </c>
      <c r="F25" s="3">
        <f>+'ENERO '!F25+FEBRERO!F25+MARZO!F25+'ABRIL '!F25+MAYO!F25+JUNIO!F25+JULIO!F25+AGOSTO!F25+SEPTIEMBRE!F25+OCTUBRE!F25+'NOVIEMBRE '!F25+DICIEMBRE!F25</f>
        <v>0</v>
      </c>
      <c r="G25" s="3">
        <f>+'ENERO '!G25+FEBRERO!G25+MARZO!G25+'ABRIL '!G25+MAYO!G25+JUNIO!G25+JULIO!G25+AGOSTO!G25+SEPTIEMBRE!G25+OCTUBRE!G25+'NOVIEMBRE '!G25+DICIEMBRE!G25</f>
        <v>0</v>
      </c>
      <c r="H25" s="3">
        <f>+'ENERO '!H25+FEBRERO!H25+MARZO!H25+'ABRIL '!H25+MAYO!H25+JUNIO!H25+JULIO!H25+AGOSTO!H25+SEPTIEMBRE!H25+OCTUBRE!H25+'NOVIEMBRE '!H25+DICIEMBRE!H25</f>
        <v>0</v>
      </c>
      <c r="I25" s="3">
        <f>+'ENERO '!I25+FEBRERO!I25+MARZO!I25+'ABRIL '!I25+MAYO!I25+JUNIO!I25+JULIO!I25+AGOSTO!I25+SEPTIEMBRE!I25+OCTUBRE!I25+'NOVIEMBRE '!I25+DICIEMBRE!I25</f>
        <v>0</v>
      </c>
      <c r="J25" s="3">
        <f>+'ENERO '!J25+FEBRERO!J25+MARZO!J25+'ABRIL '!J25+MAYO!J25+JUNIO!J25+JULIO!J25+AGOSTO!J25+SEPTIEMBRE!J25+OCTUBRE!J25+'NOVIEMBRE '!J25+DICIEMBRE!J25</f>
        <v>0</v>
      </c>
      <c r="K25" s="22">
        <f t="shared" si="8"/>
        <v>0</v>
      </c>
      <c r="L25" s="3">
        <f>+'ENERO '!L25+FEBRERO!L25+MARZO!L25+'ABRIL '!L25+MAYO!L25+JUNIO!L25+JULIO!L25+AGOSTO!L25+SEPTIEMBRE!L25+OCTUBRE!L25+'NOVIEMBRE '!L25+DICIEMBRE!L25</f>
        <v>0</v>
      </c>
      <c r="M25" s="3">
        <f>+'ENERO '!M25+FEBRERO!M25+MARZO!M25+'ABRIL '!M25+MAYO!M25+JUNIO!M25+JULIO!M25+AGOSTO!M25+SEPTIEMBRE!M25+OCTUBRE!M25+'NOVIEMBRE '!M25+DICIEMBRE!M25</f>
        <v>0</v>
      </c>
      <c r="N25" s="3">
        <f>+'ENERO '!N25+FEBRERO!N25+MARZO!N25+'ABRIL '!N25+MAYO!N25+JUNIO!N25+JULIO!N25+AGOSTO!N25+SEPTIEMBRE!N25+OCTUBRE!N25+'NOVIEMBRE '!N25+DICIEMBRE!N25</f>
        <v>0</v>
      </c>
      <c r="O25" s="22">
        <f t="shared" si="6"/>
        <v>0</v>
      </c>
      <c r="P25" s="22">
        <f t="shared" si="7"/>
        <v>0</v>
      </c>
      <c r="Q25" s="3">
        <f>+'ENERO '!Q25+FEBRERO!Q25+MARZO!Q25+'ABRIL '!Q25+MAYO!Q25+JUNIO!Q25+JULIO!Q25+AGOSTO!Q25+SEPTIEMBRE!Q25+OCTUBRE!Q25+'NOVIEMBRE '!Q25+DICIEMBRE!Q25</f>
        <v>0</v>
      </c>
      <c r="R25" s="3">
        <f>+'ENERO '!R25+FEBRERO!R25+MARZO!R25+'ABRIL '!R25+MAYO!R25+JUNIO!R25+JULIO!R25+AGOSTO!R25+SEPTIEMBRE!R25+OCTUBRE!R25+'NOVIEMBRE '!R25+DICIEMBRE!R25</f>
        <v>0</v>
      </c>
      <c r="S25" s="3">
        <f>+'ENERO '!S25+FEBRERO!S25+MARZO!S25+'ABRIL '!S25+MAYO!S25+JUNIO!S25+JULIO!S25+AGOSTO!S25+SEPTIEMBRE!S25+OCTUBRE!S25+'NOVIEMBRE '!S25+DICIEMBRE!S25</f>
        <v>0</v>
      </c>
      <c r="T25" s="3">
        <f>+'ENERO '!T25+FEBRERO!T25+MARZO!T25+'ABRIL '!T25+MAYO!T25+JUNIO!T25+JULIO!T25+AGOSTO!T25+SEPTIEMBRE!T25+OCTUBRE!T25+'NOVIEMBRE '!T25+DICIEMBRE!T25</f>
        <v>0</v>
      </c>
      <c r="U25" s="3">
        <f>+'ENERO '!U25+FEBRERO!U25+MARZO!U25+'ABRIL '!U25+MAYO!U25+JUNIO!U25+JULIO!U25+AGOSTO!U25+SEPTIEMBRE!U25+OCTUBRE!U25+'NOVIEMBRE '!U25+DICIEMBRE!U25</f>
        <v>0</v>
      </c>
      <c r="V25" s="3">
        <f>+'ENERO '!V25+FEBRERO!V25+MARZO!V25+'ABRIL '!V25+MAYO!V25+JUNIO!V25+JULIO!V25+AGOSTO!V25+SEPTIEMBRE!V25+OCTUBRE!V25+'NOVIEMBRE '!V25+DICIEMBRE!V25</f>
        <v>0</v>
      </c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f>+'ENERO '!D26+FEBRERO!D26+MARZO!D26+'ABRIL '!D26+MAYO!D26+JUNIO!D26+JULIO!D26+AGOSTO!D26+SEPTIEMBRE!D26+OCTUBRE!D26+'NOVIEMBRE '!D26+DICIEMBRE!D26</f>
        <v>85</v>
      </c>
      <c r="E26" s="3">
        <f>+'ENERO '!E26+FEBRERO!E26+MARZO!E26+'ABRIL '!E26+MAYO!E26+JUNIO!E26+JULIO!E26+AGOSTO!E26+SEPTIEMBRE!E26+OCTUBRE!E26+'NOVIEMBRE '!E26+DICIEMBRE!E26</f>
        <v>172</v>
      </c>
      <c r="F26" s="3">
        <f>+'ENERO '!F26+FEBRERO!F26+MARZO!F26+'ABRIL '!F26+MAYO!F26+JUNIO!F26+JULIO!F26+AGOSTO!F26+SEPTIEMBRE!F26+OCTUBRE!F26+'NOVIEMBRE '!F26+DICIEMBRE!F26</f>
        <v>0</v>
      </c>
      <c r="G26" s="3">
        <f>+'ENERO '!G26+FEBRERO!G26+MARZO!G26+'ABRIL '!G26+MAYO!G26+JUNIO!G26+JULIO!G26+AGOSTO!G26+SEPTIEMBRE!G26+OCTUBRE!G26+'NOVIEMBRE '!G26+DICIEMBRE!G26</f>
        <v>0</v>
      </c>
      <c r="H26" s="3">
        <f>+'ENERO '!H26+FEBRERO!H26+MARZO!H26+'ABRIL '!H26+MAYO!H26+JUNIO!H26+JULIO!H26+AGOSTO!H26+SEPTIEMBRE!H26+OCTUBRE!H26+'NOVIEMBRE '!H26+DICIEMBRE!H26</f>
        <v>0</v>
      </c>
      <c r="I26" s="3">
        <f>+'ENERO '!I26+FEBRERO!I26+MARZO!I26+'ABRIL '!I26+MAYO!I26+JUNIO!I26+JULIO!I26+AGOSTO!I26+SEPTIEMBRE!I26+OCTUBRE!I26+'NOVIEMBRE '!I26+DICIEMBRE!I26</f>
        <v>0</v>
      </c>
      <c r="J26" s="3">
        <f>+'ENERO '!J26+FEBRERO!J26+MARZO!J26+'ABRIL '!J26+MAYO!J26+JUNIO!J26+JULIO!J26+AGOSTO!J26+SEPTIEMBRE!J26+OCTUBRE!J26+'NOVIEMBRE '!J26+DICIEMBRE!J26</f>
        <v>194</v>
      </c>
      <c r="K26" s="22">
        <f t="shared" si="8"/>
        <v>366</v>
      </c>
      <c r="L26" s="3">
        <f>+'ENERO '!L26+FEBRERO!L26+MARZO!L26+'ABRIL '!L26+MAYO!L26+JUNIO!L26+JULIO!L26+AGOSTO!L26+SEPTIEMBRE!L26+OCTUBRE!L26+'NOVIEMBRE '!L26+DICIEMBRE!L26</f>
        <v>27</v>
      </c>
      <c r="M26" s="3">
        <f>+'ENERO '!M26+FEBRERO!M26+MARZO!M26+'ABRIL '!M26+MAYO!M26+JUNIO!M26+JULIO!M26+AGOSTO!M26+SEPTIEMBRE!M26+OCTUBRE!M26+'NOVIEMBRE '!M26+DICIEMBRE!M26</f>
        <v>222</v>
      </c>
      <c r="N26" s="3">
        <f>+'ENERO '!N26+FEBRERO!N26+MARZO!N26+'ABRIL '!N26+MAYO!N26+JUNIO!N26+JULIO!N26+AGOSTO!N26+SEPTIEMBRE!N26+OCTUBRE!N26+'NOVIEMBRE '!N26+DICIEMBRE!N26</f>
        <v>116</v>
      </c>
      <c r="O26" s="22">
        <f t="shared" si="6"/>
        <v>365</v>
      </c>
      <c r="P26" s="22">
        <f t="shared" si="7"/>
        <v>86</v>
      </c>
      <c r="Q26" s="3">
        <f>+'ENERO '!Q26+FEBRERO!Q26+MARZO!Q26+'ABRIL '!Q26+MAYO!Q26+JUNIO!Q26+JULIO!Q26+AGOSTO!Q26+SEPTIEMBRE!Q26+OCTUBRE!Q26+'NOVIEMBRE '!Q26+DICIEMBRE!Q26</f>
        <v>0</v>
      </c>
      <c r="R26" s="3">
        <f>+'ENERO '!R26+FEBRERO!R26+MARZO!R26+'ABRIL '!R26+MAYO!R26+JUNIO!R26+JULIO!R26+AGOSTO!R26+SEPTIEMBRE!R26+OCTUBRE!R26+'NOVIEMBRE '!R26+DICIEMBRE!R26</f>
        <v>2898</v>
      </c>
      <c r="S26" s="3">
        <f>+'ENERO '!S26+FEBRERO!S26+MARZO!S26+'ABRIL '!S26+MAYO!S26+JUNIO!S26+JULIO!S26+AGOSTO!S26+SEPTIEMBRE!S26+OCTUBRE!S26+'NOVIEMBRE '!S26+DICIEMBRE!S26</f>
        <v>2640</v>
      </c>
      <c r="T26" s="3">
        <f>+'ENERO '!T26+FEBRERO!T26+MARZO!T26+'ABRIL '!T26+MAYO!T26+JUNIO!T26+JULIO!T26+AGOSTO!T26+SEPTIEMBRE!T26+OCTUBRE!T26+'NOVIEMBRE '!T26+DICIEMBRE!T26</f>
        <v>2611</v>
      </c>
      <c r="U26" s="3">
        <f>+'ENERO '!U26+FEBRERO!U26+MARZO!U26+'ABRIL '!U26+MAYO!U26+JUNIO!U26+JULIO!U26+AGOSTO!U26+SEPTIEMBRE!U26+OCTUBRE!U26+'NOVIEMBRE '!U26+DICIEMBRE!U26</f>
        <v>2588</v>
      </c>
      <c r="V26" s="3">
        <f>+'ENERO '!V26+FEBRERO!V26+MARZO!V26+'ABRIL '!V26+MAYO!V26+JUNIO!V26+JULIO!V26+AGOSTO!V26+SEPTIEMBRE!V26+OCTUBRE!V26+'NOVIEMBRE '!V26+DICIEMBRE!V26</f>
        <v>0</v>
      </c>
      <c r="W26" s="18">
        <f t="shared" si="1"/>
        <v>7.1534246575342468</v>
      </c>
      <c r="X26" s="19">
        <f t="shared" si="2"/>
        <v>0.31780821917808222</v>
      </c>
      <c r="Y26" s="19">
        <f t="shared" si="3"/>
        <v>0.91097308488612838</v>
      </c>
      <c r="Z26" s="18">
        <f t="shared" si="4"/>
        <v>0.70684931506849313</v>
      </c>
      <c r="AA26" s="18">
        <f t="shared" si="5"/>
        <v>45.625</v>
      </c>
    </row>
    <row r="27" spans="1:27" ht="15" x14ac:dyDescent="0.2">
      <c r="A27" s="20" t="s">
        <v>75</v>
      </c>
      <c r="B27" s="21" t="s">
        <v>76</v>
      </c>
      <c r="C27" s="3"/>
      <c r="D27" s="3">
        <f>+'ENERO '!D27+FEBRERO!D27+MARZO!D27+'ABRIL '!D27+MAYO!D27+JUNIO!D27+JULIO!D27+AGOSTO!D27+SEPTIEMBRE!D27+OCTUBRE!D27+'NOVIEMBRE '!D27+DICIEMBRE!D27</f>
        <v>0</v>
      </c>
      <c r="E27" s="3">
        <f>+'ENERO '!E27+FEBRERO!E27+MARZO!E27+'ABRIL '!E27+MAYO!E27+JUNIO!E27+JULIO!E27+AGOSTO!E27+SEPTIEMBRE!E27+OCTUBRE!E27+'NOVIEMBRE '!E27+DICIEMBRE!E27</f>
        <v>0</v>
      </c>
      <c r="F27" s="3">
        <f>+'ENERO '!F27+FEBRERO!F27+MARZO!F27+'ABRIL '!F27+MAYO!F27+JUNIO!F27+JULIO!F27+AGOSTO!F27+SEPTIEMBRE!F27+OCTUBRE!F27+'NOVIEMBRE '!F27+DICIEMBRE!F27</f>
        <v>0</v>
      </c>
      <c r="G27" s="3">
        <f>+'ENERO '!G27+FEBRERO!G27+MARZO!G27+'ABRIL '!G27+MAYO!G27+JUNIO!G27+JULIO!G27+AGOSTO!G27+SEPTIEMBRE!G27+OCTUBRE!G27+'NOVIEMBRE '!G27+DICIEMBRE!G27</f>
        <v>0</v>
      </c>
      <c r="H27" s="3">
        <f>+'ENERO '!H27+FEBRERO!H27+MARZO!H27+'ABRIL '!H27+MAYO!H27+JUNIO!H27+JULIO!H27+AGOSTO!H27+SEPTIEMBRE!H27+OCTUBRE!H27+'NOVIEMBRE '!H27+DICIEMBRE!H27</f>
        <v>0</v>
      </c>
      <c r="I27" s="3">
        <f>+'ENERO '!I27+FEBRERO!I27+MARZO!I27+'ABRIL '!I27+MAYO!I27+JUNIO!I27+JULIO!I27+AGOSTO!I27+SEPTIEMBRE!I27+OCTUBRE!I27+'NOVIEMBRE '!I27+DICIEMBRE!I27</f>
        <v>0</v>
      </c>
      <c r="J27" s="3">
        <f>+'ENERO '!J27+FEBRERO!J27+MARZO!J27+'ABRIL '!J27+MAYO!J27+JUNIO!J27+JULIO!J27+AGOSTO!J27+SEPTIEMBRE!J27+OCTUBRE!J27+'NOVIEMBRE '!J27+DICIEMBRE!J27</f>
        <v>0</v>
      </c>
      <c r="K27" s="22">
        <f t="shared" si="8"/>
        <v>0</v>
      </c>
      <c r="L27" s="3">
        <f>+'ENERO '!L27+FEBRERO!L27+MARZO!L27+'ABRIL '!L27+MAYO!L27+JUNIO!L27+JULIO!L27+AGOSTO!L27+SEPTIEMBRE!L27+OCTUBRE!L27+'NOVIEMBRE '!L27+DICIEMBRE!L27</f>
        <v>0</v>
      </c>
      <c r="M27" s="3">
        <f>+'ENERO '!M27+FEBRERO!M27+MARZO!M27+'ABRIL '!M27+MAYO!M27+JUNIO!M27+JULIO!M27+AGOSTO!M27+SEPTIEMBRE!M27+OCTUBRE!M27+'NOVIEMBRE '!M27+DICIEMBRE!M27</f>
        <v>0</v>
      </c>
      <c r="N27" s="3">
        <f>+'ENERO '!N27+FEBRERO!N27+MARZO!N27+'ABRIL '!N27+MAYO!N27+JUNIO!N27+JULIO!N27+AGOSTO!N27+SEPTIEMBRE!N27+OCTUBRE!N27+'NOVIEMBRE '!N27+DICIEMBRE!N27</f>
        <v>0</v>
      </c>
      <c r="O27" s="22">
        <f t="shared" si="6"/>
        <v>0</v>
      </c>
      <c r="P27" s="22">
        <f t="shared" si="7"/>
        <v>0</v>
      </c>
      <c r="Q27" s="3">
        <f>+'ENERO '!Q27+FEBRERO!Q27+MARZO!Q27+'ABRIL '!Q27+MAYO!Q27+JUNIO!Q27+JULIO!Q27+AGOSTO!Q27+SEPTIEMBRE!Q27+OCTUBRE!Q27+'NOVIEMBRE '!Q27+DICIEMBRE!Q27</f>
        <v>0</v>
      </c>
      <c r="R27" s="3">
        <f>+'ENERO '!R27+FEBRERO!R27+MARZO!R27+'ABRIL '!R27+MAYO!R27+JUNIO!R27+JULIO!R27+AGOSTO!R27+SEPTIEMBRE!R27+OCTUBRE!R27+'NOVIEMBRE '!R27+DICIEMBRE!R27</f>
        <v>0</v>
      </c>
      <c r="S27" s="3">
        <f>+'ENERO '!S27+FEBRERO!S27+MARZO!S27+'ABRIL '!S27+MAYO!S27+JUNIO!S27+JULIO!S27+AGOSTO!S27+SEPTIEMBRE!S27+OCTUBRE!S27+'NOVIEMBRE '!S27+DICIEMBRE!S27</f>
        <v>0</v>
      </c>
      <c r="T27" s="3">
        <f>+'ENERO '!T27+FEBRERO!T27+MARZO!T27+'ABRIL '!T27+MAYO!T27+JUNIO!T27+JULIO!T27+AGOSTO!T27+SEPTIEMBRE!T27+OCTUBRE!T27+'NOVIEMBRE '!T27+DICIEMBRE!T27</f>
        <v>0</v>
      </c>
      <c r="U27" s="3">
        <f>+'ENERO '!U27+FEBRERO!U27+MARZO!U27+'ABRIL '!U27+MAYO!U27+JUNIO!U27+JULIO!U27+AGOSTO!U27+SEPTIEMBRE!U27+OCTUBRE!U27+'NOVIEMBRE '!U27+DICIEMBRE!U27</f>
        <v>0</v>
      </c>
      <c r="V27" s="3">
        <f>+'ENERO '!V27+FEBRERO!V27+MARZO!V27+'ABRIL '!V27+MAYO!V27+JUNIO!V27+JULIO!V27+AGOSTO!V27+SEPTIEMBRE!V27+OCTUBRE!V27+'NOVIEMBRE '!V27+DICIEMBRE!V27</f>
        <v>0</v>
      </c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f>+'ENERO '!D28+FEBRERO!D28+MARZO!D28+'ABRIL '!D28+MAYO!D28+JUNIO!D28+JULIO!D28+AGOSTO!D28+SEPTIEMBRE!D28+OCTUBRE!D28+'NOVIEMBRE '!D28+DICIEMBRE!D28</f>
        <v>68</v>
      </c>
      <c r="E28" s="3">
        <f>+'ENERO '!E28+FEBRERO!E28+MARZO!E28+'ABRIL '!E28+MAYO!E28+JUNIO!E28+JULIO!E28+AGOSTO!E28+SEPTIEMBRE!E28+OCTUBRE!E28+'NOVIEMBRE '!E28+DICIEMBRE!E28</f>
        <v>178</v>
      </c>
      <c r="F28" s="3">
        <f>+'ENERO '!F28+FEBRERO!F28+MARZO!F28+'ABRIL '!F28+MAYO!F28+JUNIO!F28+JULIO!F28+AGOSTO!F28+SEPTIEMBRE!F28+OCTUBRE!F28+'NOVIEMBRE '!F28+DICIEMBRE!F28</f>
        <v>0</v>
      </c>
      <c r="G28" s="3">
        <f>+'ENERO '!G28+FEBRERO!G28+MARZO!G28+'ABRIL '!G28+MAYO!G28+JUNIO!G28+JULIO!G28+AGOSTO!G28+SEPTIEMBRE!G28+OCTUBRE!G28+'NOVIEMBRE '!G28+DICIEMBRE!G28</f>
        <v>2</v>
      </c>
      <c r="H28" s="3">
        <f>+'ENERO '!H28+FEBRERO!H28+MARZO!H28+'ABRIL '!H28+MAYO!H28+JUNIO!H28+JULIO!H28+AGOSTO!H28+SEPTIEMBRE!H28+OCTUBRE!H28+'NOVIEMBRE '!H28+DICIEMBRE!H28</f>
        <v>0</v>
      </c>
      <c r="I28" s="3">
        <f>+'ENERO '!I28+FEBRERO!I28+MARZO!I28+'ABRIL '!I28+MAYO!I28+JUNIO!I28+JULIO!I28+AGOSTO!I28+SEPTIEMBRE!I28+OCTUBRE!I28+'NOVIEMBRE '!I28+DICIEMBRE!I28</f>
        <v>0</v>
      </c>
      <c r="J28" s="3">
        <f>+'ENERO '!J28+FEBRERO!J28+MARZO!J28+'ABRIL '!J28+MAYO!J28+JUNIO!J28+JULIO!J28+AGOSTO!J28+SEPTIEMBRE!J28+OCTUBRE!J28+'NOVIEMBRE '!J28+DICIEMBRE!J28</f>
        <v>258</v>
      </c>
      <c r="K28" s="22">
        <f t="shared" si="8"/>
        <v>438</v>
      </c>
      <c r="L28" s="3">
        <f>+'ENERO '!L28+FEBRERO!L28+MARZO!L28+'ABRIL '!L28+MAYO!L28+JUNIO!L28+JULIO!L28+AGOSTO!L28+SEPTIEMBRE!L28+OCTUBRE!L28+'NOVIEMBRE '!L28+DICIEMBRE!L28</f>
        <v>68</v>
      </c>
      <c r="M28" s="3">
        <f>+'ENERO '!M28+FEBRERO!M28+MARZO!M28+'ABRIL '!M28+MAYO!M28+JUNIO!M28+JULIO!M28+AGOSTO!M28+SEPTIEMBRE!M28+OCTUBRE!M28+'NOVIEMBRE '!M28+DICIEMBRE!M28</f>
        <v>348</v>
      </c>
      <c r="N28" s="3">
        <f>+'ENERO '!N28+FEBRERO!N28+MARZO!N28+'ABRIL '!N28+MAYO!N28+JUNIO!N28+JULIO!N28+AGOSTO!N28+SEPTIEMBRE!N28+OCTUBRE!N28+'NOVIEMBRE '!N28+DICIEMBRE!N28</f>
        <v>22</v>
      </c>
      <c r="O28" s="22">
        <f t="shared" si="6"/>
        <v>438</v>
      </c>
      <c r="P28" s="22">
        <f t="shared" si="7"/>
        <v>68</v>
      </c>
      <c r="Q28" s="3">
        <f>+'ENERO '!Q28+FEBRERO!Q28+MARZO!Q28+'ABRIL '!Q28+MAYO!Q28+JUNIO!Q28+JULIO!Q28+AGOSTO!Q28+SEPTIEMBRE!Q28+OCTUBRE!Q28+'NOVIEMBRE '!Q28+DICIEMBRE!Q28</f>
        <v>0</v>
      </c>
      <c r="R28" s="3">
        <f>+'ENERO '!R28+FEBRERO!R28+MARZO!R28+'ABRIL '!R28+MAYO!R28+JUNIO!R28+JULIO!R28+AGOSTO!R28+SEPTIEMBRE!R28+OCTUBRE!R28+'NOVIEMBRE '!R28+DICIEMBRE!R28</f>
        <v>2190</v>
      </c>
      <c r="S28" s="3">
        <f>+'ENERO '!S28+FEBRERO!S28+MARZO!S28+'ABRIL '!S28+MAYO!S28+JUNIO!S28+JULIO!S28+AGOSTO!S28+SEPTIEMBRE!S28+OCTUBRE!S28+'NOVIEMBRE '!S28+DICIEMBRE!S28</f>
        <v>2010</v>
      </c>
      <c r="T28" s="3">
        <f>+'ENERO '!T28+FEBRERO!T28+MARZO!T28+'ABRIL '!T28+MAYO!T28+JUNIO!T28+JULIO!T28+AGOSTO!T28+SEPTIEMBRE!T28+OCTUBRE!T28+'NOVIEMBRE '!T28+DICIEMBRE!T28</f>
        <v>2089</v>
      </c>
      <c r="U28" s="3">
        <f>+'ENERO '!U28+FEBRERO!U28+MARZO!U28+'ABRIL '!U28+MAYO!U28+JUNIO!U28+JULIO!U28+AGOSTO!U28+SEPTIEMBRE!U28+OCTUBRE!U28+'NOVIEMBRE '!U28+DICIEMBRE!U28</f>
        <v>2048</v>
      </c>
      <c r="V28" s="3">
        <f>+'ENERO '!V28+FEBRERO!V28+MARZO!V28+'ABRIL '!V28+MAYO!V28+JUNIO!V28+JULIO!V28+AGOSTO!V28+SEPTIEMBRE!V28+OCTUBRE!V28+'NOVIEMBRE '!V28+DICIEMBRE!V28</f>
        <v>0</v>
      </c>
      <c r="W28" s="18">
        <f t="shared" si="1"/>
        <v>4.769406392694064</v>
      </c>
      <c r="X28" s="19">
        <f t="shared" si="2"/>
        <v>5.0228310502283102E-2</v>
      </c>
      <c r="Y28" s="19">
        <f t="shared" si="3"/>
        <v>0.9178082191780822</v>
      </c>
      <c r="Z28" s="18">
        <f t="shared" si="4"/>
        <v>0.41095890410958902</v>
      </c>
      <c r="AA28" s="18">
        <f t="shared" si="5"/>
        <v>73</v>
      </c>
    </row>
    <row r="29" spans="1:27" ht="15" x14ac:dyDescent="0.2">
      <c r="A29" s="20" t="s">
        <v>79</v>
      </c>
      <c r="B29" s="26" t="s">
        <v>80</v>
      </c>
      <c r="C29" s="3"/>
      <c r="D29" s="3">
        <f>+'ENERO '!D29+FEBRERO!D29+MARZO!D29+'ABRIL '!D29+MAYO!D29+JUNIO!D29+JULIO!D29+AGOSTO!D29+SEPTIEMBRE!D29+OCTUBRE!D29+'NOVIEMBRE '!D29+DICIEMBRE!D29</f>
        <v>0</v>
      </c>
      <c r="E29" s="3">
        <f>+'ENERO '!E29+FEBRERO!E29+MARZO!E29+'ABRIL '!E29+MAYO!E29+JUNIO!E29+JULIO!E29+AGOSTO!E29+SEPTIEMBRE!E29+OCTUBRE!E29+'NOVIEMBRE '!E29+DICIEMBRE!E29</f>
        <v>0</v>
      </c>
      <c r="F29" s="3">
        <f>+'ENERO '!F29+FEBRERO!F29+MARZO!F29+'ABRIL '!F29+MAYO!F29+JUNIO!F29+JULIO!F29+AGOSTO!F29+SEPTIEMBRE!F29+OCTUBRE!F29+'NOVIEMBRE '!F29+DICIEMBRE!F29</f>
        <v>0</v>
      </c>
      <c r="G29" s="3">
        <f>+'ENERO '!G29+FEBRERO!G29+MARZO!G29+'ABRIL '!G29+MAYO!G29+JUNIO!G29+JULIO!G29+AGOSTO!G29+SEPTIEMBRE!G29+OCTUBRE!G29+'NOVIEMBRE '!G29+DICIEMBRE!G29</f>
        <v>0</v>
      </c>
      <c r="H29" s="3">
        <f>+'ENERO '!H29+FEBRERO!H29+MARZO!H29+'ABRIL '!H29+MAYO!H29+JUNIO!H29+JULIO!H29+AGOSTO!H29+SEPTIEMBRE!H29+OCTUBRE!H29+'NOVIEMBRE '!H29+DICIEMBRE!H29</f>
        <v>0</v>
      </c>
      <c r="I29" s="3">
        <f>+'ENERO '!I29+FEBRERO!I29+MARZO!I29+'ABRIL '!I29+MAYO!I29+JUNIO!I29+JULIO!I29+AGOSTO!I29+SEPTIEMBRE!I29+OCTUBRE!I29+'NOVIEMBRE '!I29+DICIEMBRE!I29</f>
        <v>0</v>
      </c>
      <c r="J29" s="3">
        <f>+'ENERO '!J29+FEBRERO!J29+MARZO!J29+'ABRIL '!J29+MAYO!J29+JUNIO!J29+JULIO!J29+AGOSTO!J29+SEPTIEMBRE!J29+OCTUBRE!J29+'NOVIEMBRE '!J29+DICIEMBRE!J29</f>
        <v>0</v>
      </c>
      <c r="K29" s="22">
        <f>SUM(E29:J29)</f>
        <v>0</v>
      </c>
      <c r="L29" s="3">
        <f>+'ENERO '!L29+FEBRERO!L29+MARZO!L29+'ABRIL '!L29+MAYO!L29+JUNIO!L29+JULIO!L29+AGOSTO!L29+SEPTIEMBRE!L29+OCTUBRE!L29+'NOVIEMBRE '!L29+DICIEMBRE!L29</f>
        <v>0</v>
      </c>
      <c r="M29" s="3">
        <f>+'ENERO '!M29+FEBRERO!M29+MARZO!M29+'ABRIL '!M29+MAYO!M29+JUNIO!M29+JULIO!M29+AGOSTO!M29+SEPTIEMBRE!M29+OCTUBRE!M29+'NOVIEMBRE '!M29+DICIEMBRE!M29</f>
        <v>0</v>
      </c>
      <c r="N29" s="3">
        <f>+'ENERO '!N29+FEBRERO!N29+MARZO!N29+'ABRIL '!N29+MAYO!N29+JUNIO!N29+JULIO!N29+AGOSTO!N29+SEPTIEMBRE!N29+OCTUBRE!N29+'NOVIEMBRE '!N29+DICIEMBRE!N29</f>
        <v>0</v>
      </c>
      <c r="O29" s="22">
        <f>SUM(L29:N29)</f>
        <v>0</v>
      </c>
      <c r="P29" s="22">
        <f>+D29+K29-O29</f>
        <v>0</v>
      </c>
      <c r="Q29" s="3">
        <f>+'ENERO '!Q29+FEBRERO!Q29+MARZO!Q29+'ABRIL '!Q29+MAYO!Q29+JUNIO!Q29+JULIO!Q29+AGOSTO!Q29+SEPTIEMBRE!Q29+OCTUBRE!Q29+'NOVIEMBRE '!Q29+DICIEMBRE!Q29</f>
        <v>0</v>
      </c>
      <c r="R29" s="3">
        <f>+'ENERO '!R29+FEBRERO!R29+MARZO!R29+'ABRIL '!R29+MAYO!R29+JUNIO!R29+JULIO!R29+AGOSTO!R29+SEPTIEMBRE!R29+OCTUBRE!R29+'NOVIEMBRE '!R29+DICIEMBRE!R29</f>
        <v>0</v>
      </c>
      <c r="S29" s="3">
        <f>+'ENERO '!S29+FEBRERO!S29+MARZO!S29+'ABRIL '!S29+MAYO!S29+JUNIO!S29+JULIO!S29+AGOSTO!S29+SEPTIEMBRE!S29+OCTUBRE!S29+'NOVIEMBRE '!S29+DICIEMBRE!S29</f>
        <v>0</v>
      </c>
      <c r="T29" s="3">
        <f>+'ENERO '!T29+FEBRERO!T29+MARZO!T29+'ABRIL '!T29+MAYO!T29+JUNIO!T29+JULIO!T29+AGOSTO!T29+SEPTIEMBRE!T29+OCTUBRE!T29+'NOVIEMBRE '!T29+DICIEMBRE!T29</f>
        <v>0</v>
      </c>
      <c r="U29" s="3">
        <f>+'ENERO '!U29+FEBRERO!U29+MARZO!U29+'ABRIL '!U29+MAYO!U29+JUNIO!U29+JULIO!U29+AGOSTO!U29+SEPTIEMBRE!U29+OCTUBRE!U29+'NOVIEMBRE '!U29+DICIEMBRE!U29</f>
        <v>0</v>
      </c>
      <c r="V29" s="3">
        <f>+'ENERO '!V29+FEBRERO!V29+MARZO!V29+'ABRIL '!V29+MAYO!V29+JUNIO!V29+JULIO!V29+AGOSTO!V29+SEPTIEMBRE!V29+OCTUBRE!V29+'NOVIEMBRE '!V29+DICIEMBRE!V29</f>
        <v>0</v>
      </c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f>+'ENERO '!D30+FEBRERO!D30+MARZO!D30+'ABRIL '!D30+MAYO!D30+JUNIO!D30+JULIO!D30+AGOSTO!D30+SEPTIEMBRE!D30+OCTUBRE!D30+'NOVIEMBRE '!D30+DICIEMBRE!D30</f>
        <v>54</v>
      </c>
      <c r="E30" s="3">
        <f>+'ENERO '!E30+FEBRERO!E30+MARZO!E30+'ABRIL '!E30+MAYO!E30+JUNIO!E30+JULIO!E30+AGOSTO!E30+SEPTIEMBRE!E30+OCTUBRE!E30+'NOVIEMBRE '!E30+DICIEMBRE!E30</f>
        <v>307</v>
      </c>
      <c r="F30" s="3">
        <f>+'ENERO '!F30+FEBRERO!F30+MARZO!F30+'ABRIL '!F30+MAYO!F30+JUNIO!F30+JULIO!F30+AGOSTO!F30+SEPTIEMBRE!F30+OCTUBRE!F30+'NOVIEMBRE '!F30+DICIEMBRE!F30</f>
        <v>0</v>
      </c>
      <c r="G30" s="3">
        <f>+'ENERO '!G30+FEBRERO!G30+MARZO!G30+'ABRIL '!G30+MAYO!G30+JUNIO!G30+JULIO!G30+AGOSTO!G30+SEPTIEMBRE!G30+OCTUBRE!G30+'NOVIEMBRE '!G30+DICIEMBRE!G30</f>
        <v>3</v>
      </c>
      <c r="H30" s="3">
        <f>+'ENERO '!H30+FEBRERO!H30+MARZO!H30+'ABRIL '!H30+MAYO!H30+JUNIO!H30+JULIO!H30+AGOSTO!H30+SEPTIEMBRE!H30+OCTUBRE!H30+'NOVIEMBRE '!H30+DICIEMBRE!H30</f>
        <v>0</v>
      </c>
      <c r="I30" s="3">
        <f>+'ENERO '!I30+FEBRERO!I30+MARZO!I30+'ABRIL '!I30+MAYO!I30+JUNIO!I30+JULIO!I30+AGOSTO!I30+SEPTIEMBRE!I30+OCTUBRE!I30+'NOVIEMBRE '!I30+DICIEMBRE!I30</f>
        <v>0</v>
      </c>
      <c r="J30" s="3">
        <f>+'ENERO '!J30+FEBRERO!J30+MARZO!J30+'ABRIL '!J30+MAYO!J30+JUNIO!J30+JULIO!J30+AGOSTO!J30+SEPTIEMBRE!J30+OCTUBRE!J30+'NOVIEMBRE '!J30+DICIEMBRE!J30</f>
        <v>87</v>
      </c>
      <c r="K30" s="22">
        <f t="shared" si="8"/>
        <v>397</v>
      </c>
      <c r="L30" s="3">
        <f>+'ENERO '!L30+FEBRERO!L30+MARZO!L30+'ABRIL '!L30+MAYO!L30+JUNIO!L30+JULIO!L30+AGOSTO!L30+SEPTIEMBRE!L30+OCTUBRE!L30+'NOVIEMBRE '!L30+DICIEMBRE!L30</f>
        <v>235</v>
      </c>
      <c r="M30" s="3">
        <f>+'ENERO '!M30+FEBRERO!M30+MARZO!M30+'ABRIL '!M30+MAYO!M30+JUNIO!M30+JULIO!M30+AGOSTO!M30+SEPTIEMBRE!M30+OCTUBRE!M30+'NOVIEMBRE '!M30+DICIEMBRE!M30</f>
        <v>157</v>
      </c>
      <c r="N30" s="3">
        <f>+'ENERO '!N30+FEBRERO!N30+MARZO!N30+'ABRIL '!N30+MAYO!N30+JUNIO!N30+JULIO!N30+AGOSTO!N30+SEPTIEMBRE!N30+OCTUBRE!N30+'NOVIEMBRE '!N30+DICIEMBRE!N30</f>
        <v>4</v>
      </c>
      <c r="O30" s="22">
        <f t="shared" si="6"/>
        <v>396</v>
      </c>
      <c r="P30" s="22">
        <f t="shared" si="7"/>
        <v>55</v>
      </c>
      <c r="Q30" s="3">
        <f>+'ENERO '!Q30+FEBRERO!Q30+MARZO!Q30+'ABRIL '!Q30+MAYO!Q30+JUNIO!Q30+JULIO!Q30+AGOSTO!Q30+SEPTIEMBRE!Q30+OCTUBRE!Q30+'NOVIEMBRE '!Q30+DICIEMBRE!Q30</f>
        <v>0</v>
      </c>
      <c r="R30" s="3">
        <f>+'ENERO '!R30+FEBRERO!R30+MARZO!R30+'ABRIL '!R30+MAYO!R30+JUNIO!R30+JULIO!R30+AGOSTO!R30+SEPTIEMBRE!R30+OCTUBRE!R30+'NOVIEMBRE '!R30+DICIEMBRE!R30</f>
        <v>2187</v>
      </c>
      <c r="S30" s="3">
        <f>+'ENERO '!S30+FEBRERO!S30+MARZO!S30+'ABRIL '!S30+MAYO!S30+JUNIO!S30+JULIO!S30+AGOSTO!S30+SEPTIEMBRE!S30+OCTUBRE!S30+'NOVIEMBRE '!S30+DICIEMBRE!S30</f>
        <v>1596</v>
      </c>
      <c r="T30" s="3">
        <f>+'ENERO '!T30+FEBRERO!T30+MARZO!T30+'ABRIL '!T30+MAYO!T30+JUNIO!T30+JULIO!T30+AGOSTO!T30+SEPTIEMBRE!T30+OCTUBRE!T30+'NOVIEMBRE '!T30+DICIEMBRE!T30</f>
        <v>1607</v>
      </c>
      <c r="U30" s="3">
        <f>+'ENERO '!U30+FEBRERO!U30+MARZO!U30+'ABRIL '!U30+MAYO!U30+JUNIO!U30+JULIO!U30+AGOSTO!U30+SEPTIEMBRE!U30+OCTUBRE!U30+'NOVIEMBRE '!U30+DICIEMBRE!U30</f>
        <v>1551</v>
      </c>
      <c r="V30" s="3">
        <f>+'ENERO '!V30+FEBRERO!V30+MARZO!V30+'ABRIL '!V30+MAYO!V30+JUNIO!V30+JULIO!V30+AGOSTO!V30+SEPTIEMBRE!V30+OCTUBRE!V30+'NOVIEMBRE '!V30+DICIEMBRE!V30</f>
        <v>0</v>
      </c>
      <c r="W30" s="18">
        <f t="shared" si="1"/>
        <v>4.058080808080808</v>
      </c>
      <c r="X30" s="19">
        <f t="shared" si="2"/>
        <v>1.0101010101010102E-2</v>
      </c>
      <c r="Y30" s="19">
        <f t="shared" si="3"/>
        <v>0.72976680384087789</v>
      </c>
      <c r="Z30" s="18">
        <f t="shared" si="4"/>
        <v>1.4924242424242424</v>
      </c>
      <c r="AA30" s="18">
        <f t="shared" si="5"/>
        <v>66</v>
      </c>
    </row>
    <row r="31" spans="1:27" ht="15" x14ac:dyDescent="0.2">
      <c r="A31" s="20" t="s">
        <v>83</v>
      </c>
      <c r="B31" s="21" t="s">
        <v>84</v>
      </c>
      <c r="C31" s="3"/>
      <c r="D31" s="3">
        <f>+'ENERO '!D31+FEBRERO!D31+MARZO!D31+'ABRIL '!D31+MAYO!D31+JUNIO!D31+JULIO!D31+AGOSTO!D31+SEPTIEMBRE!D31+OCTUBRE!D31+'NOVIEMBRE '!D31+DICIEMBRE!D31</f>
        <v>0</v>
      </c>
      <c r="E31" s="3">
        <f>+'ENERO '!E31+FEBRERO!E31+MARZO!E31+'ABRIL '!E31+MAYO!E31+JUNIO!E31+JULIO!E31+AGOSTO!E31+SEPTIEMBRE!E31+OCTUBRE!E31+'NOVIEMBRE '!E31+DICIEMBRE!E31</f>
        <v>0</v>
      </c>
      <c r="F31" s="3">
        <f>+'ENERO '!F31+FEBRERO!F31+MARZO!F31+'ABRIL '!F31+MAYO!F31+JUNIO!F31+JULIO!F31+AGOSTO!F31+SEPTIEMBRE!F31+OCTUBRE!F31+'NOVIEMBRE '!F31+DICIEMBRE!F31</f>
        <v>0</v>
      </c>
      <c r="G31" s="3">
        <f>+'ENERO '!G31+FEBRERO!G31+MARZO!G31+'ABRIL '!G31+MAYO!G31+JUNIO!G31+JULIO!G31+AGOSTO!G31+SEPTIEMBRE!G31+OCTUBRE!G31+'NOVIEMBRE '!G31+DICIEMBRE!G31</f>
        <v>0</v>
      </c>
      <c r="H31" s="3">
        <f>+'ENERO '!H31+FEBRERO!H31+MARZO!H31+'ABRIL '!H31+MAYO!H31+JUNIO!H31+JULIO!H31+AGOSTO!H31+SEPTIEMBRE!H31+OCTUBRE!H31+'NOVIEMBRE '!H31+DICIEMBRE!H31</f>
        <v>0</v>
      </c>
      <c r="I31" s="3">
        <f>+'ENERO '!I31+FEBRERO!I31+MARZO!I31+'ABRIL '!I31+MAYO!I31+JUNIO!I31+JULIO!I31+AGOSTO!I31+SEPTIEMBRE!I31+OCTUBRE!I31+'NOVIEMBRE '!I31+DICIEMBRE!I31</f>
        <v>0</v>
      </c>
      <c r="J31" s="3">
        <f>+'ENERO '!J31+FEBRERO!J31+MARZO!J31+'ABRIL '!J31+MAYO!J31+JUNIO!J31+JULIO!J31+AGOSTO!J31+SEPTIEMBRE!J31+OCTUBRE!J31+'NOVIEMBRE '!J31+DICIEMBRE!J31</f>
        <v>0</v>
      </c>
      <c r="K31" s="22">
        <f>SUM(E31:J31)</f>
        <v>0</v>
      </c>
      <c r="L31" s="3">
        <f>+'ENERO '!L31+FEBRERO!L31+MARZO!L31+'ABRIL '!L31+MAYO!L31+JUNIO!L31+JULIO!L31+AGOSTO!L31+SEPTIEMBRE!L31+OCTUBRE!L31+'NOVIEMBRE '!L31+DICIEMBRE!L31</f>
        <v>0</v>
      </c>
      <c r="M31" s="3">
        <f>+'ENERO '!M31+FEBRERO!M31+MARZO!M31+'ABRIL '!M31+MAYO!M31+JUNIO!M31+JULIO!M31+AGOSTO!M31+SEPTIEMBRE!M31+OCTUBRE!M31+'NOVIEMBRE '!M31+DICIEMBRE!M31</f>
        <v>0</v>
      </c>
      <c r="N31" s="3">
        <f>+'ENERO '!N31+FEBRERO!N31+MARZO!N31+'ABRIL '!N31+MAYO!N31+JUNIO!N31+JULIO!N31+AGOSTO!N31+SEPTIEMBRE!N31+OCTUBRE!N31+'NOVIEMBRE '!N31+DICIEMBRE!N31</f>
        <v>0</v>
      </c>
      <c r="O31" s="22">
        <f>SUM(L31:N31)</f>
        <v>0</v>
      </c>
      <c r="P31" s="22">
        <f>+D31+K31-O31</f>
        <v>0</v>
      </c>
      <c r="Q31" s="3">
        <f>+'ENERO '!Q31+FEBRERO!Q31+MARZO!Q31+'ABRIL '!Q31+MAYO!Q31+JUNIO!Q31+JULIO!Q31+AGOSTO!Q31+SEPTIEMBRE!Q31+OCTUBRE!Q31+'NOVIEMBRE '!Q31+DICIEMBRE!Q31</f>
        <v>0</v>
      </c>
      <c r="R31" s="3">
        <f>+'ENERO '!R31+FEBRERO!R31+MARZO!R31+'ABRIL '!R31+MAYO!R31+JUNIO!R31+JULIO!R31+AGOSTO!R31+SEPTIEMBRE!R31+OCTUBRE!R31+'NOVIEMBRE '!R31+DICIEMBRE!R31</f>
        <v>0</v>
      </c>
      <c r="S31" s="3">
        <f>+'ENERO '!S31+FEBRERO!S31+MARZO!S31+'ABRIL '!S31+MAYO!S31+JUNIO!S31+JULIO!S31+AGOSTO!S31+SEPTIEMBRE!S31+OCTUBRE!S31+'NOVIEMBRE '!S31+DICIEMBRE!S31</f>
        <v>0</v>
      </c>
      <c r="T31" s="3">
        <f>+'ENERO '!T31+FEBRERO!T31+MARZO!T31+'ABRIL '!T31+MAYO!T31+JUNIO!T31+JULIO!T31+AGOSTO!T31+SEPTIEMBRE!T31+OCTUBRE!T31+'NOVIEMBRE '!T31+DICIEMBRE!T31</f>
        <v>0</v>
      </c>
      <c r="U31" s="3">
        <f>+'ENERO '!U31+FEBRERO!U31+MARZO!U31+'ABRIL '!U31+MAYO!U31+JUNIO!U31+JULIO!U31+AGOSTO!U31+SEPTIEMBRE!U31+OCTUBRE!U31+'NOVIEMBRE '!U31+DICIEMBRE!U31</f>
        <v>0</v>
      </c>
      <c r="V31" s="3">
        <f>+'ENERO '!V31+FEBRERO!V31+MARZO!V31+'ABRIL '!V31+MAYO!V31+JUNIO!V31+JULIO!V31+AGOSTO!V31+SEPTIEMBRE!V31+OCTUBRE!V31+'NOVIEMBRE '!V31+DICIEMBRE!V31</f>
        <v>0</v>
      </c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>
        <f>+'ENERO '!D32+FEBRERO!D32+MARZO!D32+'ABRIL '!D32+MAYO!D32+JUNIO!D32+JULIO!D32+AGOSTO!D32+SEPTIEMBRE!D32+OCTUBRE!D32+'NOVIEMBRE '!D32+DICIEMBRE!D32</f>
        <v>0</v>
      </c>
      <c r="E32" s="3">
        <f>+'ENERO '!E32+FEBRERO!E32+MARZO!E32+'ABRIL '!E32+MAYO!E32+JUNIO!E32+JULIO!E32+AGOSTO!E32+SEPTIEMBRE!E32+OCTUBRE!E32+'NOVIEMBRE '!E32+DICIEMBRE!E32</f>
        <v>0</v>
      </c>
      <c r="F32" s="3">
        <f>+'ENERO '!F32+FEBRERO!F32+MARZO!F32+'ABRIL '!F32+MAYO!F32+JUNIO!F32+JULIO!F32+AGOSTO!F32+SEPTIEMBRE!F32+OCTUBRE!F32+'NOVIEMBRE '!F32+DICIEMBRE!F32</f>
        <v>0</v>
      </c>
      <c r="G32" s="3">
        <f>+'ENERO '!G32+FEBRERO!G32+MARZO!G32+'ABRIL '!G32+MAYO!G32+JUNIO!G32+JULIO!G32+AGOSTO!G32+SEPTIEMBRE!G32+OCTUBRE!G32+'NOVIEMBRE '!G32+DICIEMBRE!G32</f>
        <v>0</v>
      </c>
      <c r="H32" s="3">
        <f>+'ENERO '!H32+FEBRERO!H32+MARZO!H32+'ABRIL '!H32+MAYO!H32+JUNIO!H32+JULIO!H32+AGOSTO!H32+SEPTIEMBRE!H32+OCTUBRE!H32+'NOVIEMBRE '!H32+DICIEMBRE!H32</f>
        <v>0</v>
      </c>
      <c r="I32" s="3">
        <f>+'ENERO '!I32+FEBRERO!I32+MARZO!I32+'ABRIL '!I32+MAYO!I32+JUNIO!I32+JULIO!I32+AGOSTO!I32+SEPTIEMBRE!I32+OCTUBRE!I32+'NOVIEMBRE '!I32+DICIEMBRE!I32</f>
        <v>0</v>
      </c>
      <c r="J32" s="3">
        <f>+'ENERO '!J32+FEBRERO!J32+MARZO!J32+'ABRIL '!J32+MAYO!J32+JUNIO!J32+JULIO!J32+AGOSTO!J32+SEPTIEMBRE!J32+OCTUBRE!J32+'NOVIEMBRE '!J32+DICIEMBRE!J32</f>
        <v>0</v>
      </c>
      <c r="K32" s="22">
        <f>SUM(E32:J32)</f>
        <v>0</v>
      </c>
      <c r="L32" s="3">
        <f>+'ENERO '!L32+FEBRERO!L32+MARZO!L32+'ABRIL '!L32+MAYO!L32+JUNIO!L32+JULIO!L32+AGOSTO!L32+SEPTIEMBRE!L32+OCTUBRE!L32+'NOVIEMBRE '!L32+DICIEMBRE!L32</f>
        <v>0</v>
      </c>
      <c r="M32" s="3">
        <f>+'ENERO '!M32+FEBRERO!M32+MARZO!M32+'ABRIL '!M32+MAYO!M32+JUNIO!M32+JULIO!M32+AGOSTO!M32+SEPTIEMBRE!M32+OCTUBRE!M32+'NOVIEMBRE '!M32+DICIEMBRE!M32</f>
        <v>0</v>
      </c>
      <c r="N32" s="3">
        <f>+'ENERO '!N32+FEBRERO!N32+MARZO!N32+'ABRIL '!N32+MAYO!N32+JUNIO!N32+JULIO!N32+AGOSTO!N32+SEPTIEMBRE!N32+OCTUBRE!N32+'NOVIEMBRE '!N32+DICIEMBRE!N32</f>
        <v>0</v>
      </c>
      <c r="O32" s="22">
        <f>SUM(L32:N32)</f>
        <v>0</v>
      </c>
      <c r="P32" s="22">
        <f>+D32+K32-O32</f>
        <v>0</v>
      </c>
      <c r="Q32" s="3">
        <f>+'ENERO '!Q32+FEBRERO!Q32+MARZO!Q32+'ABRIL '!Q32+MAYO!Q32+JUNIO!Q32+JULIO!Q32+AGOSTO!Q32+SEPTIEMBRE!Q32+OCTUBRE!Q32+'NOVIEMBRE '!Q32+DICIEMBRE!Q32</f>
        <v>0</v>
      </c>
      <c r="R32" s="3">
        <f>+'ENERO '!R32+FEBRERO!R32+MARZO!R32+'ABRIL '!R32+MAYO!R32+JUNIO!R32+JULIO!R32+AGOSTO!R32+SEPTIEMBRE!R32+OCTUBRE!R32+'NOVIEMBRE '!R32+DICIEMBRE!R32</f>
        <v>0</v>
      </c>
      <c r="S32" s="3">
        <f>+'ENERO '!S32+FEBRERO!S32+MARZO!S32+'ABRIL '!S32+MAYO!S32+JUNIO!S32+JULIO!S32+AGOSTO!S32+SEPTIEMBRE!S32+OCTUBRE!S32+'NOVIEMBRE '!S32+DICIEMBRE!S32</f>
        <v>0</v>
      </c>
      <c r="T32" s="3">
        <f>+'ENERO '!T32+FEBRERO!T32+MARZO!T32+'ABRIL '!T32+MAYO!T32+JUNIO!T32+JULIO!T32+AGOSTO!T32+SEPTIEMBRE!T32+OCTUBRE!T32+'NOVIEMBRE '!T32+DICIEMBRE!T32</f>
        <v>0</v>
      </c>
      <c r="U32" s="3">
        <f>+'ENERO '!U32+FEBRERO!U32+MARZO!U32+'ABRIL '!U32+MAYO!U32+JUNIO!U32+JULIO!U32+AGOSTO!U32+SEPTIEMBRE!U32+OCTUBRE!U32+'NOVIEMBRE '!U32+DICIEMBRE!U32</f>
        <v>0</v>
      </c>
      <c r="V32" s="3">
        <f>+'ENERO '!V32+FEBRERO!V32+MARZO!V32+'ABRIL '!V32+MAYO!V32+JUNIO!V32+JULIO!V32+AGOSTO!V32+SEPTIEMBRE!V32+OCTUBRE!V32+'NOVIEMBRE '!V32+DICIEMBRE!V32</f>
        <v>0</v>
      </c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>
        <f>+'ENERO '!D33+FEBRERO!D33+MARZO!D33+'ABRIL '!D33+MAYO!D33+JUNIO!D33+JULIO!D33+AGOSTO!D33+SEPTIEMBRE!D33+OCTUBRE!D33+'NOVIEMBRE '!D33+DICIEMBRE!D33</f>
        <v>0</v>
      </c>
      <c r="E33" s="3">
        <f>+'ENERO '!E33+FEBRERO!E33+MARZO!E33+'ABRIL '!E33+MAYO!E33+JUNIO!E33+JULIO!E33+AGOSTO!E33+SEPTIEMBRE!E33+OCTUBRE!E33+'NOVIEMBRE '!E33+DICIEMBRE!E33</f>
        <v>0</v>
      </c>
      <c r="F33" s="3">
        <f>+'ENERO '!F33+FEBRERO!F33+MARZO!F33+'ABRIL '!F33+MAYO!F33+JUNIO!F33+JULIO!F33+AGOSTO!F33+SEPTIEMBRE!F33+OCTUBRE!F33+'NOVIEMBRE '!F33+DICIEMBRE!F33</f>
        <v>0</v>
      </c>
      <c r="G33" s="3">
        <f>+'ENERO '!G33+FEBRERO!G33+MARZO!G33+'ABRIL '!G33+MAYO!G33+JUNIO!G33+JULIO!G33+AGOSTO!G33+SEPTIEMBRE!G33+OCTUBRE!G33+'NOVIEMBRE '!G33+DICIEMBRE!G33</f>
        <v>0</v>
      </c>
      <c r="H33" s="3">
        <f>+'ENERO '!H33+FEBRERO!H33+MARZO!H33+'ABRIL '!H33+MAYO!H33+JUNIO!H33+JULIO!H33+AGOSTO!H33+SEPTIEMBRE!H33+OCTUBRE!H33+'NOVIEMBRE '!H33+DICIEMBRE!H33</f>
        <v>0</v>
      </c>
      <c r="I33" s="3">
        <f>+'ENERO '!I33+FEBRERO!I33+MARZO!I33+'ABRIL '!I33+MAYO!I33+JUNIO!I33+JULIO!I33+AGOSTO!I33+SEPTIEMBRE!I33+OCTUBRE!I33+'NOVIEMBRE '!I33+DICIEMBRE!I33</f>
        <v>0</v>
      </c>
      <c r="J33" s="3">
        <f>+'ENERO '!J33+FEBRERO!J33+MARZO!J33+'ABRIL '!J33+MAYO!J33+JUNIO!J33+JULIO!J33+AGOSTO!J33+SEPTIEMBRE!J33+OCTUBRE!J33+'NOVIEMBRE '!J33+DICIEMBRE!J33</f>
        <v>0</v>
      </c>
      <c r="K33" s="22">
        <f>SUM(E33:J33)</f>
        <v>0</v>
      </c>
      <c r="L33" s="3">
        <f>+'ENERO '!L33+FEBRERO!L33+MARZO!L33+'ABRIL '!L33+MAYO!L33+JUNIO!L33+JULIO!L33+AGOSTO!L33+SEPTIEMBRE!L33+OCTUBRE!L33+'NOVIEMBRE '!L33+DICIEMBRE!L33</f>
        <v>0</v>
      </c>
      <c r="M33" s="3">
        <f>+'ENERO '!M33+FEBRERO!M33+MARZO!M33+'ABRIL '!M33+MAYO!M33+JUNIO!M33+JULIO!M33+AGOSTO!M33+SEPTIEMBRE!M33+OCTUBRE!M33+'NOVIEMBRE '!M33+DICIEMBRE!M33</f>
        <v>0</v>
      </c>
      <c r="N33" s="3">
        <f>+'ENERO '!N33+FEBRERO!N33+MARZO!N33+'ABRIL '!N33+MAYO!N33+JUNIO!N33+JULIO!N33+AGOSTO!N33+SEPTIEMBRE!N33+OCTUBRE!N33+'NOVIEMBRE '!N33+DICIEMBRE!N33</f>
        <v>0</v>
      </c>
      <c r="O33" s="22">
        <f>SUM(L33:N33)</f>
        <v>0</v>
      </c>
      <c r="P33" s="22">
        <f>+D33+K33-O33</f>
        <v>0</v>
      </c>
      <c r="Q33" s="3">
        <f>+'ENERO '!Q33+FEBRERO!Q33+MARZO!Q33+'ABRIL '!Q33+MAYO!Q33+JUNIO!Q33+JULIO!Q33+AGOSTO!Q33+SEPTIEMBRE!Q33+OCTUBRE!Q33+'NOVIEMBRE '!Q33+DICIEMBRE!Q33</f>
        <v>0</v>
      </c>
      <c r="R33" s="3">
        <f>+'ENERO '!R33+FEBRERO!R33+MARZO!R33+'ABRIL '!R33+MAYO!R33+JUNIO!R33+JULIO!R33+AGOSTO!R33+SEPTIEMBRE!R33+OCTUBRE!R33+'NOVIEMBRE '!R33+DICIEMBRE!R33</f>
        <v>0</v>
      </c>
      <c r="S33" s="3">
        <f>+'ENERO '!S33+FEBRERO!S33+MARZO!S33+'ABRIL '!S33+MAYO!S33+JUNIO!S33+JULIO!S33+AGOSTO!S33+SEPTIEMBRE!S33+OCTUBRE!S33+'NOVIEMBRE '!S33+DICIEMBRE!S33</f>
        <v>0</v>
      </c>
      <c r="T33" s="3">
        <f>+'ENERO '!T33+FEBRERO!T33+MARZO!T33+'ABRIL '!T33+MAYO!T33+JUNIO!T33+JULIO!T33+AGOSTO!T33+SEPTIEMBRE!T33+OCTUBRE!T33+'NOVIEMBRE '!T33+DICIEMBRE!T33</f>
        <v>0</v>
      </c>
      <c r="U33" s="3">
        <f>+'ENERO '!U33+FEBRERO!U33+MARZO!U33+'ABRIL '!U33+MAYO!U33+JUNIO!U33+JULIO!U33+AGOSTO!U33+SEPTIEMBRE!U33+OCTUBRE!U33+'NOVIEMBRE '!U33+DICIEMBRE!U33</f>
        <v>0</v>
      </c>
      <c r="V33" s="3">
        <f>+'ENERO '!V33+FEBRERO!V33+MARZO!V33+'ABRIL '!V33+MAYO!V33+JUNIO!V33+JULIO!V33+AGOSTO!V33+SEPTIEMBRE!V33+OCTUBRE!V33+'NOVIEMBRE '!V33+DICIEMBRE!V33</f>
        <v>0</v>
      </c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f>+'ENERO '!D34+FEBRERO!D34+MARZO!D34+'ABRIL '!D34+MAYO!D34+JUNIO!D34+JULIO!D34+AGOSTO!D34+SEPTIEMBRE!D34+OCTUBRE!D34+'NOVIEMBRE '!D34+DICIEMBRE!D34</f>
        <v>169</v>
      </c>
      <c r="E34" s="3">
        <f>+'ENERO '!E34+FEBRERO!E34+MARZO!E34+'ABRIL '!E34+MAYO!E34+JUNIO!E34+JULIO!E34+AGOSTO!E34+SEPTIEMBRE!E34+OCTUBRE!E34+'NOVIEMBRE '!E34+DICIEMBRE!E34</f>
        <v>1291</v>
      </c>
      <c r="F34" s="3">
        <f>+'ENERO '!F34+FEBRERO!F34+MARZO!F34+'ABRIL '!F34+MAYO!F34+JUNIO!F34+JULIO!F34+AGOSTO!F34+SEPTIEMBRE!F34+OCTUBRE!F34+'NOVIEMBRE '!F34+DICIEMBRE!F34</f>
        <v>0</v>
      </c>
      <c r="G34" s="3">
        <f>+'ENERO '!G34+FEBRERO!G34+MARZO!G34+'ABRIL '!G34+MAYO!G34+JUNIO!G34+JULIO!G34+AGOSTO!G34+SEPTIEMBRE!G34+OCTUBRE!G34+'NOVIEMBRE '!G34+DICIEMBRE!G34</f>
        <v>60</v>
      </c>
      <c r="H34" s="3">
        <f>+'ENERO '!H34+FEBRERO!H34+MARZO!H34+'ABRIL '!H34+MAYO!H34+JUNIO!H34+JULIO!H34+AGOSTO!H34+SEPTIEMBRE!H34+OCTUBRE!H34+'NOVIEMBRE '!H34+DICIEMBRE!H34</f>
        <v>0</v>
      </c>
      <c r="I34" s="3">
        <f>+'ENERO '!I34+FEBRERO!I34+MARZO!I34+'ABRIL '!I34+MAYO!I34+JUNIO!I34+JULIO!I34+AGOSTO!I34+SEPTIEMBRE!I34+OCTUBRE!I34+'NOVIEMBRE '!I34+DICIEMBRE!I34</f>
        <v>0</v>
      </c>
      <c r="J34" s="3">
        <f>+'ENERO '!J34+FEBRERO!J34+MARZO!J34+'ABRIL '!J34+MAYO!J34+JUNIO!J34+JULIO!J34+AGOSTO!J34+SEPTIEMBRE!J34+OCTUBRE!J34+'NOVIEMBRE '!J34+DICIEMBRE!J34</f>
        <v>286</v>
      </c>
      <c r="K34" s="83">
        <f>SUM(E34:J34)</f>
        <v>1637</v>
      </c>
      <c r="L34" s="3">
        <f>+'ENERO '!L34+FEBRERO!L34+MARZO!L34+'ABRIL '!L34+MAYO!L34+JUNIO!L34+JULIO!L34+AGOSTO!L34+SEPTIEMBRE!L34+OCTUBRE!L34+'NOVIEMBRE '!L34+DICIEMBRE!L34</f>
        <v>817</v>
      </c>
      <c r="M34" s="3">
        <f>+'ENERO '!M34+FEBRERO!M34+MARZO!M34+'ABRIL '!M34+MAYO!M34+JUNIO!M34+JULIO!M34+AGOSTO!M34+SEPTIEMBRE!M34+OCTUBRE!M34+'NOVIEMBRE '!M34+DICIEMBRE!M34</f>
        <v>782</v>
      </c>
      <c r="N34" s="3">
        <f>+'ENERO '!N34+FEBRERO!N34+MARZO!N34+'ABRIL '!N34+MAYO!N34+JUNIO!N34+JULIO!N34+AGOSTO!N34+SEPTIEMBRE!N34+OCTUBRE!N34+'NOVIEMBRE '!N34+DICIEMBRE!N34</f>
        <v>37</v>
      </c>
      <c r="O34" s="22">
        <f>SUM(L34:N34)</f>
        <v>1636</v>
      </c>
      <c r="P34" s="22">
        <f>+D34+K34-O34</f>
        <v>170</v>
      </c>
      <c r="Q34" s="3">
        <f>+'ENERO '!Q34+FEBRERO!Q34+MARZO!Q34+'ABRIL '!Q34+MAYO!Q34+JUNIO!Q34+JULIO!Q34+AGOSTO!Q34+SEPTIEMBRE!Q34+OCTUBRE!Q34+'NOVIEMBRE '!Q34+DICIEMBRE!Q34</f>
        <v>0</v>
      </c>
      <c r="R34" s="3">
        <f>+'ENERO '!R34+FEBRERO!R34+MARZO!R34+'ABRIL '!R34+MAYO!R34+JUNIO!R34+JULIO!R34+AGOSTO!R34+SEPTIEMBRE!R34+OCTUBRE!R34+'NOVIEMBRE '!R34+DICIEMBRE!R34</f>
        <v>5840</v>
      </c>
      <c r="S34" s="3">
        <f>+'ENERO '!S34+FEBRERO!S34+MARZO!S34+'ABRIL '!S34+MAYO!S34+JUNIO!S34+JULIO!S34+AGOSTO!S34+SEPTIEMBRE!S34+OCTUBRE!S34+'NOVIEMBRE '!S34+DICIEMBRE!S34</f>
        <v>5386</v>
      </c>
      <c r="T34" s="3">
        <f>+'ENERO '!T34+FEBRERO!T34+MARZO!T34+'ABRIL '!T34+MAYO!T34+JUNIO!T34+JULIO!T34+AGOSTO!T34+SEPTIEMBRE!T34+OCTUBRE!T34+'NOVIEMBRE '!T34+DICIEMBRE!T34</f>
        <v>5560</v>
      </c>
      <c r="U34" s="3">
        <f>+'ENERO '!U34+FEBRERO!U34+MARZO!U34+'ABRIL '!U34+MAYO!U34+JUNIO!U34+JULIO!U34+AGOSTO!U34+SEPTIEMBRE!U34+OCTUBRE!U34+'NOVIEMBRE '!U34+DICIEMBRE!U34</f>
        <v>5525</v>
      </c>
      <c r="V34" s="3">
        <f>+'ENERO '!V34+FEBRERO!V34+MARZO!V34+'ABRIL '!V34+MAYO!V34+JUNIO!V34+JULIO!V34+AGOSTO!V34+SEPTIEMBRE!V34+OCTUBRE!V34+'NOVIEMBRE '!V34+DICIEMBRE!V34</f>
        <v>0</v>
      </c>
      <c r="W34" s="18">
        <f>IF(S34&gt;0,T34/O34,"")</f>
        <v>3.3985330073349633</v>
      </c>
      <c r="X34" s="19">
        <f>IF(N34&gt;0,(N34/O34),"")</f>
        <v>2.2616136919315404E-2</v>
      </c>
      <c r="Y34" s="19">
        <f>IF(S34&gt;0,(S34/R34),"")</f>
        <v>0.92226027397260268</v>
      </c>
      <c r="Z34" s="18">
        <f>IF(S34&gt;0,(R34-S34)/O34,"")</f>
        <v>0.27750611246943763</v>
      </c>
      <c r="AA34" s="18">
        <f>IF(S34&gt;0,O34/C34,"")</f>
        <v>102.25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f>+'ENERO '!D35+FEBRERO!D35+MARZO!D35+'ABRIL '!D35+MAYO!D35+JUNIO!D35+JULIO!D35+AGOSTO!D35+SEPTIEMBRE!D35+OCTUBRE!D35+'NOVIEMBRE '!D35+DICIEMBRE!D35</f>
        <v>488</v>
      </c>
      <c r="E35" s="3">
        <f>+'ENERO '!E35+FEBRERO!E35+MARZO!E35+'ABRIL '!E35+MAYO!E35+JUNIO!E35+JULIO!E35+AGOSTO!E35+SEPTIEMBRE!E35+OCTUBRE!E35+'NOVIEMBRE '!E35+DICIEMBRE!E35</f>
        <v>1130</v>
      </c>
      <c r="F35" s="3">
        <f>+'ENERO '!F35+FEBRERO!F35+MARZO!F35+'ABRIL '!F35+MAYO!F35+JUNIO!F35+JULIO!F35+AGOSTO!F35+SEPTIEMBRE!F35+OCTUBRE!F35+'NOVIEMBRE '!F35+DICIEMBRE!F35</f>
        <v>0</v>
      </c>
      <c r="G35" s="3">
        <f>+'ENERO '!G35+FEBRERO!G35+MARZO!G35+'ABRIL '!G35+MAYO!G35+JUNIO!G35+JULIO!G35+AGOSTO!G35+SEPTIEMBRE!G35+OCTUBRE!G35+'NOVIEMBRE '!G35+DICIEMBRE!G35</f>
        <v>645</v>
      </c>
      <c r="H35" s="3">
        <f>+'ENERO '!H35+FEBRERO!H35+MARZO!H35+'ABRIL '!H35+MAYO!H35+JUNIO!H35+JULIO!H35+AGOSTO!H35+SEPTIEMBRE!H35+OCTUBRE!H35+'NOVIEMBRE '!H35+DICIEMBRE!H35</f>
        <v>0</v>
      </c>
      <c r="I35" s="3">
        <f>+'ENERO '!I35+FEBRERO!I35+MARZO!I35+'ABRIL '!I35+MAYO!I35+JUNIO!I35+JULIO!I35+AGOSTO!I35+SEPTIEMBRE!I35+OCTUBRE!I35+'NOVIEMBRE '!I35+DICIEMBRE!I35</f>
        <v>0</v>
      </c>
      <c r="J35" s="3">
        <f>+'ENERO '!J35+FEBRERO!J35+MARZO!J35+'ABRIL '!J35+MAYO!J35+JUNIO!J35+JULIO!J35+AGOSTO!J35+SEPTIEMBRE!J35+OCTUBRE!J35+'NOVIEMBRE '!J35+DICIEMBRE!J35</f>
        <v>748</v>
      </c>
      <c r="K35" s="83">
        <f>SUM(E35:J35)</f>
        <v>2523</v>
      </c>
      <c r="L35" s="3">
        <f>+'ENERO '!L35+FEBRERO!L35+MARZO!L35+'ABRIL '!L35+MAYO!L35+JUNIO!L35+JULIO!L35+AGOSTO!L35+SEPTIEMBRE!L35+OCTUBRE!L35+'NOVIEMBRE '!L35+DICIEMBRE!L35</f>
        <v>2225</v>
      </c>
      <c r="M35" s="3">
        <f>+'ENERO '!M35+FEBRERO!M35+MARZO!M35+'ABRIL '!M35+MAYO!M35+JUNIO!M35+JULIO!M35+AGOSTO!M35+SEPTIEMBRE!M35+OCTUBRE!M35+'NOVIEMBRE '!M35+DICIEMBRE!M35</f>
        <v>287</v>
      </c>
      <c r="N35" s="3">
        <f>+'ENERO '!N35+FEBRERO!N35+MARZO!N35+'ABRIL '!N35+MAYO!N35+JUNIO!N35+JULIO!N35+AGOSTO!N35+SEPTIEMBRE!N35+OCTUBRE!N35+'NOVIEMBRE '!N35+DICIEMBRE!N35</f>
        <v>8</v>
      </c>
      <c r="O35" s="22">
        <f>SUM(L35:N35)</f>
        <v>2520</v>
      </c>
      <c r="P35" s="22">
        <f>+D35+K35-O35</f>
        <v>491</v>
      </c>
      <c r="Q35" s="3">
        <f>+'ENERO '!Q35+FEBRERO!Q35+MARZO!Q35+'ABRIL '!Q35+MAYO!Q35+JUNIO!Q35+JULIO!Q35+AGOSTO!Q35+SEPTIEMBRE!Q35+OCTUBRE!Q35+'NOVIEMBRE '!Q35+DICIEMBRE!Q35</f>
        <v>0</v>
      </c>
      <c r="R35" s="3">
        <f>+'ENERO '!R35+FEBRERO!R35+MARZO!R35+'ABRIL '!R35+MAYO!R35+JUNIO!R35+JULIO!R35+AGOSTO!R35+SEPTIEMBRE!R35+OCTUBRE!R35+'NOVIEMBRE '!R35+DICIEMBRE!R35</f>
        <v>17621</v>
      </c>
      <c r="S35" s="3">
        <f>+'ENERO '!S35+FEBRERO!S35+MARZO!S35+'ABRIL '!S35+MAYO!S35+JUNIO!S35+JULIO!S35+AGOSTO!S35+SEPTIEMBRE!S35+OCTUBRE!S35+'NOVIEMBRE '!S35+DICIEMBRE!S35</f>
        <v>15563</v>
      </c>
      <c r="T35" s="3">
        <f>+'ENERO '!T35+FEBRERO!T35+MARZO!T35+'ABRIL '!T35+MAYO!T35+JUNIO!T35+JULIO!T35+AGOSTO!T35+SEPTIEMBRE!T35+OCTUBRE!T35+'NOVIEMBRE '!T35+DICIEMBRE!T35</f>
        <v>15389</v>
      </c>
      <c r="U35" s="3">
        <f>+'ENERO '!U35+FEBRERO!U35+MARZO!U35+'ABRIL '!U35+MAYO!U35+JUNIO!U35+JULIO!U35+AGOSTO!U35+SEPTIEMBRE!U35+OCTUBRE!U35+'NOVIEMBRE '!U35+DICIEMBRE!U35</f>
        <v>15279</v>
      </c>
      <c r="V35" s="3">
        <f>+'ENERO '!V35+FEBRERO!V35+MARZO!V35+'ABRIL '!V35+MAYO!V35+JUNIO!V35+JULIO!V35+AGOSTO!V35+SEPTIEMBRE!V35+OCTUBRE!V35+'NOVIEMBRE '!V35+DICIEMBRE!V35</f>
        <v>0</v>
      </c>
      <c r="W35" s="18">
        <f>IF(S35&gt;0,T35/O35,"")</f>
        <v>6.1067460317460318</v>
      </c>
      <c r="X35" s="19">
        <f>IF(N35&gt;0,(N35/O35),"")</f>
        <v>3.1746031746031746E-3</v>
      </c>
      <c r="Y35" s="19">
        <f>IF(S35&gt;0,(S35/R35),"")</f>
        <v>0.88320753646217587</v>
      </c>
      <c r="Z35" s="18">
        <f>IF(S35&gt;0,(R35-S35)/O35,"")</f>
        <v>0.81666666666666665</v>
      </c>
      <c r="AA35" s="18">
        <f>IF(S35&gt;0,O35/C35,"")</f>
        <v>51.428571428571431</v>
      </c>
    </row>
    <row r="36" spans="1:27" ht="15" x14ac:dyDescent="0.2">
      <c r="A36" s="20" t="s">
        <v>90</v>
      </c>
      <c r="B36" s="21" t="s">
        <v>91</v>
      </c>
      <c r="C36" s="3"/>
      <c r="D36" s="3">
        <f>+'ENERO '!D36+FEBRERO!D36+MARZO!D36+'ABRIL '!D36+MAYO!D36+JUNIO!D36+JULIO!D36+AGOSTO!D36+SEPTIEMBRE!D36+OCTUBRE!D36+'NOVIEMBRE '!D36+DICIEMBRE!D36</f>
        <v>0</v>
      </c>
      <c r="E36" s="3">
        <f>+'ENERO '!E36+FEBRERO!E36+MARZO!E36+'ABRIL '!E36+MAYO!E36+JUNIO!E36+JULIO!E36+AGOSTO!E36+SEPTIEMBRE!E36+OCTUBRE!E36+'NOVIEMBRE '!E36+DICIEMBRE!E36</f>
        <v>0</v>
      </c>
      <c r="F36" s="3">
        <f>+'ENERO '!F36+FEBRERO!F36+MARZO!F36+'ABRIL '!F36+MAYO!F36+JUNIO!F36+JULIO!F36+AGOSTO!F36+SEPTIEMBRE!F36+OCTUBRE!F36+'NOVIEMBRE '!F36+DICIEMBRE!F36</f>
        <v>0</v>
      </c>
      <c r="G36" s="3">
        <f>+'ENERO '!G36+FEBRERO!G36+MARZO!G36+'ABRIL '!G36+MAYO!G36+JUNIO!G36+JULIO!G36+AGOSTO!G36+SEPTIEMBRE!G36+OCTUBRE!G36+'NOVIEMBRE '!G36+DICIEMBRE!G36</f>
        <v>0</v>
      </c>
      <c r="H36" s="3">
        <f>+'ENERO '!H36+FEBRERO!H36+MARZO!H36+'ABRIL '!H36+MAYO!H36+JUNIO!H36+JULIO!H36+AGOSTO!H36+SEPTIEMBRE!H36+OCTUBRE!H36+'NOVIEMBRE '!H36+DICIEMBRE!H36</f>
        <v>0</v>
      </c>
      <c r="I36" s="3">
        <f>+'ENERO '!I36+FEBRERO!I36+MARZO!I36+'ABRIL '!I36+MAYO!I36+JUNIO!I36+JULIO!I36+AGOSTO!I36+SEPTIEMBRE!I36+OCTUBRE!I36+'NOVIEMBRE '!I36+DICIEMBRE!I36</f>
        <v>0</v>
      </c>
      <c r="J36" s="3">
        <f>+'ENERO '!J36+FEBRERO!J36+MARZO!J36+'ABRIL '!J36+MAYO!J36+JUNIO!J36+JULIO!J36+AGOSTO!J36+SEPTIEMBRE!J36+OCTUBRE!J36+'NOVIEMBRE '!J36+DICIEMBRE!J36</f>
        <v>0</v>
      </c>
      <c r="K36" s="22">
        <f t="shared" si="8"/>
        <v>0</v>
      </c>
      <c r="L36" s="3">
        <f>+'ENERO '!L36+FEBRERO!L36+MARZO!L36+'ABRIL '!L36+MAYO!L36+JUNIO!L36+JULIO!L36+AGOSTO!L36+SEPTIEMBRE!L36+OCTUBRE!L36+'NOVIEMBRE '!L36+DICIEMBRE!L36</f>
        <v>0</v>
      </c>
      <c r="M36" s="3">
        <f>+'ENERO '!M36+FEBRERO!M36+MARZO!M36+'ABRIL '!M36+MAYO!M36+JUNIO!M36+JULIO!M36+AGOSTO!M36+SEPTIEMBRE!M36+OCTUBRE!M36+'NOVIEMBRE '!M36+DICIEMBRE!M36</f>
        <v>0</v>
      </c>
      <c r="N36" s="3">
        <f>+'ENERO '!N36+FEBRERO!N36+MARZO!N36+'ABRIL '!N36+MAYO!N36+JUNIO!N36+JULIO!N36+AGOSTO!N36+SEPTIEMBRE!N36+OCTUBRE!N36+'NOVIEMBRE '!N36+DICIEMBRE!N36</f>
        <v>0</v>
      </c>
      <c r="O36" s="22">
        <f t="shared" si="6"/>
        <v>0</v>
      </c>
      <c r="P36" s="22">
        <f t="shared" si="7"/>
        <v>0</v>
      </c>
      <c r="Q36" s="3">
        <f>+'ENERO '!Q36+FEBRERO!Q36+MARZO!Q36+'ABRIL '!Q36+MAYO!Q36+JUNIO!Q36+JULIO!Q36+AGOSTO!Q36+SEPTIEMBRE!Q36+OCTUBRE!Q36+'NOVIEMBRE '!Q36+DICIEMBRE!Q36</f>
        <v>0</v>
      </c>
      <c r="R36" s="3">
        <f>+'ENERO '!R36+FEBRERO!R36+MARZO!R36+'ABRIL '!R36+MAYO!R36+JUNIO!R36+JULIO!R36+AGOSTO!R36+SEPTIEMBRE!R36+OCTUBRE!R36+'NOVIEMBRE '!R36+DICIEMBRE!R36</f>
        <v>0</v>
      </c>
      <c r="S36" s="3">
        <f>+'ENERO '!S36+FEBRERO!S36+MARZO!S36+'ABRIL '!S36+MAYO!S36+JUNIO!S36+JULIO!S36+AGOSTO!S36+SEPTIEMBRE!S36+OCTUBRE!S36+'NOVIEMBRE '!S36+DICIEMBRE!S36</f>
        <v>0</v>
      </c>
      <c r="T36" s="3">
        <f>+'ENERO '!T36+FEBRERO!T36+MARZO!T36+'ABRIL '!T36+MAYO!T36+JUNIO!T36+JULIO!T36+AGOSTO!T36+SEPTIEMBRE!T36+OCTUBRE!T36+'NOVIEMBRE '!T36+DICIEMBRE!T36</f>
        <v>0</v>
      </c>
      <c r="U36" s="3">
        <f>+'ENERO '!U36+FEBRERO!U36+MARZO!U36+'ABRIL '!U36+MAYO!U36+JUNIO!U36+JULIO!U36+AGOSTO!U36+SEPTIEMBRE!U36+OCTUBRE!U36+'NOVIEMBRE '!U36+DICIEMBRE!U36</f>
        <v>0</v>
      </c>
      <c r="V36" s="3">
        <f>+'ENERO '!V36+FEBRERO!V36+MARZO!V36+'ABRIL '!V36+MAYO!V36+JUNIO!V36+JULIO!V36+AGOSTO!V36+SEPTIEMBRE!V36+OCTUBRE!V36+'NOVIEMBRE '!V36+DICIEMBRE!V36</f>
        <v>0</v>
      </c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65512</v>
      </c>
      <c r="E39" s="135" t="s">
        <v>98</v>
      </c>
      <c r="F39" s="136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2588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5" t="s">
        <v>113</v>
      </c>
      <c r="F43" s="136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7" t="s">
        <v>125</v>
      </c>
      <c r="G46" s="148"/>
      <c r="H46" s="148"/>
      <c r="I46" s="149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7" t="s">
        <v>129</v>
      </c>
      <c r="G47" s="138"/>
      <c r="H47" s="138"/>
      <c r="I47" s="139"/>
      <c r="J47" s="3">
        <f>+'ENERO '!J47+FEBRERO!J47+MARZO!J47+'ABRIL '!J47+MAYO!J47+JUNIO!J47+JULIO!J47+AGOSTO!J47+SEPTIEMBRE!J47+OCTUBRE!J47+'NOVIEMBRE '!J47+DICIEMBRE!J47</f>
        <v>786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3599</v>
      </c>
      <c r="E48" s="56" t="s">
        <v>132</v>
      </c>
      <c r="F48" s="57" t="s">
        <v>24</v>
      </c>
      <c r="G48" s="48"/>
      <c r="H48" s="48"/>
      <c r="I48" s="32"/>
      <c r="J48" s="58">
        <f>SUM(J44:J47)</f>
        <v>786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2025</v>
      </c>
      <c r="M49" s="60" t="s">
        <v>135</v>
      </c>
      <c r="N49" s="60"/>
      <c r="O49" s="60"/>
      <c r="P49" s="60"/>
      <c r="Q49" s="59"/>
      <c r="U49" s="34"/>
      <c r="V49" s="35"/>
    </row>
    <row r="50" spans="1:27" ht="15" x14ac:dyDescent="0.2">
      <c r="A50" s="36" t="s">
        <v>136</v>
      </c>
      <c r="B50" s="37" t="s">
        <v>137</v>
      </c>
      <c r="C50" s="3">
        <f>+'ENERO '!C50+FEBRERO!C50+MARZO!C50+'ABRIL '!C50+MAYO!C50+JUNIO!C50+JULIO!C50+AGOSTO!C50+SEPTIEMBRE!C50+OCTUBRE!C50+'NOVIEMBRE '!C50+DICIEMBRE!C50</f>
        <v>439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74163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42" t="s">
        <v>146</v>
      </c>
      <c r="J60" s="142"/>
      <c r="K60" s="142"/>
      <c r="L60" s="142"/>
      <c r="M60" s="142"/>
      <c r="N60" s="142"/>
      <c r="O60" s="142"/>
    </row>
    <row r="61" spans="1:27" ht="15.75" x14ac:dyDescent="0.25">
      <c r="A61" s="1" t="s">
        <v>1</v>
      </c>
      <c r="B61" s="3" t="s">
        <v>2</v>
      </c>
      <c r="D61" s="140" t="s">
        <v>3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4"/>
      <c r="U61" s="4"/>
      <c r="V61" s="4"/>
    </row>
    <row r="62" spans="1:27" ht="15" x14ac:dyDescent="0.2">
      <c r="A62" s="1" t="s">
        <v>4</v>
      </c>
      <c r="B62" s="3" t="s">
        <v>179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43" t="s">
        <v>6</v>
      </c>
      <c r="B64" s="145" t="s">
        <v>7</v>
      </c>
      <c r="C64" s="132" t="s">
        <v>8</v>
      </c>
      <c r="D64" s="132" t="s">
        <v>9</v>
      </c>
      <c r="E64" s="130" t="s">
        <v>10</v>
      </c>
      <c r="F64" s="134"/>
      <c r="G64" s="134"/>
      <c r="H64" s="134"/>
      <c r="I64" s="134"/>
      <c r="J64" s="134"/>
      <c r="K64" s="131"/>
      <c r="L64" s="130" t="s">
        <v>11</v>
      </c>
      <c r="M64" s="134"/>
      <c r="N64" s="134"/>
      <c r="O64" s="131"/>
      <c r="P64" s="132" t="s">
        <v>12</v>
      </c>
      <c r="Q64" s="132" t="s">
        <v>13</v>
      </c>
      <c r="R64" s="130" t="s">
        <v>14</v>
      </c>
      <c r="S64" s="131"/>
      <c r="T64" s="130" t="s">
        <v>15</v>
      </c>
      <c r="U64" s="131"/>
      <c r="V64" s="132" t="s">
        <v>16</v>
      </c>
      <c r="W64" s="130" t="s">
        <v>17</v>
      </c>
      <c r="X64" s="134"/>
      <c r="Y64" s="134"/>
      <c r="Z64" s="134"/>
      <c r="AA64" s="131"/>
    </row>
    <row r="65" spans="1:27" ht="56.25" x14ac:dyDescent="0.2">
      <c r="A65" s="144"/>
      <c r="B65" s="146"/>
      <c r="C65" s="133"/>
      <c r="D65" s="133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3" t="s">
        <v>24</v>
      </c>
      <c r="L65" s="8" t="s">
        <v>25</v>
      </c>
      <c r="M65" s="9" t="s">
        <v>26</v>
      </c>
      <c r="N65" s="122" t="s">
        <v>27</v>
      </c>
      <c r="O65" s="9" t="s">
        <v>24</v>
      </c>
      <c r="P65" s="133"/>
      <c r="Q65" s="133"/>
      <c r="R65" s="121" t="s">
        <v>28</v>
      </c>
      <c r="S65" s="9" t="s">
        <v>29</v>
      </c>
      <c r="T65" s="121" t="s">
        <v>24</v>
      </c>
      <c r="U65" s="9" t="s">
        <v>30</v>
      </c>
      <c r="V65" s="133"/>
      <c r="W65" s="8" t="s">
        <v>31</v>
      </c>
      <c r="X65" s="14" t="s">
        <v>32</v>
      </c>
      <c r="Y65" s="14" t="s">
        <v>33</v>
      </c>
      <c r="Z65" s="14" t="s">
        <v>34</v>
      </c>
      <c r="AA65" s="123" t="s">
        <v>35</v>
      </c>
    </row>
    <row r="66" spans="1:27" ht="15.75" x14ac:dyDescent="0.25">
      <c r="A66" s="15"/>
      <c r="B66" s="124" t="s">
        <v>36</v>
      </c>
      <c r="C66" s="17">
        <f t="shared" ref="C66:V66" si="9">SUM(C67:C78)</f>
        <v>292</v>
      </c>
      <c r="D66" s="17">
        <f t="shared" si="9"/>
        <v>2525</v>
      </c>
      <c r="E66" s="17">
        <f t="shared" si="9"/>
        <v>11862</v>
      </c>
      <c r="F66" s="17">
        <f t="shared" si="9"/>
        <v>0</v>
      </c>
      <c r="G66" s="17">
        <f t="shared" si="9"/>
        <v>1003</v>
      </c>
      <c r="H66" s="17">
        <f t="shared" si="9"/>
        <v>0</v>
      </c>
      <c r="I66" s="17">
        <f t="shared" si="9"/>
        <v>2081</v>
      </c>
      <c r="J66" s="17">
        <f t="shared" si="9"/>
        <v>2608</v>
      </c>
      <c r="K66" s="17">
        <f t="shared" si="9"/>
        <v>17554</v>
      </c>
      <c r="L66" s="17">
        <f t="shared" si="9"/>
        <v>14334</v>
      </c>
      <c r="M66" s="17">
        <f t="shared" si="9"/>
        <v>2609</v>
      </c>
      <c r="N66" s="17">
        <f t="shared" si="9"/>
        <v>593</v>
      </c>
      <c r="O66" s="17">
        <f t="shared" si="9"/>
        <v>17536</v>
      </c>
      <c r="P66" s="17">
        <f t="shared" si="9"/>
        <v>2543</v>
      </c>
      <c r="Q66" s="17">
        <f t="shared" si="9"/>
        <v>0</v>
      </c>
      <c r="R66" s="17">
        <f t="shared" si="9"/>
        <v>99847</v>
      </c>
      <c r="S66" s="17">
        <f t="shared" si="9"/>
        <v>78679</v>
      </c>
      <c r="T66" s="17">
        <f t="shared" si="9"/>
        <v>79219</v>
      </c>
      <c r="U66" s="17">
        <f t="shared" si="9"/>
        <v>73724</v>
      </c>
      <c r="V66" s="17">
        <f t="shared" si="9"/>
        <v>0</v>
      </c>
      <c r="W66" s="18">
        <f t="shared" ref="W66:W70" si="10">IF(S66&gt;0,T66/O66,"")</f>
        <v>4.5175068430656937</v>
      </c>
      <c r="X66" s="19">
        <f t="shared" ref="X66:X70" si="11">IF(N66&gt;0,(N66/O66),"")</f>
        <v>3.3816149635036499E-2</v>
      </c>
      <c r="Y66" s="19">
        <f t="shared" ref="Y66:Y70" si="12">IF(S66&gt;0,(S66/R66),"")</f>
        <v>0.78799563331897804</v>
      </c>
      <c r="Z66" s="18">
        <f t="shared" ref="Z66:Z70" si="13">IF(S66&gt;0,(R66-S66)/O66,"")</f>
        <v>1.207116788321168</v>
      </c>
      <c r="AA66" s="18">
        <f t="shared" ref="AA66:AA70" si="14">IF(S66&gt;0,O66/C66,"")</f>
        <v>60.054794520547944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824</v>
      </c>
      <c r="E67" s="3">
        <f t="shared" si="15"/>
        <v>3640</v>
      </c>
      <c r="F67" s="3">
        <f t="shared" si="15"/>
        <v>0</v>
      </c>
      <c r="G67" s="3">
        <f t="shared" si="15"/>
        <v>87</v>
      </c>
      <c r="H67" s="3">
        <f t="shared" si="15"/>
        <v>0</v>
      </c>
      <c r="I67" s="3">
        <f t="shared" si="15"/>
        <v>0</v>
      </c>
      <c r="J67" s="3">
        <f t="shared" si="15"/>
        <v>732</v>
      </c>
      <c r="K67" s="22">
        <f>SUM(E67:J67)</f>
        <v>4459</v>
      </c>
      <c r="L67" s="67">
        <f>+L8+L9</f>
        <v>3419</v>
      </c>
      <c r="M67" s="67">
        <f t="shared" ref="M67:N67" si="16">+M8+M9</f>
        <v>641</v>
      </c>
      <c r="N67" s="67">
        <f t="shared" si="16"/>
        <v>389</v>
      </c>
      <c r="O67" s="22">
        <f t="shared" ref="O67:O70" si="17">SUM(L67:N67)</f>
        <v>4449</v>
      </c>
      <c r="P67" s="22">
        <f t="shared" ref="P67:P68" si="18">+D67+K67-O67</f>
        <v>834</v>
      </c>
      <c r="Q67" s="3"/>
      <c r="R67" s="3">
        <f>+R8+R9</f>
        <v>27478</v>
      </c>
      <c r="S67" s="3">
        <f t="shared" ref="S67:U67" si="19">+S8+S9</f>
        <v>25698</v>
      </c>
      <c r="T67" s="3">
        <f t="shared" si="19"/>
        <v>25577</v>
      </c>
      <c r="U67" s="3">
        <f t="shared" si="19"/>
        <v>25275</v>
      </c>
      <c r="V67" s="3"/>
      <c r="W67" s="18">
        <f t="shared" si="10"/>
        <v>5.7489323443470441</v>
      </c>
      <c r="X67" s="19">
        <f t="shared" si="11"/>
        <v>8.7435378736794786E-2</v>
      </c>
      <c r="Y67" s="19">
        <f t="shared" si="12"/>
        <v>0.93522090399592406</v>
      </c>
      <c r="Z67" s="18">
        <f t="shared" si="13"/>
        <v>0.40008990784445941</v>
      </c>
      <c r="AA67" s="18">
        <f t="shared" si="14"/>
        <v>54.925925925925924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128</v>
      </c>
      <c r="E68" s="3">
        <f t="shared" si="20"/>
        <v>1133</v>
      </c>
      <c r="F68" s="3">
        <f t="shared" si="20"/>
        <v>0</v>
      </c>
      <c r="G68" s="3">
        <f t="shared" si="20"/>
        <v>170</v>
      </c>
      <c r="H68" s="3">
        <f t="shared" si="20"/>
        <v>0</v>
      </c>
      <c r="I68" s="3">
        <f t="shared" si="20"/>
        <v>0</v>
      </c>
      <c r="J68" s="3">
        <f t="shared" si="20"/>
        <v>156</v>
      </c>
      <c r="K68" s="22">
        <f t="shared" ref="K68:K70" si="21">SUM(E68:J68)</f>
        <v>1459</v>
      </c>
      <c r="L68" s="3">
        <f>+L13</f>
        <v>1372</v>
      </c>
      <c r="M68" s="3">
        <f t="shared" ref="M68:N68" si="22">+M13</f>
        <v>85</v>
      </c>
      <c r="N68" s="3">
        <f t="shared" si="22"/>
        <v>0</v>
      </c>
      <c r="O68" s="22">
        <f t="shared" si="17"/>
        <v>1457</v>
      </c>
      <c r="P68" s="22">
        <f t="shared" si="18"/>
        <v>130</v>
      </c>
      <c r="Q68" s="3"/>
      <c r="R68" s="3">
        <f>+R13</f>
        <v>7957</v>
      </c>
      <c r="S68" s="3">
        <f t="shared" ref="S68:U70" si="23">+S13</f>
        <v>4668</v>
      </c>
      <c r="T68" s="3">
        <f t="shared" si="23"/>
        <v>4784</v>
      </c>
      <c r="U68" s="3">
        <f t="shared" si="23"/>
        <v>4708</v>
      </c>
      <c r="V68" s="3"/>
      <c r="W68" s="18">
        <f t="shared" si="10"/>
        <v>3.2834591626630063</v>
      </c>
      <c r="X68" s="19" t="str">
        <f t="shared" si="11"/>
        <v/>
      </c>
      <c r="Y68" s="19">
        <f t="shared" si="12"/>
        <v>0.58665326127937667</v>
      </c>
      <c r="Z68" s="18">
        <f t="shared" si="13"/>
        <v>2.2573781743308166</v>
      </c>
      <c r="AA68" s="18">
        <f t="shared" si="14"/>
        <v>48.56666666666667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74</v>
      </c>
      <c r="E69" s="67">
        <f t="shared" si="20"/>
        <v>399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399</v>
      </c>
      <c r="L69" s="67">
        <f>+L14</f>
        <v>59</v>
      </c>
      <c r="M69" s="67">
        <f>+M14</f>
        <v>0</v>
      </c>
      <c r="N69" s="67">
        <f>+N14</f>
        <v>4</v>
      </c>
      <c r="O69" s="83">
        <f t="shared" si="17"/>
        <v>63</v>
      </c>
      <c r="P69" s="101">
        <f t="shared" ref="P69:P70" si="24">+P14</f>
        <v>74</v>
      </c>
      <c r="Q69" s="67"/>
      <c r="R69" s="67">
        <f>+R14</f>
        <v>3650</v>
      </c>
      <c r="S69" s="67">
        <f t="shared" si="23"/>
        <v>1993</v>
      </c>
      <c r="T69" s="67">
        <f t="shared" si="23"/>
        <v>2044</v>
      </c>
      <c r="U69" s="67">
        <f t="shared" si="23"/>
        <v>2025</v>
      </c>
      <c r="V69" s="67"/>
      <c r="W69" s="90">
        <f t="shared" si="10"/>
        <v>32.444444444444443</v>
      </c>
      <c r="X69" s="91">
        <f t="shared" si="11"/>
        <v>6.3492063492063489E-2</v>
      </c>
      <c r="Y69" s="91">
        <f t="shared" si="12"/>
        <v>0.54602739726027394</v>
      </c>
      <c r="Z69" s="90">
        <f t="shared" si="13"/>
        <v>26.301587301587301</v>
      </c>
      <c r="AA69" s="90">
        <f t="shared" si="14"/>
        <v>6.3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98</v>
      </c>
      <c r="E70" s="67">
        <f t="shared" si="20"/>
        <v>172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172</v>
      </c>
      <c r="L70" s="67">
        <f>+L15</f>
        <v>515</v>
      </c>
      <c r="M70" s="67">
        <f>+M15</f>
        <v>1</v>
      </c>
      <c r="N70" s="67">
        <f>+N15</f>
        <v>0</v>
      </c>
      <c r="O70" s="83">
        <f t="shared" si="17"/>
        <v>516</v>
      </c>
      <c r="P70" s="101">
        <f t="shared" si="24"/>
        <v>90</v>
      </c>
      <c r="Q70" s="67"/>
      <c r="R70" s="67">
        <f>+R15</f>
        <v>3702</v>
      </c>
      <c r="S70" s="67">
        <f t="shared" si="23"/>
        <v>2851</v>
      </c>
      <c r="T70" s="67">
        <f t="shared" si="23"/>
        <v>3126</v>
      </c>
      <c r="U70" s="67">
        <f t="shared" si="23"/>
        <v>3081</v>
      </c>
      <c r="V70" s="67"/>
      <c r="W70" s="90">
        <f t="shared" si="10"/>
        <v>6.058139534883721</v>
      </c>
      <c r="X70" s="91" t="str">
        <f t="shared" si="11"/>
        <v/>
      </c>
      <c r="Y70" s="91">
        <f t="shared" si="12"/>
        <v>0.7701242571582928</v>
      </c>
      <c r="Z70" s="90">
        <f t="shared" si="13"/>
        <v>1.6492248062015504</v>
      </c>
      <c r="AA70" s="90">
        <f t="shared" si="14"/>
        <v>51.6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5">+D17</f>
        <v>331</v>
      </c>
      <c r="E71" s="3">
        <f t="shared" si="25"/>
        <v>2742</v>
      </c>
      <c r="F71" s="3">
        <f t="shared" si="25"/>
        <v>0</v>
      </c>
      <c r="G71" s="3">
        <f t="shared" si="25"/>
        <v>6</v>
      </c>
      <c r="H71" s="3">
        <f t="shared" si="25"/>
        <v>0</v>
      </c>
      <c r="I71" s="3">
        <f t="shared" si="25"/>
        <v>0</v>
      </c>
      <c r="J71" s="3">
        <f t="shared" si="25"/>
        <v>12</v>
      </c>
      <c r="K71" s="22">
        <f>SUM(E71:J71)</f>
        <v>2760</v>
      </c>
      <c r="L71" s="3">
        <f>+L17</f>
        <v>2700</v>
      </c>
      <c r="M71" s="3">
        <f t="shared" ref="M71:N72" si="26">+M17</f>
        <v>56</v>
      </c>
      <c r="N71" s="3">
        <f t="shared" si="26"/>
        <v>0</v>
      </c>
      <c r="O71" s="22">
        <f>SUM(L71:N71)</f>
        <v>2756</v>
      </c>
      <c r="P71" s="22">
        <f>+D71+K71-O71</f>
        <v>335</v>
      </c>
      <c r="Q71" s="3"/>
      <c r="R71" s="3">
        <f>+R17</f>
        <v>13859</v>
      </c>
      <c r="S71" s="3">
        <f t="shared" ref="S71:U72" si="27">+S17</f>
        <v>10128</v>
      </c>
      <c r="T71" s="3">
        <f t="shared" si="27"/>
        <v>10139</v>
      </c>
      <c r="U71" s="3">
        <f t="shared" si="27"/>
        <v>10085</v>
      </c>
      <c r="V71" s="3"/>
      <c r="W71" s="18">
        <f>IF(S71&gt;0,T71/O71,"")</f>
        <v>3.6788824383164007</v>
      </c>
      <c r="X71" s="19" t="str">
        <f>IF(N71&gt;0,(N71/O71),"")</f>
        <v/>
      </c>
      <c r="Y71" s="19">
        <f>IF(S71&gt;0,(S71/R71),"")</f>
        <v>0.73078865719027342</v>
      </c>
      <c r="Z71" s="18">
        <f>IF(S71&gt;0,(R71-S71)/O71,"")</f>
        <v>1.3537735849056605</v>
      </c>
      <c r="AA71" s="18">
        <f>IF(S71&gt;0,O71/C71,"")</f>
        <v>68.900000000000006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5"/>
        <v>56</v>
      </c>
      <c r="E72" s="3">
        <f t="shared" si="25"/>
        <v>528</v>
      </c>
      <c r="F72" s="3">
        <f t="shared" si="25"/>
        <v>0</v>
      </c>
      <c r="G72" s="3">
        <f t="shared" si="25"/>
        <v>26</v>
      </c>
      <c r="H72" s="3">
        <f t="shared" si="25"/>
        <v>0</v>
      </c>
      <c r="I72" s="3">
        <f t="shared" si="25"/>
        <v>0</v>
      </c>
      <c r="J72" s="3">
        <f t="shared" si="25"/>
        <v>13</v>
      </c>
      <c r="K72" s="22">
        <f t="shared" ref="K72:K75" si="28">SUM(E72:J72)</f>
        <v>567</v>
      </c>
      <c r="L72" s="3">
        <f>+L18</f>
        <v>550</v>
      </c>
      <c r="M72" s="3">
        <f t="shared" si="26"/>
        <v>15</v>
      </c>
      <c r="N72" s="3">
        <f t="shared" si="26"/>
        <v>2</v>
      </c>
      <c r="O72" s="22">
        <f t="shared" ref="O72:O75" si="29">SUM(L72:N72)</f>
        <v>567</v>
      </c>
      <c r="P72" s="22">
        <f t="shared" ref="P72:P78" si="30">+D72+K72-O72</f>
        <v>56</v>
      </c>
      <c r="Q72" s="3"/>
      <c r="R72" s="3">
        <f>+R18</f>
        <v>3024</v>
      </c>
      <c r="S72" s="3">
        <f t="shared" si="27"/>
        <v>1550</v>
      </c>
      <c r="T72" s="3">
        <f t="shared" si="27"/>
        <v>1576</v>
      </c>
      <c r="U72" s="3">
        <f t="shared" si="27"/>
        <v>1559</v>
      </c>
      <c r="V72" s="3"/>
      <c r="W72" s="18">
        <f t="shared" ref="W72:W75" si="31">IF(S72&gt;0,T72/O72,"")</f>
        <v>2.7795414462081127</v>
      </c>
      <c r="X72" s="19">
        <f t="shared" ref="X72:X75" si="32">IF(N72&gt;0,(N72/O72),"")</f>
        <v>3.5273368606701938E-3</v>
      </c>
      <c r="Y72" s="19">
        <f t="shared" ref="Y72:Y75" si="33">IF(S72&gt;0,(S72/R72),"")</f>
        <v>0.51256613756613756</v>
      </c>
      <c r="Z72" s="18">
        <f t="shared" ref="Z72:Z75" si="34">IF(S72&gt;0,(R72-S72)/O72,"")</f>
        <v>2.5996472663139332</v>
      </c>
      <c r="AA72" s="18">
        <f t="shared" ref="AA72:AA75" si="35">IF(S72&gt;0,O72/C72,"")</f>
        <v>56.7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6">+D24</f>
        <v>150</v>
      </c>
      <c r="E73" s="3">
        <f t="shared" si="36"/>
        <v>170</v>
      </c>
      <c r="F73" s="3">
        <f t="shared" si="36"/>
        <v>0</v>
      </c>
      <c r="G73" s="3">
        <f t="shared" si="36"/>
        <v>4</v>
      </c>
      <c r="H73" s="3">
        <f t="shared" si="36"/>
        <v>0</v>
      </c>
      <c r="I73" s="3">
        <f t="shared" si="36"/>
        <v>2081</v>
      </c>
      <c r="J73" s="3">
        <f t="shared" si="36"/>
        <v>122</v>
      </c>
      <c r="K73" s="22">
        <f t="shared" si="28"/>
        <v>2377</v>
      </c>
      <c r="L73" s="3">
        <f>+L24</f>
        <v>2347</v>
      </c>
      <c r="M73" s="3">
        <f t="shared" ref="M73:N73" si="37">+M24</f>
        <v>15</v>
      </c>
      <c r="N73" s="3">
        <f t="shared" si="37"/>
        <v>11</v>
      </c>
      <c r="O73" s="22">
        <f t="shared" si="29"/>
        <v>2373</v>
      </c>
      <c r="P73" s="22">
        <f t="shared" si="30"/>
        <v>154</v>
      </c>
      <c r="Q73" s="24"/>
      <c r="R73" s="3">
        <f>+R24</f>
        <v>9441</v>
      </c>
      <c r="S73" s="3">
        <f t="shared" ref="S73:U73" si="38">+S24</f>
        <v>4596</v>
      </c>
      <c r="T73" s="3">
        <f t="shared" si="38"/>
        <v>4717</v>
      </c>
      <c r="U73" s="3">
        <f t="shared" si="38"/>
        <v>0</v>
      </c>
      <c r="V73" s="3"/>
      <c r="W73" s="18">
        <f t="shared" si="31"/>
        <v>1.987779182469448</v>
      </c>
      <c r="X73" s="19">
        <f t="shared" si="32"/>
        <v>4.6354825115887061E-3</v>
      </c>
      <c r="Y73" s="19">
        <f>IF(S73&gt;0,(S73/R73),"")</f>
        <v>0.48681283762313315</v>
      </c>
      <c r="Z73" s="18">
        <f>IF(S73&gt;0,(R73-S73)/O73,"")</f>
        <v>2.0417193426042983</v>
      </c>
      <c r="AA73" s="18">
        <f t="shared" si="35"/>
        <v>91.269230769230774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9">+D26</f>
        <v>85</v>
      </c>
      <c r="E74" s="3">
        <f t="shared" si="39"/>
        <v>172</v>
      </c>
      <c r="F74" s="3">
        <f t="shared" si="39"/>
        <v>0</v>
      </c>
      <c r="G74" s="3">
        <f t="shared" si="39"/>
        <v>0</v>
      </c>
      <c r="H74" s="3">
        <f t="shared" si="39"/>
        <v>0</v>
      </c>
      <c r="I74" s="3">
        <f t="shared" si="39"/>
        <v>0</v>
      </c>
      <c r="J74" s="3">
        <f t="shared" si="39"/>
        <v>194</v>
      </c>
      <c r="K74" s="22">
        <f t="shared" si="28"/>
        <v>366</v>
      </c>
      <c r="L74" s="3">
        <f>+L26</f>
        <v>27</v>
      </c>
      <c r="M74" s="3">
        <f t="shared" ref="M74:N74" si="40">+M26</f>
        <v>222</v>
      </c>
      <c r="N74" s="3">
        <f t="shared" si="40"/>
        <v>116</v>
      </c>
      <c r="O74" s="22">
        <f t="shared" si="29"/>
        <v>365</v>
      </c>
      <c r="P74" s="22">
        <f t="shared" si="30"/>
        <v>86</v>
      </c>
      <c r="Q74" s="3"/>
      <c r="R74" s="3">
        <f>+R26</f>
        <v>2898</v>
      </c>
      <c r="S74" s="3">
        <f t="shared" ref="S74:U74" si="41">+S26</f>
        <v>2640</v>
      </c>
      <c r="T74" s="3">
        <f t="shared" si="41"/>
        <v>2611</v>
      </c>
      <c r="U74" s="3">
        <f t="shared" si="41"/>
        <v>2588</v>
      </c>
      <c r="V74" s="3"/>
      <c r="W74" s="18">
        <f t="shared" si="31"/>
        <v>7.1534246575342468</v>
      </c>
      <c r="X74" s="19">
        <f t="shared" si="32"/>
        <v>0.31780821917808222</v>
      </c>
      <c r="Y74" s="19">
        <f t="shared" si="33"/>
        <v>0.91097308488612838</v>
      </c>
      <c r="Z74" s="18">
        <f t="shared" si="34"/>
        <v>0.70684931506849313</v>
      </c>
      <c r="AA74" s="18">
        <f t="shared" si="35"/>
        <v>45.625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2">+D28</f>
        <v>68</v>
      </c>
      <c r="E75" s="3">
        <f t="shared" si="42"/>
        <v>178</v>
      </c>
      <c r="F75" s="3">
        <f t="shared" si="42"/>
        <v>0</v>
      </c>
      <c r="G75" s="3">
        <f t="shared" si="42"/>
        <v>2</v>
      </c>
      <c r="H75" s="3">
        <f t="shared" si="42"/>
        <v>0</v>
      </c>
      <c r="I75" s="3">
        <f t="shared" si="42"/>
        <v>0</v>
      </c>
      <c r="J75" s="3">
        <f t="shared" si="42"/>
        <v>258</v>
      </c>
      <c r="K75" s="22">
        <f t="shared" si="28"/>
        <v>438</v>
      </c>
      <c r="L75" s="3">
        <f>+L28</f>
        <v>68</v>
      </c>
      <c r="M75" s="3">
        <f t="shared" ref="M75:N75" si="43">+M28</f>
        <v>348</v>
      </c>
      <c r="N75" s="3">
        <f t="shared" si="43"/>
        <v>22</v>
      </c>
      <c r="O75" s="22">
        <f t="shared" si="29"/>
        <v>438</v>
      </c>
      <c r="P75" s="22">
        <f t="shared" si="30"/>
        <v>68</v>
      </c>
      <c r="Q75" s="3"/>
      <c r="R75" s="3">
        <f>+R28</f>
        <v>2190</v>
      </c>
      <c r="S75" s="3">
        <f t="shared" ref="S75:U75" si="44">+S28</f>
        <v>2010</v>
      </c>
      <c r="T75" s="3">
        <f t="shared" si="44"/>
        <v>2089</v>
      </c>
      <c r="U75" s="3">
        <f t="shared" si="44"/>
        <v>2048</v>
      </c>
      <c r="V75" s="3"/>
      <c r="W75" s="18">
        <f t="shared" si="31"/>
        <v>4.769406392694064</v>
      </c>
      <c r="X75" s="19">
        <f t="shared" si="32"/>
        <v>5.0228310502283102E-2</v>
      </c>
      <c r="Y75" s="19">
        <f t="shared" si="33"/>
        <v>0.9178082191780822</v>
      </c>
      <c r="Z75" s="18">
        <f t="shared" si="34"/>
        <v>0.41095890410958902</v>
      </c>
      <c r="AA75" s="18">
        <f t="shared" si="35"/>
        <v>73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5">+D30</f>
        <v>54</v>
      </c>
      <c r="E76" s="3">
        <f t="shared" si="45"/>
        <v>307</v>
      </c>
      <c r="F76" s="3">
        <f t="shared" si="45"/>
        <v>0</v>
      </c>
      <c r="G76" s="3">
        <f t="shared" si="45"/>
        <v>3</v>
      </c>
      <c r="H76" s="3">
        <f t="shared" si="45"/>
        <v>0</v>
      </c>
      <c r="I76" s="3">
        <f t="shared" si="45"/>
        <v>0</v>
      </c>
      <c r="J76" s="3">
        <f t="shared" si="45"/>
        <v>87</v>
      </c>
      <c r="K76" s="22">
        <f>SUM(E76:J76)</f>
        <v>397</v>
      </c>
      <c r="L76" s="3">
        <f>+L30</f>
        <v>235</v>
      </c>
      <c r="M76" s="3">
        <f t="shared" ref="M76:N76" si="46">+M30</f>
        <v>157</v>
      </c>
      <c r="N76" s="3">
        <f t="shared" si="46"/>
        <v>4</v>
      </c>
      <c r="O76" s="22">
        <f>SUM(L76:N76)</f>
        <v>396</v>
      </c>
      <c r="P76" s="22">
        <f t="shared" si="30"/>
        <v>55</v>
      </c>
      <c r="Q76" s="3"/>
      <c r="R76" s="3">
        <f>+R30</f>
        <v>2187</v>
      </c>
      <c r="S76" s="3">
        <f t="shared" ref="S76:U76" si="47">+S30</f>
        <v>1596</v>
      </c>
      <c r="T76" s="3">
        <f t="shared" si="47"/>
        <v>1607</v>
      </c>
      <c r="U76" s="3">
        <f t="shared" si="47"/>
        <v>1551</v>
      </c>
      <c r="V76" s="3"/>
      <c r="W76" s="18">
        <f>IF(S76&gt;0,T76/O76,"")</f>
        <v>4.058080808080808</v>
      </c>
      <c r="X76" s="19">
        <f>IF(N76&gt;0,(N76/O76),"")</f>
        <v>1.0101010101010102E-2</v>
      </c>
      <c r="Y76" s="19">
        <f>IF(S76&gt;0,(S76/R76),"")</f>
        <v>0.72976680384087789</v>
      </c>
      <c r="Z76" s="18">
        <f>IF(S76&gt;0,(R76-S76)/O76,"")</f>
        <v>1.4924242424242424</v>
      </c>
      <c r="AA76" s="18">
        <f>IF(S76&gt;0,O76/C76,"")</f>
        <v>66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8">+D34+D35</f>
        <v>657</v>
      </c>
      <c r="E77" s="3">
        <f t="shared" si="48"/>
        <v>2421</v>
      </c>
      <c r="F77" s="3">
        <f t="shared" si="48"/>
        <v>0</v>
      </c>
      <c r="G77" s="3">
        <f t="shared" si="48"/>
        <v>705</v>
      </c>
      <c r="H77" s="3">
        <f t="shared" si="48"/>
        <v>0</v>
      </c>
      <c r="I77" s="3">
        <f t="shared" si="48"/>
        <v>0</v>
      </c>
      <c r="J77" s="3">
        <f t="shared" si="48"/>
        <v>1034</v>
      </c>
      <c r="K77" s="22">
        <f>SUM(E77:J77)</f>
        <v>4160</v>
      </c>
      <c r="L77" s="3">
        <f>+L34+L35</f>
        <v>3042</v>
      </c>
      <c r="M77" s="3">
        <f t="shared" ref="M77:N77" si="49">+M34+M35</f>
        <v>1069</v>
      </c>
      <c r="N77" s="3">
        <f t="shared" si="49"/>
        <v>45</v>
      </c>
      <c r="O77" s="22">
        <f>SUM(L77:N77)</f>
        <v>4156</v>
      </c>
      <c r="P77" s="22">
        <f t="shared" si="30"/>
        <v>661</v>
      </c>
      <c r="Q77" s="3"/>
      <c r="R77" s="3">
        <f>+R34+R35</f>
        <v>23461</v>
      </c>
      <c r="S77" s="3">
        <f t="shared" ref="S77:U77" si="50">+S34+S35</f>
        <v>20949</v>
      </c>
      <c r="T77" s="3">
        <f t="shared" si="50"/>
        <v>20949</v>
      </c>
      <c r="U77" s="3">
        <f t="shared" si="50"/>
        <v>20804</v>
      </c>
      <c r="V77" s="3"/>
      <c r="W77" s="18">
        <f>IF(S77&gt;0,T77/O77,"")</f>
        <v>5.0406641000962464</v>
      </c>
      <c r="X77" s="19">
        <f>IF(N77&gt;0,(N77/O77),"")</f>
        <v>1.082771896053898E-2</v>
      </c>
      <c r="Y77" s="19">
        <f>IF(S77&gt;0,(S77/R77),"")</f>
        <v>0.89292869016665954</v>
      </c>
      <c r="Z77" s="18">
        <f>IF(S77&gt;0,(R77-S77)/O77,"")</f>
        <v>0.60442733397497594</v>
      </c>
      <c r="AA77" s="18">
        <f>IF(S77&gt;0,O77/C77,"")</f>
        <v>63.938461538461539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1">SUM(E78:J78)</f>
        <v>0</v>
      </c>
      <c r="L78" s="3"/>
      <c r="M78" s="3"/>
      <c r="N78" s="3"/>
      <c r="O78" s="22">
        <f t="shared" ref="O78" si="52">SUM(L78:N78)</f>
        <v>0</v>
      </c>
      <c r="P78" s="22">
        <f t="shared" si="30"/>
        <v>0</v>
      </c>
      <c r="Q78" s="3"/>
      <c r="R78" s="3"/>
      <c r="S78" s="3"/>
      <c r="T78" s="3"/>
      <c r="U78" s="3"/>
      <c r="V78" s="3"/>
      <c r="W78" s="18" t="str">
        <f t="shared" ref="W78" si="53">IF(S78&gt;0,T78/O78,"")</f>
        <v/>
      </c>
      <c r="X78" s="19" t="str">
        <f t="shared" ref="X78" si="54">IF(N78&gt;0,(N78/O78),"")</f>
        <v/>
      </c>
      <c r="Y78" s="19" t="str">
        <f t="shared" ref="Y78" si="55">IF(S78&gt;0,(S78/R78),"")</f>
        <v/>
      </c>
      <c r="Z78" s="18" t="str">
        <f t="shared" ref="Z78" si="56">IF(S78&gt;0,(R78-S78)/O78,"")</f>
        <v/>
      </c>
      <c r="AA78" s="18" t="str">
        <f t="shared" ref="AA78" si="57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8">SUM(C67+C71+C72+C73+C77)</f>
        <v>222</v>
      </c>
      <c r="D80" s="17">
        <f t="shared" si="58"/>
        <v>2018</v>
      </c>
      <c r="E80" s="17">
        <f t="shared" si="58"/>
        <v>9501</v>
      </c>
      <c r="F80" s="17">
        <f t="shared" si="58"/>
        <v>0</v>
      </c>
      <c r="G80" s="17">
        <f t="shared" si="58"/>
        <v>828</v>
      </c>
      <c r="H80" s="17">
        <f t="shared" si="58"/>
        <v>0</v>
      </c>
      <c r="I80" s="17">
        <f t="shared" si="58"/>
        <v>2081</v>
      </c>
      <c r="J80" s="17">
        <f t="shared" si="58"/>
        <v>1913</v>
      </c>
      <c r="K80" s="17">
        <f t="shared" si="58"/>
        <v>14323</v>
      </c>
      <c r="L80" s="17">
        <f t="shared" si="58"/>
        <v>12058</v>
      </c>
      <c r="M80" s="17">
        <f t="shared" si="58"/>
        <v>1796</v>
      </c>
      <c r="N80" s="17">
        <f t="shared" si="58"/>
        <v>447</v>
      </c>
      <c r="O80" s="17">
        <f t="shared" si="58"/>
        <v>14301</v>
      </c>
      <c r="P80" s="17">
        <f t="shared" si="58"/>
        <v>2040</v>
      </c>
      <c r="Q80" s="17">
        <f t="shared" si="58"/>
        <v>0</v>
      </c>
      <c r="R80" s="17">
        <f t="shared" si="58"/>
        <v>77263</v>
      </c>
      <c r="S80" s="17">
        <f>SUM(S67+S71+S72+S73+S77)</f>
        <v>62921</v>
      </c>
      <c r="T80" s="17">
        <f t="shared" si="58"/>
        <v>62958</v>
      </c>
      <c r="U80" s="17">
        <f t="shared" si="58"/>
        <v>57723</v>
      </c>
      <c r="V80" s="73"/>
      <c r="W80" s="73"/>
      <c r="X80" s="73"/>
      <c r="Y80" s="73"/>
      <c r="Z80" s="73"/>
      <c r="AA80" s="73"/>
    </row>
    <row r="82" spans="1:27" ht="15.75" x14ac:dyDescent="0.25">
      <c r="F82" s="142" t="s">
        <v>148</v>
      </c>
      <c r="G82" s="142"/>
      <c r="H82" s="142"/>
      <c r="I82" s="142"/>
      <c r="J82" s="142"/>
      <c r="K82" s="142"/>
      <c r="L82" s="142"/>
    </row>
    <row r="84" spans="1:27" x14ac:dyDescent="0.2">
      <c r="A84" s="143" t="s">
        <v>6</v>
      </c>
      <c r="B84" s="145" t="s">
        <v>7</v>
      </c>
      <c r="C84" s="132" t="s">
        <v>8</v>
      </c>
      <c r="D84" s="132" t="s">
        <v>9</v>
      </c>
      <c r="E84" s="130" t="s">
        <v>10</v>
      </c>
      <c r="F84" s="134"/>
      <c r="G84" s="134"/>
      <c r="H84" s="134"/>
      <c r="I84" s="134"/>
      <c r="J84" s="134"/>
      <c r="K84" s="131"/>
      <c r="L84" s="130" t="s">
        <v>11</v>
      </c>
      <c r="M84" s="134"/>
      <c r="N84" s="134"/>
      <c r="O84" s="131"/>
      <c r="P84" s="132" t="s">
        <v>12</v>
      </c>
      <c r="Q84" s="132" t="s">
        <v>13</v>
      </c>
      <c r="R84" s="130" t="s">
        <v>14</v>
      </c>
      <c r="S84" s="131"/>
      <c r="T84" s="130" t="s">
        <v>15</v>
      </c>
      <c r="U84" s="131"/>
      <c r="V84" s="132" t="s">
        <v>16</v>
      </c>
      <c r="W84" s="130" t="s">
        <v>17</v>
      </c>
      <c r="X84" s="134"/>
      <c r="Y84" s="134"/>
      <c r="Z84" s="134"/>
      <c r="AA84" s="131"/>
    </row>
    <row r="85" spans="1:27" ht="56.25" x14ac:dyDescent="0.2">
      <c r="A85" s="144"/>
      <c r="B85" s="146"/>
      <c r="C85" s="133"/>
      <c r="D85" s="133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3" t="s">
        <v>24</v>
      </c>
      <c r="L85" s="8" t="s">
        <v>25</v>
      </c>
      <c r="M85" s="9" t="s">
        <v>26</v>
      </c>
      <c r="N85" s="122" t="s">
        <v>27</v>
      </c>
      <c r="O85" s="9" t="s">
        <v>24</v>
      </c>
      <c r="P85" s="133"/>
      <c r="Q85" s="133"/>
      <c r="R85" s="121" t="s">
        <v>28</v>
      </c>
      <c r="S85" s="9" t="s">
        <v>29</v>
      </c>
      <c r="T85" s="121" t="s">
        <v>24</v>
      </c>
      <c r="U85" s="9" t="s">
        <v>30</v>
      </c>
      <c r="V85" s="133"/>
      <c r="W85" s="8" t="s">
        <v>31</v>
      </c>
      <c r="X85" s="14" t="s">
        <v>32</v>
      </c>
      <c r="Y85" s="14" t="s">
        <v>33</v>
      </c>
      <c r="Z85" s="14" t="s">
        <v>34</v>
      </c>
      <c r="AA85" s="123" t="s">
        <v>35</v>
      </c>
    </row>
    <row r="86" spans="1:27" ht="15.75" x14ac:dyDescent="0.25">
      <c r="A86" s="15"/>
      <c r="B86" s="124" t="s">
        <v>36</v>
      </c>
      <c r="C86" s="17">
        <f t="shared" ref="C86:V86" si="59">SUM(C87:C96)</f>
        <v>292</v>
      </c>
      <c r="D86" s="17">
        <f t="shared" si="59"/>
        <v>2525</v>
      </c>
      <c r="E86" s="17">
        <f t="shared" si="59"/>
        <v>11862</v>
      </c>
      <c r="F86" s="17">
        <f t="shared" si="59"/>
        <v>0</v>
      </c>
      <c r="G86" s="17">
        <f t="shared" si="59"/>
        <v>1003</v>
      </c>
      <c r="H86" s="17">
        <f t="shared" si="59"/>
        <v>0</v>
      </c>
      <c r="I86" s="17">
        <f t="shared" si="59"/>
        <v>2081</v>
      </c>
      <c r="J86" s="17">
        <f t="shared" si="59"/>
        <v>2608</v>
      </c>
      <c r="K86" s="17">
        <f t="shared" si="59"/>
        <v>17554</v>
      </c>
      <c r="L86" s="17">
        <f t="shared" si="59"/>
        <v>14334</v>
      </c>
      <c r="M86" s="17">
        <f t="shared" si="59"/>
        <v>2608</v>
      </c>
      <c r="N86" s="17">
        <f t="shared" si="59"/>
        <v>593</v>
      </c>
      <c r="O86" s="17">
        <f t="shared" si="59"/>
        <v>17535</v>
      </c>
      <c r="P86" s="17">
        <f t="shared" si="59"/>
        <v>2544</v>
      </c>
      <c r="Q86" s="17">
        <f t="shared" si="59"/>
        <v>0</v>
      </c>
      <c r="R86" s="17">
        <f t="shared" si="59"/>
        <v>99847</v>
      </c>
      <c r="S86" s="17">
        <f t="shared" si="59"/>
        <v>78679</v>
      </c>
      <c r="T86" s="17">
        <f t="shared" si="59"/>
        <v>79219</v>
      </c>
      <c r="U86" s="17">
        <f t="shared" si="59"/>
        <v>73724</v>
      </c>
      <c r="V86" s="17">
        <f t="shared" si="59"/>
        <v>0</v>
      </c>
      <c r="W86" s="18">
        <f t="shared" ref="W86:W90" si="60">IF(S86&gt;0,T86/O86,"")</f>
        <v>4.5177644710578839</v>
      </c>
      <c r="X86" s="19">
        <f t="shared" ref="X86:X90" si="61">IF(N86&gt;0,(N86/O86),"")</f>
        <v>3.3818078129455378E-2</v>
      </c>
      <c r="Y86" s="19">
        <f t="shared" ref="Y86:Y90" si="62">IF(S86&gt;0,(S86/R86),"")</f>
        <v>0.78799563331897804</v>
      </c>
      <c r="Z86" s="18">
        <f t="shared" ref="Z86:Z90" si="63">IF(S86&gt;0,(R86-S86)/O86,"")</f>
        <v>1.2071856287425149</v>
      </c>
      <c r="AA86" s="18">
        <f t="shared" ref="AA86:AA90" si="64">IF(S86&gt;0,O86/C86,"")</f>
        <v>60.051369863013697</v>
      </c>
    </row>
    <row r="87" spans="1:27" ht="15.75" x14ac:dyDescent="0.25">
      <c r="A87" s="20" t="s">
        <v>150</v>
      </c>
      <c r="B87" s="21" t="s">
        <v>149</v>
      </c>
      <c r="C87" s="100">
        <f>+C8+C18+C35</f>
        <v>124</v>
      </c>
      <c r="D87" s="100">
        <f t="shared" ref="D87:N87" si="65">+D8+D18+D35</f>
        <v>1191</v>
      </c>
      <c r="E87" s="100">
        <f t="shared" si="65"/>
        <v>4499</v>
      </c>
      <c r="F87" s="100">
        <f t="shared" si="65"/>
        <v>0</v>
      </c>
      <c r="G87" s="100">
        <f t="shared" si="65"/>
        <v>748</v>
      </c>
      <c r="H87" s="100">
        <f t="shared" si="65"/>
        <v>0</v>
      </c>
      <c r="I87" s="100">
        <f t="shared" si="65"/>
        <v>0</v>
      </c>
      <c r="J87" s="100">
        <f t="shared" si="65"/>
        <v>1293</v>
      </c>
      <c r="K87" s="22">
        <f>SUM(E87:J87)</f>
        <v>6540</v>
      </c>
      <c r="L87" s="101">
        <f t="shared" si="65"/>
        <v>5572</v>
      </c>
      <c r="M87" s="100">
        <f t="shared" si="65"/>
        <v>693</v>
      </c>
      <c r="N87" s="101">
        <f t="shared" si="65"/>
        <v>262</v>
      </c>
      <c r="O87" s="22">
        <f t="shared" ref="O87:O90" si="66">SUM(L87:N87)</f>
        <v>6527</v>
      </c>
      <c r="P87" s="22">
        <f t="shared" ref="P87:P90" si="67">+D87+K87-O87</f>
        <v>1204</v>
      </c>
      <c r="Q87" s="100"/>
      <c r="R87" s="100">
        <f t="shared" ref="R87:U87" si="68">+R8+R18+R35</f>
        <v>42283</v>
      </c>
      <c r="S87" s="101">
        <f t="shared" si="68"/>
        <v>37271</v>
      </c>
      <c r="T87" s="100">
        <f t="shared" si="68"/>
        <v>36972</v>
      </c>
      <c r="U87" s="100">
        <f t="shared" si="68"/>
        <v>36624</v>
      </c>
      <c r="V87" s="100"/>
      <c r="W87" s="18">
        <f t="shared" si="60"/>
        <v>5.6644706603339969</v>
      </c>
      <c r="X87" s="19">
        <f t="shared" si="61"/>
        <v>4.0140952964608546E-2</v>
      </c>
      <c r="Y87" s="19">
        <f t="shared" si="62"/>
        <v>0.88146536433081857</v>
      </c>
      <c r="Z87" s="18">
        <f t="shared" si="63"/>
        <v>0.76788723762831312</v>
      </c>
      <c r="AA87" s="18">
        <f t="shared" si="64"/>
        <v>52.637096774193552</v>
      </c>
    </row>
    <row r="88" spans="1:27" s="116" customFormat="1" ht="15" x14ac:dyDescent="0.2">
      <c r="A88" s="110" t="s">
        <v>151</v>
      </c>
      <c r="B88" s="111" t="s">
        <v>152</v>
      </c>
      <c r="C88" s="112">
        <f>+C34+C9</f>
        <v>32</v>
      </c>
      <c r="D88" s="112">
        <f t="shared" ref="D88:N88" si="69">+D34+D9</f>
        <v>346</v>
      </c>
      <c r="E88" s="112">
        <f t="shared" si="69"/>
        <v>2090</v>
      </c>
      <c r="F88" s="112">
        <f t="shared" si="69"/>
        <v>0</v>
      </c>
      <c r="G88" s="112">
        <f t="shared" si="69"/>
        <v>70</v>
      </c>
      <c r="H88" s="112">
        <f t="shared" si="69"/>
        <v>0</v>
      </c>
      <c r="I88" s="112">
        <f t="shared" si="69"/>
        <v>0</v>
      </c>
      <c r="J88" s="112">
        <f t="shared" si="69"/>
        <v>486</v>
      </c>
      <c r="K88" s="113">
        <f t="shared" ref="K88:K90" si="70">SUM(E88:J88)</f>
        <v>2646</v>
      </c>
      <c r="L88" s="112">
        <f t="shared" si="69"/>
        <v>1439</v>
      </c>
      <c r="M88" s="112">
        <f t="shared" si="69"/>
        <v>1032</v>
      </c>
      <c r="N88" s="112">
        <f t="shared" si="69"/>
        <v>174</v>
      </c>
      <c r="O88" s="113">
        <f t="shared" si="66"/>
        <v>2645</v>
      </c>
      <c r="P88" s="113">
        <f t="shared" si="67"/>
        <v>347</v>
      </c>
      <c r="Q88" s="112"/>
      <c r="R88" s="112">
        <f t="shared" ref="R88:U88" si="71">+R34+R9</f>
        <v>11680</v>
      </c>
      <c r="S88" s="112">
        <f t="shared" si="71"/>
        <v>10926</v>
      </c>
      <c r="T88" s="112">
        <f t="shared" si="71"/>
        <v>11130</v>
      </c>
      <c r="U88" s="112">
        <f t="shared" si="71"/>
        <v>11014</v>
      </c>
      <c r="V88" s="112"/>
      <c r="W88" s="114">
        <f t="shared" si="60"/>
        <v>4.207939508506616</v>
      </c>
      <c r="X88" s="115">
        <f t="shared" si="61"/>
        <v>6.5784499054820422E-2</v>
      </c>
      <c r="Y88" s="115">
        <f t="shared" si="62"/>
        <v>0.93544520547945209</v>
      </c>
      <c r="Z88" s="114">
        <f t="shared" si="63"/>
        <v>0.28506616257088846</v>
      </c>
      <c r="AA88" s="114">
        <f t="shared" si="64"/>
        <v>82.65625</v>
      </c>
    </row>
    <row r="89" spans="1:27" ht="15" x14ac:dyDescent="0.2">
      <c r="A89" s="20" t="s">
        <v>153</v>
      </c>
      <c r="B89" s="23" t="s">
        <v>154</v>
      </c>
      <c r="C89" s="100">
        <f>+C26</f>
        <v>8</v>
      </c>
      <c r="D89" s="100">
        <f t="shared" ref="D89:N89" si="72">+D26</f>
        <v>85</v>
      </c>
      <c r="E89" s="100">
        <f t="shared" si="72"/>
        <v>172</v>
      </c>
      <c r="F89" s="100">
        <f t="shared" si="72"/>
        <v>0</v>
      </c>
      <c r="G89" s="100">
        <f t="shared" si="72"/>
        <v>0</v>
      </c>
      <c r="H89" s="100">
        <f t="shared" si="72"/>
        <v>0</v>
      </c>
      <c r="I89" s="100">
        <f t="shared" si="72"/>
        <v>0</v>
      </c>
      <c r="J89" s="100">
        <f t="shared" si="72"/>
        <v>194</v>
      </c>
      <c r="K89" s="22">
        <f t="shared" si="70"/>
        <v>366</v>
      </c>
      <c r="L89" s="100">
        <f t="shared" si="72"/>
        <v>27</v>
      </c>
      <c r="M89" s="100">
        <f t="shared" si="72"/>
        <v>222</v>
      </c>
      <c r="N89" s="100">
        <f t="shared" si="72"/>
        <v>116</v>
      </c>
      <c r="O89" s="22">
        <f t="shared" si="66"/>
        <v>365</v>
      </c>
      <c r="P89" s="22">
        <f t="shared" si="67"/>
        <v>86</v>
      </c>
      <c r="Q89" s="100"/>
      <c r="R89" s="100">
        <f t="shared" ref="R89:U89" si="73">+R26</f>
        <v>2898</v>
      </c>
      <c r="S89" s="100">
        <f t="shared" si="73"/>
        <v>2640</v>
      </c>
      <c r="T89" s="100">
        <f t="shared" si="73"/>
        <v>2611</v>
      </c>
      <c r="U89" s="100">
        <f t="shared" si="73"/>
        <v>2588</v>
      </c>
      <c r="V89" s="100"/>
      <c r="W89" s="18">
        <f t="shared" si="60"/>
        <v>7.1534246575342468</v>
      </c>
      <c r="X89" s="19">
        <f t="shared" si="61"/>
        <v>0.31780821917808222</v>
      </c>
      <c r="Y89" s="19">
        <f t="shared" si="62"/>
        <v>0.91097308488612838</v>
      </c>
      <c r="Z89" s="18">
        <f t="shared" si="63"/>
        <v>0.70684931506849313</v>
      </c>
      <c r="AA89" s="18">
        <f t="shared" si="64"/>
        <v>45.625</v>
      </c>
    </row>
    <row r="90" spans="1:27" s="109" customFormat="1" ht="15" x14ac:dyDescent="0.2">
      <c r="A90" s="103" t="s">
        <v>155</v>
      </c>
      <c r="B90" s="104" t="s">
        <v>156</v>
      </c>
      <c r="C90" s="105">
        <f>+C28</f>
        <v>6</v>
      </c>
      <c r="D90" s="105">
        <f t="shared" ref="D90:N90" si="74">+D28</f>
        <v>68</v>
      </c>
      <c r="E90" s="105">
        <f t="shared" si="74"/>
        <v>178</v>
      </c>
      <c r="F90" s="105">
        <f t="shared" si="74"/>
        <v>0</v>
      </c>
      <c r="G90" s="105">
        <f t="shared" si="74"/>
        <v>2</v>
      </c>
      <c r="H90" s="105">
        <f t="shared" si="74"/>
        <v>0</v>
      </c>
      <c r="I90" s="105">
        <f t="shared" si="74"/>
        <v>0</v>
      </c>
      <c r="J90" s="105">
        <f t="shared" si="74"/>
        <v>258</v>
      </c>
      <c r="K90" s="106">
        <f t="shared" si="70"/>
        <v>438</v>
      </c>
      <c r="L90" s="105">
        <f t="shared" si="74"/>
        <v>68</v>
      </c>
      <c r="M90" s="105">
        <f t="shared" si="74"/>
        <v>348</v>
      </c>
      <c r="N90" s="105">
        <f t="shared" si="74"/>
        <v>22</v>
      </c>
      <c r="O90" s="106">
        <f t="shared" si="66"/>
        <v>438</v>
      </c>
      <c r="P90" s="106">
        <f t="shared" si="67"/>
        <v>68</v>
      </c>
      <c r="Q90" s="105"/>
      <c r="R90" s="105">
        <f t="shared" ref="R90:U90" si="75">+R28</f>
        <v>2190</v>
      </c>
      <c r="S90" s="105">
        <f t="shared" si="75"/>
        <v>2010</v>
      </c>
      <c r="T90" s="105">
        <f t="shared" si="75"/>
        <v>2089</v>
      </c>
      <c r="U90" s="105">
        <f t="shared" si="75"/>
        <v>2048</v>
      </c>
      <c r="V90" s="105"/>
      <c r="W90" s="107">
        <f t="shared" si="60"/>
        <v>4.769406392694064</v>
      </c>
      <c r="X90" s="108">
        <f t="shared" si="61"/>
        <v>5.0228310502283102E-2</v>
      </c>
      <c r="Y90" s="108">
        <f t="shared" si="62"/>
        <v>0.9178082191780822</v>
      </c>
      <c r="Z90" s="107">
        <f t="shared" si="63"/>
        <v>0.41095890410958902</v>
      </c>
      <c r="AA90" s="107">
        <f t="shared" si="64"/>
        <v>73</v>
      </c>
    </row>
    <row r="91" spans="1:27" ht="15" x14ac:dyDescent="0.2">
      <c r="A91" s="20" t="s">
        <v>157</v>
      </c>
      <c r="B91" s="21" t="s">
        <v>158</v>
      </c>
      <c r="C91" s="100">
        <f>+C13</f>
        <v>30</v>
      </c>
      <c r="D91" s="100">
        <f t="shared" ref="D91:N91" si="76">+D13</f>
        <v>128</v>
      </c>
      <c r="E91" s="100">
        <f t="shared" si="76"/>
        <v>1133</v>
      </c>
      <c r="F91" s="100">
        <f t="shared" si="76"/>
        <v>0</v>
      </c>
      <c r="G91" s="100">
        <f t="shared" si="76"/>
        <v>170</v>
      </c>
      <c r="H91" s="100">
        <f t="shared" si="76"/>
        <v>0</v>
      </c>
      <c r="I91" s="100">
        <f t="shared" si="76"/>
        <v>0</v>
      </c>
      <c r="J91" s="100">
        <f t="shared" si="76"/>
        <v>156</v>
      </c>
      <c r="K91" s="22">
        <f>SUM(E91:J91)</f>
        <v>1459</v>
      </c>
      <c r="L91" s="100">
        <f t="shared" si="76"/>
        <v>1372</v>
      </c>
      <c r="M91" s="100">
        <f t="shared" si="76"/>
        <v>85</v>
      </c>
      <c r="N91" s="100">
        <f t="shared" si="76"/>
        <v>0</v>
      </c>
      <c r="O91" s="22">
        <f>SUM(L91:N91)</f>
        <v>1457</v>
      </c>
      <c r="P91" s="22">
        <f>+D91+K91-O91</f>
        <v>130</v>
      </c>
      <c r="Q91" s="100"/>
      <c r="R91" s="100">
        <f t="shared" ref="R91:U91" si="77">+R13</f>
        <v>7957</v>
      </c>
      <c r="S91" s="100">
        <f t="shared" si="77"/>
        <v>4668</v>
      </c>
      <c r="T91" s="100">
        <f t="shared" si="77"/>
        <v>4784</v>
      </c>
      <c r="U91" s="100">
        <f t="shared" si="77"/>
        <v>4708</v>
      </c>
      <c r="V91" s="100"/>
      <c r="W91" s="18">
        <f>IF(S91&gt;0,T91/O91,"")</f>
        <v>3.2834591626630063</v>
      </c>
      <c r="X91" s="19" t="str">
        <f>IF(N91&gt;0,(N91/O91),"")</f>
        <v/>
      </c>
      <c r="Y91" s="19">
        <f>IF(S91&gt;0,(S91/R91),"")</f>
        <v>0.58665326127937667</v>
      </c>
      <c r="Z91" s="18">
        <f>IF(S91&gt;0,(R91-S91)/O91,"")</f>
        <v>2.2573781743308166</v>
      </c>
      <c r="AA91" s="18">
        <f>IF(S91&gt;0,O91/C91,"")</f>
        <v>48.56666666666667</v>
      </c>
    </row>
    <row r="92" spans="1:27" s="93" customFormat="1" ht="15" x14ac:dyDescent="0.2">
      <c r="A92" s="96" t="s">
        <v>159</v>
      </c>
      <c r="B92" s="99" t="s">
        <v>160</v>
      </c>
      <c r="C92" s="97">
        <f>+C30</f>
        <v>6</v>
      </c>
      <c r="D92" s="97">
        <f t="shared" ref="D92:N92" si="78">+D30</f>
        <v>54</v>
      </c>
      <c r="E92" s="97">
        <f t="shared" si="78"/>
        <v>307</v>
      </c>
      <c r="F92" s="97">
        <f t="shared" si="78"/>
        <v>0</v>
      </c>
      <c r="G92" s="97">
        <f t="shared" si="78"/>
        <v>3</v>
      </c>
      <c r="H92" s="97">
        <f t="shared" si="78"/>
        <v>0</v>
      </c>
      <c r="I92" s="97">
        <f t="shared" si="78"/>
        <v>0</v>
      </c>
      <c r="J92" s="97">
        <f t="shared" si="78"/>
        <v>87</v>
      </c>
      <c r="K92" s="98">
        <f t="shared" ref="K92:K95" si="79">SUM(E92:J92)</f>
        <v>397</v>
      </c>
      <c r="L92" s="97">
        <f t="shared" si="78"/>
        <v>235</v>
      </c>
      <c r="M92" s="97">
        <f t="shared" si="78"/>
        <v>157</v>
      </c>
      <c r="N92" s="97">
        <f t="shared" si="78"/>
        <v>4</v>
      </c>
      <c r="O92" s="98">
        <f t="shared" ref="O92:O95" si="80">SUM(L92:N92)</f>
        <v>396</v>
      </c>
      <c r="P92" s="98">
        <f t="shared" ref="P92:P96" si="81">+D92+K92-O92</f>
        <v>55</v>
      </c>
      <c r="Q92" s="97"/>
      <c r="R92" s="97">
        <f t="shared" ref="R92:U92" si="82">+R30</f>
        <v>2187</v>
      </c>
      <c r="S92" s="97">
        <f t="shared" si="82"/>
        <v>1596</v>
      </c>
      <c r="T92" s="97">
        <f t="shared" si="82"/>
        <v>1607</v>
      </c>
      <c r="U92" s="97">
        <f t="shared" si="82"/>
        <v>1551</v>
      </c>
      <c r="V92" s="97"/>
      <c r="W92" s="94">
        <f t="shared" ref="W92:W95" si="83">IF(S92&gt;0,T92/O92,"")</f>
        <v>4.058080808080808</v>
      </c>
      <c r="X92" s="95">
        <f t="shared" ref="X92:X95" si="84">IF(N92&gt;0,(N92/O92),"")</f>
        <v>1.0101010101010102E-2</v>
      </c>
      <c r="Y92" s="95">
        <f t="shared" ref="Y92:Y95" si="85">IF(S92&gt;0,(S92/R92),"")</f>
        <v>0.72976680384087789</v>
      </c>
      <c r="Z92" s="94">
        <f t="shared" ref="Z92:Z95" si="86">IF(S92&gt;0,(R92-S92)/O92,"")</f>
        <v>1.4924242424242424</v>
      </c>
      <c r="AA92" s="94">
        <f t="shared" ref="AA92:AA95" si="87">IF(S92&gt;0,O92/C92,"")</f>
        <v>66</v>
      </c>
    </row>
    <row r="93" spans="1:27" s="5" customFormat="1" ht="26.25" x14ac:dyDescent="0.4">
      <c r="A93" s="20" t="s">
        <v>161</v>
      </c>
      <c r="B93" s="88" t="s">
        <v>162</v>
      </c>
      <c r="C93" s="101">
        <f t="shared" ref="C93:I93" si="88">+C14+C15</f>
        <v>20</v>
      </c>
      <c r="D93" s="101">
        <f t="shared" si="88"/>
        <v>172</v>
      </c>
      <c r="E93" s="101">
        <f t="shared" si="88"/>
        <v>571</v>
      </c>
      <c r="F93" s="101">
        <f t="shared" si="88"/>
        <v>0</v>
      </c>
      <c r="G93" s="101">
        <f t="shared" si="88"/>
        <v>0</v>
      </c>
      <c r="H93" s="101">
        <f t="shared" si="88"/>
        <v>0</v>
      </c>
      <c r="I93" s="101">
        <f t="shared" si="88"/>
        <v>0</v>
      </c>
      <c r="J93" s="101">
        <v>0</v>
      </c>
      <c r="K93" s="83">
        <f t="shared" si="79"/>
        <v>571</v>
      </c>
      <c r="L93" s="101">
        <f>+L14+L15</f>
        <v>574</v>
      </c>
      <c r="M93" s="101">
        <v>0</v>
      </c>
      <c r="N93" s="101">
        <f>+N14+N15</f>
        <v>4</v>
      </c>
      <c r="O93" s="83">
        <f t="shared" si="80"/>
        <v>578</v>
      </c>
      <c r="P93" s="83">
        <f t="shared" si="81"/>
        <v>165</v>
      </c>
      <c r="Q93" s="102"/>
      <c r="R93" s="101">
        <f>+R14+R15</f>
        <v>7352</v>
      </c>
      <c r="S93" s="101">
        <f>+S14+S15</f>
        <v>4844</v>
      </c>
      <c r="T93" s="101">
        <f>+T14+T15</f>
        <v>5170</v>
      </c>
      <c r="U93" s="101">
        <f>+U14+U15</f>
        <v>5106</v>
      </c>
      <c r="V93" s="101"/>
      <c r="W93" s="90">
        <f t="shared" si="83"/>
        <v>8.9446366782006912</v>
      </c>
      <c r="X93" s="91">
        <f t="shared" si="84"/>
        <v>6.920415224913495E-3</v>
      </c>
      <c r="Y93" s="91">
        <f t="shared" si="85"/>
        <v>0.6588683351468988</v>
      </c>
      <c r="Z93" s="90">
        <f t="shared" si="86"/>
        <v>4.3391003460207616</v>
      </c>
      <c r="AA93" s="90">
        <f t="shared" si="87"/>
        <v>28.9</v>
      </c>
    </row>
    <row r="94" spans="1:27" ht="15" x14ac:dyDescent="0.2">
      <c r="A94" s="20" t="s">
        <v>163</v>
      </c>
      <c r="B94" s="21" t="s">
        <v>164</v>
      </c>
      <c r="C94" s="100">
        <f>+C17</f>
        <v>40</v>
      </c>
      <c r="D94" s="100">
        <f t="shared" ref="D94:J94" si="89">+D17</f>
        <v>331</v>
      </c>
      <c r="E94" s="100">
        <f t="shared" si="89"/>
        <v>2742</v>
      </c>
      <c r="F94" s="100">
        <f t="shared" si="89"/>
        <v>0</v>
      </c>
      <c r="G94" s="100">
        <f t="shared" si="89"/>
        <v>6</v>
      </c>
      <c r="H94" s="100">
        <f t="shared" si="89"/>
        <v>0</v>
      </c>
      <c r="I94" s="100">
        <f t="shared" si="89"/>
        <v>0</v>
      </c>
      <c r="J94" s="100">
        <f t="shared" si="89"/>
        <v>12</v>
      </c>
      <c r="K94" s="22">
        <f t="shared" si="79"/>
        <v>2760</v>
      </c>
      <c r="L94" s="100">
        <f>+L17</f>
        <v>2700</v>
      </c>
      <c r="M94" s="100">
        <f t="shared" ref="M94:N94" si="90">+M17</f>
        <v>56</v>
      </c>
      <c r="N94" s="100">
        <f t="shared" si="90"/>
        <v>0</v>
      </c>
      <c r="O94" s="22">
        <f t="shared" si="80"/>
        <v>2756</v>
      </c>
      <c r="P94" s="22">
        <f t="shared" si="81"/>
        <v>335</v>
      </c>
      <c r="Q94" s="100"/>
      <c r="R94" s="100">
        <f>+R17</f>
        <v>13859</v>
      </c>
      <c r="S94" s="100">
        <f t="shared" ref="S94:U94" si="91">+S17</f>
        <v>10128</v>
      </c>
      <c r="T94" s="100">
        <f t="shared" si="91"/>
        <v>10139</v>
      </c>
      <c r="U94" s="100">
        <f t="shared" si="91"/>
        <v>10085</v>
      </c>
      <c r="V94" s="100"/>
      <c r="W94" s="18">
        <f t="shared" si="83"/>
        <v>3.6788824383164007</v>
      </c>
      <c r="X94" s="19" t="str">
        <f t="shared" si="84"/>
        <v/>
      </c>
      <c r="Y94" s="19">
        <f t="shared" si="85"/>
        <v>0.73078865719027342</v>
      </c>
      <c r="Z94" s="18">
        <f t="shared" si="86"/>
        <v>1.3537735849056605</v>
      </c>
      <c r="AA94" s="18">
        <f t="shared" si="87"/>
        <v>68.900000000000006</v>
      </c>
    </row>
    <row r="95" spans="1:27" ht="15.75" x14ac:dyDescent="0.25">
      <c r="A95" s="20" t="s">
        <v>165</v>
      </c>
      <c r="B95" s="21" t="s">
        <v>166</v>
      </c>
      <c r="C95" s="100">
        <f>+C24</f>
        <v>26</v>
      </c>
      <c r="D95" s="100">
        <f t="shared" ref="D95:J95" si="92">+D24</f>
        <v>150</v>
      </c>
      <c r="E95" s="100">
        <f t="shared" si="92"/>
        <v>170</v>
      </c>
      <c r="F95" s="100">
        <f t="shared" si="92"/>
        <v>0</v>
      </c>
      <c r="G95" s="100">
        <f t="shared" si="92"/>
        <v>4</v>
      </c>
      <c r="H95" s="100">
        <f t="shared" si="92"/>
        <v>0</v>
      </c>
      <c r="I95" s="100">
        <f t="shared" si="92"/>
        <v>2081</v>
      </c>
      <c r="J95" s="100">
        <f t="shared" si="92"/>
        <v>122</v>
      </c>
      <c r="K95" s="22">
        <f t="shared" si="79"/>
        <v>2377</v>
      </c>
      <c r="L95" s="100">
        <f>+L24</f>
        <v>2347</v>
      </c>
      <c r="M95" s="100">
        <f t="shared" ref="M95:N95" si="93">+M24</f>
        <v>15</v>
      </c>
      <c r="N95" s="100">
        <f t="shared" si="93"/>
        <v>11</v>
      </c>
      <c r="O95" s="22">
        <f t="shared" si="80"/>
        <v>2373</v>
      </c>
      <c r="P95" s="22">
        <f t="shared" si="81"/>
        <v>154</v>
      </c>
      <c r="Q95" s="100"/>
      <c r="R95" s="100">
        <f>+R24</f>
        <v>9441</v>
      </c>
      <c r="S95" s="101">
        <f t="shared" ref="S95:U95" si="94">+S24</f>
        <v>4596</v>
      </c>
      <c r="T95" s="101">
        <f t="shared" si="94"/>
        <v>4717</v>
      </c>
      <c r="U95" s="100">
        <f t="shared" si="94"/>
        <v>0</v>
      </c>
      <c r="V95" s="100"/>
      <c r="W95" s="18">
        <f t="shared" si="83"/>
        <v>1.987779182469448</v>
      </c>
      <c r="X95" s="19">
        <f t="shared" si="84"/>
        <v>4.6354825115887061E-3</v>
      </c>
      <c r="Y95" s="19">
        <f t="shared" si="85"/>
        <v>0.48681283762313315</v>
      </c>
      <c r="Z95" s="18">
        <f t="shared" si="86"/>
        <v>2.0417193426042983</v>
      </c>
      <c r="AA95" s="18">
        <f t="shared" si="87"/>
        <v>91.269230769230774</v>
      </c>
    </row>
    <row r="96" spans="1:27" ht="15.75" x14ac:dyDescent="0.25">
      <c r="A96" s="20"/>
      <c r="B96" s="21"/>
      <c r="C96" s="100"/>
      <c r="D96" s="100"/>
      <c r="E96" s="100"/>
      <c r="F96" s="100"/>
      <c r="G96" s="100"/>
      <c r="H96" s="100"/>
      <c r="I96" s="100"/>
      <c r="J96" s="100"/>
      <c r="K96" s="22">
        <f>SUM(E96:J96)</f>
        <v>0</v>
      </c>
      <c r="L96" s="100"/>
      <c r="M96" s="100"/>
      <c r="N96" s="100"/>
      <c r="O96" s="22">
        <f>SUM(L96:N96)</f>
        <v>0</v>
      </c>
      <c r="P96" s="22">
        <f t="shared" si="81"/>
        <v>0</v>
      </c>
      <c r="Q96" s="100"/>
      <c r="R96" s="100"/>
      <c r="S96" s="101"/>
      <c r="T96" s="100"/>
      <c r="U96" s="100"/>
      <c r="V96" s="100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topLeftCell="A31" workbookViewId="0"/>
  </sheetViews>
  <sheetFormatPr baseColWidth="10" defaultRowHeight="11.25" x14ac:dyDescent="0.2"/>
  <cols>
    <col min="1" max="1" width="11.140625" style="2" customWidth="1"/>
    <col min="2" max="2" width="30.5703125" style="2" customWidth="1"/>
    <col min="3" max="3" width="11.42578125" style="2"/>
    <col min="4" max="4" width="10.28515625" style="2" customWidth="1"/>
    <col min="5" max="5" width="9.28515625" style="2" customWidth="1"/>
    <col min="6" max="6" width="9" style="2" customWidth="1"/>
    <col min="7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1.140625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20" width="10.7109375" style="2" customWidth="1"/>
    <col min="21" max="21" width="13.57031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42" t="s">
        <v>147</v>
      </c>
      <c r="J1" s="142"/>
      <c r="K1" s="142"/>
      <c r="L1" s="142"/>
      <c r="M1" s="142"/>
      <c r="N1" s="142"/>
      <c r="O1" s="142"/>
    </row>
    <row r="2" spans="1:27" ht="15.75" customHeight="1" x14ac:dyDescent="0.25">
      <c r="A2" s="1" t="s">
        <v>1</v>
      </c>
      <c r="B2" s="3" t="s">
        <v>2</v>
      </c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4"/>
      <c r="U2" s="4"/>
      <c r="V2" s="4"/>
    </row>
    <row r="3" spans="1:27" ht="15" x14ac:dyDescent="0.2">
      <c r="A3" s="1" t="s">
        <v>4</v>
      </c>
      <c r="B3" s="3" t="s">
        <v>168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1.25" customHeight="1" x14ac:dyDescent="0.2">
      <c r="A5" s="143" t="s">
        <v>6</v>
      </c>
      <c r="B5" s="145" t="s">
        <v>7</v>
      </c>
      <c r="C5" s="132" t="s">
        <v>8</v>
      </c>
      <c r="D5" s="132" t="s">
        <v>9</v>
      </c>
      <c r="E5" s="130" t="s">
        <v>10</v>
      </c>
      <c r="F5" s="134"/>
      <c r="G5" s="134"/>
      <c r="H5" s="134"/>
      <c r="I5" s="134"/>
      <c r="J5" s="134"/>
      <c r="K5" s="131"/>
      <c r="L5" s="130" t="s">
        <v>11</v>
      </c>
      <c r="M5" s="134"/>
      <c r="N5" s="134"/>
      <c r="O5" s="131"/>
      <c r="P5" s="132" t="s">
        <v>12</v>
      </c>
      <c r="Q5" s="132" t="s">
        <v>13</v>
      </c>
      <c r="R5" s="130" t="s">
        <v>14</v>
      </c>
      <c r="S5" s="131"/>
      <c r="T5" s="130" t="s">
        <v>15</v>
      </c>
      <c r="U5" s="131"/>
      <c r="V5" s="132" t="s">
        <v>16</v>
      </c>
      <c r="W5" s="130" t="s">
        <v>17</v>
      </c>
      <c r="X5" s="134"/>
      <c r="Y5" s="134"/>
      <c r="Z5" s="134"/>
      <c r="AA5" s="131"/>
    </row>
    <row r="6" spans="1:27" ht="56.25" x14ac:dyDescent="0.2">
      <c r="A6" s="144"/>
      <c r="B6" s="146"/>
      <c r="C6" s="133"/>
      <c r="D6" s="133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3" t="s">
        <v>24</v>
      </c>
      <c r="L6" s="8" t="s">
        <v>25</v>
      </c>
      <c r="M6" s="9" t="s">
        <v>26</v>
      </c>
      <c r="N6" s="122" t="s">
        <v>27</v>
      </c>
      <c r="O6" s="9" t="s">
        <v>24</v>
      </c>
      <c r="P6" s="133"/>
      <c r="Q6" s="133"/>
      <c r="R6" s="121" t="s">
        <v>28</v>
      </c>
      <c r="S6" s="9" t="s">
        <v>29</v>
      </c>
      <c r="T6" s="121" t="s">
        <v>24</v>
      </c>
      <c r="U6" s="9" t="s">
        <v>30</v>
      </c>
      <c r="V6" s="133"/>
      <c r="W6" s="8" t="s">
        <v>31</v>
      </c>
      <c r="X6" s="14" t="s">
        <v>32</v>
      </c>
      <c r="Y6" s="14" t="s">
        <v>33</v>
      </c>
      <c r="Z6" s="14" t="s">
        <v>34</v>
      </c>
      <c r="AA6" s="123" t="s">
        <v>35</v>
      </c>
    </row>
    <row r="7" spans="1:27" ht="15.75" x14ac:dyDescent="0.25">
      <c r="A7" s="15"/>
      <c r="B7" s="124" t="s">
        <v>36</v>
      </c>
      <c r="C7" s="17">
        <f>SUM(C8:C36)</f>
        <v>292</v>
      </c>
      <c r="D7" s="17">
        <f t="shared" ref="D7:V7" si="0">SUM(D8:D36)</f>
        <v>212</v>
      </c>
      <c r="E7" s="17">
        <f t="shared" si="0"/>
        <v>892</v>
      </c>
      <c r="F7" s="17">
        <f>SUM(F8:F36)</f>
        <v>0</v>
      </c>
      <c r="G7" s="17">
        <f>SUM(G8:G36)</f>
        <v>59</v>
      </c>
      <c r="H7" s="17">
        <f>SUM(H8:H36)</f>
        <v>0</v>
      </c>
      <c r="I7" s="17">
        <f>SUM(I8:I36)</f>
        <v>148</v>
      </c>
      <c r="J7" s="17">
        <f t="shared" si="0"/>
        <v>189</v>
      </c>
      <c r="K7" s="17">
        <f t="shared" si="0"/>
        <v>1288</v>
      </c>
      <c r="L7" s="17">
        <f t="shared" si="0"/>
        <v>1062</v>
      </c>
      <c r="M7" s="17">
        <f t="shared" si="0"/>
        <v>189</v>
      </c>
      <c r="N7" s="17">
        <f t="shared" si="0"/>
        <v>49</v>
      </c>
      <c r="O7" s="17">
        <f t="shared" si="0"/>
        <v>1300</v>
      </c>
      <c r="P7" s="17">
        <f t="shared" si="0"/>
        <v>200</v>
      </c>
      <c r="Q7" s="17">
        <f t="shared" si="0"/>
        <v>0</v>
      </c>
      <c r="R7" s="17">
        <f t="shared" si="0"/>
        <v>7449</v>
      </c>
      <c r="S7" s="17">
        <f t="shared" si="0"/>
        <v>6075</v>
      </c>
      <c r="T7" s="17">
        <f t="shared" si="0"/>
        <v>6110</v>
      </c>
      <c r="U7" s="17">
        <f t="shared" si="0"/>
        <v>5697</v>
      </c>
      <c r="V7" s="17">
        <f t="shared" si="0"/>
        <v>0</v>
      </c>
      <c r="W7" s="18">
        <f t="shared" ref="W7:W36" si="1">IF(S7&gt;0,T7/O7,"")</f>
        <v>4.7</v>
      </c>
      <c r="X7" s="19">
        <f t="shared" ref="X7:X36" si="2">IF(N7&gt;0,(N7/O7),"")</f>
        <v>3.7692307692307692E-2</v>
      </c>
      <c r="Y7" s="19">
        <f t="shared" ref="Y7:Y36" si="3">IF(S7&gt;0,(S7/R7),"")</f>
        <v>0.815545710833669</v>
      </c>
      <c r="Z7" s="18">
        <f t="shared" ref="Z7:Z36" si="4">IF(S7&gt;0,(R7-S7)/O7,"")</f>
        <v>1.0569230769230769</v>
      </c>
      <c r="AA7" s="18">
        <f t="shared" ref="AA7:AA36" si="5">IF(S7&gt;0,O7/C7,"")</f>
        <v>4.4520547945205475</v>
      </c>
    </row>
    <row r="8" spans="1:27" ht="15.75" x14ac:dyDescent="0.25">
      <c r="A8" s="20" t="s">
        <v>37</v>
      </c>
      <c r="B8" s="21" t="s">
        <v>38</v>
      </c>
      <c r="C8" s="3">
        <v>55</v>
      </c>
      <c r="D8" s="3">
        <v>62</v>
      </c>
      <c r="E8" s="3">
        <v>211</v>
      </c>
      <c r="F8" s="3"/>
      <c r="G8" s="3">
        <v>7</v>
      </c>
      <c r="H8" s="3"/>
      <c r="I8" s="3"/>
      <c r="J8" s="3">
        <v>34</v>
      </c>
      <c r="K8" s="22">
        <f>SUM(E8:J8)</f>
        <v>252</v>
      </c>
      <c r="L8" s="67">
        <v>209</v>
      </c>
      <c r="M8" s="3">
        <v>32</v>
      </c>
      <c r="N8" s="67">
        <v>22</v>
      </c>
      <c r="O8" s="22">
        <f t="shared" ref="O8:O36" si="6">SUM(L8:N8)</f>
        <v>263</v>
      </c>
      <c r="P8" s="22">
        <f t="shared" ref="P8:P36" si="7">+D8+K8-O8</f>
        <v>51</v>
      </c>
      <c r="Q8" s="3"/>
      <c r="R8" s="3">
        <v>1649</v>
      </c>
      <c r="S8" s="67">
        <v>1611</v>
      </c>
      <c r="T8" s="3">
        <v>1671</v>
      </c>
      <c r="U8" s="3">
        <v>1638</v>
      </c>
      <c r="V8" s="3"/>
      <c r="W8" s="18">
        <f t="shared" si="1"/>
        <v>6.3536121673003798</v>
      </c>
      <c r="X8" s="19">
        <f t="shared" si="2"/>
        <v>8.3650190114068435E-2</v>
      </c>
      <c r="Y8" s="19">
        <f t="shared" si="3"/>
        <v>0.97695573074590658</v>
      </c>
      <c r="Z8" s="18">
        <f t="shared" si="4"/>
        <v>0.14448669201520911</v>
      </c>
      <c r="AA8" s="18">
        <f t="shared" si="5"/>
        <v>4.7818181818181822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16</v>
      </c>
      <c r="E9" s="3">
        <v>50</v>
      </c>
      <c r="F9" s="3"/>
      <c r="G9" s="3">
        <v>2</v>
      </c>
      <c r="H9" s="3"/>
      <c r="I9" s="3"/>
      <c r="J9" s="3">
        <v>16</v>
      </c>
      <c r="K9" s="22">
        <f t="shared" ref="K9:K36" si="8">SUM(E9:J9)</f>
        <v>68</v>
      </c>
      <c r="L9" s="3">
        <v>49</v>
      </c>
      <c r="M9" s="3">
        <v>12</v>
      </c>
      <c r="N9" s="3">
        <v>9</v>
      </c>
      <c r="O9" s="22">
        <f t="shared" si="6"/>
        <v>70</v>
      </c>
      <c r="P9" s="22">
        <f t="shared" si="7"/>
        <v>14</v>
      </c>
      <c r="Q9" s="3"/>
      <c r="R9" s="3">
        <v>448</v>
      </c>
      <c r="S9" s="3">
        <v>419</v>
      </c>
      <c r="T9" s="3">
        <v>420</v>
      </c>
      <c r="U9" s="3">
        <v>420</v>
      </c>
      <c r="V9" s="3"/>
      <c r="W9" s="18">
        <f t="shared" si="1"/>
        <v>6</v>
      </c>
      <c r="X9" s="19">
        <f t="shared" si="2"/>
        <v>0.12857142857142856</v>
      </c>
      <c r="Y9" s="19">
        <f t="shared" si="3"/>
        <v>0.9352678571428571</v>
      </c>
      <c r="Z9" s="18">
        <f t="shared" si="4"/>
        <v>0.41428571428571431</v>
      </c>
      <c r="AA9" s="18">
        <f t="shared" si="5"/>
        <v>4.375</v>
      </c>
    </row>
    <row r="10" spans="1:27" ht="15" x14ac:dyDescent="0.2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5</v>
      </c>
      <c r="E13" s="3">
        <v>70</v>
      </c>
      <c r="F13" s="3"/>
      <c r="G13" s="3">
        <v>16</v>
      </c>
      <c r="H13" s="3"/>
      <c r="I13" s="3"/>
      <c r="J13" s="3">
        <v>7</v>
      </c>
      <c r="K13" s="22">
        <f t="shared" si="8"/>
        <v>93</v>
      </c>
      <c r="L13" s="3">
        <v>84</v>
      </c>
      <c r="M13" s="3">
        <v>3</v>
      </c>
      <c r="N13" s="3"/>
      <c r="O13" s="22">
        <f t="shared" si="6"/>
        <v>87</v>
      </c>
      <c r="P13" s="22">
        <f t="shared" si="7"/>
        <v>11</v>
      </c>
      <c r="Q13" s="3"/>
      <c r="R13" s="3">
        <v>554</v>
      </c>
      <c r="S13" s="3">
        <v>260</v>
      </c>
      <c r="T13" s="3">
        <v>207</v>
      </c>
      <c r="U13" s="3">
        <v>206</v>
      </c>
      <c r="V13" s="3"/>
      <c r="W13" s="18">
        <f t="shared" si="1"/>
        <v>2.3793103448275863</v>
      </c>
      <c r="X13" s="19" t="str">
        <f t="shared" si="2"/>
        <v/>
      </c>
      <c r="Y13" s="19">
        <f t="shared" si="3"/>
        <v>0.46931407942238268</v>
      </c>
      <c r="Z13" s="18">
        <f t="shared" si="4"/>
        <v>3.3793103448275863</v>
      </c>
      <c r="AA13" s="18">
        <f t="shared" si="5"/>
        <v>2.9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5</v>
      </c>
      <c r="E14" s="67">
        <v>31</v>
      </c>
      <c r="F14" s="67"/>
      <c r="G14" s="67"/>
      <c r="H14" s="67"/>
      <c r="I14" s="67"/>
      <c r="J14" s="67"/>
      <c r="K14" s="83">
        <f t="shared" si="8"/>
        <v>31</v>
      </c>
      <c r="L14" s="67">
        <v>4</v>
      </c>
      <c r="M14" s="67"/>
      <c r="N14" s="67"/>
      <c r="O14" s="83">
        <f t="shared" si="6"/>
        <v>4</v>
      </c>
      <c r="P14" s="83">
        <v>5</v>
      </c>
      <c r="Q14" s="89"/>
      <c r="R14" s="67">
        <v>280</v>
      </c>
      <c r="S14" s="67">
        <v>118</v>
      </c>
      <c r="T14" s="67">
        <v>137</v>
      </c>
      <c r="U14" s="67">
        <v>137</v>
      </c>
      <c r="V14" s="67"/>
      <c r="W14" s="90">
        <f t="shared" si="1"/>
        <v>34.25</v>
      </c>
      <c r="X14" s="91" t="str">
        <f t="shared" si="2"/>
        <v/>
      </c>
      <c r="Y14" s="91">
        <f t="shared" si="3"/>
        <v>0.42142857142857143</v>
      </c>
      <c r="Z14" s="90">
        <f t="shared" si="4"/>
        <v>40.5</v>
      </c>
      <c r="AA14" s="90">
        <f t="shared" si="5"/>
        <v>0.4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8</v>
      </c>
      <c r="E15" s="67">
        <v>11</v>
      </c>
      <c r="F15" s="67"/>
      <c r="G15" s="67"/>
      <c r="H15" s="67"/>
      <c r="I15" s="67"/>
      <c r="J15" s="67"/>
      <c r="K15" s="83">
        <f t="shared" si="8"/>
        <v>11</v>
      </c>
      <c r="L15" s="67">
        <v>42</v>
      </c>
      <c r="M15" s="67"/>
      <c r="N15" s="67"/>
      <c r="O15" s="83">
        <f t="shared" si="6"/>
        <v>42</v>
      </c>
      <c r="P15" s="83">
        <v>4</v>
      </c>
      <c r="Q15" s="67"/>
      <c r="R15" s="67">
        <v>286</v>
      </c>
      <c r="S15" s="67">
        <v>226</v>
      </c>
      <c r="T15" s="67">
        <v>494</v>
      </c>
      <c r="U15" s="67">
        <v>494</v>
      </c>
      <c r="V15" s="67"/>
      <c r="W15" s="90">
        <f t="shared" si="1"/>
        <v>11.761904761904763</v>
      </c>
      <c r="X15" s="91" t="str">
        <f t="shared" si="2"/>
        <v/>
      </c>
      <c r="Y15" s="91">
        <f t="shared" si="3"/>
        <v>0.79020979020979021</v>
      </c>
      <c r="Z15" s="90">
        <f t="shared" si="4"/>
        <v>1.4285714285714286</v>
      </c>
      <c r="AA15" s="90">
        <f t="shared" si="5"/>
        <v>4.2</v>
      </c>
    </row>
    <row r="16" spans="1:27" ht="15" x14ac:dyDescent="0.2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3">
        <v>50</v>
      </c>
      <c r="D17" s="3">
        <v>35</v>
      </c>
      <c r="E17" s="3">
        <v>247</v>
      </c>
      <c r="F17" s="3"/>
      <c r="G17" s="3"/>
      <c r="H17" s="3"/>
      <c r="I17" s="3"/>
      <c r="J17" s="3">
        <v>1</v>
      </c>
      <c r="K17" s="22">
        <f>SUM(E17:J17)</f>
        <v>248</v>
      </c>
      <c r="L17" s="3">
        <v>243</v>
      </c>
      <c r="M17" s="3">
        <v>6</v>
      </c>
      <c r="N17" s="3"/>
      <c r="O17" s="22">
        <f>SUM(L17:N17)</f>
        <v>249</v>
      </c>
      <c r="P17" s="22">
        <f t="shared" si="7"/>
        <v>34</v>
      </c>
      <c r="Q17" s="3"/>
      <c r="R17" s="3">
        <v>1013</v>
      </c>
      <c r="S17" s="67">
        <v>919</v>
      </c>
      <c r="T17" s="3">
        <v>944</v>
      </c>
      <c r="U17" s="3">
        <v>934</v>
      </c>
      <c r="V17" s="3"/>
      <c r="W17" s="18">
        <f>IF(S17&gt;0,T17/O17,"")</f>
        <v>3.7911646586345382</v>
      </c>
      <c r="X17" s="19" t="str">
        <f>IF(N17&gt;0,(N17/O17),"")</f>
        <v/>
      </c>
      <c r="Y17" s="19">
        <f>IF(S17&gt;0,(S17/R17),"")</f>
        <v>0.90720631786771966</v>
      </c>
      <c r="Z17" s="18">
        <f>IF(S17&gt;0,(R17-S17)/O17,"")</f>
        <v>0.37751004016064255</v>
      </c>
      <c r="AA17" s="18">
        <f>IF(S17&gt;0,O17/C17,"")</f>
        <v>4.9800000000000004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v>3</v>
      </c>
      <c r="E18" s="3">
        <v>28</v>
      </c>
      <c r="F18" s="3"/>
      <c r="G18" s="3"/>
      <c r="H18" s="3"/>
      <c r="I18" s="3"/>
      <c r="J18" s="3">
        <v>1</v>
      </c>
      <c r="K18" s="22">
        <f>SUM(E18:J18)</f>
        <v>29</v>
      </c>
      <c r="L18" s="3">
        <v>28</v>
      </c>
      <c r="M18" s="3">
        <v>1</v>
      </c>
      <c r="N18" s="3"/>
      <c r="O18" s="22">
        <f>SUM(L18:N18)</f>
        <v>29</v>
      </c>
      <c r="P18" s="22">
        <f t="shared" si="7"/>
        <v>3</v>
      </c>
      <c r="Q18" s="3"/>
      <c r="R18" s="3">
        <v>150</v>
      </c>
      <c r="S18" s="3">
        <v>92</v>
      </c>
      <c r="T18" s="3">
        <v>85</v>
      </c>
      <c r="U18" s="3">
        <v>85</v>
      </c>
      <c r="V18" s="3"/>
      <c r="W18" s="18">
        <f>IF(S18&gt;0,T18/O18,"")</f>
        <v>2.9310344827586206</v>
      </c>
      <c r="X18" s="19" t="str">
        <f>IF(N18&gt;0,(N18/O18),"")</f>
        <v/>
      </c>
      <c r="Y18" s="19">
        <f>IF(S18&gt;0,(S18/R18),"")</f>
        <v>0.61333333333333329</v>
      </c>
      <c r="Z18" s="18">
        <f>IF(S18&gt;0,(R18-S18)/O18,"")</f>
        <v>2</v>
      </c>
      <c r="AA18" s="18">
        <f>IF(S18&gt;0,O18/C18,"")</f>
        <v>2.9</v>
      </c>
    </row>
    <row r="19" spans="1:27" ht="15" x14ac:dyDescent="0.2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" x14ac:dyDescent="0.2">
      <c r="A24" s="20" t="s">
        <v>69</v>
      </c>
      <c r="B24" s="25" t="s">
        <v>70</v>
      </c>
      <c r="C24" s="3">
        <v>26</v>
      </c>
      <c r="D24" s="3">
        <v>9</v>
      </c>
      <c r="E24" s="3">
        <v>17</v>
      </c>
      <c r="F24" s="3"/>
      <c r="G24" s="3">
        <v>3</v>
      </c>
      <c r="H24" s="3"/>
      <c r="I24" s="3">
        <v>148</v>
      </c>
      <c r="J24" s="3">
        <v>8</v>
      </c>
      <c r="K24" s="22">
        <f t="shared" si="8"/>
        <v>176</v>
      </c>
      <c r="L24" s="3">
        <v>176</v>
      </c>
      <c r="M24" s="3">
        <v>1</v>
      </c>
      <c r="N24" s="3">
        <v>2</v>
      </c>
      <c r="O24" s="22">
        <f t="shared" si="6"/>
        <v>179</v>
      </c>
      <c r="P24" s="22">
        <f t="shared" si="7"/>
        <v>6</v>
      </c>
      <c r="Q24" s="3"/>
      <c r="R24" s="3">
        <v>720</v>
      </c>
      <c r="S24" s="3">
        <v>345</v>
      </c>
      <c r="T24" s="3">
        <v>357</v>
      </c>
      <c r="U24" s="3"/>
      <c r="V24" s="3"/>
      <c r="W24" s="18">
        <f t="shared" si="1"/>
        <v>1.994413407821229</v>
      </c>
      <c r="X24" s="19">
        <f t="shared" si="2"/>
        <v>1.11731843575419E-2</v>
      </c>
      <c r="Y24" s="19">
        <f t="shared" si="3"/>
        <v>0.47916666666666669</v>
      </c>
      <c r="Z24" s="18">
        <f t="shared" si="4"/>
        <v>2.0949720670391061</v>
      </c>
      <c r="AA24" s="18">
        <f t="shared" si="5"/>
        <v>6.884615384615385</v>
      </c>
    </row>
    <row r="25" spans="1:27" ht="15" x14ac:dyDescent="0.2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8</v>
      </c>
      <c r="E26" s="3">
        <v>7</v>
      </c>
      <c r="F26" s="3"/>
      <c r="G26" s="3"/>
      <c r="H26" s="3"/>
      <c r="I26" s="3"/>
      <c r="J26" s="3">
        <v>17</v>
      </c>
      <c r="K26" s="22">
        <f t="shared" si="8"/>
        <v>24</v>
      </c>
      <c r="L26" s="3">
        <v>1</v>
      </c>
      <c r="M26" s="3">
        <v>13</v>
      </c>
      <c r="N26" s="3">
        <v>11</v>
      </c>
      <c r="O26" s="22">
        <f t="shared" si="6"/>
        <v>25</v>
      </c>
      <c r="P26" s="22">
        <f t="shared" si="7"/>
        <v>7</v>
      </c>
      <c r="Q26" s="3"/>
      <c r="R26" s="3">
        <v>224</v>
      </c>
      <c r="S26" s="3">
        <v>201</v>
      </c>
      <c r="T26" s="3">
        <v>146</v>
      </c>
      <c r="U26" s="3">
        <v>146</v>
      </c>
      <c r="V26" s="3"/>
      <c r="W26" s="18">
        <f t="shared" si="1"/>
        <v>5.84</v>
      </c>
      <c r="X26" s="19">
        <f t="shared" si="2"/>
        <v>0.44</v>
      </c>
      <c r="Y26" s="19">
        <f t="shared" si="3"/>
        <v>0.8973214285714286</v>
      </c>
      <c r="Z26" s="18">
        <f t="shared" si="4"/>
        <v>0.92</v>
      </c>
      <c r="AA26" s="18">
        <f t="shared" si="5"/>
        <v>3.125</v>
      </c>
    </row>
    <row r="27" spans="1:27" ht="15" x14ac:dyDescent="0.2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5</v>
      </c>
      <c r="E28" s="3">
        <v>17</v>
      </c>
      <c r="F28" s="3"/>
      <c r="G28" s="3">
        <v>1</v>
      </c>
      <c r="H28" s="3"/>
      <c r="I28" s="3"/>
      <c r="J28" s="3">
        <v>18</v>
      </c>
      <c r="K28" s="22">
        <f t="shared" si="8"/>
        <v>36</v>
      </c>
      <c r="L28" s="3">
        <v>6</v>
      </c>
      <c r="M28" s="3">
        <v>26</v>
      </c>
      <c r="N28" s="3">
        <v>3</v>
      </c>
      <c r="O28" s="22">
        <f t="shared" si="6"/>
        <v>35</v>
      </c>
      <c r="P28" s="22">
        <f t="shared" si="7"/>
        <v>6</v>
      </c>
      <c r="Q28" s="3"/>
      <c r="R28" s="3">
        <v>168</v>
      </c>
      <c r="S28" s="3">
        <v>152</v>
      </c>
      <c r="T28" s="3">
        <v>156</v>
      </c>
      <c r="U28" s="3">
        <v>156</v>
      </c>
      <c r="V28" s="3"/>
      <c r="W28" s="18">
        <f t="shared" si="1"/>
        <v>4.4571428571428573</v>
      </c>
      <c r="X28" s="19">
        <f t="shared" si="2"/>
        <v>8.5714285714285715E-2</v>
      </c>
      <c r="Y28" s="19">
        <f t="shared" si="3"/>
        <v>0.90476190476190477</v>
      </c>
      <c r="Z28" s="18">
        <f t="shared" si="4"/>
        <v>0.45714285714285713</v>
      </c>
      <c r="AA28" s="18">
        <f t="shared" si="5"/>
        <v>5.833333333333333</v>
      </c>
    </row>
    <row r="29" spans="1:27" ht="15" x14ac:dyDescent="0.2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5</v>
      </c>
      <c r="E30" s="3">
        <v>35</v>
      </c>
      <c r="F30" s="3"/>
      <c r="G30" s="3"/>
      <c r="H30" s="3"/>
      <c r="I30" s="3"/>
      <c r="J30" s="3">
        <v>3</v>
      </c>
      <c r="K30" s="22">
        <f t="shared" si="8"/>
        <v>38</v>
      </c>
      <c r="L30" s="3">
        <v>30</v>
      </c>
      <c r="M30" s="3">
        <v>7</v>
      </c>
      <c r="N30" s="3"/>
      <c r="O30" s="22">
        <f t="shared" si="6"/>
        <v>37</v>
      </c>
      <c r="P30" s="22">
        <f t="shared" si="7"/>
        <v>6</v>
      </c>
      <c r="Q30" s="3"/>
      <c r="R30" s="3">
        <v>168</v>
      </c>
      <c r="S30" s="3">
        <v>97</v>
      </c>
      <c r="T30" s="3">
        <v>96</v>
      </c>
      <c r="U30" s="3">
        <v>92</v>
      </c>
      <c r="V30" s="3"/>
      <c r="W30" s="18">
        <f t="shared" si="1"/>
        <v>2.5945945945945947</v>
      </c>
      <c r="X30" s="19" t="str">
        <f t="shared" si="2"/>
        <v/>
      </c>
      <c r="Y30" s="19">
        <f t="shared" si="3"/>
        <v>0.57738095238095233</v>
      </c>
      <c r="Z30" s="18">
        <f t="shared" si="4"/>
        <v>1.9189189189189189</v>
      </c>
      <c r="AA30" s="18">
        <f t="shared" si="5"/>
        <v>6.166666666666667</v>
      </c>
    </row>
    <row r="31" spans="1:27" ht="15" x14ac:dyDescent="0.2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" x14ac:dyDescent="0.2">
      <c r="A34" s="20" t="s">
        <v>39</v>
      </c>
      <c r="B34" s="21" t="s">
        <v>89</v>
      </c>
      <c r="C34" s="3">
        <v>16</v>
      </c>
      <c r="D34" s="3">
        <v>13</v>
      </c>
      <c r="E34" s="3">
        <v>103</v>
      </c>
      <c r="F34" s="3"/>
      <c r="G34" s="3">
        <v>5</v>
      </c>
      <c r="H34" s="3"/>
      <c r="I34" s="3"/>
      <c r="J34" s="3">
        <v>19</v>
      </c>
      <c r="K34" s="22">
        <f>SUM(E34:J34)</f>
        <v>127</v>
      </c>
      <c r="L34" s="3">
        <v>56</v>
      </c>
      <c r="M34" s="3">
        <v>71</v>
      </c>
      <c r="N34" s="3">
        <v>2</v>
      </c>
      <c r="O34" s="22">
        <f>SUM(L34:N34)</f>
        <v>129</v>
      </c>
      <c r="P34" s="22">
        <f>+D34+K34-O34</f>
        <v>11</v>
      </c>
      <c r="Q34" s="3"/>
      <c r="R34" s="3">
        <v>448</v>
      </c>
      <c r="S34" s="3">
        <v>411</v>
      </c>
      <c r="T34" s="3">
        <v>399</v>
      </c>
      <c r="U34" s="3">
        <v>396</v>
      </c>
      <c r="V34" s="3"/>
      <c r="W34" s="18">
        <f>IF(S34&gt;0,T34/O34,"")</f>
        <v>3.0930232558139537</v>
      </c>
      <c r="X34" s="19">
        <f>IF(N34&gt;0,(N34/O34),"")</f>
        <v>1.5503875968992248E-2</v>
      </c>
      <c r="Y34" s="19">
        <f>IF(S34&gt;0,(S34/R34),"")</f>
        <v>0.9174107142857143</v>
      </c>
      <c r="Z34" s="18">
        <f>IF(S34&gt;0,(R34-S34)/O34,"")</f>
        <v>0.2868217054263566</v>
      </c>
      <c r="AA34" s="18">
        <f>IF(S34&gt;0,O34/C34,"")</f>
        <v>8.0625</v>
      </c>
    </row>
    <row r="35" spans="1:27" ht="15" x14ac:dyDescent="0.2">
      <c r="A35" s="20" t="s">
        <v>39</v>
      </c>
      <c r="B35" s="21" t="s">
        <v>142</v>
      </c>
      <c r="C35" s="3">
        <v>49</v>
      </c>
      <c r="D35" s="3">
        <v>38</v>
      </c>
      <c r="E35" s="3">
        <v>65</v>
      </c>
      <c r="F35" s="3"/>
      <c r="G35" s="3">
        <v>25</v>
      </c>
      <c r="H35" s="3"/>
      <c r="I35" s="3"/>
      <c r="J35" s="3">
        <v>65</v>
      </c>
      <c r="K35" s="22">
        <f>SUM(E35:J35)</f>
        <v>155</v>
      </c>
      <c r="L35" s="3">
        <v>134</v>
      </c>
      <c r="M35" s="3">
        <v>17</v>
      </c>
      <c r="N35" s="3"/>
      <c r="O35" s="22">
        <f>SUM(L35:N35)</f>
        <v>151</v>
      </c>
      <c r="P35" s="22">
        <f>+D35+K35-O35</f>
        <v>42</v>
      </c>
      <c r="Q35" s="3"/>
      <c r="R35" s="3">
        <v>1341</v>
      </c>
      <c r="S35" s="3">
        <v>1224</v>
      </c>
      <c r="T35" s="3">
        <v>998</v>
      </c>
      <c r="U35" s="3">
        <v>993</v>
      </c>
      <c r="V35" s="3"/>
      <c r="W35" s="18">
        <f>IF(S35&gt;0,T35/O35,"")</f>
        <v>6.6092715231788075</v>
      </c>
      <c r="X35" s="19" t="str">
        <f>IF(N35&gt;0,(N35/O35),"")</f>
        <v/>
      </c>
      <c r="Y35" s="19">
        <f>IF(S35&gt;0,(S35/R35),"")</f>
        <v>0.91275167785234901</v>
      </c>
      <c r="Z35" s="18">
        <f>IF(S35&gt;0,(R35-S35)/O35,"")</f>
        <v>0.77483443708609268</v>
      </c>
      <c r="AA35" s="18">
        <f>IF(S35&gt;0,O35/C35,"")</f>
        <v>3.0816326530612246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customHeight="1" x14ac:dyDescent="0.2">
      <c r="A39" s="29" t="s">
        <v>96</v>
      </c>
      <c r="B39" s="30" t="s">
        <v>97</v>
      </c>
      <c r="C39" s="31">
        <f>+C51-SUM(C40:C50)</f>
        <v>5166</v>
      </c>
      <c r="E39" s="135" t="s">
        <v>98</v>
      </c>
      <c r="F39" s="136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146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customHeight="1" x14ac:dyDescent="0.2">
      <c r="A43" s="47" t="s">
        <v>111</v>
      </c>
      <c r="B43" s="46" t="s">
        <v>112</v>
      </c>
      <c r="C43" s="38"/>
      <c r="E43" s="135" t="s">
        <v>113</v>
      </c>
      <c r="F43" s="136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customHeight="1" x14ac:dyDescent="0.2">
      <c r="A46" s="54" t="s">
        <v>122</v>
      </c>
      <c r="B46" s="37" t="s">
        <v>123</v>
      </c>
      <c r="C46" s="38"/>
      <c r="E46" s="36" t="s">
        <v>124</v>
      </c>
      <c r="F46" s="147" t="s">
        <v>125</v>
      </c>
      <c r="G46" s="148"/>
      <c r="H46" s="148"/>
      <c r="I46" s="149"/>
      <c r="J46" s="53"/>
      <c r="U46" s="34"/>
      <c r="V46" s="35"/>
    </row>
    <row r="47" spans="1:27" ht="15" customHeight="1" x14ac:dyDescent="0.2">
      <c r="A47" s="55" t="s">
        <v>126</v>
      </c>
      <c r="B47" s="37" t="s">
        <v>127</v>
      </c>
      <c r="C47" s="38"/>
      <c r="E47" s="36" t="s">
        <v>128</v>
      </c>
      <c r="F47" s="137" t="s">
        <v>129</v>
      </c>
      <c r="G47" s="138"/>
      <c r="H47" s="138"/>
      <c r="I47" s="139"/>
      <c r="J47" s="53">
        <v>60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248</v>
      </c>
      <c r="E48" s="56" t="s">
        <v>132</v>
      </c>
      <c r="F48" s="57" t="s">
        <v>24</v>
      </c>
      <c r="G48" s="48"/>
      <c r="H48" s="48"/>
      <c r="I48" s="32"/>
      <c r="J48" s="58">
        <f>SUM(J44:J47)</f>
        <v>60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137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49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5746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42" t="s">
        <v>146</v>
      </c>
      <c r="J60" s="142"/>
      <c r="K60" s="142"/>
      <c r="L60" s="142"/>
      <c r="M60" s="142"/>
      <c r="N60" s="142"/>
      <c r="O60" s="142"/>
    </row>
    <row r="61" spans="1:27" ht="15.75" customHeight="1" x14ac:dyDescent="0.25">
      <c r="A61" s="1" t="s">
        <v>1</v>
      </c>
      <c r="B61" s="3" t="s">
        <v>2</v>
      </c>
      <c r="D61" s="140" t="s">
        <v>3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4"/>
      <c r="U61" s="4"/>
      <c r="V61" s="4"/>
    </row>
    <row r="62" spans="1:27" ht="15" x14ac:dyDescent="0.2">
      <c r="A62" s="1" t="s">
        <v>4</v>
      </c>
      <c r="B62" s="3" t="s">
        <v>145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1.25" customHeight="1" x14ac:dyDescent="0.2">
      <c r="A64" s="143" t="s">
        <v>6</v>
      </c>
      <c r="B64" s="145" t="s">
        <v>7</v>
      </c>
      <c r="C64" s="132" t="s">
        <v>8</v>
      </c>
      <c r="D64" s="132" t="s">
        <v>9</v>
      </c>
      <c r="E64" s="130" t="s">
        <v>10</v>
      </c>
      <c r="F64" s="134"/>
      <c r="G64" s="134"/>
      <c r="H64" s="134"/>
      <c r="I64" s="134"/>
      <c r="J64" s="134"/>
      <c r="K64" s="131"/>
      <c r="L64" s="130" t="s">
        <v>11</v>
      </c>
      <c r="M64" s="134"/>
      <c r="N64" s="134"/>
      <c r="O64" s="131"/>
      <c r="P64" s="132" t="s">
        <v>12</v>
      </c>
      <c r="Q64" s="132" t="s">
        <v>13</v>
      </c>
      <c r="R64" s="130" t="s">
        <v>14</v>
      </c>
      <c r="S64" s="131"/>
      <c r="T64" s="130" t="s">
        <v>15</v>
      </c>
      <c r="U64" s="131"/>
      <c r="V64" s="132" t="s">
        <v>16</v>
      </c>
      <c r="W64" s="130" t="s">
        <v>17</v>
      </c>
      <c r="X64" s="134"/>
      <c r="Y64" s="134"/>
      <c r="Z64" s="134"/>
      <c r="AA64" s="131"/>
    </row>
    <row r="65" spans="1:27" ht="56.25" x14ac:dyDescent="0.2">
      <c r="A65" s="144"/>
      <c r="B65" s="146"/>
      <c r="C65" s="133"/>
      <c r="D65" s="133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3" t="s">
        <v>24</v>
      </c>
      <c r="L65" s="8" t="s">
        <v>25</v>
      </c>
      <c r="M65" s="9" t="s">
        <v>26</v>
      </c>
      <c r="N65" s="122" t="s">
        <v>27</v>
      </c>
      <c r="O65" s="9" t="s">
        <v>24</v>
      </c>
      <c r="P65" s="133"/>
      <c r="Q65" s="133"/>
      <c r="R65" s="121" t="s">
        <v>28</v>
      </c>
      <c r="S65" s="9" t="s">
        <v>29</v>
      </c>
      <c r="T65" s="121" t="s">
        <v>24</v>
      </c>
      <c r="U65" s="9" t="s">
        <v>30</v>
      </c>
      <c r="V65" s="133"/>
      <c r="W65" s="8" t="s">
        <v>31</v>
      </c>
      <c r="X65" s="14" t="s">
        <v>32</v>
      </c>
      <c r="Y65" s="14" t="s">
        <v>33</v>
      </c>
      <c r="Z65" s="14" t="s">
        <v>34</v>
      </c>
      <c r="AA65" s="123" t="s">
        <v>35</v>
      </c>
    </row>
    <row r="66" spans="1:27" ht="15.75" x14ac:dyDescent="0.25">
      <c r="A66" s="15"/>
      <c r="B66" s="124" t="s">
        <v>36</v>
      </c>
      <c r="C66" s="17">
        <f t="shared" ref="C66:V66" si="9">SUM(C67:C78)</f>
        <v>292</v>
      </c>
      <c r="D66" s="17">
        <f t="shared" si="9"/>
        <v>212</v>
      </c>
      <c r="E66" s="17">
        <f t="shared" si="9"/>
        <v>892</v>
      </c>
      <c r="F66" s="17">
        <f t="shared" si="9"/>
        <v>0</v>
      </c>
      <c r="G66" s="17">
        <f t="shared" si="9"/>
        <v>59</v>
      </c>
      <c r="H66" s="17">
        <f t="shared" si="9"/>
        <v>0</v>
      </c>
      <c r="I66" s="17">
        <f t="shared" si="9"/>
        <v>148</v>
      </c>
      <c r="J66" s="17">
        <f t="shared" si="9"/>
        <v>189</v>
      </c>
      <c r="K66" s="17">
        <f t="shared" si="9"/>
        <v>1288</v>
      </c>
      <c r="L66" s="17">
        <f t="shared" si="9"/>
        <v>1062</v>
      </c>
      <c r="M66" s="17">
        <f t="shared" si="9"/>
        <v>189</v>
      </c>
      <c r="N66" s="17">
        <f t="shared" si="9"/>
        <v>49</v>
      </c>
      <c r="O66" s="17">
        <f t="shared" si="9"/>
        <v>1300</v>
      </c>
      <c r="P66" s="17">
        <f t="shared" si="9"/>
        <v>200</v>
      </c>
      <c r="Q66" s="17">
        <f t="shared" si="9"/>
        <v>0</v>
      </c>
      <c r="R66" s="17">
        <f t="shared" si="9"/>
        <v>7449</v>
      </c>
      <c r="S66" s="17">
        <f t="shared" si="9"/>
        <v>6075</v>
      </c>
      <c r="T66" s="17">
        <f t="shared" si="9"/>
        <v>6110</v>
      </c>
      <c r="U66" s="17">
        <f t="shared" si="9"/>
        <v>5697</v>
      </c>
      <c r="V66" s="17">
        <f t="shared" si="9"/>
        <v>0</v>
      </c>
      <c r="W66" s="18">
        <f t="shared" ref="W66:W70" si="10">IF(S66&gt;0,T66/O66,"")</f>
        <v>4.7</v>
      </c>
      <c r="X66" s="19">
        <f t="shared" ref="X66:X70" si="11">IF(N66&gt;0,(N66/O66),"")</f>
        <v>3.7692307692307692E-2</v>
      </c>
      <c r="Y66" s="19">
        <f t="shared" ref="Y66:Y70" si="12">IF(S66&gt;0,(S66/R66),"")</f>
        <v>0.815545710833669</v>
      </c>
      <c r="Z66" s="18">
        <f t="shared" ref="Z66:Z70" si="13">IF(S66&gt;0,(R66-S66)/O66,"")</f>
        <v>1.0569230769230769</v>
      </c>
      <c r="AA66" s="18">
        <f t="shared" ref="AA66:AA70" si="14">IF(S66&gt;0,O66/C66,"")</f>
        <v>4.4520547945205475</v>
      </c>
    </row>
    <row r="67" spans="1:27" ht="15.75" x14ac:dyDescent="0.25">
      <c r="A67" s="20" t="s">
        <v>37</v>
      </c>
      <c r="B67" s="21" t="s">
        <v>143</v>
      </c>
      <c r="C67" s="3">
        <f>+C8+C9</f>
        <v>71</v>
      </c>
      <c r="D67" s="3">
        <f t="shared" ref="D67:J67" si="15">+D8+D9</f>
        <v>78</v>
      </c>
      <c r="E67" s="3">
        <f t="shared" si="15"/>
        <v>261</v>
      </c>
      <c r="F67" s="3">
        <f t="shared" si="15"/>
        <v>0</v>
      </c>
      <c r="G67" s="3">
        <f t="shared" si="15"/>
        <v>9</v>
      </c>
      <c r="H67" s="3">
        <f t="shared" si="15"/>
        <v>0</v>
      </c>
      <c r="I67" s="3">
        <f t="shared" si="15"/>
        <v>0</v>
      </c>
      <c r="J67" s="3">
        <f t="shared" si="15"/>
        <v>50</v>
      </c>
      <c r="K67" s="22">
        <f>SUM(E67:J67)</f>
        <v>320</v>
      </c>
      <c r="L67" s="67">
        <f>+L8+L9</f>
        <v>258</v>
      </c>
      <c r="M67" s="67">
        <f t="shared" ref="M67:N67" si="16">+M8+M9</f>
        <v>44</v>
      </c>
      <c r="N67" s="67">
        <f t="shared" si="16"/>
        <v>31</v>
      </c>
      <c r="O67" s="22">
        <f t="shared" ref="O67:O70" si="17">SUM(L67:N67)</f>
        <v>333</v>
      </c>
      <c r="P67" s="22">
        <f t="shared" ref="P67:P68" si="18">+D67+K67-O67</f>
        <v>65</v>
      </c>
      <c r="Q67" s="3"/>
      <c r="R67" s="3">
        <f>+R8+R9</f>
        <v>2097</v>
      </c>
      <c r="S67" s="3">
        <f t="shared" ref="S67:U67" si="19">+S8+S9</f>
        <v>2030</v>
      </c>
      <c r="T67" s="3">
        <f t="shared" si="19"/>
        <v>2091</v>
      </c>
      <c r="U67" s="3">
        <f t="shared" si="19"/>
        <v>2058</v>
      </c>
      <c r="V67" s="3"/>
      <c r="W67" s="18">
        <f t="shared" si="10"/>
        <v>6.2792792792792795</v>
      </c>
      <c r="X67" s="19">
        <f t="shared" si="11"/>
        <v>9.3093093093093091E-2</v>
      </c>
      <c r="Y67" s="19">
        <f t="shared" si="12"/>
        <v>0.96804959465903673</v>
      </c>
      <c r="Z67" s="18">
        <f t="shared" si="13"/>
        <v>0.20120120120120119</v>
      </c>
      <c r="AA67" s="18">
        <f t="shared" si="14"/>
        <v>4.6901408450704229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68" si="20">+D13</f>
        <v>5</v>
      </c>
      <c r="E68" s="3">
        <f t="shared" si="20"/>
        <v>70</v>
      </c>
      <c r="F68" s="3">
        <f t="shared" si="20"/>
        <v>0</v>
      </c>
      <c r="G68" s="3">
        <f t="shared" si="20"/>
        <v>16</v>
      </c>
      <c r="H68" s="3">
        <f t="shared" si="20"/>
        <v>0</v>
      </c>
      <c r="I68" s="3">
        <f t="shared" si="20"/>
        <v>0</v>
      </c>
      <c r="J68" s="3">
        <f t="shared" si="20"/>
        <v>7</v>
      </c>
      <c r="K68" s="22">
        <f t="shared" ref="K68:K70" si="21">SUM(E68:J68)</f>
        <v>93</v>
      </c>
      <c r="L68" s="3">
        <f>+L13</f>
        <v>84</v>
      </c>
      <c r="M68" s="3">
        <f t="shared" ref="M68:N68" si="22">+M13</f>
        <v>3</v>
      </c>
      <c r="N68" s="3">
        <f t="shared" si="22"/>
        <v>0</v>
      </c>
      <c r="O68" s="22">
        <f t="shared" si="17"/>
        <v>87</v>
      </c>
      <c r="P68" s="22">
        <f t="shared" si="18"/>
        <v>11</v>
      </c>
      <c r="Q68" s="3"/>
      <c r="R68" s="3">
        <f>+R13</f>
        <v>554</v>
      </c>
      <c r="S68" s="3">
        <f t="shared" ref="S68:U68" si="23">+S13</f>
        <v>260</v>
      </c>
      <c r="T68" s="3">
        <f t="shared" si="23"/>
        <v>207</v>
      </c>
      <c r="U68" s="3">
        <f t="shared" si="23"/>
        <v>206</v>
      </c>
      <c r="V68" s="3"/>
      <c r="W68" s="18">
        <f t="shared" si="10"/>
        <v>2.3793103448275863</v>
      </c>
      <c r="X68" s="19" t="str">
        <f t="shared" si="11"/>
        <v/>
      </c>
      <c r="Y68" s="19">
        <f t="shared" si="12"/>
        <v>0.46931407942238268</v>
      </c>
      <c r="Z68" s="18">
        <f t="shared" si="13"/>
        <v>3.3793103448275863</v>
      </c>
      <c r="AA68" s="18">
        <f t="shared" si="14"/>
        <v>2.9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ref="D69:J70" si="24">+D14</f>
        <v>5</v>
      </c>
      <c r="E69" s="67">
        <f t="shared" si="24"/>
        <v>31</v>
      </c>
      <c r="F69" s="67">
        <f t="shared" si="24"/>
        <v>0</v>
      </c>
      <c r="G69" s="67">
        <f t="shared" si="24"/>
        <v>0</v>
      </c>
      <c r="H69" s="67">
        <f t="shared" si="24"/>
        <v>0</v>
      </c>
      <c r="I69" s="67">
        <f t="shared" si="24"/>
        <v>0</v>
      </c>
      <c r="J69" s="67">
        <f t="shared" si="24"/>
        <v>0</v>
      </c>
      <c r="K69" s="83">
        <f t="shared" si="21"/>
        <v>31</v>
      </c>
      <c r="L69" s="67">
        <f>+L14</f>
        <v>4</v>
      </c>
      <c r="M69" s="67">
        <f>+M14</f>
        <v>0</v>
      </c>
      <c r="N69" s="67">
        <f>+N14</f>
        <v>0</v>
      </c>
      <c r="O69" s="83">
        <f t="shared" si="17"/>
        <v>4</v>
      </c>
      <c r="P69" s="83">
        <v>5</v>
      </c>
      <c r="Q69" s="67"/>
      <c r="R69" s="67">
        <f>+R14</f>
        <v>280</v>
      </c>
      <c r="S69" s="67">
        <f t="shared" ref="S69:U70" si="25">+S14</f>
        <v>118</v>
      </c>
      <c r="T69" s="67">
        <f t="shared" si="25"/>
        <v>137</v>
      </c>
      <c r="U69" s="67">
        <f t="shared" si="25"/>
        <v>137</v>
      </c>
      <c r="V69" s="67"/>
      <c r="W69" s="90">
        <f t="shared" si="10"/>
        <v>34.25</v>
      </c>
      <c r="X69" s="91" t="str">
        <f t="shared" si="11"/>
        <v/>
      </c>
      <c r="Y69" s="91">
        <f t="shared" si="12"/>
        <v>0.42142857142857143</v>
      </c>
      <c r="Z69" s="90">
        <f t="shared" si="13"/>
        <v>40.5</v>
      </c>
      <c r="AA69" s="90">
        <f t="shared" si="14"/>
        <v>0.4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4"/>
        <v>8</v>
      </c>
      <c r="E70" s="67">
        <f t="shared" si="24"/>
        <v>11</v>
      </c>
      <c r="F70" s="67">
        <f t="shared" si="24"/>
        <v>0</v>
      </c>
      <c r="G70" s="67">
        <f t="shared" si="24"/>
        <v>0</v>
      </c>
      <c r="H70" s="67">
        <f t="shared" si="24"/>
        <v>0</v>
      </c>
      <c r="I70" s="67">
        <f t="shared" si="24"/>
        <v>0</v>
      </c>
      <c r="J70" s="67">
        <f t="shared" si="24"/>
        <v>0</v>
      </c>
      <c r="K70" s="83">
        <f t="shared" si="21"/>
        <v>11</v>
      </c>
      <c r="L70" s="67">
        <f>+L15</f>
        <v>42</v>
      </c>
      <c r="M70" s="67">
        <f>+M15</f>
        <v>0</v>
      </c>
      <c r="N70" s="67">
        <f>+N15</f>
        <v>0</v>
      </c>
      <c r="O70" s="83">
        <f t="shared" si="17"/>
        <v>42</v>
      </c>
      <c r="P70" s="83">
        <v>4</v>
      </c>
      <c r="Q70" s="67"/>
      <c r="R70" s="67">
        <f>+R15</f>
        <v>286</v>
      </c>
      <c r="S70" s="67">
        <f t="shared" si="25"/>
        <v>226</v>
      </c>
      <c r="T70" s="67">
        <f t="shared" si="25"/>
        <v>494</v>
      </c>
      <c r="U70" s="67">
        <f t="shared" si="25"/>
        <v>494</v>
      </c>
      <c r="V70" s="67"/>
      <c r="W70" s="90">
        <f t="shared" si="10"/>
        <v>11.761904761904763</v>
      </c>
      <c r="X70" s="91" t="str">
        <f t="shared" si="11"/>
        <v/>
      </c>
      <c r="Y70" s="91">
        <f t="shared" si="12"/>
        <v>0.79020979020979021</v>
      </c>
      <c r="Z70" s="90">
        <f t="shared" si="13"/>
        <v>1.4285714285714286</v>
      </c>
      <c r="AA70" s="90">
        <f t="shared" si="14"/>
        <v>4.2</v>
      </c>
    </row>
    <row r="71" spans="1:27" ht="15" x14ac:dyDescent="0.2">
      <c r="A71" s="20" t="s">
        <v>55</v>
      </c>
      <c r="B71" s="21" t="s">
        <v>56</v>
      </c>
      <c r="C71" s="3">
        <f>+C17</f>
        <v>50</v>
      </c>
      <c r="D71" s="3">
        <f t="shared" ref="D71:J72" si="26">+D17</f>
        <v>35</v>
      </c>
      <c r="E71" s="3">
        <f t="shared" si="26"/>
        <v>247</v>
      </c>
      <c r="F71" s="3">
        <f t="shared" si="26"/>
        <v>0</v>
      </c>
      <c r="G71" s="3">
        <f t="shared" si="26"/>
        <v>0</v>
      </c>
      <c r="H71" s="3">
        <f t="shared" si="26"/>
        <v>0</v>
      </c>
      <c r="I71" s="3">
        <f t="shared" si="26"/>
        <v>0</v>
      </c>
      <c r="J71" s="3">
        <f t="shared" si="26"/>
        <v>1</v>
      </c>
      <c r="K71" s="22">
        <f>SUM(E71:J71)</f>
        <v>248</v>
      </c>
      <c r="L71" s="3">
        <f>+L17</f>
        <v>243</v>
      </c>
      <c r="M71" s="3">
        <f t="shared" ref="M71:N72" si="27">+M17</f>
        <v>6</v>
      </c>
      <c r="N71" s="3">
        <f t="shared" si="27"/>
        <v>0</v>
      </c>
      <c r="O71" s="22">
        <f>SUM(L71:N71)</f>
        <v>249</v>
      </c>
      <c r="P71" s="22">
        <f>+D71+K71-O71</f>
        <v>34</v>
      </c>
      <c r="Q71" s="3"/>
      <c r="R71" s="3">
        <f>+R17</f>
        <v>1013</v>
      </c>
      <c r="S71" s="3">
        <f t="shared" ref="S71:U72" si="28">+S17</f>
        <v>919</v>
      </c>
      <c r="T71" s="3">
        <f t="shared" si="28"/>
        <v>944</v>
      </c>
      <c r="U71" s="3">
        <f t="shared" si="28"/>
        <v>934</v>
      </c>
      <c r="V71" s="3"/>
      <c r="W71" s="18">
        <f>IF(S71&gt;0,T71/O71,"")</f>
        <v>3.7911646586345382</v>
      </c>
      <c r="X71" s="19" t="str">
        <f>IF(N71&gt;0,(N71/O71),"")</f>
        <v/>
      </c>
      <c r="Y71" s="19">
        <f>IF(S71&gt;0,(S71/R71),"")</f>
        <v>0.90720631786771966</v>
      </c>
      <c r="Z71" s="18">
        <f>IF(S71&gt;0,(R71-S71)/O71,"")</f>
        <v>0.37751004016064255</v>
      </c>
      <c r="AA71" s="18">
        <f>IF(S71&gt;0,O71/C71,"")</f>
        <v>4.9800000000000004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6"/>
        <v>3</v>
      </c>
      <c r="E72" s="3">
        <f t="shared" si="26"/>
        <v>28</v>
      </c>
      <c r="F72" s="3">
        <f t="shared" si="26"/>
        <v>0</v>
      </c>
      <c r="G72" s="3">
        <f t="shared" si="26"/>
        <v>0</v>
      </c>
      <c r="H72" s="3">
        <f t="shared" si="26"/>
        <v>0</v>
      </c>
      <c r="I72" s="3">
        <f t="shared" si="26"/>
        <v>0</v>
      </c>
      <c r="J72" s="3">
        <f t="shared" si="26"/>
        <v>1</v>
      </c>
      <c r="K72" s="22">
        <f t="shared" ref="K72:K75" si="29">SUM(E72:J72)</f>
        <v>29</v>
      </c>
      <c r="L72" s="3">
        <f>+L18</f>
        <v>28</v>
      </c>
      <c r="M72" s="3">
        <f t="shared" si="27"/>
        <v>1</v>
      </c>
      <c r="N72" s="3">
        <f t="shared" si="27"/>
        <v>0</v>
      </c>
      <c r="O72" s="22">
        <f t="shared" ref="O72:O75" si="30">SUM(L72:N72)</f>
        <v>29</v>
      </c>
      <c r="P72" s="22">
        <f t="shared" ref="P72:P78" si="31">+D72+K72-O72</f>
        <v>3</v>
      </c>
      <c r="Q72" s="3"/>
      <c r="R72" s="3">
        <f>+R18</f>
        <v>150</v>
      </c>
      <c r="S72" s="3">
        <f t="shared" si="28"/>
        <v>92</v>
      </c>
      <c r="T72" s="3">
        <f t="shared" si="28"/>
        <v>85</v>
      </c>
      <c r="U72" s="3">
        <f t="shared" si="28"/>
        <v>85</v>
      </c>
      <c r="V72" s="3"/>
      <c r="W72" s="18">
        <f t="shared" ref="W72:W75" si="32">IF(S72&gt;0,T72/O72,"")</f>
        <v>2.9310344827586206</v>
      </c>
      <c r="X72" s="19" t="str">
        <f t="shared" ref="X72:X75" si="33">IF(N72&gt;0,(N72/O72),"")</f>
        <v/>
      </c>
      <c r="Y72" s="19">
        <f t="shared" ref="Y72:Y75" si="34">IF(S72&gt;0,(S72/R72),"")</f>
        <v>0.61333333333333329</v>
      </c>
      <c r="Z72" s="18">
        <f t="shared" ref="Z72:Z75" si="35">IF(S72&gt;0,(R72-S72)/O72,"")</f>
        <v>2</v>
      </c>
      <c r="AA72" s="18">
        <f t="shared" ref="AA72:AA75" si="36">IF(S72&gt;0,O72/C72,"")</f>
        <v>2.9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7">+D24</f>
        <v>9</v>
      </c>
      <c r="E73" s="3">
        <f t="shared" si="37"/>
        <v>17</v>
      </c>
      <c r="F73" s="3">
        <f t="shared" si="37"/>
        <v>0</v>
      </c>
      <c r="G73" s="3">
        <f t="shared" si="37"/>
        <v>3</v>
      </c>
      <c r="H73" s="3">
        <f t="shared" si="37"/>
        <v>0</v>
      </c>
      <c r="I73" s="3">
        <f t="shared" si="37"/>
        <v>148</v>
      </c>
      <c r="J73" s="3">
        <f t="shared" si="37"/>
        <v>8</v>
      </c>
      <c r="K73" s="22">
        <f t="shared" si="29"/>
        <v>176</v>
      </c>
      <c r="L73" s="3">
        <f>+L24</f>
        <v>176</v>
      </c>
      <c r="M73" s="3">
        <f t="shared" ref="M73:N73" si="38">+M24</f>
        <v>1</v>
      </c>
      <c r="N73" s="3">
        <f t="shared" si="38"/>
        <v>2</v>
      </c>
      <c r="O73" s="22">
        <f t="shared" si="30"/>
        <v>179</v>
      </c>
      <c r="P73" s="22">
        <f t="shared" si="31"/>
        <v>6</v>
      </c>
      <c r="Q73" s="24"/>
      <c r="R73" s="3">
        <f>+R24</f>
        <v>720</v>
      </c>
      <c r="S73" s="3">
        <f t="shared" ref="S73:U73" si="39">+S24</f>
        <v>345</v>
      </c>
      <c r="T73" s="3">
        <f t="shared" si="39"/>
        <v>357</v>
      </c>
      <c r="U73" s="3">
        <f t="shared" si="39"/>
        <v>0</v>
      </c>
      <c r="V73" s="3"/>
      <c r="W73" s="18">
        <f t="shared" si="32"/>
        <v>1.994413407821229</v>
      </c>
      <c r="X73" s="19">
        <f t="shared" si="33"/>
        <v>1.11731843575419E-2</v>
      </c>
      <c r="Y73" s="19">
        <f>IF(S73&gt;0,(S73/R73),"")</f>
        <v>0.47916666666666669</v>
      </c>
      <c r="Z73" s="18">
        <f>IF(S73&gt;0,(R73-S73)/O73,"")</f>
        <v>2.0949720670391061</v>
      </c>
      <c r="AA73" s="18">
        <f t="shared" si="36"/>
        <v>6.884615384615385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40">+D26</f>
        <v>8</v>
      </c>
      <c r="E74" s="3">
        <f t="shared" si="40"/>
        <v>7</v>
      </c>
      <c r="F74" s="3">
        <f t="shared" si="40"/>
        <v>0</v>
      </c>
      <c r="G74" s="3">
        <f t="shared" si="40"/>
        <v>0</v>
      </c>
      <c r="H74" s="3">
        <f t="shared" si="40"/>
        <v>0</v>
      </c>
      <c r="I74" s="3">
        <f t="shared" si="40"/>
        <v>0</v>
      </c>
      <c r="J74" s="3">
        <f t="shared" si="40"/>
        <v>17</v>
      </c>
      <c r="K74" s="22">
        <f t="shared" si="29"/>
        <v>24</v>
      </c>
      <c r="L74" s="3">
        <f>+L26</f>
        <v>1</v>
      </c>
      <c r="M74" s="3">
        <f t="shared" ref="M74:N74" si="41">+M26</f>
        <v>13</v>
      </c>
      <c r="N74" s="3">
        <f t="shared" si="41"/>
        <v>11</v>
      </c>
      <c r="O74" s="22">
        <f t="shared" si="30"/>
        <v>25</v>
      </c>
      <c r="P74" s="22">
        <f t="shared" si="31"/>
        <v>7</v>
      </c>
      <c r="Q74" s="3"/>
      <c r="R74" s="3">
        <f>+R26</f>
        <v>224</v>
      </c>
      <c r="S74" s="3">
        <f t="shared" ref="S74:U74" si="42">+S26</f>
        <v>201</v>
      </c>
      <c r="T74" s="3">
        <f t="shared" si="42"/>
        <v>146</v>
      </c>
      <c r="U74" s="3">
        <f t="shared" si="42"/>
        <v>146</v>
      </c>
      <c r="V74" s="3"/>
      <c r="W74" s="18">
        <f t="shared" si="32"/>
        <v>5.84</v>
      </c>
      <c r="X74" s="19">
        <f t="shared" si="33"/>
        <v>0.44</v>
      </c>
      <c r="Y74" s="19">
        <f t="shared" si="34"/>
        <v>0.8973214285714286</v>
      </c>
      <c r="Z74" s="18">
        <f t="shared" si="35"/>
        <v>0.92</v>
      </c>
      <c r="AA74" s="18">
        <f t="shared" si="36"/>
        <v>3.125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3">+D28</f>
        <v>5</v>
      </c>
      <c r="E75" s="3">
        <f t="shared" si="43"/>
        <v>17</v>
      </c>
      <c r="F75" s="3">
        <f t="shared" si="43"/>
        <v>0</v>
      </c>
      <c r="G75" s="3">
        <f t="shared" si="43"/>
        <v>1</v>
      </c>
      <c r="H75" s="3">
        <f t="shared" si="43"/>
        <v>0</v>
      </c>
      <c r="I75" s="3">
        <f t="shared" si="43"/>
        <v>0</v>
      </c>
      <c r="J75" s="3">
        <f t="shared" si="43"/>
        <v>18</v>
      </c>
      <c r="K75" s="22">
        <f t="shared" si="29"/>
        <v>36</v>
      </c>
      <c r="L75" s="3">
        <f>+L28</f>
        <v>6</v>
      </c>
      <c r="M75" s="3">
        <f t="shared" ref="M75:N75" si="44">+M28</f>
        <v>26</v>
      </c>
      <c r="N75" s="3">
        <f t="shared" si="44"/>
        <v>3</v>
      </c>
      <c r="O75" s="22">
        <f t="shared" si="30"/>
        <v>35</v>
      </c>
      <c r="P75" s="22">
        <f t="shared" si="31"/>
        <v>6</v>
      </c>
      <c r="Q75" s="3"/>
      <c r="R75" s="3">
        <f>+R28</f>
        <v>168</v>
      </c>
      <c r="S75" s="3">
        <f t="shared" ref="S75:U75" si="45">+S28</f>
        <v>152</v>
      </c>
      <c r="T75" s="3">
        <f t="shared" si="45"/>
        <v>156</v>
      </c>
      <c r="U75" s="3">
        <f t="shared" si="45"/>
        <v>156</v>
      </c>
      <c r="V75" s="3"/>
      <c r="W75" s="18">
        <f t="shared" si="32"/>
        <v>4.4571428571428573</v>
      </c>
      <c r="X75" s="19">
        <f t="shared" si="33"/>
        <v>8.5714285714285715E-2</v>
      </c>
      <c r="Y75" s="19">
        <f t="shared" si="34"/>
        <v>0.90476190476190477</v>
      </c>
      <c r="Z75" s="18">
        <f t="shared" si="35"/>
        <v>0.45714285714285713</v>
      </c>
      <c r="AA75" s="18">
        <f t="shared" si="36"/>
        <v>5.833333333333333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6">+D30</f>
        <v>5</v>
      </c>
      <c r="E76" s="3">
        <f t="shared" si="46"/>
        <v>35</v>
      </c>
      <c r="F76" s="3">
        <f t="shared" si="46"/>
        <v>0</v>
      </c>
      <c r="G76" s="3">
        <f t="shared" si="46"/>
        <v>0</v>
      </c>
      <c r="H76" s="3">
        <f t="shared" si="46"/>
        <v>0</v>
      </c>
      <c r="I76" s="3">
        <f t="shared" si="46"/>
        <v>0</v>
      </c>
      <c r="J76" s="3">
        <f t="shared" si="46"/>
        <v>3</v>
      </c>
      <c r="K76" s="22">
        <f>SUM(E76:J76)</f>
        <v>38</v>
      </c>
      <c r="L76" s="3">
        <f>+L30</f>
        <v>30</v>
      </c>
      <c r="M76" s="3">
        <f t="shared" ref="M76:N76" si="47">+M30</f>
        <v>7</v>
      </c>
      <c r="N76" s="3">
        <f t="shared" si="47"/>
        <v>0</v>
      </c>
      <c r="O76" s="22">
        <f>SUM(L76:N76)</f>
        <v>37</v>
      </c>
      <c r="P76" s="22">
        <f t="shared" si="31"/>
        <v>6</v>
      </c>
      <c r="Q76" s="3"/>
      <c r="R76" s="3">
        <f>+R30</f>
        <v>168</v>
      </c>
      <c r="S76" s="3">
        <f t="shared" ref="S76:U76" si="48">+S30</f>
        <v>97</v>
      </c>
      <c r="T76" s="3">
        <f t="shared" si="48"/>
        <v>96</v>
      </c>
      <c r="U76" s="3">
        <f t="shared" si="48"/>
        <v>92</v>
      </c>
      <c r="V76" s="3"/>
      <c r="W76" s="18">
        <f>IF(S76&gt;0,T76/O76,"")</f>
        <v>2.5945945945945947</v>
      </c>
      <c r="X76" s="19" t="str">
        <f>IF(N76&gt;0,(N76/O76),"")</f>
        <v/>
      </c>
      <c r="Y76" s="19">
        <f>IF(S76&gt;0,(S76/R76),"")</f>
        <v>0.57738095238095233</v>
      </c>
      <c r="Z76" s="18">
        <f>IF(S76&gt;0,(R76-S76)/O76,"")</f>
        <v>1.9189189189189189</v>
      </c>
      <c r="AA76" s="18">
        <f>IF(S76&gt;0,O76/C76,"")</f>
        <v>6.166666666666667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9">+D34+D35</f>
        <v>51</v>
      </c>
      <c r="E77" s="3">
        <f t="shared" si="49"/>
        <v>168</v>
      </c>
      <c r="F77" s="3">
        <f t="shared" si="49"/>
        <v>0</v>
      </c>
      <c r="G77" s="3">
        <f t="shared" si="49"/>
        <v>30</v>
      </c>
      <c r="H77" s="3">
        <f t="shared" si="49"/>
        <v>0</v>
      </c>
      <c r="I77" s="3">
        <f t="shared" si="49"/>
        <v>0</v>
      </c>
      <c r="J77" s="3">
        <f t="shared" si="49"/>
        <v>84</v>
      </c>
      <c r="K77" s="22">
        <f>SUM(E77:J77)</f>
        <v>282</v>
      </c>
      <c r="L77" s="3">
        <f>+L34+L35</f>
        <v>190</v>
      </c>
      <c r="M77" s="3">
        <f t="shared" ref="M77:N77" si="50">+M34+M35</f>
        <v>88</v>
      </c>
      <c r="N77" s="3">
        <f t="shared" si="50"/>
        <v>2</v>
      </c>
      <c r="O77" s="22">
        <f>SUM(L77:N77)</f>
        <v>280</v>
      </c>
      <c r="P77" s="22">
        <f t="shared" si="31"/>
        <v>53</v>
      </c>
      <c r="Q77" s="3"/>
      <c r="R77" s="3">
        <f>+R34+R35</f>
        <v>1789</v>
      </c>
      <c r="S77" s="3">
        <f t="shared" ref="S77:U77" si="51">+S34+S35</f>
        <v>1635</v>
      </c>
      <c r="T77" s="3">
        <f t="shared" si="51"/>
        <v>1397</v>
      </c>
      <c r="U77" s="3">
        <f t="shared" si="51"/>
        <v>1389</v>
      </c>
      <c r="V77" s="3"/>
      <c r="W77" s="18">
        <f>IF(S77&gt;0,T77/O77,"")</f>
        <v>4.9892857142857139</v>
      </c>
      <c r="X77" s="19">
        <f>IF(N77&gt;0,(N77/O77),"")</f>
        <v>7.1428571428571426E-3</v>
      </c>
      <c r="Y77" s="19">
        <f>IF(S77&gt;0,(S77/R77),"")</f>
        <v>0.91391839016210175</v>
      </c>
      <c r="Z77" s="18">
        <f>IF(S77&gt;0,(R77-S77)/O77,"")</f>
        <v>0.55000000000000004</v>
      </c>
      <c r="AA77" s="18">
        <f>IF(S77&gt;0,O77/C77,"")</f>
        <v>4.3076923076923075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2">SUM(E78:J78)</f>
        <v>0</v>
      </c>
      <c r="L78" s="3"/>
      <c r="M78" s="3"/>
      <c r="N78" s="3"/>
      <c r="O78" s="22">
        <f t="shared" ref="O78" si="53">SUM(L78:N78)</f>
        <v>0</v>
      </c>
      <c r="P78" s="22">
        <f t="shared" si="31"/>
        <v>0</v>
      </c>
      <c r="Q78" s="3"/>
      <c r="R78" s="3"/>
      <c r="S78" s="3"/>
      <c r="T78" s="3"/>
      <c r="U78" s="3"/>
      <c r="V78" s="3"/>
      <c r="W78" s="18" t="str">
        <f t="shared" ref="W78" si="54">IF(S78&gt;0,T78/O78,"")</f>
        <v/>
      </c>
      <c r="X78" s="19" t="str">
        <f t="shared" ref="X78" si="55">IF(N78&gt;0,(N78/O78),"")</f>
        <v/>
      </c>
      <c r="Y78" s="19" t="str">
        <f t="shared" ref="Y78" si="56">IF(S78&gt;0,(S78/R78),"")</f>
        <v/>
      </c>
      <c r="Z78" s="18" t="str">
        <f t="shared" ref="Z78" si="57">IF(S78&gt;0,(R78-S78)/O78,"")</f>
        <v/>
      </c>
      <c r="AA78" s="18" t="str">
        <f t="shared" ref="AA78" si="58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9">SUM(C67+C71+C72+C73+C77)</f>
        <v>222</v>
      </c>
      <c r="D80" s="17">
        <f t="shared" si="59"/>
        <v>176</v>
      </c>
      <c r="E80" s="17">
        <f t="shared" si="59"/>
        <v>721</v>
      </c>
      <c r="F80" s="17">
        <f t="shared" si="59"/>
        <v>0</v>
      </c>
      <c r="G80" s="17">
        <f t="shared" si="59"/>
        <v>42</v>
      </c>
      <c r="H80" s="17">
        <f t="shared" si="59"/>
        <v>0</v>
      </c>
      <c r="I80" s="17">
        <f t="shared" si="59"/>
        <v>148</v>
      </c>
      <c r="J80" s="17">
        <f t="shared" si="59"/>
        <v>144</v>
      </c>
      <c r="K80" s="17">
        <f t="shared" si="59"/>
        <v>1055</v>
      </c>
      <c r="L80" s="17">
        <f t="shared" si="59"/>
        <v>895</v>
      </c>
      <c r="M80" s="17">
        <f t="shared" si="59"/>
        <v>140</v>
      </c>
      <c r="N80" s="17">
        <f t="shared" si="59"/>
        <v>35</v>
      </c>
      <c r="O80" s="17">
        <f t="shared" si="59"/>
        <v>1070</v>
      </c>
      <c r="P80" s="17">
        <f t="shared" si="59"/>
        <v>161</v>
      </c>
      <c r="Q80" s="17">
        <f t="shared" si="59"/>
        <v>0</v>
      </c>
      <c r="R80" s="17">
        <f t="shared" si="59"/>
        <v>5769</v>
      </c>
      <c r="S80" s="17">
        <f t="shared" si="59"/>
        <v>5021</v>
      </c>
      <c r="T80" s="17">
        <f t="shared" si="59"/>
        <v>4874</v>
      </c>
      <c r="U80" s="17">
        <f t="shared" si="59"/>
        <v>4466</v>
      </c>
      <c r="V80" s="73"/>
      <c r="W80" s="73"/>
      <c r="X80" s="73"/>
      <c r="Y80" s="73"/>
      <c r="Z80" s="73"/>
      <c r="AA80" s="73"/>
    </row>
    <row r="82" spans="1:27" ht="15.75" x14ac:dyDescent="0.25">
      <c r="F82" s="142" t="s">
        <v>148</v>
      </c>
      <c r="G82" s="142"/>
      <c r="H82" s="142"/>
      <c r="I82" s="142"/>
      <c r="J82" s="142"/>
      <c r="K82" s="142"/>
      <c r="L82" s="142"/>
    </row>
    <row r="84" spans="1:27" x14ac:dyDescent="0.2">
      <c r="A84" s="143" t="s">
        <v>6</v>
      </c>
      <c r="B84" s="145" t="s">
        <v>7</v>
      </c>
      <c r="C84" s="132" t="s">
        <v>8</v>
      </c>
      <c r="D84" s="132" t="s">
        <v>9</v>
      </c>
      <c r="E84" s="130" t="s">
        <v>10</v>
      </c>
      <c r="F84" s="134"/>
      <c r="G84" s="134"/>
      <c r="H84" s="134"/>
      <c r="I84" s="134"/>
      <c r="J84" s="134"/>
      <c r="K84" s="131"/>
      <c r="L84" s="130" t="s">
        <v>11</v>
      </c>
      <c r="M84" s="134"/>
      <c r="N84" s="134"/>
      <c r="O84" s="131"/>
      <c r="P84" s="132" t="s">
        <v>12</v>
      </c>
      <c r="Q84" s="132" t="s">
        <v>13</v>
      </c>
      <c r="R84" s="130" t="s">
        <v>14</v>
      </c>
      <c r="S84" s="131"/>
      <c r="T84" s="130" t="s">
        <v>15</v>
      </c>
      <c r="U84" s="131"/>
      <c r="V84" s="132" t="s">
        <v>16</v>
      </c>
      <c r="W84" s="130" t="s">
        <v>17</v>
      </c>
      <c r="X84" s="134"/>
      <c r="Y84" s="134"/>
      <c r="Z84" s="134"/>
      <c r="AA84" s="131"/>
    </row>
    <row r="85" spans="1:27" ht="56.25" x14ac:dyDescent="0.2">
      <c r="A85" s="144"/>
      <c r="B85" s="146"/>
      <c r="C85" s="133"/>
      <c r="D85" s="133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3" t="s">
        <v>24</v>
      </c>
      <c r="L85" s="8" t="s">
        <v>25</v>
      </c>
      <c r="M85" s="9" t="s">
        <v>26</v>
      </c>
      <c r="N85" s="122" t="s">
        <v>27</v>
      </c>
      <c r="O85" s="9" t="s">
        <v>24</v>
      </c>
      <c r="P85" s="133"/>
      <c r="Q85" s="133"/>
      <c r="R85" s="121" t="s">
        <v>28</v>
      </c>
      <c r="S85" s="9" t="s">
        <v>29</v>
      </c>
      <c r="T85" s="121" t="s">
        <v>24</v>
      </c>
      <c r="U85" s="9" t="s">
        <v>30</v>
      </c>
      <c r="V85" s="133"/>
      <c r="W85" s="8" t="s">
        <v>31</v>
      </c>
      <c r="X85" s="14" t="s">
        <v>32</v>
      </c>
      <c r="Y85" s="14" t="s">
        <v>33</v>
      </c>
      <c r="Z85" s="14" t="s">
        <v>34</v>
      </c>
      <c r="AA85" s="123" t="s">
        <v>35</v>
      </c>
    </row>
    <row r="86" spans="1:27" ht="15.75" x14ac:dyDescent="0.25">
      <c r="A86" s="15"/>
      <c r="B86" s="124" t="s">
        <v>36</v>
      </c>
      <c r="C86" s="17">
        <f t="shared" ref="C86:V86" si="60">SUM(C87:C96)</f>
        <v>292</v>
      </c>
      <c r="D86" s="17">
        <f t="shared" si="60"/>
        <v>212</v>
      </c>
      <c r="E86" s="17">
        <f t="shared" si="60"/>
        <v>892</v>
      </c>
      <c r="F86" s="17">
        <f t="shared" si="60"/>
        <v>0</v>
      </c>
      <c r="G86" s="17">
        <f t="shared" si="60"/>
        <v>59</v>
      </c>
      <c r="H86" s="17">
        <f t="shared" si="60"/>
        <v>0</v>
      </c>
      <c r="I86" s="17">
        <f t="shared" si="60"/>
        <v>148</v>
      </c>
      <c r="J86" s="17">
        <f t="shared" si="60"/>
        <v>189</v>
      </c>
      <c r="K86" s="17">
        <f t="shared" si="60"/>
        <v>1288</v>
      </c>
      <c r="L86" s="17">
        <f t="shared" si="60"/>
        <v>1062</v>
      </c>
      <c r="M86" s="17">
        <f t="shared" si="60"/>
        <v>189</v>
      </c>
      <c r="N86" s="17">
        <f t="shared" si="60"/>
        <v>49</v>
      </c>
      <c r="O86" s="17">
        <f t="shared" si="60"/>
        <v>1300</v>
      </c>
      <c r="P86" s="17">
        <f t="shared" si="60"/>
        <v>200</v>
      </c>
      <c r="Q86" s="17">
        <f t="shared" si="60"/>
        <v>0</v>
      </c>
      <c r="R86" s="17">
        <f t="shared" si="60"/>
        <v>7449</v>
      </c>
      <c r="S86" s="17">
        <f t="shared" si="60"/>
        <v>6075</v>
      </c>
      <c r="T86" s="17">
        <f t="shared" si="60"/>
        <v>6110</v>
      </c>
      <c r="U86" s="17">
        <f t="shared" si="60"/>
        <v>5697</v>
      </c>
      <c r="V86" s="17">
        <f t="shared" si="60"/>
        <v>0</v>
      </c>
      <c r="W86" s="18">
        <f t="shared" ref="W86:W90" si="61">IF(S86&gt;0,T86/O86,"")</f>
        <v>4.7</v>
      </c>
      <c r="X86" s="19">
        <f t="shared" ref="X86:X90" si="62">IF(N86&gt;0,(N86/O86),"")</f>
        <v>3.7692307692307692E-2</v>
      </c>
      <c r="Y86" s="19">
        <f t="shared" ref="Y86:Y90" si="63">IF(S86&gt;0,(S86/R86),"")</f>
        <v>0.815545710833669</v>
      </c>
      <c r="Z86" s="18">
        <f t="shared" ref="Z86:Z90" si="64">IF(S86&gt;0,(R86-S86)/O86,"")</f>
        <v>1.0569230769230769</v>
      </c>
      <c r="AA86" s="18">
        <f t="shared" ref="AA86:AA90" si="65">IF(S86&gt;0,O86/C86,"")</f>
        <v>4.4520547945205475</v>
      </c>
    </row>
    <row r="87" spans="1:27" ht="15.75" x14ac:dyDescent="0.25">
      <c r="A87" s="20" t="s">
        <v>150</v>
      </c>
      <c r="B87" s="21" t="s">
        <v>149</v>
      </c>
      <c r="C87" s="3">
        <f>+C8+C18+C35</f>
        <v>114</v>
      </c>
      <c r="D87" s="3">
        <f t="shared" ref="D87:N87" si="66">+D8+D18+D35</f>
        <v>103</v>
      </c>
      <c r="E87" s="3">
        <f t="shared" si="66"/>
        <v>304</v>
      </c>
      <c r="F87" s="3">
        <f t="shared" si="66"/>
        <v>0</v>
      </c>
      <c r="G87" s="3">
        <f t="shared" si="66"/>
        <v>32</v>
      </c>
      <c r="H87" s="3">
        <f t="shared" si="66"/>
        <v>0</v>
      </c>
      <c r="I87" s="3">
        <f t="shared" si="66"/>
        <v>0</v>
      </c>
      <c r="J87" s="3">
        <f t="shared" si="66"/>
        <v>100</v>
      </c>
      <c r="K87" s="22">
        <f>SUM(E87:J87)</f>
        <v>436</v>
      </c>
      <c r="L87" s="67">
        <f t="shared" si="66"/>
        <v>371</v>
      </c>
      <c r="M87" s="3">
        <f t="shared" si="66"/>
        <v>50</v>
      </c>
      <c r="N87" s="67">
        <f t="shared" si="66"/>
        <v>22</v>
      </c>
      <c r="O87" s="22">
        <f t="shared" ref="O87:O90" si="67">SUM(L87:N87)</f>
        <v>443</v>
      </c>
      <c r="P87" s="22">
        <f t="shared" ref="P87:P90" si="68">+D87+K87-O87</f>
        <v>96</v>
      </c>
      <c r="Q87" s="3"/>
      <c r="R87" s="3">
        <f t="shared" ref="R87:U87" si="69">+R8+R18+R35</f>
        <v>3140</v>
      </c>
      <c r="S87" s="67">
        <f t="shared" si="69"/>
        <v>2927</v>
      </c>
      <c r="T87" s="3">
        <f t="shared" si="69"/>
        <v>2754</v>
      </c>
      <c r="U87" s="3">
        <f t="shared" si="69"/>
        <v>2716</v>
      </c>
      <c r="V87" s="3"/>
      <c r="W87" s="18">
        <f t="shared" si="61"/>
        <v>6.2167042889390522</v>
      </c>
      <c r="X87" s="19">
        <f t="shared" si="62"/>
        <v>4.9661399548532728E-2</v>
      </c>
      <c r="Y87" s="19">
        <f t="shared" si="63"/>
        <v>0.93216560509554136</v>
      </c>
      <c r="Z87" s="18">
        <f t="shared" si="64"/>
        <v>0.48081264108352145</v>
      </c>
      <c r="AA87" s="18">
        <f t="shared" si="65"/>
        <v>3.8859649122807016</v>
      </c>
    </row>
    <row r="88" spans="1:27" ht="15" x14ac:dyDescent="0.2">
      <c r="A88" s="20" t="s">
        <v>151</v>
      </c>
      <c r="B88" s="21" t="s">
        <v>152</v>
      </c>
      <c r="C88" s="3">
        <f>+C34+C9</f>
        <v>32</v>
      </c>
      <c r="D88" s="3">
        <f t="shared" ref="D88:N88" si="70">+D34+D9</f>
        <v>29</v>
      </c>
      <c r="E88" s="3">
        <f t="shared" si="70"/>
        <v>153</v>
      </c>
      <c r="F88" s="3">
        <f t="shared" si="70"/>
        <v>0</v>
      </c>
      <c r="G88" s="3">
        <f t="shared" si="70"/>
        <v>7</v>
      </c>
      <c r="H88" s="3">
        <f t="shared" si="70"/>
        <v>0</v>
      </c>
      <c r="I88" s="3">
        <f t="shared" si="70"/>
        <v>0</v>
      </c>
      <c r="J88" s="3">
        <f t="shared" si="70"/>
        <v>35</v>
      </c>
      <c r="K88" s="22">
        <f t="shared" ref="K88:K90" si="71">SUM(E88:J88)</f>
        <v>195</v>
      </c>
      <c r="L88" s="3">
        <f t="shared" si="70"/>
        <v>105</v>
      </c>
      <c r="M88" s="3">
        <f t="shared" si="70"/>
        <v>83</v>
      </c>
      <c r="N88" s="3">
        <f t="shared" si="70"/>
        <v>11</v>
      </c>
      <c r="O88" s="22">
        <f t="shared" si="67"/>
        <v>199</v>
      </c>
      <c r="P88" s="22">
        <f t="shared" si="68"/>
        <v>25</v>
      </c>
      <c r="Q88" s="3"/>
      <c r="R88" s="3">
        <f t="shared" ref="R88:U88" si="72">+R34+R9</f>
        <v>896</v>
      </c>
      <c r="S88" s="3">
        <f t="shared" si="72"/>
        <v>830</v>
      </c>
      <c r="T88" s="3">
        <f t="shared" si="72"/>
        <v>819</v>
      </c>
      <c r="U88" s="3">
        <f t="shared" si="72"/>
        <v>816</v>
      </c>
      <c r="V88" s="3"/>
      <c r="W88" s="18">
        <f t="shared" si="61"/>
        <v>4.1155778894472359</v>
      </c>
      <c r="X88" s="19">
        <f t="shared" si="62"/>
        <v>5.5276381909547742E-2</v>
      </c>
      <c r="Y88" s="19">
        <f t="shared" si="63"/>
        <v>0.9263392857142857</v>
      </c>
      <c r="Z88" s="18">
        <f t="shared" si="64"/>
        <v>0.33165829145728642</v>
      </c>
      <c r="AA88" s="18">
        <f t="shared" si="65"/>
        <v>6.21875</v>
      </c>
    </row>
    <row r="89" spans="1:27" ht="15" x14ac:dyDescent="0.2">
      <c r="A89" s="20" t="s">
        <v>153</v>
      </c>
      <c r="B89" s="23" t="s">
        <v>154</v>
      </c>
      <c r="C89" s="3">
        <f>+C26</f>
        <v>8</v>
      </c>
      <c r="D89" s="3">
        <f t="shared" ref="D89:N89" si="73">+D26</f>
        <v>8</v>
      </c>
      <c r="E89" s="3">
        <f t="shared" si="73"/>
        <v>7</v>
      </c>
      <c r="F89" s="3">
        <f t="shared" si="73"/>
        <v>0</v>
      </c>
      <c r="G89" s="3">
        <f t="shared" si="73"/>
        <v>0</v>
      </c>
      <c r="H89" s="3">
        <f t="shared" si="73"/>
        <v>0</v>
      </c>
      <c r="I89" s="3">
        <f t="shared" si="73"/>
        <v>0</v>
      </c>
      <c r="J89" s="3">
        <f t="shared" si="73"/>
        <v>17</v>
      </c>
      <c r="K89" s="22">
        <f t="shared" si="71"/>
        <v>24</v>
      </c>
      <c r="L89" s="3">
        <f t="shared" si="73"/>
        <v>1</v>
      </c>
      <c r="M89" s="3">
        <f t="shared" si="73"/>
        <v>13</v>
      </c>
      <c r="N89" s="3">
        <f t="shared" si="73"/>
        <v>11</v>
      </c>
      <c r="O89" s="22">
        <f t="shared" si="67"/>
        <v>25</v>
      </c>
      <c r="P89" s="22">
        <f t="shared" si="68"/>
        <v>7</v>
      </c>
      <c r="Q89" s="3"/>
      <c r="R89" s="3">
        <f t="shared" ref="R89:U89" si="74">+R26</f>
        <v>224</v>
      </c>
      <c r="S89" s="3">
        <f t="shared" si="74"/>
        <v>201</v>
      </c>
      <c r="T89" s="3">
        <f t="shared" si="74"/>
        <v>146</v>
      </c>
      <c r="U89" s="3">
        <f t="shared" si="74"/>
        <v>146</v>
      </c>
      <c r="V89" s="3"/>
      <c r="W89" s="18">
        <f t="shared" si="61"/>
        <v>5.84</v>
      </c>
      <c r="X89" s="19">
        <f t="shared" si="62"/>
        <v>0.44</v>
      </c>
      <c r="Y89" s="19">
        <f t="shared" si="63"/>
        <v>0.8973214285714286</v>
      </c>
      <c r="Z89" s="18">
        <f t="shared" si="64"/>
        <v>0.92</v>
      </c>
      <c r="AA89" s="18">
        <f t="shared" si="65"/>
        <v>3.125</v>
      </c>
    </row>
    <row r="90" spans="1:27" ht="15" x14ac:dyDescent="0.2">
      <c r="A90" s="20" t="s">
        <v>155</v>
      </c>
      <c r="B90" s="23" t="s">
        <v>156</v>
      </c>
      <c r="C90" s="3">
        <f>+C28</f>
        <v>6</v>
      </c>
      <c r="D90" s="3">
        <f t="shared" ref="D90:N90" si="75">+D28</f>
        <v>5</v>
      </c>
      <c r="E90" s="3">
        <f t="shared" si="75"/>
        <v>17</v>
      </c>
      <c r="F90" s="3">
        <f t="shared" si="75"/>
        <v>0</v>
      </c>
      <c r="G90" s="3">
        <f t="shared" si="75"/>
        <v>1</v>
      </c>
      <c r="H90" s="3">
        <f t="shared" si="75"/>
        <v>0</v>
      </c>
      <c r="I90" s="3">
        <f t="shared" si="75"/>
        <v>0</v>
      </c>
      <c r="J90" s="3">
        <f t="shared" si="75"/>
        <v>18</v>
      </c>
      <c r="K90" s="22">
        <f t="shared" si="71"/>
        <v>36</v>
      </c>
      <c r="L90" s="3">
        <f t="shared" si="75"/>
        <v>6</v>
      </c>
      <c r="M90" s="3">
        <f t="shared" si="75"/>
        <v>26</v>
      </c>
      <c r="N90" s="3">
        <f t="shared" si="75"/>
        <v>3</v>
      </c>
      <c r="O90" s="22">
        <f t="shared" si="67"/>
        <v>35</v>
      </c>
      <c r="P90" s="22">
        <f t="shared" si="68"/>
        <v>6</v>
      </c>
      <c r="Q90" s="3"/>
      <c r="R90" s="3">
        <f t="shared" ref="R90:U90" si="76">+R28</f>
        <v>168</v>
      </c>
      <c r="S90" s="3">
        <f t="shared" si="76"/>
        <v>152</v>
      </c>
      <c r="T90" s="3">
        <f t="shared" si="76"/>
        <v>156</v>
      </c>
      <c r="U90" s="3">
        <f t="shared" si="76"/>
        <v>156</v>
      </c>
      <c r="V90" s="3"/>
      <c r="W90" s="18">
        <f t="shared" si="61"/>
        <v>4.4571428571428573</v>
      </c>
      <c r="X90" s="19">
        <f t="shared" si="62"/>
        <v>8.5714285714285715E-2</v>
      </c>
      <c r="Y90" s="19">
        <f t="shared" si="63"/>
        <v>0.90476190476190477</v>
      </c>
      <c r="Z90" s="18">
        <f t="shared" si="64"/>
        <v>0.45714285714285713</v>
      </c>
      <c r="AA90" s="18">
        <f t="shared" si="65"/>
        <v>5.833333333333333</v>
      </c>
    </row>
    <row r="91" spans="1:27" ht="15" x14ac:dyDescent="0.2">
      <c r="A91" s="20" t="s">
        <v>157</v>
      </c>
      <c r="B91" s="21" t="s">
        <v>158</v>
      </c>
      <c r="C91" s="3">
        <f>+C13</f>
        <v>30</v>
      </c>
      <c r="D91" s="3">
        <f t="shared" ref="D91:N91" si="77">+D13</f>
        <v>5</v>
      </c>
      <c r="E91" s="3">
        <f t="shared" si="77"/>
        <v>70</v>
      </c>
      <c r="F91" s="3">
        <f t="shared" si="77"/>
        <v>0</v>
      </c>
      <c r="G91" s="3">
        <f t="shared" si="77"/>
        <v>16</v>
      </c>
      <c r="H91" s="3">
        <f t="shared" si="77"/>
        <v>0</v>
      </c>
      <c r="I91" s="3">
        <f t="shared" si="77"/>
        <v>0</v>
      </c>
      <c r="J91" s="3">
        <f t="shared" si="77"/>
        <v>7</v>
      </c>
      <c r="K91" s="22">
        <f>SUM(E91:J91)</f>
        <v>93</v>
      </c>
      <c r="L91" s="3">
        <f t="shared" si="77"/>
        <v>84</v>
      </c>
      <c r="M91" s="3">
        <f t="shared" si="77"/>
        <v>3</v>
      </c>
      <c r="N91" s="3">
        <f t="shared" si="77"/>
        <v>0</v>
      </c>
      <c r="O91" s="22">
        <f>SUM(L91:N91)</f>
        <v>87</v>
      </c>
      <c r="P91" s="22">
        <f>+D91+K91-O91</f>
        <v>11</v>
      </c>
      <c r="Q91" s="3"/>
      <c r="R91" s="3">
        <f t="shared" ref="R91:U91" si="78">+R13</f>
        <v>554</v>
      </c>
      <c r="S91" s="3">
        <f t="shared" si="78"/>
        <v>260</v>
      </c>
      <c r="T91" s="3">
        <f t="shared" si="78"/>
        <v>207</v>
      </c>
      <c r="U91" s="3">
        <f t="shared" si="78"/>
        <v>206</v>
      </c>
      <c r="V91" s="3"/>
      <c r="W91" s="18">
        <f>IF(S91&gt;0,T91/O91,"")</f>
        <v>2.3793103448275863</v>
      </c>
      <c r="X91" s="19" t="str">
        <f>IF(N91&gt;0,(N91/O91),"")</f>
        <v/>
      </c>
      <c r="Y91" s="19">
        <f>IF(S91&gt;0,(S91/R91),"")</f>
        <v>0.46931407942238268</v>
      </c>
      <c r="Z91" s="18">
        <f>IF(S91&gt;0,(R91-S91)/O91,"")</f>
        <v>3.3793103448275863</v>
      </c>
      <c r="AA91" s="18">
        <f>IF(S91&gt;0,O91/C91,"")</f>
        <v>2.9</v>
      </c>
    </row>
    <row r="92" spans="1:27" ht="15" x14ac:dyDescent="0.2">
      <c r="A92" s="20" t="s">
        <v>159</v>
      </c>
      <c r="B92" s="23" t="s">
        <v>160</v>
      </c>
      <c r="C92" s="3">
        <f>+C30</f>
        <v>6</v>
      </c>
      <c r="D92" s="3">
        <f t="shared" ref="D92:N92" si="79">+D30</f>
        <v>5</v>
      </c>
      <c r="E92" s="3">
        <f t="shared" si="79"/>
        <v>35</v>
      </c>
      <c r="F92" s="3">
        <f t="shared" si="79"/>
        <v>0</v>
      </c>
      <c r="G92" s="3">
        <f t="shared" si="79"/>
        <v>0</v>
      </c>
      <c r="H92" s="3">
        <f t="shared" si="79"/>
        <v>0</v>
      </c>
      <c r="I92" s="3">
        <f t="shared" si="79"/>
        <v>0</v>
      </c>
      <c r="J92" s="3">
        <f t="shared" si="79"/>
        <v>3</v>
      </c>
      <c r="K92" s="22">
        <f t="shared" ref="K92:K95" si="80">SUM(E92:J92)</f>
        <v>38</v>
      </c>
      <c r="L92" s="3">
        <f t="shared" si="79"/>
        <v>30</v>
      </c>
      <c r="M92" s="3">
        <f t="shared" si="79"/>
        <v>7</v>
      </c>
      <c r="N92" s="3">
        <f t="shared" si="79"/>
        <v>0</v>
      </c>
      <c r="O92" s="22">
        <f t="shared" ref="O92:O95" si="81">SUM(L92:N92)</f>
        <v>37</v>
      </c>
      <c r="P92" s="22">
        <f t="shared" ref="P92:P96" si="82">+D92+K92-O92</f>
        <v>6</v>
      </c>
      <c r="Q92" s="3"/>
      <c r="R92" s="3">
        <f t="shared" ref="R92:U92" si="83">+R30</f>
        <v>168</v>
      </c>
      <c r="S92" s="3">
        <f t="shared" si="83"/>
        <v>97</v>
      </c>
      <c r="T92" s="3">
        <f t="shared" si="83"/>
        <v>96</v>
      </c>
      <c r="U92" s="3">
        <f t="shared" si="83"/>
        <v>92</v>
      </c>
      <c r="V92" s="3"/>
      <c r="W92" s="18">
        <f t="shared" ref="W92:W95" si="84">IF(S92&gt;0,T92/O92,"")</f>
        <v>2.5945945945945947</v>
      </c>
      <c r="X92" s="19" t="str">
        <f t="shared" ref="X92:X95" si="85">IF(N92&gt;0,(N92/O92),"")</f>
        <v/>
      </c>
      <c r="Y92" s="19">
        <f t="shared" ref="Y92:Y95" si="86">IF(S92&gt;0,(S92/R92),"")</f>
        <v>0.57738095238095233</v>
      </c>
      <c r="Z92" s="18">
        <f t="shared" ref="Z92:Z95" si="87">IF(S92&gt;0,(R92-S92)/O92,"")</f>
        <v>1.9189189189189189</v>
      </c>
      <c r="AA92" s="18">
        <f t="shared" ref="AA92:AA95" si="88">IF(S92&gt;0,O92/C92,"")</f>
        <v>6.166666666666667</v>
      </c>
    </row>
    <row r="93" spans="1:27" s="5" customFormat="1" ht="26.25" x14ac:dyDescent="0.4">
      <c r="A93" s="20" t="s">
        <v>161</v>
      </c>
      <c r="B93" s="88" t="s">
        <v>162</v>
      </c>
      <c r="C93" s="67">
        <f t="shared" ref="C93:J93" si="89">+C14+C15</f>
        <v>20</v>
      </c>
      <c r="D93" s="67">
        <f t="shared" si="89"/>
        <v>13</v>
      </c>
      <c r="E93" s="67">
        <f t="shared" si="89"/>
        <v>42</v>
      </c>
      <c r="F93" s="67">
        <f t="shared" si="89"/>
        <v>0</v>
      </c>
      <c r="G93" s="67">
        <f t="shared" si="89"/>
        <v>0</v>
      </c>
      <c r="H93" s="67">
        <f t="shared" si="89"/>
        <v>0</v>
      </c>
      <c r="I93" s="67">
        <f t="shared" si="89"/>
        <v>0</v>
      </c>
      <c r="J93" s="67">
        <f t="shared" si="89"/>
        <v>0</v>
      </c>
      <c r="K93" s="83">
        <f t="shared" si="80"/>
        <v>42</v>
      </c>
      <c r="L93" s="67">
        <f>+L14+L15</f>
        <v>46</v>
      </c>
      <c r="M93" s="67">
        <f>+M14+M15</f>
        <v>0</v>
      </c>
      <c r="N93" s="67">
        <f>+N14+N15</f>
        <v>0</v>
      </c>
      <c r="O93" s="83">
        <f t="shared" si="81"/>
        <v>46</v>
      </c>
      <c r="P93" s="83">
        <f t="shared" si="82"/>
        <v>9</v>
      </c>
      <c r="Q93" s="89"/>
      <c r="R93" s="67">
        <f>+R14+R15</f>
        <v>566</v>
      </c>
      <c r="S93" s="67">
        <f>+S14+S15</f>
        <v>344</v>
      </c>
      <c r="T93" s="67">
        <f>+T14+T15</f>
        <v>631</v>
      </c>
      <c r="U93" s="67">
        <f>+U14+U15</f>
        <v>631</v>
      </c>
      <c r="V93" s="67"/>
      <c r="W93" s="90">
        <f t="shared" si="84"/>
        <v>13.717391304347826</v>
      </c>
      <c r="X93" s="91" t="str">
        <f t="shared" si="85"/>
        <v/>
      </c>
      <c r="Y93" s="91">
        <f t="shared" si="86"/>
        <v>0.607773851590106</v>
      </c>
      <c r="Z93" s="90">
        <f t="shared" si="87"/>
        <v>4.8260869565217392</v>
      </c>
      <c r="AA93" s="90">
        <f t="shared" si="88"/>
        <v>2.2999999999999998</v>
      </c>
    </row>
    <row r="94" spans="1:27" ht="15" x14ac:dyDescent="0.2">
      <c r="A94" s="20" t="s">
        <v>163</v>
      </c>
      <c r="B94" s="21" t="s">
        <v>164</v>
      </c>
      <c r="C94" s="3">
        <f>+C17</f>
        <v>50</v>
      </c>
      <c r="D94" s="3">
        <f t="shared" ref="D94:J94" si="90">+D17</f>
        <v>35</v>
      </c>
      <c r="E94" s="3">
        <f t="shared" si="90"/>
        <v>247</v>
      </c>
      <c r="F94" s="3">
        <f t="shared" si="90"/>
        <v>0</v>
      </c>
      <c r="G94" s="3">
        <f t="shared" si="90"/>
        <v>0</v>
      </c>
      <c r="H94" s="3">
        <f t="shared" si="90"/>
        <v>0</v>
      </c>
      <c r="I94" s="3">
        <f t="shared" si="90"/>
        <v>0</v>
      </c>
      <c r="J94" s="3">
        <f t="shared" si="90"/>
        <v>1</v>
      </c>
      <c r="K94" s="22">
        <f t="shared" si="80"/>
        <v>248</v>
      </c>
      <c r="L94" s="3">
        <f>+L17</f>
        <v>243</v>
      </c>
      <c r="M94" s="3">
        <f t="shared" ref="M94:N94" si="91">+M17</f>
        <v>6</v>
      </c>
      <c r="N94" s="3">
        <f t="shared" si="91"/>
        <v>0</v>
      </c>
      <c r="O94" s="22">
        <f t="shared" si="81"/>
        <v>249</v>
      </c>
      <c r="P94" s="22">
        <f t="shared" si="82"/>
        <v>34</v>
      </c>
      <c r="Q94" s="3"/>
      <c r="R94" s="3">
        <f>+R17</f>
        <v>1013</v>
      </c>
      <c r="S94" s="3">
        <f t="shared" ref="S94:U94" si="92">+S17</f>
        <v>919</v>
      </c>
      <c r="T94" s="3">
        <f t="shared" si="92"/>
        <v>944</v>
      </c>
      <c r="U94" s="3">
        <f t="shared" si="92"/>
        <v>934</v>
      </c>
      <c r="V94" s="3"/>
      <c r="W94" s="18">
        <f t="shared" si="84"/>
        <v>3.7911646586345382</v>
      </c>
      <c r="X94" s="19" t="str">
        <f t="shared" si="85"/>
        <v/>
      </c>
      <c r="Y94" s="19">
        <f t="shared" si="86"/>
        <v>0.90720631786771966</v>
      </c>
      <c r="Z94" s="18">
        <f t="shared" si="87"/>
        <v>0.37751004016064255</v>
      </c>
      <c r="AA94" s="18">
        <f t="shared" si="88"/>
        <v>4.9800000000000004</v>
      </c>
    </row>
    <row r="95" spans="1:27" ht="15" x14ac:dyDescent="0.2">
      <c r="A95" s="20" t="s">
        <v>165</v>
      </c>
      <c r="B95" s="21" t="s">
        <v>166</v>
      </c>
      <c r="C95" s="3">
        <f>+C24</f>
        <v>26</v>
      </c>
      <c r="D95" s="3">
        <f t="shared" ref="D95:J95" si="93">+D24</f>
        <v>9</v>
      </c>
      <c r="E95" s="3">
        <f t="shared" si="93"/>
        <v>17</v>
      </c>
      <c r="F95" s="3">
        <f t="shared" si="93"/>
        <v>0</v>
      </c>
      <c r="G95" s="3">
        <f t="shared" si="93"/>
        <v>3</v>
      </c>
      <c r="H95" s="3">
        <f t="shared" si="93"/>
        <v>0</v>
      </c>
      <c r="I95" s="3">
        <f t="shared" si="93"/>
        <v>148</v>
      </c>
      <c r="J95" s="3">
        <f t="shared" si="93"/>
        <v>8</v>
      </c>
      <c r="K95" s="22">
        <f t="shared" si="80"/>
        <v>176</v>
      </c>
      <c r="L95" s="3">
        <f>+L24</f>
        <v>176</v>
      </c>
      <c r="M95" s="3">
        <f t="shared" ref="M95:N95" si="94">+M24</f>
        <v>1</v>
      </c>
      <c r="N95" s="3">
        <f t="shared" si="94"/>
        <v>2</v>
      </c>
      <c r="O95" s="22">
        <f t="shared" si="81"/>
        <v>179</v>
      </c>
      <c r="P95" s="22">
        <f t="shared" si="82"/>
        <v>6</v>
      </c>
      <c r="Q95" s="3"/>
      <c r="R95" s="3">
        <f>+R24</f>
        <v>720</v>
      </c>
      <c r="S95" s="3">
        <f t="shared" ref="S95:U95" si="95">+S24</f>
        <v>345</v>
      </c>
      <c r="T95" s="3">
        <f t="shared" si="95"/>
        <v>357</v>
      </c>
      <c r="U95" s="3">
        <f t="shared" si="95"/>
        <v>0</v>
      </c>
      <c r="V95" s="3"/>
      <c r="W95" s="18">
        <f t="shared" si="84"/>
        <v>1.994413407821229</v>
      </c>
      <c r="X95" s="19">
        <f t="shared" si="85"/>
        <v>1.11731843575419E-2</v>
      </c>
      <c r="Y95" s="19">
        <f t="shared" si="86"/>
        <v>0.47916666666666669</v>
      </c>
      <c r="Z95" s="18">
        <f t="shared" si="87"/>
        <v>2.0949720670391061</v>
      </c>
      <c r="AA95" s="18">
        <f t="shared" si="88"/>
        <v>6.884615384615385</v>
      </c>
    </row>
    <row r="96" spans="1:27" ht="15.75" x14ac:dyDescent="0.25">
      <c r="A96" s="20"/>
      <c r="B96" s="21"/>
      <c r="C96" s="3"/>
      <c r="D96" s="3"/>
      <c r="E96" s="3"/>
      <c r="F96" s="3"/>
      <c r="G96" s="3"/>
      <c r="H96" s="3"/>
      <c r="I96" s="3"/>
      <c r="J96" s="3"/>
      <c r="K96" s="22">
        <f>SUM(E96:J96)</f>
        <v>0</v>
      </c>
      <c r="L96" s="3"/>
      <c r="M96" s="3"/>
      <c r="N96" s="3"/>
      <c r="O96" s="22">
        <f>SUM(L96:N96)</f>
        <v>0</v>
      </c>
      <c r="P96" s="22">
        <f t="shared" si="82"/>
        <v>0</v>
      </c>
      <c r="Q96" s="3"/>
      <c r="R96" s="3"/>
      <c r="S96" s="67"/>
      <c r="T96" s="3"/>
      <c r="U96" s="3"/>
      <c r="V96" s="3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7" spans="3:21" ht="21.75" customHeight="1" x14ac:dyDescent="0.2"/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  <mergeCell ref="R64:S64"/>
    <mergeCell ref="T64:U64"/>
    <mergeCell ref="V64:V65"/>
    <mergeCell ref="W64:AA64"/>
    <mergeCell ref="I1:O1"/>
    <mergeCell ref="I60:O60"/>
    <mergeCell ref="F47:I47"/>
    <mergeCell ref="D61:S61"/>
    <mergeCell ref="L64:O64"/>
    <mergeCell ref="P64:P65"/>
    <mergeCell ref="Q64:Q65"/>
    <mergeCell ref="T5:U5"/>
    <mergeCell ref="V5:V6"/>
    <mergeCell ref="W5:AA5"/>
    <mergeCell ref="E39:F39"/>
    <mergeCell ref="E43:F43"/>
    <mergeCell ref="A64:A65"/>
    <mergeCell ref="B64:B65"/>
    <mergeCell ref="C64:C65"/>
    <mergeCell ref="D64:D65"/>
    <mergeCell ref="E64:K64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9055118110236221" right="0.70866141732283472" top="0.74803149606299213" bottom="0.74803149606299213" header="0.31496062992125984" footer="0.31496062992125984"/>
  <pageSetup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topLeftCell="A31" workbookViewId="0"/>
  </sheetViews>
  <sheetFormatPr baseColWidth="10" defaultRowHeight="11.25" x14ac:dyDescent="0.2"/>
  <cols>
    <col min="1" max="1" width="11.140625" style="2" customWidth="1"/>
    <col min="2" max="2" width="30.28515625" style="2" customWidth="1"/>
    <col min="3" max="3" width="11.42578125" style="2"/>
    <col min="4" max="4" width="10.28515625" style="2" customWidth="1"/>
    <col min="5" max="5" width="9.28515625" style="2" customWidth="1"/>
    <col min="6" max="6" width="9" style="2" customWidth="1"/>
    <col min="7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1.140625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20" width="10.7109375" style="2" customWidth="1"/>
    <col min="21" max="21" width="13.57031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42" t="s">
        <v>147</v>
      </c>
      <c r="J1" s="142"/>
      <c r="K1" s="142"/>
      <c r="L1" s="142"/>
      <c r="M1" s="142"/>
      <c r="N1" s="142"/>
      <c r="O1" s="142"/>
    </row>
    <row r="2" spans="1:27" ht="15.75" x14ac:dyDescent="0.25">
      <c r="A2" s="1" t="s">
        <v>1</v>
      </c>
      <c r="B2" s="3" t="s">
        <v>2</v>
      </c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4"/>
      <c r="U2" s="4"/>
      <c r="V2" s="4"/>
    </row>
    <row r="3" spans="1:27" ht="15" x14ac:dyDescent="0.2">
      <c r="A3" s="1" t="s">
        <v>4</v>
      </c>
      <c r="B3" s="3" t="s">
        <v>169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43" t="s">
        <v>6</v>
      </c>
      <c r="B5" s="145" t="s">
        <v>7</v>
      </c>
      <c r="C5" s="132" t="s">
        <v>8</v>
      </c>
      <c r="D5" s="132" t="s">
        <v>9</v>
      </c>
      <c r="E5" s="130" t="s">
        <v>10</v>
      </c>
      <c r="F5" s="134"/>
      <c r="G5" s="134"/>
      <c r="H5" s="134"/>
      <c r="I5" s="134"/>
      <c r="J5" s="134"/>
      <c r="K5" s="131"/>
      <c r="L5" s="130" t="s">
        <v>11</v>
      </c>
      <c r="M5" s="134"/>
      <c r="N5" s="134"/>
      <c r="O5" s="131"/>
      <c r="P5" s="132" t="s">
        <v>12</v>
      </c>
      <c r="Q5" s="132" t="s">
        <v>13</v>
      </c>
      <c r="R5" s="130" t="s">
        <v>14</v>
      </c>
      <c r="S5" s="131"/>
      <c r="T5" s="130" t="s">
        <v>15</v>
      </c>
      <c r="U5" s="131"/>
      <c r="V5" s="132" t="s">
        <v>16</v>
      </c>
      <c r="W5" s="130" t="s">
        <v>17</v>
      </c>
      <c r="X5" s="134"/>
      <c r="Y5" s="134"/>
      <c r="Z5" s="134"/>
      <c r="AA5" s="131"/>
    </row>
    <row r="6" spans="1:27" ht="56.25" x14ac:dyDescent="0.2">
      <c r="A6" s="144"/>
      <c r="B6" s="146"/>
      <c r="C6" s="133"/>
      <c r="D6" s="133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78" t="s">
        <v>24</v>
      </c>
      <c r="L6" s="8" t="s">
        <v>25</v>
      </c>
      <c r="M6" s="9" t="s">
        <v>26</v>
      </c>
      <c r="N6" s="77" t="s">
        <v>27</v>
      </c>
      <c r="O6" s="9" t="s">
        <v>24</v>
      </c>
      <c r="P6" s="133"/>
      <c r="Q6" s="133"/>
      <c r="R6" s="76" t="s">
        <v>28</v>
      </c>
      <c r="S6" s="9" t="s">
        <v>29</v>
      </c>
      <c r="T6" s="76" t="s">
        <v>24</v>
      </c>
      <c r="U6" s="9" t="s">
        <v>30</v>
      </c>
      <c r="V6" s="133"/>
      <c r="W6" s="8" t="s">
        <v>31</v>
      </c>
      <c r="X6" s="14" t="s">
        <v>32</v>
      </c>
      <c r="Y6" s="14" t="s">
        <v>33</v>
      </c>
      <c r="Z6" s="14" t="s">
        <v>34</v>
      </c>
      <c r="AA6" s="78" t="s">
        <v>35</v>
      </c>
    </row>
    <row r="7" spans="1:27" ht="15.75" x14ac:dyDescent="0.25">
      <c r="A7" s="15"/>
      <c r="B7" s="79" t="s">
        <v>36</v>
      </c>
      <c r="C7" s="17">
        <f>SUM(C8:C36)</f>
        <v>292</v>
      </c>
      <c r="D7" s="17">
        <f t="shared" ref="D7:V7" si="0">SUM(D8:D36)</f>
        <v>200</v>
      </c>
      <c r="E7" s="17">
        <f t="shared" si="0"/>
        <v>1031</v>
      </c>
      <c r="F7" s="17">
        <f>SUM(F8:F36)</f>
        <v>0</v>
      </c>
      <c r="G7" s="17">
        <f>SUM(G8:G36)</f>
        <v>90</v>
      </c>
      <c r="H7" s="17">
        <f>SUM(H8:H36)</f>
        <v>0</v>
      </c>
      <c r="I7" s="17">
        <f>SUM(I8:I36)</f>
        <v>180</v>
      </c>
      <c r="J7" s="17">
        <f t="shared" si="0"/>
        <v>234</v>
      </c>
      <c r="K7" s="17">
        <f t="shared" si="0"/>
        <v>1535</v>
      </c>
      <c r="L7" s="17">
        <f t="shared" si="0"/>
        <v>1246</v>
      </c>
      <c r="M7" s="17">
        <f t="shared" si="0"/>
        <v>234</v>
      </c>
      <c r="N7" s="17">
        <f t="shared" si="0"/>
        <v>48</v>
      </c>
      <c r="O7" s="17">
        <f t="shared" si="0"/>
        <v>1528</v>
      </c>
      <c r="P7" s="17">
        <f t="shared" si="0"/>
        <v>207</v>
      </c>
      <c r="Q7" s="17">
        <f t="shared" si="0"/>
        <v>0</v>
      </c>
      <c r="R7" s="17">
        <f t="shared" si="0"/>
        <v>8236</v>
      </c>
      <c r="S7" s="17">
        <f t="shared" si="0"/>
        <v>6743</v>
      </c>
      <c r="T7" s="17">
        <f t="shared" si="0"/>
        <v>7186</v>
      </c>
      <c r="U7" s="17">
        <f t="shared" si="0"/>
        <v>6731</v>
      </c>
      <c r="V7" s="17">
        <f t="shared" si="0"/>
        <v>0</v>
      </c>
      <c r="W7" s="18">
        <f t="shared" ref="W7:W36" si="1">IF(S7&gt;0,T7/O7,"")</f>
        <v>4.7028795811518327</v>
      </c>
      <c r="X7" s="19">
        <f t="shared" ref="X7:X36" si="2">IF(N7&gt;0,(N7/O7),"")</f>
        <v>3.1413612565445025E-2</v>
      </c>
      <c r="Y7" s="19">
        <f t="shared" ref="Y7:Y36" si="3">IF(S7&gt;0,(S7/R7),"")</f>
        <v>0.81872268091306455</v>
      </c>
      <c r="Z7" s="18">
        <f t="shared" ref="Z7:Z36" si="4">IF(S7&gt;0,(R7-S7)/O7,"")</f>
        <v>0.97709424083769636</v>
      </c>
      <c r="AA7" s="18">
        <f t="shared" ref="AA7:AA36" si="5">IF(S7&gt;0,O7/C7,"")</f>
        <v>5.2328767123287667</v>
      </c>
    </row>
    <row r="8" spans="1:27" ht="15.75" x14ac:dyDescent="0.25">
      <c r="A8" s="20" t="s">
        <v>37</v>
      </c>
      <c r="B8" s="21" t="s">
        <v>38</v>
      </c>
      <c r="C8" s="3">
        <v>55</v>
      </c>
      <c r="D8" s="3">
        <v>51</v>
      </c>
      <c r="E8" s="3">
        <v>230</v>
      </c>
      <c r="F8" s="3"/>
      <c r="G8" s="3">
        <v>7</v>
      </c>
      <c r="H8" s="3"/>
      <c r="I8" s="3"/>
      <c r="J8" s="3">
        <v>37</v>
      </c>
      <c r="K8" s="22">
        <f>SUM(E8:J8)</f>
        <v>274</v>
      </c>
      <c r="L8" s="67">
        <v>225</v>
      </c>
      <c r="M8" s="3">
        <v>32</v>
      </c>
      <c r="N8" s="67">
        <v>23</v>
      </c>
      <c r="O8" s="22">
        <f t="shared" ref="O8:O36" si="6">SUM(L8:N8)</f>
        <v>280</v>
      </c>
      <c r="P8" s="22">
        <f t="shared" ref="P8:P36" si="7">+D8+K8-O8</f>
        <v>45</v>
      </c>
      <c r="Q8" s="3"/>
      <c r="R8" s="3">
        <v>1681</v>
      </c>
      <c r="S8" s="67">
        <v>1593</v>
      </c>
      <c r="T8" s="3">
        <v>1676</v>
      </c>
      <c r="U8" s="3">
        <v>1648</v>
      </c>
      <c r="V8" s="3"/>
      <c r="W8" s="18">
        <f t="shared" si="1"/>
        <v>5.9857142857142858</v>
      </c>
      <c r="X8" s="19">
        <f t="shared" si="2"/>
        <v>8.2142857142857142E-2</v>
      </c>
      <c r="Y8" s="19">
        <f t="shared" si="3"/>
        <v>0.94765020820939916</v>
      </c>
      <c r="Z8" s="18">
        <f t="shared" si="4"/>
        <v>0.31428571428571428</v>
      </c>
      <c r="AA8" s="18">
        <f t="shared" si="5"/>
        <v>5.0909090909090908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14</v>
      </c>
      <c r="E9" s="3">
        <v>65</v>
      </c>
      <c r="F9" s="3"/>
      <c r="G9" s="3">
        <v>2</v>
      </c>
      <c r="H9" s="3"/>
      <c r="I9" s="3"/>
      <c r="J9" s="3">
        <v>10</v>
      </c>
      <c r="K9" s="22">
        <f t="shared" ref="K9:K36" si="8">SUM(E9:J9)</f>
        <v>77</v>
      </c>
      <c r="L9" s="3">
        <v>51</v>
      </c>
      <c r="M9" s="3">
        <v>19</v>
      </c>
      <c r="N9" s="3">
        <v>7</v>
      </c>
      <c r="O9" s="22">
        <f t="shared" si="6"/>
        <v>77</v>
      </c>
      <c r="P9" s="22">
        <f t="shared" si="7"/>
        <v>14</v>
      </c>
      <c r="Q9" s="3"/>
      <c r="R9" s="3">
        <v>496</v>
      </c>
      <c r="S9" s="3">
        <v>466</v>
      </c>
      <c r="T9" s="3">
        <v>432</v>
      </c>
      <c r="U9" s="3">
        <v>423</v>
      </c>
      <c r="V9" s="3"/>
      <c r="W9" s="18">
        <f t="shared" si="1"/>
        <v>5.6103896103896105</v>
      </c>
      <c r="X9" s="19">
        <f t="shared" si="2"/>
        <v>9.0909090909090912E-2</v>
      </c>
      <c r="Y9" s="19">
        <f t="shared" si="3"/>
        <v>0.93951612903225812</v>
      </c>
      <c r="Z9" s="18">
        <f t="shared" si="4"/>
        <v>0.38961038961038963</v>
      </c>
      <c r="AA9" s="18">
        <f t="shared" si="5"/>
        <v>4.8125</v>
      </c>
    </row>
    <row r="10" spans="1:27" ht="15" x14ac:dyDescent="0.2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11</v>
      </c>
      <c r="E13" s="3">
        <v>99</v>
      </c>
      <c r="F13" s="3"/>
      <c r="G13" s="3">
        <v>17</v>
      </c>
      <c r="H13" s="3"/>
      <c r="I13" s="3"/>
      <c r="J13" s="3">
        <v>9</v>
      </c>
      <c r="K13" s="22">
        <f t="shared" si="8"/>
        <v>125</v>
      </c>
      <c r="L13" s="3">
        <v>121</v>
      </c>
      <c r="M13" s="3">
        <v>6</v>
      </c>
      <c r="N13" s="3"/>
      <c r="O13" s="22">
        <f t="shared" si="6"/>
        <v>127</v>
      </c>
      <c r="P13" s="22">
        <f t="shared" si="7"/>
        <v>9</v>
      </c>
      <c r="Q13" s="3"/>
      <c r="R13" s="3">
        <v>620</v>
      </c>
      <c r="S13" s="3">
        <v>372</v>
      </c>
      <c r="T13" s="3">
        <v>490</v>
      </c>
      <c r="U13" s="3">
        <v>482</v>
      </c>
      <c r="V13" s="3"/>
      <c r="W13" s="18">
        <f t="shared" si="1"/>
        <v>3.8582677165354329</v>
      </c>
      <c r="X13" s="19" t="str">
        <f t="shared" si="2"/>
        <v/>
      </c>
      <c r="Y13" s="19">
        <f t="shared" si="3"/>
        <v>0.6</v>
      </c>
      <c r="Z13" s="18">
        <f t="shared" si="4"/>
        <v>1.9527559055118111</v>
      </c>
      <c r="AA13" s="18">
        <f t="shared" si="5"/>
        <v>4.2333333333333334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5</v>
      </c>
      <c r="E14" s="67">
        <v>35</v>
      </c>
      <c r="F14" s="67"/>
      <c r="G14" s="67"/>
      <c r="H14" s="67"/>
      <c r="I14" s="67"/>
      <c r="J14" s="67"/>
      <c r="K14" s="83">
        <f t="shared" si="8"/>
        <v>35</v>
      </c>
      <c r="L14" s="67">
        <v>4</v>
      </c>
      <c r="M14" s="67"/>
      <c r="N14" s="67"/>
      <c r="O14" s="83">
        <f t="shared" si="6"/>
        <v>4</v>
      </c>
      <c r="P14" s="83">
        <v>6</v>
      </c>
      <c r="Q14" s="89"/>
      <c r="R14" s="67">
        <v>310</v>
      </c>
      <c r="S14" s="67">
        <v>177</v>
      </c>
      <c r="T14" s="67">
        <v>183</v>
      </c>
      <c r="U14" s="67">
        <v>183</v>
      </c>
      <c r="V14" s="67"/>
      <c r="W14" s="90">
        <f t="shared" si="1"/>
        <v>45.75</v>
      </c>
      <c r="X14" s="91" t="str">
        <f t="shared" si="2"/>
        <v/>
      </c>
      <c r="Y14" s="91">
        <f t="shared" si="3"/>
        <v>0.57096774193548383</v>
      </c>
      <c r="Z14" s="90">
        <f t="shared" si="4"/>
        <v>33.25</v>
      </c>
      <c r="AA14" s="90">
        <f t="shared" si="5"/>
        <v>0.4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4</v>
      </c>
      <c r="E15" s="67">
        <v>19</v>
      </c>
      <c r="F15" s="67"/>
      <c r="G15" s="67"/>
      <c r="H15" s="67"/>
      <c r="I15" s="67"/>
      <c r="J15" s="67"/>
      <c r="K15" s="83">
        <f t="shared" si="8"/>
        <v>19</v>
      </c>
      <c r="L15" s="67">
        <v>45</v>
      </c>
      <c r="M15" s="67"/>
      <c r="N15" s="67"/>
      <c r="O15" s="83">
        <f t="shared" si="6"/>
        <v>45</v>
      </c>
      <c r="P15" s="83">
        <v>8</v>
      </c>
      <c r="Q15" s="67"/>
      <c r="R15" s="67">
        <v>310</v>
      </c>
      <c r="S15" s="67">
        <v>187</v>
      </c>
      <c r="T15" s="67">
        <v>177</v>
      </c>
      <c r="U15" s="67">
        <v>177</v>
      </c>
      <c r="V15" s="67"/>
      <c r="W15" s="90">
        <f t="shared" si="1"/>
        <v>3.9333333333333331</v>
      </c>
      <c r="X15" s="91" t="str">
        <f t="shared" si="2"/>
        <v/>
      </c>
      <c r="Y15" s="91">
        <f t="shared" si="3"/>
        <v>0.60322580645161294</v>
      </c>
      <c r="Z15" s="90">
        <f t="shared" si="4"/>
        <v>2.7333333333333334</v>
      </c>
      <c r="AA15" s="90">
        <f t="shared" si="5"/>
        <v>4.5</v>
      </c>
    </row>
    <row r="16" spans="1:27" ht="15" x14ac:dyDescent="0.2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50</v>
      </c>
      <c r="D17" s="67">
        <v>34</v>
      </c>
      <c r="E17" s="67">
        <v>260</v>
      </c>
      <c r="F17" s="67"/>
      <c r="G17" s="67"/>
      <c r="H17" s="67"/>
      <c r="I17" s="67"/>
      <c r="J17" s="67">
        <v>1</v>
      </c>
      <c r="K17" s="83">
        <f>SUM(E17:J17)</f>
        <v>261</v>
      </c>
      <c r="L17" s="67">
        <v>257</v>
      </c>
      <c r="M17" s="67">
        <v>7</v>
      </c>
      <c r="N17" s="67"/>
      <c r="O17" s="83">
        <f>SUM(L17:N17)</f>
        <v>264</v>
      </c>
      <c r="P17" s="83">
        <f t="shared" si="7"/>
        <v>31</v>
      </c>
      <c r="Q17" s="67"/>
      <c r="R17" s="67">
        <v>1134</v>
      </c>
      <c r="S17" s="67">
        <v>1024</v>
      </c>
      <c r="T17" s="67">
        <v>988</v>
      </c>
      <c r="U17" s="67">
        <v>985</v>
      </c>
      <c r="V17" s="67"/>
      <c r="W17" s="18">
        <f>IF(S17&gt;0,T17/O17,"")</f>
        <v>3.7424242424242422</v>
      </c>
      <c r="X17" s="19" t="str">
        <f>IF(N17&gt;0,(N17/O17),"")</f>
        <v/>
      </c>
      <c r="Y17" s="19">
        <f>IF(S17&gt;0,(S17/R17),"")</f>
        <v>0.90299823633156961</v>
      </c>
      <c r="Z17" s="18">
        <f>IF(S17&gt;0,(R17-S17)/O17,"")</f>
        <v>0.41666666666666669</v>
      </c>
      <c r="AA17" s="18">
        <f>IF(S17&gt;0,O17/C17,"")</f>
        <v>5.28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v>3</v>
      </c>
      <c r="E18" s="3">
        <v>50</v>
      </c>
      <c r="F18" s="3"/>
      <c r="G18" s="3">
        <v>2</v>
      </c>
      <c r="H18" s="3"/>
      <c r="I18" s="3"/>
      <c r="J18" s="3">
        <v>2</v>
      </c>
      <c r="K18" s="22">
        <f>SUM(E18:J18)</f>
        <v>54</v>
      </c>
      <c r="L18" s="3">
        <v>51</v>
      </c>
      <c r="M18" s="3">
        <v>2</v>
      </c>
      <c r="N18" s="3">
        <v>1</v>
      </c>
      <c r="O18" s="22">
        <f>SUM(L18:N18)</f>
        <v>54</v>
      </c>
      <c r="P18" s="22">
        <f t="shared" si="7"/>
        <v>3</v>
      </c>
      <c r="Q18" s="3"/>
      <c r="R18" s="3">
        <v>241</v>
      </c>
      <c r="S18" s="3">
        <v>179</v>
      </c>
      <c r="T18" s="3">
        <v>183</v>
      </c>
      <c r="U18" s="3">
        <v>178</v>
      </c>
      <c r="V18" s="3"/>
      <c r="W18" s="18">
        <f>IF(S18&gt;0,T18/O18,"")</f>
        <v>3.3888888888888888</v>
      </c>
      <c r="X18" s="19">
        <f>IF(N18&gt;0,(N18/O18),"")</f>
        <v>1.8518518518518517E-2</v>
      </c>
      <c r="Y18" s="19">
        <f>IF(S18&gt;0,(S18/R18),"")</f>
        <v>0.74273858921161828</v>
      </c>
      <c r="Z18" s="18">
        <f>IF(S18&gt;0,(R18-S18)/O18,"")</f>
        <v>1.1481481481481481</v>
      </c>
      <c r="AA18" s="18">
        <f>IF(S18&gt;0,O18/C18,"")</f>
        <v>5.4</v>
      </c>
    </row>
    <row r="19" spans="1:27" ht="15" x14ac:dyDescent="0.2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" x14ac:dyDescent="0.2">
      <c r="A24" s="20" t="s">
        <v>69</v>
      </c>
      <c r="B24" s="25" t="s">
        <v>70</v>
      </c>
      <c r="C24" s="3">
        <v>26</v>
      </c>
      <c r="D24" s="3">
        <v>6</v>
      </c>
      <c r="E24" s="3">
        <v>9</v>
      </c>
      <c r="F24" s="3"/>
      <c r="G24" s="3">
        <v>1</v>
      </c>
      <c r="H24" s="3"/>
      <c r="I24" s="3">
        <v>180</v>
      </c>
      <c r="J24" s="3">
        <v>15</v>
      </c>
      <c r="K24" s="22">
        <f t="shared" si="8"/>
        <v>205</v>
      </c>
      <c r="L24" s="3">
        <v>188</v>
      </c>
      <c r="M24" s="3">
        <v>2</v>
      </c>
      <c r="N24" s="3">
        <v>1</v>
      </c>
      <c r="O24" s="22">
        <f t="shared" si="6"/>
        <v>191</v>
      </c>
      <c r="P24" s="22">
        <f t="shared" si="7"/>
        <v>20</v>
      </c>
      <c r="Q24" s="3"/>
      <c r="R24" s="3">
        <v>801</v>
      </c>
      <c r="S24" s="3">
        <v>403</v>
      </c>
      <c r="T24" s="3">
        <v>390</v>
      </c>
      <c r="U24" s="3"/>
      <c r="V24" s="3"/>
      <c r="W24" s="18">
        <f t="shared" si="1"/>
        <v>2.0418848167539267</v>
      </c>
      <c r="X24" s="19">
        <f t="shared" si="2"/>
        <v>5.235602094240838E-3</v>
      </c>
      <c r="Y24" s="19">
        <f t="shared" si="3"/>
        <v>0.50312109862671661</v>
      </c>
      <c r="Z24" s="18">
        <f t="shared" si="4"/>
        <v>2.0837696335078535</v>
      </c>
      <c r="AA24" s="18">
        <f t="shared" si="5"/>
        <v>7.3461538461538458</v>
      </c>
    </row>
    <row r="25" spans="1:27" ht="15" x14ac:dyDescent="0.2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7</v>
      </c>
      <c r="E26" s="3">
        <v>11</v>
      </c>
      <c r="F26" s="3"/>
      <c r="G26" s="3"/>
      <c r="H26" s="3"/>
      <c r="I26" s="3"/>
      <c r="J26" s="3">
        <v>13</v>
      </c>
      <c r="K26" s="22">
        <f t="shared" si="8"/>
        <v>24</v>
      </c>
      <c r="L26" s="3"/>
      <c r="M26" s="3">
        <v>12</v>
      </c>
      <c r="N26" s="3">
        <v>12</v>
      </c>
      <c r="O26" s="22">
        <f t="shared" si="6"/>
        <v>24</v>
      </c>
      <c r="P26" s="22">
        <f t="shared" si="7"/>
        <v>7</v>
      </c>
      <c r="Q26" s="3"/>
      <c r="R26" s="3">
        <v>248</v>
      </c>
      <c r="S26" s="3">
        <v>228</v>
      </c>
      <c r="T26" s="3">
        <v>232</v>
      </c>
      <c r="U26" s="3">
        <v>228</v>
      </c>
      <c r="V26" s="3"/>
      <c r="W26" s="18">
        <f t="shared" si="1"/>
        <v>9.6666666666666661</v>
      </c>
      <c r="X26" s="19">
        <f t="shared" si="2"/>
        <v>0.5</v>
      </c>
      <c r="Y26" s="19">
        <f t="shared" si="3"/>
        <v>0.91935483870967738</v>
      </c>
      <c r="Z26" s="18">
        <f t="shared" si="4"/>
        <v>0.83333333333333337</v>
      </c>
      <c r="AA26" s="18">
        <f t="shared" si="5"/>
        <v>3</v>
      </c>
    </row>
    <row r="27" spans="1:27" ht="15" x14ac:dyDescent="0.2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6</v>
      </c>
      <c r="E28" s="3">
        <v>10</v>
      </c>
      <c r="F28" s="3"/>
      <c r="G28" s="3"/>
      <c r="H28" s="3"/>
      <c r="I28" s="3"/>
      <c r="J28" s="3">
        <v>22</v>
      </c>
      <c r="K28" s="22">
        <f t="shared" si="8"/>
        <v>32</v>
      </c>
      <c r="L28" s="3">
        <v>7</v>
      </c>
      <c r="M28" s="3">
        <v>25</v>
      </c>
      <c r="N28" s="3">
        <v>1</v>
      </c>
      <c r="O28" s="22">
        <f t="shared" si="6"/>
        <v>33</v>
      </c>
      <c r="P28" s="22">
        <f t="shared" si="7"/>
        <v>5</v>
      </c>
      <c r="Q28" s="3"/>
      <c r="R28" s="3">
        <v>186</v>
      </c>
      <c r="S28" s="3">
        <v>174</v>
      </c>
      <c r="T28" s="3">
        <v>147</v>
      </c>
      <c r="U28" s="3">
        <v>147</v>
      </c>
      <c r="V28" s="3"/>
      <c r="W28" s="18">
        <f t="shared" si="1"/>
        <v>4.4545454545454541</v>
      </c>
      <c r="X28" s="19">
        <f t="shared" si="2"/>
        <v>3.0303030303030304E-2</v>
      </c>
      <c r="Y28" s="19">
        <f t="shared" si="3"/>
        <v>0.93548387096774188</v>
      </c>
      <c r="Z28" s="18">
        <f t="shared" si="4"/>
        <v>0.36363636363636365</v>
      </c>
      <c r="AA28" s="18">
        <f t="shared" si="5"/>
        <v>5.5</v>
      </c>
    </row>
    <row r="29" spans="1:27" ht="15" x14ac:dyDescent="0.2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6</v>
      </c>
      <c r="E30" s="3">
        <v>32</v>
      </c>
      <c r="F30" s="3"/>
      <c r="G30" s="3"/>
      <c r="H30" s="3"/>
      <c r="I30" s="3"/>
      <c r="J30" s="3">
        <v>6</v>
      </c>
      <c r="K30" s="22">
        <f t="shared" si="8"/>
        <v>38</v>
      </c>
      <c r="L30" s="3">
        <v>31</v>
      </c>
      <c r="M30" s="3">
        <v>9</v>
      </c>
      <c r="N30" s="3"/>
      <c r="O30" s="22">
        <f t="shared" si="6"/>
        <v>40</v>
      </c>
      <c r="P30" s="22">
        <f t="shared" si="7"/>
        <v>4</v>
      </c>
      <c r="Q30" s="3"/>
      <c r="R30" s="3">
        <v>186</v>
      </c>
      <c r="S30" s="3">
        <v>129</v>
      </c>
      <c r="T30" s="3">
        <v>117</v>
      </c>
      <c r="U30" s="3">
        <v>117</v>
      </c>
      <c r="V30" s="3"/>
      <c r="W30" s="18">
        <f t="shared" si="1"/>
        <v>2.9249999999999998</v>
      </c>
      <c r="X30" s="19" t="str">
        <f t="shared" si="2"/>
        <v/>
      </c>
      <c r="Y30" s="19">
        <f t="shared" si="3"/>
        <v>0.69354838709677424</v>
      </c>
      <c r="Z30" s="18">
        <f t="shared" si="4"/>
        <v>1.425</v>
      </c>
      <c r="AA30" s="18">
        <f t="shared" si="5"/>
        <v>6.666666666666667</v>
      </c>
    </row>
    <row r="31" spans="1:27" ht="15" x14ac:dyDescent="0.2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" x14ac:dyDescent="0.2">
      <c r="A34" s="20" t="s">
        <v>39</v>
      </c>
      <c r="B34" s="21" t="s">
        <v>89</v>
      </c>
      <c r="C34" s="3">
        <v>16</v>
      </c>
      <c r="D34" s="3">
        <v>11</v>
      </c>
      <c r="E34" s="3">
        <v>108</v>
      </c>
      <c r="F34" s="3"/>
      <c r="G34" s="3">
        <v>6</v>
      </c>
      <c r="H34" s="3"/>
      <c r="I34" s="3"/>
      <c r="J34" s="3">
        <v>38</v>
      </c>
      <c r="K34" s="22">
        <f>SUM(E34:J34)</f>
        <v>152</v>
      </c>
      <c r="L34" s="3">
        <v>61</v>
      </c>
      <c r="M34" s="3">
        <v>83</v>
      </c>
      <c r="N34" s="3">
        <v>3</v>
      </c>
      <c r="O34" s="22">
        <f>SUM(L34:N34)</f>
        <v>147</v>
      </c>
      <c r="P34" s="22">
        <f>+D34+K34-O34</f>
        <v>16</v>
      </c>
      <c r="Q34" s="3"/>
      <c r="R34" s="3">
        <v>496</v>
      </c>
      <c r="S34" s="3">
        <v>444</v>
      </c>
      <c r="T34" s="3">
        <v>487</v>
      </c>
      <c r="U34" s="3">
        <v>481</v>
      </c>
      <c r="V34" s="3"/>
      <c r="W34" s="18">
        <f>IF(S34&gt;0,T34/O34,"")</f>
        <v>3.3129251700680271</v>
      </c>
      <c r="X34" s="19">
        <f>IF(N34&gt;0,(N34/O34),"")</f>
        <v>2.0408163265306121E-2</v>
      </c>
      <c r="Y34" s="19">
        <f>IF(S34&gt;0,(S34/R34),"")</f>
        <v>0.89516129032258063</v>
      </c>
      <c r="Z34" s="18">
        <f>IF(S34&gt;0,(R34-S34)/O34,"")</f>
        <v>0.35374149659863946</v>
      </c>
      <c r="AA34" s="18">
        <f>IF(S34&gt;0,O34/C34,"")</f>
        <v>9.1875</v>
      </c>
    </row>
    <row r="35" spans="1:27" ht="15" x14ac:dyDescent="0.2">
      <c r="A35" s="20" t="s">
        <v>39</v>
      </c>
      <c r="B35" s="21" t="s">
        <v>142</v>
      </c>
      <c r="C35" s="3">
        <v>49</v>
      </c>
      <c r="D35" s="3">
        <v>42</v>
      </c>
      <c r="E35" s="3">
        <v>103</v>
      </c>
      <c r="F35" s="3"/>
      <c r="G35" s="3">
        <v>55</v>
      </c>
      <c r="H35" s="3"/>
      <c r="I35" s="3"/>
      <c r="J35" s="3">
        <v>81</v>
      </c>
      <c r="K35" s="22">
        <f>SUM(E35:J35)</f>
        <v>239</v>
      </c>
      <c r="L35" s="3">
        <v>205</v>
      </c>
      <c r="M35" s="3">
        <v>37</v>
      </c>
      <c r="N35" s="3"/>
      <c r="O35" s="22">
        <f>SUM(L35:N35)</f>
        <v>242</v>
      </c>
      <c r="P35" s="22">
        <f>+D35+K35-O35</f>
        <v>39</v>
      </c>
      <c r="Q35" s="3"/>
      <c r="R35" s="3">
        <v>1527</v>
      </c>
      <c r="S35" s="3">
        <v>1367</v>
      </c>
      <c r="T35" s="3">
        <v>1684</v>
      </c>
      <c r="U35" s="3">
        <v>1682</v>
      </c>
      <c r="V35" s="3"/>
      <c r="W35" s="18">
        <f>IF(S35&gt;0,T35/O35,"")</f>
        <v>6.9586776859504136</v>
      </c>
      <c r="X35" s="19" t="str">
        <f>IF(N35&gt;0,(N35/O35),"")</f>
        <v/>
      </c>
      <c r="Y35" s="19">
        <f>IF(S35&gt;0,(S35/R35),"")</f>
        <v>0.89521938441388338</v>
      </c>
      <c r="Z35" s="18">
        <f>IF(S35&gt;0,(R35-S35)/O35,"")</f>
        <v>0.66115702479338845</v>
      </c>
      <c r="AA35" s="18">
        <f>IF(S35&gt;0,O35/C35,"")</f>
        <v>4.9387755102040813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6056</v>
      </c>
      <c r="E39" s="135" t="s">
        <v>98</v>
      </c>
      <c r="F39" s="136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228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5" t="s">
        <v>113</v>
      </c>
      <c r="F43" s="136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7" t="s">
        <v>125</v>
      </c>
      <c r="G46" s="148"/>
      <c r="H46" s="148"/>
      <c r="I46" s="149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7" t="s">
        <v>129</v>
      </c>
      <c r="G47" s="138"/>
      <c r="H47" s="138"/>
      <c r="I47" s="139"/>
      <c r="J47" s="53">
        <v>59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264</v>
      </c>
      <c r="E48" s="56" t="s">
        <v>132</v>
      </c>
      <c r="F48" s="57" t="s">
        <v>24</v>
      </c>
      <c r="G48" s="48"/>
      <c r="H48" s="48"/>
      <c r="I48" s="32"/>
      <c r="J48" s="58">
        <f>SUM(J44:J47)</f>
        <v>59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183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37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6768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42" t="s">
        <v>146</v>
      </c>
      <c r="J60" s="142"/>
      <c r="K60" s="142"/>
      <c r="L60" s="142"/>
      <c r="M60" s="142"/>
      <c r="N60" s="142"/>
      <c r="O60" s="142"/>
    </row>
    <row r="61" spans="1:27" ht="15.75" x14ac:dyDescent="0.25">
      <c r="A61" s="1" t="s">
        <v>1</v>
      </c>
      <c r="B61" s="3" t="s">
        <v>2</v>
      </c>
      <c r="D61" s="140" t="s">
        <v>3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4"/>
      <c r="U61" s="4"/>
      <c r="V61" s="4"/>
    </row>
    <row r="62" spans="1:27" ht="15" x14ac:dyDescent="0.2">
      <c r="A62" s="1" t="s">
        <v>4</v>
      </c>
      <c r="B62" s="3" t="s">
        <v>169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43" t="s">
        <v>6</v>
      </c>
      <c r="B64" s="145" t="s">
        <v>7</v>
      </c>
      <c r="C64" s="132" t="s">
        <v>8</v>
      </c>
      <c r="D64" s="132" t="s">
        <v>9</v>
      </c>
      <c r="E64" s="130" t="s">
        <v>10</v>
      </c>
      <c r="F64" s="134"/>
      <c r="G64" s="134"/>
      <c r="H64" s="134"/>
      <c r="I64" s="134"/>
      <c r="J64" s="134"/>
      <c r="K64" s="131"/>
      <c r="L64" s="130" t="s">
        <v>11</v>
      </c>
      <c r="M64" s="134"/>
      <c r="N64" s="134"/>
      <c r="O64" s="131"/>
      <c r="P64" s="132" t="s">
        <v>12</v>
      </c>
      <c r="Q64" s="132" t="s">
        <v>13</v>
      </c>
      <c r="R64" s="130" t="s">
        <v>14</v>
      </c>
      <c r="S64" s="131"/>
      <c r="T64" s="130" t="s">
        <v>15</v>
      </c>
      <c r="U64" s="131"/>
      <c r="V64" s="132" t="s">
        <v>16</v>
      </c>
      <c r="W64" s="130" t="s">
        <v>17</v>
      </c>
      <c r="X64" s="134"/>
      <c r="Y64" s="134"/>
      <c r="Z64" s="134"/>
      <c r="AA64" s="131"/>
    </row>
    <row r="65" spans="1:27" ht="56.25" x14ac:dyDescent="0.2">
      <c r="A65" s="144"/>
      <c r="B65" s="146"/>
      <c r="C65" s="133"/>
      <c r="D65" s="133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78" t="s">
        <v>24</v>
      </c>
      <c r="L65" s="8" t="s">
        <v>25</v>
      </c>
      <c r="M65" s="9" t="s">
        <v>26</v>
      </c>
      <c r="N65" s="77" t="s">
        <v>27</v>
      </c>
      <c r="O65" s="9" t="s">
        <v>24</v>
      </c>
      <c r="P65" s="133"/>
      <c r="Q65" s="133"/>
      <c r="R65" s="76" t="s">
        <v>28</v>
      </c>
      <c r="S65" s="9" t="s">
        <v>29</v>
      </c>
      <c r="T65" s="76" t="s">
        <v>24</v>
      </c>
      <c r="U65" s="9" t="s">
        <v>30</v>
      </c>
      <c r="V65" s="133"/>
      <c r="W65" s="8" t="s">
        <v>31</v>
      </c>
      <c r="X65" s="14" t="s">
        <v>32</v>
      </c>
      <c r="Y65" s="14" t="s">
        <v>33</v>
      </c>
      <c r="Z65" s="14" t="s">
        <v>34</v>
      </c>
      <c r="AA65" s="78" t="s">
        <v>35</v>
      </c>
    </row>
    <row r="66" spans="1:27" ht="15.75" x14ac:dyDescent="0.25">
      <c r="A66" s="15"/>
      <c r="B66" s="79" t="s">
        <v>36</v>
      </c>
      <c r="C66" s="17">
        <f t="shared" ref="C66:V66" si="9">SUM(C67:C78)</f>
        <v>292</v>
      </c>
      <c r="D66" s="17">
        <f t="shared" si="9"/>
        <v>200</v>
      </c>
      <c r="E66" s="17">
        <f t="shared" si="9"/>
        <v>1031</v>
      </c>
      <c r="F66" s="17">
        <f t="shared" si="9"/>
        <v>0</v>
      </c>
      <c r="G66" s="17">
        <f t="shared" si="9"/>
        <v>90</v>
      </c>
      <c r="H66" s="17">
        <f t="shared" si="9"/>
        <v>0</v>
      </c>
      <c r="I66" s="17">
        <f t="shared" si="9"/>
        <v>180</v>
      </c>
      <c r="J66" s="17">
        <f t="shared" si="9"/>
        <v>234</v>
      </c>
      <c r="K66" s="17">
        <f t="shared" si="9"/>
        <v>1535</v>
      </c>
      <c r="L66" s="17">
        <f t="shared" si="9"/>
        <v>1246</v>
      </c>
      <c r="M66" s="17">
        <f t="shared" si="9"/>
        <v>234</v>
      </c>
      <c r="N66" s="17">
        <f t="shared" si="9"/>
        <v>48</v>
      </c>
      <c r="O66" s="17">
        <f t="shared" si="9"/>
        <v>1528</v>
      </c>
      <c r="P66" s="17">
        <f t="shared" si="9"/>
        <v>207</v>
      </c>
      <c r="Q66" s="17">
        <f t="shared" si="9"/>
        <v>0</v>
      </c>
      <c r="R66" s="17">
        <f t="shared" si="9"/>
        <v>8236</v>
      </c>
      <c r="S66" s="17">
        <f t="shared" si="9"/>
        <v>6743</v>
      </c>
      <c r="T66" s="17">
        <f t="shared" si="9"/>
        <v>7186</v>
      </c>
      <c r="U66" s="17">
        <f t="shared" si="9"/>
        <v>6731</v>
      </c>
      <c r="V66" s="17">
        <f t="shared" si="9"/>
        <v>0</v>
      </c>
      <c r="W66" s="18">
        <f t="shared" ref="W66:W70" si="10">IF(S66&gt;0,T66/O66,"")</f>
        <v>4.7028795811518327</v>
      </c>
      <c r="X66" s="19">
        <f t="shared" ref="X66:X70" si="11">IF(N66&gt;0,(N66/O66),"")</f>
        <v>3.1413612565445025E-2</v>
      </c>
      <c r="Y66" s="19">
        <f t="shared" ref="Y66:Y70" si="12">IF(S66&gt;0,(S66/R66),"")</f>
        <v>0.81872268091306455</v>
      </c>
      <c r="Z66" s="18">
        <f t="shared" ref="Z66:Z70" si="13">IF(S66&gt;0,(R66-S66)/O66,"")</f>
        <v>0.97709424083769636</v>
      </c>
      <c r="AA66" s="18">
        <f t="shared" ref="AA66:AA70" si="14">IF(S66&gt;0,O66/C66,"")</f>
        <v>5.2328767123287667</v>
      </c>
    </row>
    <row r="67" spans="1:27" ht="15.75" x14ac:dyDescent="0.25">
      <c r="A67" s="20" t="s">
        <v>37</v>
      </c>
      <c r="B67" s="21" t="s">
        <v>143</v>
      </c>
      <c r="C67" s="3">
        <f>+C8+C9</f>
        <v>71</v>
      </c>
      <c r="D67" s="3">
        <f t="shared" ref="D67:J67" si="15">+D8+D9</f>
        <v>65</v>
      </c>
      <c r="E67" s="3">
        <f t="shared" si="15"/>
        <v>295</v>
      </c>
      <c r="F67" s="3">
        <f t="shared" si="15"/>
        <v>0</v>
      </c>
      <c r="G67" s="3">
        <f t="shared" si="15"/>
        <v>9</v>
      </c>
      <c r="H67" s="3">
        <f t="shared" si="15"/>
        <v>0</v>
      </c>
      <c r="I67" s="3">
        <f t="shared" si="15"/>
        <v>0</v>
      </c>
      <c r="J67" s="3">
        <f t="shared" si="15"/>
        <v>47</v>
      </c>
      <c r="K67" s="22">
        <f>SUM(E67:J67)</f>
        <v>351</v>
      </c>
      <c r="L67" s="67">
        <f>+L8+L9</f>
        <v>276</v>
      </c>
      <c r="M67" s="67">
        <f t="shared" ref="M67:N67" si="16">+M8+M9</f>
        <v>51</v>
      </c>
      <c r="N67" s="67">
        <f t="shared" si="16"/>
        <v>30</v>
      </c>
      <c r="O67" s="22">
        <f t="shared" ref="O67:O70" si="17">SUM(L67:N67)</f>
        <v>357</v>
      </c>
      <c r="P67" s="22">
        <f t="shared" ref="P67:P68" si="18">+D67+K67-O67</f>
        <v>59</v>
      </c>
      <c r="Q67" s="3"/>
      <c r="R67" s="3">
        <f>+R8+R9</f>
        <v>2177</v>
      </c>
      <c r="S67" s="3">
        <f t="shared" ref="S67:U67" si="19">+S8+S9</f>
        <v>2059</v>
      </c>
      <c r="T67" s="3">
        <f t="shared" si="19"/>
        <v>2108</v>
      </c>
      <c r="U67" s="3">
        <f t="shared" si="19"/>
        <v>2071</v>
      </c>
      <c r="V67" s="3"/>
      <c r="W67" s="18">
        <f t="shared" si="10"/>
        <v>5.9047619047619051</v>
      </c>
      <c r="X67" s="19">
        <f t="shared" si="11"/>
        <v>8.4033613445378158E-2</v>
      </c>
      <c r="Y67" s="19">
        <f t="shared" si="12"/>
        <v>0.94579696830500692</v>
      </c>
      <c r="Z67" s="18">
        <f t="shared" si="13"/>
        <v>0.33053221288515405</v>
      </c>
      <c r="AA67" s="18">
        <f t="shared" si="14"/>
        <v>5.028169014084507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11</v>
      </c>
      <c r="E68" s="3">
        <f t="shared" si="20"/>
        <v>99</v>
      </c>
      <c r="F68" s="3">
        <f t="shared" si="20"/>
        <v>0</v>
      </c>
      <c r="G68" s="3">
        <f t="shared" si="20"/>
        <v>17</v>
      </c>
      <c r="H68" s="3">
        <f t="shared" si="20"/>
        <v>0</v>
      </c>
      <c r="I68" s="3">
        <f t="shared" si="20"/>
        <v>0</v>
      </c>
      <c r="J68" s="3">
        <f t="shared" si="20"/>
        <v>9</v>
      </c>
      <c r="K68" s="22">
        <f t="shared" ref="K68:K70" si="21">SUM(E68:J68)</f>
        <v>125</v>
      </c>
      <c r="L68" s="3">
        <f>+L13</f>
        <v>121</v>
      </c>
      <c r="M68" s="3">
        <f t="shared" ref="M68:N68" si="22">+M13</f>
        <v>6</v>
      </c>
      <c r="N68" s="3">
        <f t="shared" si="22"/>
        <v>0</v>
      </c>
      <c r="O68" s="22">
        <f t="shared" si="17"/>
        <v>127</v>
      </c>
      <c r="P68" s="22">
        <f t="shared" si="18"/>
        <v>9</v>
      </c>
      <c r="Q68" s="3"/>
      <c r="R68" s="3">
        <f>+R13</f>
        <v>620</v>
      </c>
      <c r="S68" s="3">
        <f t="shared" ref="S68:U70" si="23">+S13</f>
        <v>372</v>
      </c>
      <c r="T68" s="3">
        <f t="shared" si="23"/>
        <v>490</v>
      </c>
      <c r="U68" s="3">
        <f t="shared" si="23"/>
        <v>482</v>
      </c>
      <c r="V68" s="3"/>
      <c r="W68" s="18">
        <f t="shared" si="10"/>
        <v>3.8582677165354329</v>
      </c>
      <c r="X68" s="19" t="str">
        <f t="shared" si="11"/>
        <v/>
      </c>
      <c r="Y68" s="19">
        <f t="shared" si="12"/>
        <v>0.6</v>
      </c>
      <c r="Z68" s="18">
        <f t="shared" si="13"/>
        <v>1.9527559055118111</v>
      </c>
      <c r="AA68" s="18">
        <f t="shared" si="14"/>
        <v>4.2333333333333334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5</v>
      </c>
      <c r="E69" s="67">
        <f t="shared" si="20"/>
        <v>35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35</v>
      </c>
      <c r="L69" s="67">
        <f>+L14</f>
        <v>4</v>
      </c>
      <c r="M69" s="67">
        <f>+M14</f>
        <v>0</v>
      </c>
      <c r="N69" s="67">
        <f>+N14</f>
        <v>0</v>
      </c>
      <c r="O69" s="83">
        <f t="shared" si="17"/>
        <v>4</v>
      </c>
      <c r="P69" s="83">
        <v>6</v>
      </c>
      <c r="Q69" s="67"/>
      <c r="R69" s="67">
        <f>+R14</f>
        <v>310</v>
      </c>
      <c r="S69" s="67">
        <f t="shared" si="23"/>
        <v>177</v>
      </c>
      <c r="T69" s="67">
        <f t="shared" si="23"/>
        <v>183</v>
      </c>
      <c r="U69" s="67">
        <f t="shared" si="23"/>
        <v>183</v>
      </c>
      <c r="V69" s="67"/>
      <c r="W69" s="90">
        <f t="shared" si="10"/>
        <v>45.75</v>
      </c>
      <c r="X69" s="91" t="str">
        <f t="shared" si="11"/>
        <v/>
      </c>
      <c r="Y69" s="91">
        <f t="shared" si="12"/>
        <v>0.57096774193548383</v>
      </c>
      <c r="Z69" s="90">
        <f t="shared" si="13"/>
        <v>33.25</v>
      </c>
      <c r="AA69" s="90">
        <f t="shared" si="14"/>
        <v>0.4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4</v>
      </c>
      <c r="E70" s="67">
        <f t="shared" si="20"/>
        <v>19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19</v>
      </c>
      <c r="L70" s="67">
        <f>+L15</f>
        <v>45</v>
      </c>
      <c r="M70" s="67">
        <f>+M15</f>
        <v>0</v>
      </c>
      <c r="N70" s="67">
        <f>+N15</f>
        <v>0</v>
      </c>
      <c r="O70" s="83">
        <f t="shared" si="17"/>
        <v>45</v>
      </c>
      <c r="P70" s="83">
        <v>8</v>
      </c>
      <c r="Q70" s="67"/>
      <c r="R70" s="67">
        <f>+R15</f>
        <v>310</v>
      </c>
      <c r="S70" s="67">
        <f t="shared" si="23"/>
        <v>187</v>
      </c>
      <c r="T70" s="67">
        <f t="shared" si="23"/>
        <v>177</v>
      </c>
      <c r="U70" s="67">
        <f t="shared" si="23"/>
        <v>177</v>
      </c>
      <c r="V70" s="67"/>
      <c r="W70" s="90">
        <f t="shared" si="10"/>
        <v>3.9333333333333331</v>
      </c>
      <c r="X70" s="91" t="str">
        <f t="shared" si="11"/>
        <v/>
      </c>
      <c r="Y70" s="91">
        <f t="shared" si="12"/>
        <v>0.60322580645161294</v>
      </c>
      <c r="Z70" s="90">
        <f t="shared" si="13"/>
        <v>2.7333333333333334</v>
      </c>
      <c r="AA70" s="90">
        <f t="shared" si="14"/>
        <v>4.5</v>
      </c>
    </row>
    <row r="71" spans="1:27" ht="15" x14ac:dyDescent="0.2">
      <c r="A71" s="20" t="s">
        <v>55</v>
      </c>
      <c r="B71" s="21" t="s">
        <v>56</v>
      </c>
      <c r="C71" s="3">
        <f>+C17</f>
        <v>50</v>
      </c>
      <c r="D71" s="3">
        <f t="shared" ref="D71:J72" si="24">+D17</f>
        <v>34</v>
      </c>
      <c r="E71" s="3">
        <f t="shared" si="24"/>
        <v>260</v>
      </c>
      <c r="F71" s="3">
        <f t="shared" si="24"/>
        <v>0</v>
      </c>
      <c r="G71" s="3">
        <f t="shared" si="24"/>
        <v>0</v>
      </c>
      <c r="H71" s="3">
        <f t="shared" si="24"/>
        <v>0</v>
      </c>
      <c r="I71" s="3">
        <f t="shared" si="24"/>
        <v>0</v>
      </c>
      <c r="J71" s="3">
        <f t="shared" si="24"/>
        <v>1</v>
      </c>
      <c r="K71" s="22">
        <f>SUM(E71:J71)</f>
        <v>261</v>
      </c>
      <c r="L71" s="3">
        <f>+L17</f>
        <v>257</v>
      </c>
      <c r="M71" s="3">
        <f t="shared" ref="M71:N72" si="25">+M17</f>
        <v>7</v>
      </c>
      <c r="N71" s="3">
        <f t="shared" si="25"/>
        <v>0</v>
      </c>
      <c r="O71" s="22">
        <f>SUM(L71:N71)</f>
        <v>264</v>
      </c>
      <c r="P71" s="22">
        <f>+D71+K71-O71</f>
        <v>31</v>
      </c>
      <c r="Q71" s="3"/>
      <c r="R71" s="3">
        <f>+R17</f>
        <v>1134</v>
      </c>
      <c r="S71" s="3">
        <f t="shared" ref="S71:U72" si="26">+S17</f>
        <v>1024</v>
      </c>
      <c r="T71" s="3">
        <f t="shared" si="26"/>
        <v>988</v>
      </c>
      <c r="U71" s="3">
        <f t="shared" si="26"/>
        <v>985</v>
      </c>
      <c r="V71" s="3"/>
      <c r="W71" s="18">
        <f>IF(S71&gt;0,T71/O71,"")</f>
        <v>3.7424242424242422</v>
      </c>
      <c r="X71" s="19" t="str">
        <f>IF(N71&gt;0,(N71/O71),"")</f>
        <v/>
      </c>
      <c r="Y71" s="19">
        <f>IF(S71&gt;0,(S71/R71),"")</f>
        <v>0.90299823633156961</v>
      </c>
      <c r="Z71" s="18">
        <f>IF(S71&gt;0,(R71-S71)/O71,"")</f>
        <v>0.41666666666666669</v>
      </c>
      <c r="AA71" s="18">
        <f>IF(S71&gt;0,O71/C71,"")</f>
        <v>5.28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3</v>
      </c>
      <c r="E72" s="3">
        <f t="shared" si="24"/>
        <v>50</v>
      </c>
      <c r="F72" s="3">
        <f t="shared" si="24"/>
        <v>0</v>
      </c>
      <c r="G72" s="3">
        <f t="shared" si="24"/>
        <v>2</v>
      </c>
      <c r="H72" s="3">
        <f t="shared" si="24"/>
        <v>0</v>
      </c>
      <c r="I72" s="3">
        <f t="shared" si="24"/>
        <v>0</v>
      </c>
      <c r="J72" s="3">
        <f t="shared" si="24"/>
        <v>2</v>
      </c>
      <c r="K72" s="22">
        <f t="shared" ref="K72:K75" si="27">SUM(E72:J72)</f>
        <v>54</v>
      </c>
      <c r="L72" s="3">
        <f>+L18</f>
        <v>51</v>
      </c>
      <c r="M72" s="3">
        <f t="shared" si="25"/>
        <v>2</v>
      </c>
      <c r="N72" s="3">
        <f t="shared" si="25"/>
        <v>1</v>
      </c>
      <c r="O72" s="22">
        <f t="shared" ref="O72:O75" si="28">SUM(L72:N72)</f>
        <v>54</v>
      </c>
      <c r="P72" s="22">
        <f t="shared" ref="P72:P78" si="29">+D72+K72-O72</f>
        <v>3</v>
      </c>
      <c r="Q72" s="3"/>
      <c r="R72" s="3">
        <f>+R18</f>
        <v>241</v>
      </c>
      <c r="S72" s="3">
        <f t="shared" si="26"/>
        <v>179</v>
      </c>
      <c r="T72" s="3">
        <f t="shared" si="26"/>
        <v>183</v>
      </c>
      <c r="U72" s="3">
        <f t="shared" si="26"/>
        <v>178</v>
      </c>
      <c r="V72" s="3"/>
      <c r="W72" s="18">
        <f t="shared" ref="W72:W75" si="30">IF(S72&gt;0,T72/O72,"")</f>
        <v>3.3888888888888888</v>
      </c>
      <c r="X72" s="19">
        <f t="shared" ref="X72:X75" si="31">IF(N72&gt;0,(N72/O72),"")</f>
        <v>1.8518518518518517E-2</v>
      </c>
      <c r="Y72" s="19">
        <f t="shared" ref="Y72:Y75" si="32">IF(S72&gt;0,(S72/R72),"")</f>
        <v>0.74273858921161828</v>
      </c>
      <c r="Z72" s="18">
        <f t="shared" ref="Z72:Z75" si="33">IF(S72&gt;0,(R72-S72)/O72,"")</f>
        <v>1.1481481481481481</v>
      </c>
      <c r="AA72" s="18">
        <f t="shared" ref="AA72:AA75" si="34">IF(S72&gt;0,O72/C72,"")</f>
        <v>5.4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6</v>
      </c>
      <c r="E73" s="3">
        <f t="shared" si="35"/>
        <v>9</v>
      </c>
      <c r="F73" s="3">
        <f t="shared" si="35"/>
        <v>0</v>
      </c>
      <c r="G73" s="3">
        <f t="shared" si="35"/>
        <v>1</v>
      </c>
      <c r="H73" s="3">
        <f t="shared" si="35"/>
        <v>0</v>
      </c>
      <c r="I73" s="3">
        <f t="shared" si="35"/>
        <v>180</v>
      </c>
      <c r="J73" s="3">
        <f t="shared" si="35"/>
        <v>15</v>
      </c>
      <c r="K73" s="22">
        <f t="shared" si="27"/>
        <v>205</v>
      </c>
      <c r="L73" s="3">
        <f>+L24</f>
        <v>188</v>
      </c>
      <c r="M73" s="3">
        <f t="shared" ref="M73:N73" si="36">+M24</f>
        <v>2</v>
      </c>
      <c r="N73" s="3">
        <f t="shared" si="36"/>
        <v>1</v>
      </c>
      <c r="O73" s="22">
        <f t="shared" si="28"/>
        <v>191</v>
      </c>
      <c r="P73" s="22">
        <f t="shared" si="29"/>
        <v>20</v>
      </c>
      <c r="Q73" s="24"/>
      <c r="R73" s="3">
        <f>+R24</f>
        <v>801</v>
      </c>
      <c r="S73" s="3">
        <f t="shared" ref="S73:U73" si="37">+S24</f>
        <v>403</v>
      </c>
      <c r="T73" s="3">
        <f t="shared" si="37"/>
        <v>390</v>
      </c>
      <c r="U73" s="3">
        <f t="shared" si="37"/>
        <v>0</v>
      </c>
      <c r="V73" s="3"/>
      <c r="W73" s="18">
        <f t="shared" si="30"/>
        <v>2.0418848167539267</v>
      </c>
      <c r="X73" s="19">
        <f t="shared" si="31"/>
        <v>5.235602094240838E-3</v>
      </c>
      <c r="Y73" s="19">
        <f>IF(S73&gt;0,(S73/R73),"")</f>
        <v>0.50312109862671661</v>
      </c>
      <c r="Z73" s="18">
        <f>IF(S73&gt;0,(R73-S73)/O73,"")</f>
        <v>2.0837696335078535</v>
      </c>
      <c r="AA73" s="18">
        <f t="shared" si="34"/>
        <v>7.3461538461538458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7</v>
      </c>
      <c r="E74" s="3">
        <f t="shared" si="38"/>
        <v>11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13</v>
      </c>
      <c r="K74" s="22">
        <f t="shared" si="27"/>
        <v>24</v>
      </c>
      <c r="L74" s="3">
        <f>+L26</f>
        <v>0</v>
      </c>
      <c r="M74" s="3">
        <f t="shared" ref="M74:N74" si="39">+M26</f>
        <v>12</v>
      </c>
      <c r="N74" s="3">
        <f t="shared" si="39"/>
        <v>12</v>
      </c>
      <c r="O74" s="22">
        <f t="shared" si="28"/>
        <v>24</v>
      </c>
      <c r="P74" s="22">
        <f t="shared" si="29"/>
        <v>7</v>
      </c>
      <c r="Q74" s="3"/>
      <c r="R74" s="3">
        <f>+R26</f>
        <v>248</v>
      </c>
      <c r="S74" s="3">
        <f t="shared" ref="S74:U74" si="40">+S26</f>
        <v>228</v>
      </c>
      <c r="T74" s="3">
        <f t="shared" si="40"/>
        <v>232</v>
      </c>
      <c r="U74" s="3">
        <f t="shared" si="40"/>
        <v>228</v>
      </c>
      <c r="V74" s="3"/>
      <c r="W74" s="18">
        <f t="shared" si="30"/>
        <v>9.6666666666666661</v>
      </c>
      <c r="X74" s="19">
        <f t="shared" si="31"/>
        <v>0.5</v>
      </c>
      <c r="Y74" s="19">
        <f t="shared" si="32"/>
        <v>0.91935483870967738</v>
      </c>
      <c r="Z74" s="18">
        <f t="shared" si="33"/>
        <v>0.83333333333333337</v>
      </c>
      <c r="AA74" s="18">
        <f t="shared" si="34"/>
        <v>3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6</v>
      </c>
      <c r="E75" s="3">
        <f t="shared" si="41"/>
        <v>10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22</v>
      </c>
      <c r="K75" s="22">
        <f t="shared" si="27"/>
        <v>32</v>
      </c>
      <c r="L75" s="3">
        <f>+L28</f>
        <v>7</v>
      </c>
      <c r="M75" s="3">
        <f t="shared" ref="M75:N75" si="42">+M28</f>
        <v>25</v>
      </c>
      <c r="N75" s="3">
        <f t="shared" si="42"/>
        <v>1</v>
      </c>
      <c r="O75" s="22">
        <f t="shared" si="28"/>
        <v>33</v>
      </c>
      <c r="P75" s="22">
        <f t="shared" si="29"/>
        <v>5</v>
      </c>
      <c r="Q75" s="3"/>
      <c r="R75" s="3">
        <f>+R28</f>
        <v>186</v>
      </c>
      <c r="S75" s="3">
        <f t="shared" ref="S75:U75" si="43">+S28</f>
        <v>174</v>
      </c>
      <c r="T75" s="3">
        <f t="shared" si="43"/>
        <v>147</v>
      </c>
      <c r="U75" s="3">
        <f t="shared" si="43"/>
        <v>147</v>
      </c>
      <c r="V75" s="3"/>
      <c r="W75" s="18">
        <f t="shared" si="30"/>
        <v>4.4545454545454541</v>
      </c>
      <c r="X75" s="19">
        <f t="shared" si="31"/>
        <v>3.0303030303030304E-2</v>
      </c>
      <c r="Y75" s="19">
        <f t="shared" si="32"/>
        <v>0.93548387096774188</v>
      </c>
      <c r="Z75" s="18">
        <f t="shared" si="33"/>
        <v>0.36363636363636365</v>
      </c>
      <c r="AA75" s="18">
        <f t="shared" si="34"/>
        <v>5.5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6</v>
      </c>
      <c r="E76" s="3">
        <f t="shared" si="44"/>
        <v>32</v>
      </c>
      <c r="F76" s="3">
        <f t="shared" si="44"/>
        <v>0</v>
      </c>
      <c r="G76" s="3">
        <f t="shared" si="44"/>
        <v>0</v>
      </c>
      <c r="H76" s="3">
        <f t="shared" si="44"/>
        <v>0</v>
      </c>
      <c r="I76" s="3">
        <f t="shared" si="44"/>
        <v>0</v>
      </c>
      <c r="J76" s="3">
        <f t="shared" si="44"/>
        <v>6</v>
      </c>
      <c r="K76" s="22">
        <f>SUM(E76:J76)</f>
        <v>38</v>
      </c>
      <c r="L76" s="3">
        <f>+L30</f>
        <v>31</v>
      </c>
      <c r="M76" s="3">
        <f t="shared" ref="M76:N76" si="45">+M30</f>
        <v>9</v>
      </c>
      <c r="N76" s="3">
        <f t="shared" si="45"/>
        <v>0</v>
      </c>
      <c r="O76" s="22">
        <f>SUM(L76:N76)</f>
        <v>40</v>
      </c>
      <c r="P76" s="22">
        <f t="shared" si="29"/>
        <v>4</v>
      </c>
      <c r="Q76" s="3"/>
      <c r="R76" s="3">
        <f>+R30</f>
        <v>186</v>
      </c>
      <c r="S76" s="3">
        <f t="shared" ref="S76:U76" si="46">+S30</f>
        <v>129</v>
      </c>
      <c r="T76" s="3">
        <f t="shared" si="46"/>
        <v>117</v>
      </c>
      <c r="U76" s="3">
        <f t="shared" si="46"/>
        <v>117</v>
      </c>
      <c r="V76" s="3"/>
      <c r="W76" s="18">
        <f>IF(S76&gt;0,T76/O76,"")</f>
        <v>2.9249999999999998</v>
      </c>
      <c r="X76" s="19" t="str">
        <f>IF(N76&gt;0,(N76/O76),"")</f>
        <v/>
      </c>
      <c r="Y76" s="19">
        <f>IF(S76&gt;0,(S76/R76),"")</f>
        <v>0.69354838709677424</v>
      </c>
      <c r="Z76" s="18">
        <f>IF(S76&gt;0,(R76-S76)/O76,"")</f>
        <v>1.425</v>
      </c>
      <c r="AA76" s="18">
        <f>IF(S76&gt;0,O76/C76,"")</f>
        <v>6.666666666666667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53</v>
      </c>
      <c r="E77" s="3">
        <f t="shared" si="47"/>
        <v>211</v>
      </c>
      <c r="F77" s="3">
        <f t="shared" si="47"/>
        <v>0</v>
      </c>
      <c r="G77" s="3">
        <f t="shared" si="47"/>
        <v>61</v>
      </c>
      <c r="H77" s="3">
        <f t="shared" si="47"/>
        <v>0</v>
      </c>
      <c r="I77" s="3">
        <f t="shared" si="47"/>
        <v>0</v>
      </c>
      <c r="J77" s="3">
        <f t="shared" si="47"/>
        <v>119</v>
      </c>
      <c r="K77" s="22">
        <f>SUM(E77:J77)</f>
        <v>391</v>
      </c>
      <c r="L77" s="3">
        <f>+L34+L35</f>
        <v>266</v>
      </c>
      <c r="M77" s="3">
        <f t="shared" ref="M77:N77" si="48">+M34+M35</f>
        <v>120</v>
      </c>
      <c r="N77" s="3">
        <f t="shared" si="48"/>
        <v>3</v>
      </c>
      <c r="O77" s="22">
        <f>SUM(L77:N77)</f>
        <v>389</v>
      </c>
      <c r="P77" s="22">
        <f t="shared" si="29"/>
        <v>55</v>
      </c>
      <c r="Q77" s="3"/>
      <c r="R77" s="3">
        <f>+R34+R35</f>
        <v>2023</v>
      </c>
      <c r="S77" s="3">
        <f t="shared" ref="S77:U77" si="49">+S34+S35</f>
        <v>1811</v>
      </c>
      <c r="T77" s="3">
        <f t="shared" si="49"/>
        <v>2171</v>
      </c>
      <c r="U77" s="3">
        <f t="shared" si="49"/>
        <v>2163</v>
      </c>
      <c r="V77" s="3"/>
      <c r="W77" s="18">
        <f>IF(S77&gt;0,T77/O77,"")</f>
        <v>5.5809768637532136</v>
      </c>
      <c r="X77" s="19">
        <f>IF(N77&gt;0,(N77/O77),"")</f>
        <v>7.7120822622107968E-3</v>
      </c>
      <c r="Y77" s="19">
        <f>IF(S77&gt;0,(S77/R77),"")</f>
        <v>0.89520514087988134</v>
      </c>
      <c r="Z77" s="18">
        <f>IF(S77&gt;0,(R77-S77)/O77,"")</f>
        <v>0.54498714652956293</v>
      </c>
      <c r="AA77" s="18">
        <f>IF(S77&gt;0,O77/C77,"")</f>
        <v>5.9846153846153847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43.5" customHeight="1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161</v>
      </c>
      <c r="E80" s="17">
        <f t="shared" si="57"/>
        <v>825</v>
      </c>
      <c r="F80" s="17">
        <f t="shared" si="57"/>
        <v>0</v>
      </c>
      <c r="G80" s="17">
        <f t="shared" si="57"/>
        <v>73</v>
      </c>
      <c r="H80" s="17">
        <f t="shared" si="57"/>
        <v>0</v>
      </c>
      <c r="I80" s="17">
        <f t="shared" si="57"/>
        <v>180</v>
      </c>
      <c r="J80" s="17">
        <f t="shared" si="57"/>
        <v>184</v>
      </c>
      <c r="K80" s="17">
        <f t="shared" si="57"/>
        <v>1262</v>
      </c>
      <c r="L80" s="17">
        <f t="shared" si="57"/>
        <v>1038</v>
      </c>
      <c r="M80" s="17">
        <f t="shared" si="57"/>
        <v>182</v>
      </c>
      <c r="N80" s="17">
        <f t="shared" si="57"/>
        <v>35</v>
      </c>
      <c r="O80" s="17">
        <f t="shared" si="57"/>
        <v>1255</v>
      </c>
      <c r="P80" s="17">
        <f t="shared" si="57"/>
        <v>168</v>
      </c>
      <c r="Q80" s="17">
        <f t="shared" si="57"/>
        <v>0</v>
      </c>
      <c r="R80" s="17">
        <f t="shared" si="57"/>
        <v>6376</v>
      </c>
      <c r="S80" s="17">
        <f t="shared" si="57"/>
        <v>5476</v>
      </c>
      <c r="T80" s="17">
        <f t="shared" si="57"/>
        <v>5840</v>
      </c>
      <c r="U80" s="17">
        <f t="shared" si="57"/>
        <v>5397</v>
      </c>
      <c r="V80" s="73"/>
      <c r="W80" s="73"/>
      <c r="X80" s="73"/>
      <c r="Y80" s="73"/>
      <c r="Z80" s="73"/>
      <c r="AA80" s="73"/>
    </row>
    <row r="82" spans="1:27" ht="15.75" x14ac:dyDescent="0.25">
      <c r="F82" s="142" t="s">
        <v>148</v>
      </c>
      <c r="G82" s="142"/>
      <c r="H82" s="142"/>
      <c r="I82" s="142"/>
      <c r="J82" s="142"/>
      <c r="K82" s="142"/>
      <c r="L82" s="142"/>
    </row>
    <row r="84" spans="1:27" x14ac:dyDescent="0.2">
      <c r="A84" s="143" t="s">
        <v>6</v>
      </c>
      <c r="B84" s="145" t="s">
        <v>7</v>
      </c>
      <c r="C84" s="132" t="s">
        <v>8</v>
      </c>
      <c r="D84" s="132" t="s">
        <v>9</v>
      </c>
      <c r="E84" s="130" t="s">
        <v>10</v>
      </c>
      <c r="F84" s="134"/>
      <c r="G84" s="134"/>
      <c r="H84" s="134"/>
      <c r="I84" s="134"/>
      <c r="J84" s="134"/>
      <c r="K84" s="131"/>
      <c r="L84" s="130" t="s">
        <v>11</v>
      </c>
      <c r="M84" s="134"/>
      <c r="N84" s="134"/>
      <c r="O84" s="131"/>
      <c r="P84" s="132" t="s">
        <v>12</v>
      </c>
      <c r="Q84" s="132" t="s">
        <v>13</v>
      </c>
      <c r="R84" s="130" t="s">
        <v>14</v>
      </c>
      <c r="S84" s="131"/>
      <c r="T84" s="130" t="s">
        <v>15</v>
      </c>
      <c r="U84" s="131"/>
      <c r="V84" s="132" t="s">
        <v>16</v>
      </c>
      <c r="W84" s="130" t="s">
        <v>17</v>
      </c>
      <c r="X84" s="134"/>
      <c r="Y84" s="134"/>
      <c r="Z84" s="134"/>
      <c r="AA84" s="131"/>
    </row>
    <row r="85" spans="1:27" ht="56.25" x14ac:dyDescent="0.2">
      <c r="A85" s="144"/>
      <c r="B85" s="146"/>
      <c r="C85" s="133"/>
      <c r="D85" s="133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78" t="s">
        <v>24</v>
      </c>
      <c r="L85" s="8" t="s">
        <v>25</v>
      </c>
      <c r="M85" s="9" t="s">
        <v>26</v>
      </c>
      <c r="N85" s="77" t="s">
        <v>27</v>
      </c>
      <c r="O85" s="9" t="s">
        <v>24</v>
      </c>
      <c r="P85" s="133"/>
      <c r="Q85" s="133"/>
      <c r="R85" s="76" t="s">
        <v>28</v>
      </c>
      <c r="S85" s="9" t="s">
        <v>29</v>
      </c>
      <c r="T85" s="76" t="s">
        <v>24</v>
      </c>
      <c r="U85" s="9" t="s">
        <v>30</v>
      </c>
      <c r="V85" s="133"/>
      <c r="W85" s="8" t="s">
        <v>31</v>
      </c>
      <c r="X85" s="14" t="s">
        <v>32</v>
      </c>
      <c r="Y85" s="14" t="s">
        <v>33</v>
      </c>
      <c r="Z85" s="14" t="s">
        <v>34</v>
      </c>
      <c r="AA85" s="78" t="s">
        <v>35</v>
      </c>
    </row>
    <row r="86" spans="1:27" ht="15.75" x14ac:dyDescent="0.25">
      <c r="A86" s="15"/>
      <c r="B86" s="79" t="s">
        <v>36</v>
      </c>
      <c r="C86" s="17">
        <f t="shared" ref="C86:V86" si="58">SUM(C87:C96)</f>
        <v>292</v>
      </c>
      <c r="D86" s="17">
        <f t="shared" si="58"/>
        <v>200</v>
      </c>
      <c r="E86" s="17">
        <f t="shared" si="58"/>
        <v>1031</v>
      </c>
      <c r="F86" s="17">
        <f t="shared" si="58"/>
        <v>0</v>
      </c>
      <c r="G86" s="17">
        <f t="shared" si="58"/>
        <v>90</v>
      </c>
      <c r="H86" s="17">
        <f t="shared" si="58"/>
        <v>0</v>
      </c>
      <c r="I86" s="17">
        <f t="shared" si="58"/>
        <v>180</v>
      </c>
      <c r="J86" s="17">
        <f t="shared" si="58"/>
        <v>234</v>
      </c>
      <c r="K86" s="17">
        <f t="shared" si="58"/>
        <v>1535</v>
      </c>
      <c r="L86" s="17">
        <f t="shared" si="58"/>
        <v>1246</v>
      </c>
      <c r="M86" s="17">
        <f t="shared" si="58"/>
        <v>234</v>
      </c>
      <c r="N86" s="17">
        <f t="shared" si="58"/>
        <v>48</v>
      </c>
      <c r="O86" s="17">
        <f t="shared" si="58"/>
        <v>1528</v>
      </c>
      <c r="P86" s="17">
        <f t="shared" si="58"/>
        <v>207</v>
      </c>
      <c r="Q86" s="17">
        <f t="shared" si="58"/>
        <v>0</v>
      </c>
      <c r="R86" s="17">
        <f t="shared" si="58"/>
        <v>8236</v>
      </c>
      <c r="S86" s="17">
        <f t="shared" si="58"/>
        <v>6743</v>
      </c>
      <c r="T86" s="17">
        <f t="shared" si="58"/>
        <v>7186</v>
      </c>
      <c r="U86" s="17">
        <f t="shared" si="58"/>
        <v>6731</v>
      </c>
      <c r="V86" s="17">
        <f t="shared" si="58"/>
        <v>0</v>
      </c>
      <c r="W86" s="18">
        <f t="shared" ref="W86:W90" si="59">IF(S86&gt;0,T86/O86,"")</f>
        <v>4.7028795811518327</v>
      </c>
      <c r="X86" s="19">
        <f t="shared" ref="X86:X90" si="60">IF(N86&gt;0,(N86/O86),"")</f>
        <v>3.1413612565445025E-2</v>
      </c>
      <c r="Y86" s="19">
        <f t="shared" ref="Y86:Y90" si="61">IF(S86&gt;0,(S86/R86),"")</f>
        <v>0.81872268091306455</v>
      </c>
      <c r="Z86" s="18">
        <f t="shared" ref="Z86:Z90" si="62">IF(S86&gt;0,(R86-S86)/O86,"")</f>
        <v>0.97709424083769636</v>
      </c>
      <c r="AA86" s="18">
        <f t="shared" ref="AA86:AA90" si="63">IF(S86&gt;0,O86/C86,"")</f>
        <v>5.2328767123287667</v>
      </c>
    </row>
    <row r="87" spans="1:27" ht="15.75" x14ac:dyDescent="0.25">
      <c r="A87" s="20" t="s">
        <v>150</v>
      </c>
      <c r="B87" s="21" t="s">
        <v>149</v>
      </c>
      <c r="C87" s="3">
        <f>+C8+C18+C35</f>
        <v>114</v>
      </c>
      <c r="D87" s="3">
        <f t="shared" ref="D87:N87" si="64">+D8+D18+D35</f>
        <v>96</v>
      </c>
      <c r="E87" s="3">
        <f t="shared" si="64"/>
        <v>383</v>
      </c>
      <c r="F87" s="3">
        <f t="shared" si="64"/>
        <v>0</v>
      </c>
      <c r="G87" s="3">
        <f t="shared" si="64"/>
        <v>64</v>
      </c>
      <c r="H87" s="3">
        <f t="shared" si="64"/>
        <v>0</v>
      </c>
      <c r="I87" s="3">
        <f t="shared" si="64"/>
        <v>0</v>
      </c>
      <c r="J87" s="3">
        <f t="shared" si="64"/>
        <v>120</v>
      </c>
      <c r="K87" s="22">
        <f>SUM(E87:J87)</f>
        <v>567</v>
      </c>
      <c r="L87" s="67">
        <f t="shared" si="64"/>
        <v>481</v>
      </c>
      <c r="M87" s="3">
        <f t="shared" si="64"/>
        <v>71</v>
      </c>
      <c r="N87" s="67">
        <f t="shared" si="64"/>
        <v>24</v>
      </c>
      <c r="O87" s="22">
        <f t="shared" ref="O87:O90" si="65">SUM(L87:N87)</f>
        <v>576</v>
      </c>
      <c r="P87" s="22">
        <f t="shared" ref="P87:P90" si="66">+D87+K87-O87</f>
        <v>87</v>
      </c>
      <c r="Q87" s="3"/>
      <c r="R87" s="3">
        <f t="shared" ref="R87:U87" si="67">+R8+R18+R35</f>
        <v>3449</v>
      </c>
      <c r="S87" s="67">
        <f t="shared" si="67"/>
        <v>3139</v>
      </c>
      <c r="T87" s="3">
        <f t="shared" si="67"/>
        <v>3543</v>
      </c>
      <c r="U87" s="3">
        <f t="shared" si="67"/>
        <v>3508</v>
      </c>
      <c r="V87" s="3"/>
      <c r="W87" s="18">
        <f t="shared" si="59"/>
        <v>6.151041666666667</v>
      </c>
      <c r="X87" s="19">
        <f t="shared" si="60"/>
        <v>4.1666666666666664E-2</v>
      </c>
      <c r="Y87" s="19">
        <f t="shared" si="61"/>
        <v>0.91011887503624234</v>
      </c>
      <c r="Z87" s="18">
        <f t="shared" si="62"/>
        <v>0.53819444444444442</v>
      </c>
      <c r="AA87" s="18">
        <f t="shared" si="63"/>
        <v>5.0526315789473681</v>
      </c>
    </row>
    <row r="88" spans="1:27" ht="15" x14ac:dyDescent="0.2">
      <c r="A88" s="20" t="s">
        <v>151</v>
      </c>
      <c r="B88" s="21" t="s">
        <v>152</v>
      </c>
      <c r="C88" s="3">
        <f>+C34+C9</f>
        <v>32</v>
      </c>
      <c r="D88" s="3">
        <f t="shared" ref="D88:N88" si="68">+D34+D9</f>
        <v>25</v>
      </c>
      <c r="E88" s="3">
        <f t="shared" si="68"/>
        <v>173</v>
      </c>
      <c r="F88" s="3">
        <f t="shared" si="68"/>
        <v>0</v>
      </c>
      <c r="G88" s="3">
        <f t="shared" si="68"/>
        <v>8</v>
      </c>
      <c r="H88" s="3">
        <f t="shared" si="68"/>
        <v>0</v>
      </c>
      <c r="I88" s="3">
        <f t="shared" si="68"/>
        <v>0</v>
      </c>
      <c r="J88" s="3">
        <f t="shared" si="68"/>
        <v>48</v>
      </c>
      <c r="K88" s="22">
        <f t="shared" ref="K88:K90" si="69">SUM(E88:J88)</f>
        <v>229</v>
      </c>
      <c r="L88" s="3">
        <f t="shared" si="68"/>
        <v>112</v>
      </c>
      <c r="M88" s="3">
        <f t="shared" si="68"/>
        <v>102</v>
      </c>
      <c r="N88" s="3">
        <f t="shared" si="68"/>
        <v>10</v>
      </c>
      <c r="O88" s="22">
        <f t="shared" si="65"/>
        <v>224</v>
      </c>
      <c r="P88" s="22">
        <f t="shared" si="66"/>
        <v>30</v>
      </c>
      <c r="Q88" s="3"/>
      <c r="R88" s="3">
        <f t="shared" ref="R88:U88" si="70">+R34+R9</f>
        <v>992</v>
      </c>
      <c r="S88" s="3">
        <f t="shared" si="70"/>
        <v>910</v>
      </c>
      <c r="T88" s="3">
        <f t="shared" si="70"/>
        <v>919</v>
      </c>
      <c r="U88" s="3">
        <f t="shared" si="70"/>
        <v>904</v>
      </c>
      <c r="V88" s="3"/>
      <c r="W88" s="18">
        <f t="shared" si="59"/>
        <v>4.1026785714285712</v>
      </c>
      <c r="X88" s="19">
        <f t="shared" si="60"/>
        <v>4.4642857142857144E-2</v>
      </c>
      <c r="Y88" s="19">
        <f t="shared" si="61"/>
        <v>0.91733870967741937</v>
      </c>
      <c r="Z88" s="18">
        <f t="shared" si="62"/>
        <v>0.36607142857142855</v>
      </c>
      <c r="AA88" s="18">
        <f t="shared" si="63"/>
        <v>7</v>
      </c>
    </row>
    <row r="89" spans="1:27" ht="15" x14ac:dyDescent="0.2">
      <c r="A89" s="20" t="s">
        <v>153</v>
      </c>
      <c r="B89" s="23" t="s">
        <v>154</v>
      </c>
      <c r="C89" s="3">
        <f>+C26</f>
        <v>8</v>
      </c>
      <c r="D89" s="3">
        <f t="shared" ref="D89:N89" si="71">+D26</f>
        <v>7</v>
      </c>
      <c r="E89" s="3">
        <f t="shared" si="71"/>
        <v>11</v>
      </c>
      <c r="F89" s="3">
        <f t="shared" si="71"/>
        <v>0</v>
      </c>
      <c r="G89" s="3">
        <f t="shared" si="71"/>
        <v>0</v>
      </c>
      <c r="H89" s="3">
        <f t="shared" si="71"/>
        <v>0</v>
      </c>
      <c r="I89" s="3">
        <f t="shared" si="71"/>
        <v>0</v>
      </c>
      <c r="J89" s="3">
        <f t="shared" si="71"/>
        <v>13</v>
      </c>
      <c r="K89" s="22">
        <f t="shared" si="69"/>
        <v>24</v>
      </c>
      <c r="L89" s="3">
        <f t="shared" si="71"/>
        <v>0</v>
      </c>
      <c r="M89" s="3">
        <f t="shared" si="71"/>
        <v>12</v>
      </c>
      <c r="N89" s="3">
        <f t="shared" si="71"/>
        <v>12</v>
      </c>
      <c r="O89" s="22">
        <f t="shared" si="65"/>
        <v>24</v>
      </c>
      <c r="P89" s="22">
        <f t="shared" si="66"/>
        <v>7</v>
      </c>
      <c r="Q89" s="3"/>
      <c r="R89" s="3">
        <f t="shared" ref="R89:U89" si="72">+R26</f>
        <v>248</v>
      </c>
      <c r="S89" s="3">
        <f t="shared" si="72"/>
        <v>228</v>
      </c>
      <c r="T89" s="3">
        <f t="shared" si="72"/>
        <v>232</v>
      </c>
      <c r="U89" s="3">
        <f t="shared" si="72"/>
        <v>228</v>
      </c>
      <c r="V89" s="3"/>
      <c r="W89" s="18">
        <f t="shared" si="59"/>
        <v>9.6666666666666661</v>
      </c>
      <c r="X89" s="19">
        <f t="shared" si="60"/>
        <v>0.5</v>
      </c>
      <c r="Y89" s="19">
        <f t="shared" si="61"/>
        <v>0.91935483870967738</v>
      </c>
      <c r="Z89" s="18">
        <f t="shared" si="62"/>
        <v>0.83333333333333337</v>
      </c>
      <c r="AA89" s="18">
        <f t="shared" si="63"/>
        <v>3</v>
      </c>
    </row>
    <row r="90" spans="1:27" ht="15" x14ac:dyDescent="0.2">
      <c r="A90" s="20" t="s">
        <v>155</v>
      </c>
      <c r="B90" s="23" t="s">
        <v>156</v>
      </c>
      <c r="C90" s="3">
        <f>+C28</f>
        <v>6</v>
      </c>
      <c r="D90" s="3">
        <f t="shared" ref="D90:N90" si="73">+D28</f>
        <v>6</v>
      </c>
      <c r="E90" s="3">
        <f t="shared" si="73"/>
        <v>10</v>
      </c>
      <c r="F90" s="3">
        <f t="shared" si="73"/>
        <v>0</v>
      </c>
      <c r="G90" s="3">
        <f t="shared" si="73"/>
        <v>0</v>
      </c>
      <c r="H90" s="3">
        <f t="shared" si="73"/>
        <v>0</v>
      </c>
      <c r="I90" s="3">
        <f t="shared" si="73"/>
        <v>0</v>
      </c>
      <c r="J90" s="3">
        <f t="shared" si="73"/>
        <v>22</v>
      </c>
      <c r="K90" s="22">
        <f t="shared" si="69"/>
        <v>32</v>
      </c>
      <c r="L90" s="3">
        <f t="shared" si="73"/>
        <v>7</v>
      </c>
      <c r="M90" s="3">
        <f t="shared" si="73"/>
        <v>25</v>
      </c>
      <c r="N90" s="3">
        <f t="shared" si="73"/>
        <v>1</v>
      </c>
      <c r="O90" s="22">
        <f t="shared" si="65"/>
        <v>33</v>
      </c>
      <c r="P90" s="22">
        <f t="shared" si="66"/>
        <v>5</v>
      </c>
      <c r="Q90" s="3"/>
      <c r="R90" s="3">
        <f t="shared" ref="R90:U90" si="74">+R28</f>
        <v>186</v>
      </c>
      <c r="S90" s="3">
        <f t="shared" si="74"/>
        <v>174</v>
      </c>
      <c r="T90" s="3">
        <f t="shared" si="74"/>
        <v>147</v>
      </c>
      <c r="U90" s="3">
        <f t="shared" si="74"/>
        <v>147</v>
      </c>
      <c r="V90" s="3"/>
      <c r="W90" s="18">
        <f t="shared" si="59"/>
        <v>4.4545454545454541</v>
      </c>
      <c r="X90" s="19">
        <f t="shared" si="60"/>
        <v>3.0303030303030304E-2</v>
      </c>
      <c r="Y90" s="19">
        <f t="shared" si="61"/>
        <v>0.93548387096774188</v>
      </c>
      <c r="Z90" s="18">
        <f t="shared" si="62"/>
        <v>0.36363636363636365</v>
      </c>
      <c r="AA90" s="18">
        <f t="shared" si="63"/>
        <v>5.5</v>
      </c>
    </row>
    <row r="91" spans="1:27" ht="15" x14ac:dyDescent="0.2">
      <c r="A91" s="20" t="s">
        <v>157</v>
      </c>
      <c r="B91" s="21" t="s">
        <v>158</v>
      </c>
      <c r="C91" s="3">
        <f>+C13</f>
        <v>30</v>
      </c>
      <c r="D91" s="3">
        <f t="shared" ref="D91:N91" si="75">+D13</f>
        <v>11</v>
      </c>
      <c r="E91" s="3">
        <f t="shared" si="75"/>
        <v>99</v>
      </c>
      <c r="F91" s="3">
        <f t="shared" si="75"/>
        <v>0</v>
      </c>
      <c r="G91" s="3">
        <f t="shared" si="75"/>
        <v>17</v>
      </c>
      <c r="H91" s="3">
        <f t="shared" si="75"/>
        <v>0</v>
      </c>
      <c r="I91" s="3">
        <f t="shared" si="75"/>
        <v>0</v>
      </c>
      <c r="J91" s="3">
        <f t="shared" si="75"/>
        <v>9</v>
      </c>
      <c r="K91" s="22">
        <f>SUM(E91:J91)</f>
        <v>125</v>
      </c>
      <c r="L91" s="3">
        <f t="shared" si="75"/>
        <v>121</v>
      </c>
      <c r="M91" s="3">
        <f t="shared" si="75"/>
        <v>6</v>
      </c>
      <c r="N91" s="3">
        <f t="shared" si="75"/>
        <v>0</v>
      </c>
      <c r="O91" s="22">
        <f>SUM(L91:N91)</f>
        <v>127</v>
      </c>
      <c r="P91" s="22">
        <f>+D91+K91-O91</f>
        <v>9</v>
      </c>
      <c r="Q91" s="3"/>
      <c r="R91" s="3">
        <f t="shared" ref="R91:U91" si="76">+R13</f>
        <v>620</v>
      </c>
      <c r="S91" s="3">
        <f t="shared" si="76"/>
        <v>372</v>
      </c>
      <c r="T91" s="3">
        <f t="shared" si="76"/>
        <v>490</v>
      </c>
      <c r="U91" s="3">
        <f t="shared" si="76"/>
        <v>482</v>
      </c>
      <c r="V91" s="3"/>
      <c r="W91" s="18">
        <f>IF(S91&gt;0,T91/O91,"")</f>
        <v>3.8582677165354329</v>
      </c>
      <c r="X91" s="19" t="str">
        <f>IF(N91&gt;0,(N91/O91),"")</f>
        <v/>
      </c>
      <c r="Y91" s="19">
        <f>IF(S91&gt;0,(S91/R91),"")</f>
        <v>0.6</v>
      </c>
      <c r="Z91" s="18">
        <f>IF(S91&gt;0,(R91-S91)/O91,"")</f>
        <v>1.9527559055118111</v>
      </c>
      <c r="AA91" s="18">
        <f>IF(S91&gt;0,O91/C91,"")</f>
        <v>4.2333333333333334</v>
      </c>
    </row>
    <row r="92" spans="1:27" ht="15" x14ac:dyDescent="0.2">
      <c r="A92" s="20" t="s">
        <v>159</v>
      </c>
      <c r="B92" s="23" t="s">
        <v>160</v>
      </c>
      <c r="C92" s="3">
        <f>+C30</f>
        <v>6</v>
      </c>
      <c r="D92" s="3">
        <f t="shared" ref="D92:N92" si="77">+D30</f>
        <v>6</v>
      </c>
      <c r="E92" s="3">
        <f t="shared" si="77"/>
        <v>32</v>
      </c>
      <c r="F92" s="3">
        <f t="shared" si="77"/>
        <v>0</v>
      </c>
      <c r="G92" s="3">
        <f t="shared" si="77"/>
        <v>0</v>
      </c>
      <c r="H92" s="3">
        <f t="shared" si="77"/>
        <v>0</v>
      </c>
      <c r="I92" s="3">
        <f t="shared" si="77"/>
        <v>0</v>
      </c>
      <c r="J92" s="3">
        <f t="shared" si="77"/>
        <v>6</v>
      </c>
      <c r="K92" s="22">
        <f t="shared" ref="K92:K95" si="78">SUM(E92:J92)</f>
        <v>38</v>
      </c>
      <c r="L92" s="3">
        <f t="shared" si="77"/>
        <v>31</v>
      </c>
      <c r="M92" s="3">
        <f t="shared" si="77"/>
        <v>9</v>
      </c>
      <c r="N92" s="3">
        <f t="shared" si="77"/>
        <v>0</v>
      </c>
      <c r="O92" s="22">
        <f t="shared" ref="O92:O95" si="79">SUM(L92:N92)</f>
        <v>40</v>
      </c>
      <c r="P92" s="22">
        <f t="shared" ref="P92:P96" si="80">+D92+K92-O92</f>
        <v>4</v>
      </c>
      <c r="Q92" s="3"/>
      <c r="R92" s="3">
        <f t="shared" ref="R92:U92" si="81">+R30</f>
        <v>186</v>
      </c>
      <c r="S92" s="3">
        <f t="shared" si="81"/>
        <v>129</v>
      </c>
      <c r="T92" s="3">
        <f t="shared" si="81"/>
        <v>117</v>
      </c>
      <c r="U92" s="3">
        <f t="shared" si="81"/>
        <v>117</v>
      </c>
      <c r="V92" s="3"/>
      <c r="W92" s="18">
        <f t="shared" ref="W92:W95" si="82">IF(S92&gt;0,T92/O92,"")</f>
        <v>2.9249999999999998</v>
      </c>
      <c r="X92" s="19" t="str">
        <f t="shared" ref="X92:X95" si="83">IF(N92&gt;0,(N92/O92),"")</f>
        <v/>
      </c>
      <c r="Y92" s="19">
        <f t="shared" ref="Y92:Y95" si="84">IF(S92&gt;0,(S92/R92),"")</f>
        <v>0.69354838709677424</v>
      </c>
      <c r="Z92" s="18">
        <f t="shared" ref="Z92:Z95" si="85">IF(S92&gt;0,(R92-S92)/O92,"")</f>
        <v>1.425</v>
      </c>
      <c r="AA92" s="18">
        <f t="shared" ref="AA92:AA95" si="86">IF(S92&gt;0,O92/C92,"")</f>
        <v>6.666666666666667</v>
      </c>
    </row>
    <row r="93" spans="1:27" s="5" customFormat="1" ht="26.25" x14ac:dyDescent="0.4">
      <c r="A93" s="20" t="s">
        <v>161</v>
      </c>
      <c r="B93" s="88" t="s">
        <v>162</v>
      </c>
      <c r="C93" s="67">
        <f t="shared" ref="C93:J93" si="87">+C14+C15</f>
        <v>20</v>
      </c>
      <c r="D93" s="67">
        <f t="shared" si="87"/>
        <v>9</v>
      </c>
      <c r="E93" s="67">
        <f t="shared" si="87"/>
        <v>54</v>
      </c>
      <c r="F93" s="67">
        <f t="shared" si="87"/>
        <v>0</v>
      </c>
      <c r="G93" s="67">
        <f t="shared" si="87"/>
        <v>0</v>
      </c>
      <c r="H93" s="67">
        <f t="shared" si="87"/>
        <v>0</v>
      </c>
      <c r="I93" s="67">
        <f t="shared" si="87"/>
        <v>0</v>
      </c>
      <c r="J93" s="67">
        <f t="shared" si="87"/>
        <v>0</v>
      </c>
      <c r="K93" s="83">
        <f t="shared" si="78"/>
        <v>54</v>
      </c>
      <c r="L93" s="67">
        <f>+L14+L15</f>
        <v>49</v>
      </c>
      <c r="M93" s="67">
        <f>+M14+M15</f>
        <v>0</v>
      </c>
      <c r="N93" s="67">
        <f>+N14+N15</f>
        <v>0</v>
      </c>
      <c r="O93" s="83">
        <f t="shared" si="79"/>
        <v>49</v>
      </c>
      <c r="P93" s="83">
        <f t="shared" si="80"/>
        <v>14</v>
      </c>
      <c r="Q93" s="89"/>
      <c r="R93" s="67">
        <f>+R14+R15</f>
        <v>620</v>
      </c>
      <c r="S93" s="67">
        <f>+S14+S15</f>
        <v>364</v>
      </c>
      <c r="T93" s="67">
        <f>+T14+T15</f>
        <v>360</v>
      </c>
      <c r="U93" s="67">
        <f>+U14+U15</f>
        <v>360</v>
      </c>
      <c r="V93" s="67"/>
      <c r="W93" s="90">
        <f t="shared" si="82"/>
        <v>7.3469387755102042</v>
      </c>
      <c r="X93" s="91" t="str">
        <f t="shared" si="83"/>
        <v/>
      </c>
      <c r="Y93" s="91">
        <f t="shared" si="84"/>
        <v>0.58709677419354833</v>
      </c>
      <c r="Z93" s="90">
        <f t="shared" si="85"/>
        <v>5.2244897959183669</v>
      </c>
      <c r="AA93" s="90">
        <f t="shared" si="86"/>
        <v>2.4500000000000002</v>
      </c>
    </row>
    <row r="94" spans="1:27" ht="15" x14ac:dyDescent="0.2">
      <c r="A94" s="20" t="s">
        <v>163</v>
      </c>
      <c r="B94" s="21" t="s">
        <v>164</v>
      </c>
      <c r="C94" s="3">
        <f>+C17</f>
        <v>50</v>
      </c>
      <c r="D94" s="3">
        <f t="shared" ref="D94:J94" si="88">+D17</f>
        <v>34</v>
      </c>
      <c r="E94" s="3">
        <f t="shared" si="88"/>
        <v>260</v>
      </c>
      <c r="F94" s="3">
        <f t="shared" si="88"/>
        <v>0</v>
      </c>
      <c r="G94" s="3">
        <f t="shared" si="88"/>
        <v>0</v>
      </c>
      <c r="H94" s="3">
        <f t="shared" si="88"/>
        <v>0</v>
      </c>
      <c r="I94" s="3">
        <f t="shared" si="88"/>
        <v>0</v>
      </c>
      <c r="J94" s="3">
        <f t="shared" si="88"/>
        <v>1</v>
      </c>
      <c r="K94" s="22">
        <f t="shared" si="78"/>
        <v>261</v>
      </c>
      <c r="L94" s="3">
        <f>+L17</f>
        <v>257</v>
      </c>
      <c r="M94" s="3">
        <f t="shared" ref="M94:N94" si="89">+M17</f>
        <v>7</v>
      </c>
      <c r="N94" s="3">
        <f t="shared" si="89"/>
        <v>0</v>
      </c>
      <c r="O94" s="22">
        <f t="shared" si="79"/>
        <v>264</v>
      </c>
      <c r="P94" s="22">
        <f t="shared" si="80"/>
        <v>31</v>
      </c>
      <c r="Q94" s="3"/>
      <c r="R94" s="3">
        <f>+R17</f>
        <v>1134</v>
      </c>
      <c r="S94" s="3">
        <f t="shared" ref="S94:U94" si="90">+S17</f>
        <v>1024</v>
      </c>
      <c r="T94" s="3">
        <f t="shared" si="90"/>
        <v>988</v>
      </c>
      <c r="U94" s="3">
        <f t="shared" si="90"/>
        <v>985</v>
      </c>
      <c r="V94" s="3"/>
      <c r="W94" s="18">
        <f t="shared" si="82"/>
        <v>3.7424242424242422</v>
      </c>
      <c r="X94" s="19" t="str">
        <f t="shared" si="83"/>
        <v/>
      </c>
      <c r="Y94" s="19">
        <f t="shared" si="84"/>
        <v>0.90299823633156961</v>
      </c>
      <c r="Z94" s="18">
        <f t="shared" si="85"/>
        <v>0.41666666666666669</v>
      </c>
      <c r="AA94" s="18">
        <f t="shared" si="86"/>
        <v>5.28</v>
      </c>
    </row>
    <row r="95" spans="1:27" ht="15" x14ac:dyDescent="0.2">
      <c r="A95" s="20" t="s">
        <v>165</v>
      </c>
      <c r="B95" s="21" t="s">
        <v>166</v>
      </c>
      <c r="C95" s="3">
        <f>+C24</f>
        <v>26</v>
      </c>
      <c r="D95" s="3">
        <f t="shared" ref="D95:J95" si="91">+D24</f>
        <v>6</v>
      </c>
      <c r="E95" s="3">
        <f t="shared" si="91"/>
        <v>9</v>
      </c>
      <c r="F95" s="3">
        <f t="shared" si="91"/>
        <v>0</v>
      </c>
      <c r="G95" s="3">
        <f t="shared" si="91"/>
        <v>1</v>
      </c>
      <c r="H95" s="3">
        <f t="shared" si="91"/>
        <v>0</v>
      </c>
      <c r="I95" s="3">
        <f t="shared" si="91"/>
        <v>180</v>
      </c>
      <c r="J95" s="3">
        <f t="shared" si="91"/>
        <v>15</v>
      </c>
      <c r="K95" s="22">
        <f t="shared" si="78"/>
        <v>205</v>
      </c>
      <c r="L95" s="3">
        <f>+L24</f>
        <v>188</v>
      </c>
      <c r="M95" s="3">
        <f t="shared" ref="M95:N95" si="92">+M24</f>
        <v>2</v>
      </c>
      <c r="N95" s="3">
        <f t="shared" si="92"/>
        <v>1</v>
      </c>
      <c r="O95" s="22">
        <f t="shared" si="79"/>
        <v>191</v>
      </c>
      <c r="P95" s="22">
        <f t="shared" si="80"/>
        <v>20</v>
      </c>
      <c r="Q95" s="3"/>
      <c r="R95" s="3">
        <f>+R24</f>
        <v>801</v>
      </c>
      <c r="S95" s="3">
        <f t="shared" ref="S95:U95" si="93">+S24</f>
        <v>403</v>
      </c>
      <c r="T95" s="3">
        <f t="shared" si="93"/>
        <v>390</v>
      </c>
      <c r="U95" s="3">
        <f t="shared" si="93"/>
        <v>0</v>
      </c>
      <c r="V95" s="3"/>
      <c r="W95" s="18">
        <f t="shared" si="82"/>
        <v>2.0418848167539267</v>
      </c>
      <c r="X95" s="19">
        <f t="shared" si="83"/>
        <v>5.235602094240838E-3</v>
      </c>
      <c r="Y95" s="19">
        <f t="shared" si="84"/>
        <v>0.50312109862671661</v>
      </c>
      <c r="Z95" s="18">
        <f t="shared" si="85"/>
        <v>2.0837696335078535</v>
      </c>
      <c r="AA95" s="18">
        <f t="shared" si="86"/>
        <v>7.3461538461538458</v>
      </c>
    </row>
    <row r="96" spans="1:27" ht="15.75" x14ac:dyDescent="0.25">
      <c r="A96" s="20"/>
      <c r="B96" s="21"/>
      <c r="C96" s="3"/>
      <c r="D96" s="3"/>
      <c r="E96" s="3"/>
      <c r="F96" s="3"/>
      <c r="G96" s="3"/>
      <c r="H96" s="3"/>
      <c r="I96" s="3"/>
      <c r="J96" s="3"/>
      <c r="K96" s="22">
        <f>SUM(E96:J96)</f>
        <v>0</v>
      </c>
      <c r="L96" s="3"/>
      <c r="M96" s="3"/>
      <c r="N96" s="3"/>
      <c r="O96" s="22">
        <f>SUM(L96:N96)</f>
        <v>0</v>
      </c>
      <c r="P96" s="22">
        <f t="shared" si="80"/>
        <v>0</v>
      </c>
      <c r="Q96" s="3"/>
      <c r="R96" s="3"/>
      <c r="S96" s="67"/>
      <c r="T96" s="3"/>
      <c r="U96" s="3"/>
      <c r="V96" s="3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topLeftCell="A31" workbookViewId="0"/>
  </sheetViews>
  <sheetFormatPr baseColWidth="10" defaultRowHeight="11.25" x14ac:dyDescent="0.2"/>
  <cols>
    <col min="1" max="1" width="11.140625" style="2" customWidth="1"/>
    <col min="2" max="2" width="25.5703125" style="2" customWidth="1"/>
    <col min="3" max="3" width="11.42578125" style="2"/>
    <col min="4" max="4" width="10.28515625" style="2" customWidth="1"/>
    <col min="5" max="5" width="9.28515625" style="2" customWidth="1"/>
    <col min="6" max="6" width="9" style="2" customWidth="1"/>
    <col min="7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1.140625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20" width="10.7109375" style="2" customWidth="1"/>
    <col min="21" max="21" width="13.57031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42" t="s">
        <v>147</v>
      </c>
      <c r="J1" s="142"/>
      <c r="K1" s="142"/>
      <c r="L1" s="142"/>
      <c r="M1" s="142"/>
      <c r="N1" s="142"/>
      <c r="O1" s="142"/>
    </row>
    <row r="2" spans="1:27" ht="15.75" x14ac:dyDescent="0.25">
      <c r="A2" s="1" t="s">
        <v>1</v>
      </c>
      <c r="B2" s="3" t="s">
        <v>2</v>
      </c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4"/>
      <c r="U2" s="4"/>
      <c r="V2" s="4"/>
    </row>
    <row r="3" spans="1:27" ht="15" x14ac:dyDescent="0.2">
      <c r="A3" s="1" t="s">
        <v>4</v>
      </c>
      <c r="B3" s="3" t="s">
        <v>170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43" t="s">
        <v>6</v>
      </c>
      <c r="B5" s="145" t="s">
        <v>7</v>
      </c>
      <c r="C5" s="132" t="s">
        <v>8</v>
      </c>
      <c r="D5" s="132" t="s">
        <v>9</v>
      </c>
      <c r="E5" s="130" t="s">
        <v>10</v>
      </c>
      <c r="F5" s="134"/>
      <c r="G5" s="134"/>
      <c r="H5" s="134"/>
      <c r="I5" s="134"/>
      <c r="J5" s="134"/>
      <c r="K5" s="131"/>
      <c r="L5" s="130" t="s">
        <v>11</v>
      </c>
      <c r="M5" s="134"/>
      <c r="N5" s="134"/>
      <c r="O5" s="131"/>
      <c r="P5" s="132" t="s">
        <v>12</v>
      </c>
      <c r="Q5" s="132" t="s">
        <v>13</v>
      </c>
      <c r="R5" s="130" t="s">
        <v>14</v>
      </c>
      <c r="S5" s="131"/>
      <c r="T5" s="130" t="s">
        <v>15</v>
      </c>
      <c r="U5" s="131"/>
      <c r="V5" s="132" t="s">
        <v>16</v>
      </c>
      <c r="W5" s="130" t="s">
        <v>17</v>
      </c>
      <c r="X5" s="134"/>
      <c r="Y5" s="134"/>
      <c r="Z5" s="134"/>
      <c r="AA5" s="131"/>
    </row>
    <row r="6" spans="1:27" ht="56.25" x14ac:dyDescent="0.2">
      <c r="A6" s="144"/>
      <c r="B6" s="146"/>
      <c r="C6" s="133"/>
      <c r="D6" s="133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87" t="s">
        <v>24</v>
      </c>
      <c r="L6" s="8" t="s">
        <v>25</v>
      </c>
      <c r="M6" s="9" t="s">
        <v>26</v>
      </c>
      <c r="N6" s="85" t="s">
        <v>27</v>
      </c>
      <c r="O6" s="9" t="s">
        <v>24</v>
      </c>
      <c r="P6" s="133"/>
      <c r="Q6" s="133"/>
      <c r="R6" s="84" t="s">
        <v>28</v>
      </c>
      <c r="S6" s="9" t="s">
        <v>29</v>
      </c>
      <c r="T6" s="84" t="s">
        <v>24</v>
      </c>
      <c r="U6" s="9" t="s">
        <v>30</v>
      </c>
      <c r="V6" s="133"/>
      <c r="W6" s="8" t="s">
        <v>31</v>
      </c>
      <c r="X6" s="14" t="s">
        <v>32</v>
      </c>
      <c r="Y6" s="14" t="s">
        <v>33</v>
      </c>
      <c r="Z6" s="14" t="s">
        <v>34</v>
      </c>
      <c r="AA6" s="87" t="s">
        <v>35</v>
      </c>
    </row>
    <row r="7" spans="1:27" ht="15.75" x14ac:dyDescent="0.25">
      <c r="A7" s="15"/>
      <c r="B7" s="86" t="s">
        <v>36</v>
      </c>
      <c r="C7" s="17">
        <f>SUM(C8:C36)</f>
        <v>292</v>
      </c>
      <c r="D7" s="17">
        <f t="shared" ref="D7:V7" si="0">SUM(D8:D36)</f>
        <v>207</v>
      </c>
      <c r="E7" s="17">
        <f t="shared" si="0"/>
        <v>1007</v>
      </c>
      <c r="F7" s="17">
        <f>SUM(F8:F36)</f>
        <v>0</v>
      </c>
      <c r="G7" s="17">
        <f>SUM(G8:G36)</f>
        <v>94</v>
      </c>
      <c r="H7" s="17">
        <f>SUM(H8:H36)</f>
        <v>0</v>
      </c>
      <c r="I7" s="17">
        <f>SUM(I8:I36)</f>
        <v>193</v>
      </c>
      <c r="J7" s="17">
        <f t="shared" si="0"/>
        <v>220</v>
      </c>
      <c r="K7" s="17">
        <f t="shared" si="0"/>
        <v>1514</v>
      </c>
      <c r="L7" s="17">
        <f t="shared" si="0"/>
        <v>1269</v>
      </c>
      <c r="M7" s="17">
        <f t="shared" si="0"/>
        <v>220</v>
      </c>
      <c r="N7" s="17">
        <f t="shared" si="0"/>
        <v>48</v>
      </c>
      <c r="O7" s="17">
        <f t="shared" si="0"/>
        <v>1537</v>
      </c>
      <c r="P7" s="17">
        <f t="shared" si="0"/>
        <v>184</v>
      </c>
      <c r="Q7" s="17">
        <f t="shared" si="0"/>
        <v>0</v>
      </c>
      <c r="R7" s="17">
        <f t="shared" si="0"/>
        <v>8128</v>
      </c>
      <c r="S7" s="17">
        <f t="shared" si="0"/>
        <v>6413</v>
      </c>
      <c r="T7" s="17">
        <f t="shared" si="0"/>
        <v>6779</v>
      </c>
      <c r="U7" s="17">
        <f t="shared" si="0"/>
        <v>6294</v>
      </c>
      <c r="V7" s="17">
        <f t="shared" si="0"/>
        <v>0</v>
      </c>
      <c r="W7" s="18">
        <f t="shared" ref="W7:W36" si="1">IF(S7&gt;0,T7/O7,"")</f>
        <v>4.410540013012362</v>
      </c>
      <c r="X7" s="19">
        <f t="shared" ref="X7:X36" si="2">IF(N7&gt;0,(N7/O7),"")</f>
        <v>3.1229668184775537E-2</v>
      </c>
      <c r="Y7" s="19">
        <f t="shared" ref="Y7:Y36" si="3">IF(S7&gt;0,(S7/R7),"")</f>
        <v>0.78900098425196852</v>
      </c>
      <c r="Z7" s="18">
        <f t="shared" ref="Z7:Z36" si="4">IF(S7&gt;0,(R7-S7)/O7,"")</f>
        <v>1.1158100195185425</v>
      </c>
      <c r="AA7" s="18">
        <f t="shared" ref="AA7:AA36" si="5">IF(S7&gt;0,O7/C7,"")</f>
        <v>5.2636986301369859</v>
      </c>
    </row>
    <row r="8" spans="1:27" ht="15.75" x14ac:dyDescent="0.25">
      <c r="A8" s="20" t="s">
        <v>37</v>
      </c>
      <c r="B8" s="21" t="s">
        <v>38</v>
      </c>
      <c r="C8" s="3">
        <v>55</v>
      </c>
      <c r="D8" s="3">
        <v>45</v>
      </c>
      <c r="E8" s="3">
        <v>252</v>
      </c>
      <c r="F8" s="3"/>
      <c r="G8" s="3">
        <v>3</v>
      </c>
      <c r="H8" s="3"/>
      <c r="I8" s="3"/>
      <c r="J8" s="3">
        <v>44</v>
      </c>
      <c r="K8" s="22">
        <f>SUM(E8:J8)</f>
        <v>299</v>
      </c>
      <c r="L8" s="67">
        <v>252</v>
      </c>
      <c r="M8" s="3">
        <v>26</v>
      </c>
      <c r="N8" s="67">
        <v>16</v>
      </c>
      <c r="O8" s="22">
        <f t="shared" ref="O8:O36" si="6">SUM(L8:N8)</f>
        <v>294</v>
      </c>
      <c r="P8" s="22">
        <f t="shared" ref="P8:P36" si="7">+D8+K8-O8</f>
        <v>50</v>
      </c>
      <c r="Q8" s="3"/>
      <c r="R8" s="3">
        <v>1737</v>
      </c>
      <c r="S8" s="67">
        <v>1660</v>
      </c>
      <c r="T8" s="3">
        <v>1687</v>
      </c>
      <c r="U8" s="3">
        <v>1663</v>
      </c>
      <c r="V8" s="3"/>
      <c r="W8" s="18">
        <f t="shared" si="1"/>
        <v>5.7380952380952381</v>
      </c>
      <c r="X8" s="19">
        <f t="shared" si="2"/>
        <v>5.4421768707482991E-2</v>
      </c>
      <c r="Y8" s="19">
        <f t="shared" si="3"/>
        <v>0.95567069660333914</v>
      </c>
      <c r="Z8" s="18">
        <f t="shared" si="4"/>
        <v>0.26190476190476192</v>
      </c>
      <c r="AA8" s="18">
        <f t="shared" si="5"/>
        <v>5.3454545454545457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14</v>
      </c>
      <c r="E9" s="3">
        <v>66</v>
      </c>
      <c r="F9" s="3"/>
      <c r="G9" s="3"/>
      <c r="H9" s="3"/>
      <c r="I9" s="3"/>
      <c r="J9" s="3">
        <v>17</v>
      </c>
      <c r="K9" s="22">
        <f t="shared" ref="K9:K36" si="8">SUM(E9:J9)</f>
        <v>83</v>
      </c>
      <c r="L9" s="3">
        <v>46</v>
      </c>
      <c r="M9" s="3">
        <v>20</v>
      </c>
      <c r="N9" s="3">
        <v>17</v>
      </c>
      <c r="O9" s="22">
        <f t="shared" si="6"/>
        <v>83</v>
      </c>
      <c r="P9" s="22">
        <f t="shared" si="7"/>
        <v>14</v>
      </c>
      <c r="Q9" s="3"/>
      <c r="R9" s="3">
        <v>480</v>
      </c>
      <c r="S9" s="3">
        <v>461</v>
      </c>
      <c r="T9" s="3">
        <v>529</v>
      </c>
      <c r="U9" s="3">
        <v>529</v>
      </c>
      <c r="V9" s="3"/>
      <c r="W9" s="18">
        <f t="shared" si="1"/>
        <v>6.3734939759036147</v>
      </c>
      <c r="X9" s="19">
        <f t="shared" si="2"/>
        <v>0.20481927710843373</v>
      </c>
      <c r="Y9" s="19">
        <f t="shared" si="3"/>
        <v>0.9604166666666667</v>
      </c>
      <c r="Z9" s="18">
        <f t="shared" si="4"/>
        <v>0.2289156626506024</v>
      </c>
      <c r="AA9" s="18">
        <f t="shared" si="5"/>
        <v>5.1875</v>
      </c>
    </row>
    <row r="10" spans="1:27" ht="15" x14ac:dyDescent="0.2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9</v>
      </c>
      <c r="E13" s="3">
        <v>99</v>
      </c>
      <c r="F13" s="3"/>
      <c r="G13" s="3">
        <v>18</v>
      </c>
      <c r="H13" s="3"/>
      <c r="I13" s="3"/>
      <c r="J13" s="3">
        <v>18</v>
      </c>
      <c r="K13" s="22">
        <f t="shared" si="8"/>
        <v>135</v>
      </c>
      <c r="L13" s="3">
        <v>129</v>
      </c>
      <c r="M13" s="3">
        <v>8</v>
      </c>
      <c r="N13" s="3"/>
      <c r="O13" s="22">
        <f t="shared" si="6"/>
        <v>137</v>
      </c>
      <c r="P13" s="22">
        <f t="shared" si="7"/>
        <v>7</v>
      </c>
      <c r="Q13" s="3"/>
      <c r="R13" s="3">
        <v>600</v>
      </c>
      <c r="S13" s="3">
        <v>368</v>
      </c>
      <c r="T13" s="3">
        <v>355</v>
      </c>
      <c r="U13" s="3">
        <v>344</v>
      </c>
      <c r="V13" s="3"/>
      <c r="W13" s="18">
        <f t="shared" si="1"/>
        <v>2.5912408759124088</v>
      </c>
      <c r="X13" s="19" t="str">
        <f t="shared" si="2"/>
        <v/>
      </c>
      <c r="Y13" s="19">
        <f t="shared" si="3"/>
        <v>0.61333333333333329</v>
      </c>
      <c r="Z13" s="18">
        <f t="shared" si="4"/>
        <v>1.6934306569343065</v>
      </c>
      <c r="AA13" s="18">
        <f t="shared" si="5"/>
        <v>4.5666666666666664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6</v>
      </c>
      <c r="E14" s="67">
        <v>39</v>
      </c>
      <c r="F14" s="67"/>
      <c r="G14" s="67"/>
      <c r="H14" s="67"/>
      <c r="I14" s="67"/>
      <c r="J14" s="67"/>
      <c r="K14" s="83">
        <f t="shared" si="8"/>
        <v>39</v>
      </c>
      <c r="L14" s="67">
        <v>7</v>
      </c>
      <c r="M14" s="67"/>
      <c r="N14" s="67"/>
      <c r="O14" s="83">
        <f t="shared" si="6"/>
        <v>7</v>
      </c>
      <c r="P14" s="83">
        <v>5</v>
      </c>
      <c r="Q14" s="89"/>
      <c r="R14" s="67">
        <v>300</v>
      </c>
      <c r="S14" s="67">
        <v>180</v>
      </c>
      <c r="T14" s="67">
        <v>162</v>
      </c>
      <c r="U14" s="67">
        <v>161</v>
      </c>
      <c r="V14" s="67"/>
      <c r="W14" s="90">
        <f t="shared" si="1"/>
        <v>23.142857142857142</v>
      </c>
      <c r="X14" s="91" t="str">
        <f t="shared" si="2"/>
        <v/>
      </c>
      <c r="Y14" s="91">
        <f t="shared" si="3"/>
        <v>0.6</v>
      </c>
      <c r="Z14" s="90">
        <f t="shared" si="4"/>
        <v>17.142857142857142</v>
      </c>
      <c r="AA14" s="90">
        <f t="shared" si="5"/>
        <v>0.7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8</v>
      </c>
      <c r="E15" s="67">
        <v>12</v>
      </c>
      <c r="F15" s="67"/>
      <c r="G15" s="67"/>
      <c r="H15" s="67"/>
      <c r="I15" s="67"/>
      <c r="J15" s="67"/>
      <c r="K15" s="83">
        <f t="shared" si="8"/>
        <v>12</v>
      </c>
      <c r="L15" s="67">
        <v>45</v>
      </c>
      <c r="M15" s="67"/>
      <c r="N15" s="67"/>
      <c r="O15" s="83">
        <f t="shared" si="6"/>
        <v>45</v>
      </c>
      <c r="P15" s="83">
        <v>8</v>
      </c>
      <c r="Q15" s="67"/>
      <c r="R15" s="67">
        <v>300</v>
      </c>
      <c r="S15" s="67">
        <v>201</v>
      </c>
      <c r="T15" s="67">
        <v>179</v>
      </c>
      <c r="U15" s="67">
        <v>179</v>
      </c>
      <c r="V15" s="67"/>
      <c r="W15" s="90">
        <f t="shared" si="1"/>
        <v>3.9777777777777779</v>
      </c>
      <c r="X15" s="91" t="str">
        <f t="shared" si="2"/>
        <v/>
      </c>
      <c r="Y15" s="91">
        <f t="shared" si="3"/>
        <v>0.67</v>
      </c>
      <c r="Z15" s="90">
        <f t="shared" si="4"/>
        <v>2.2000000000000002</v>
      </c>
      <c r="AA15" s="90">
        <f t="shared" si="5"/>
        <v>4.5</v>
      </c>
    </row>
    <row r="16" spans="1:27" ht="15" x14ac:dyDescent="0.2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50</v>
      </c>
      <c r="D17" s="67">
        <v>31</v>
      </c>
      <c r="E17" s="67">
        <v>229</v>
      </c>
      <c r="F17" s="67"/>
      <c r="G17" s="67">
        <v>1</v>
      </c>
      <c r="H17" s="67"/>
      <c r="I17" s="67"/>
      <c r="J17" s="67">
        <v>2</v>
      </c>
      <c r="K17" s="83">
        <f>SUM(E17:J17)</f>
        <v>232</v>
      </c>
      <c r="L17" s="67">
        <v>236</v>
      </c>
      <c r="M17" s="67">
        <v>5</v>
      </c>
      <c r="N17" s="67"/>
      <c r="O17" s="22">
        <f t="shared" si="6"/>
        <v>241</v>
      </c>
      <c r="P17" s="83">
        <f t="shared" si="7"/>
        <v>22</v>
      </c>
      <c r="Q17" s="67"/>
      <c r="R17" s="67">
        <v>1198</v>
      </c>
      <c r="S17" s="67">
        <v>938</v>
      </c>
      <c r="T17" s="67">
        <v>994</v>
      </c>
      <c r="U17" s="67">
        <v>976</v>
      </c>
      <c r="V17" s="67"/>
      <c r="W17" s="18">
        <f>IF(S17&gt;0,T17/O17,"")</f>
        <v>4.1244813278008294</v>
      </c>
      <c r="X17" s="19" t="str">
        <f>IF(N17&gt;0,(N17/O17),"")</f>
        <v/>
      </c>
      <c r="Y17" s="19">
        <f>IF(S17&gt;0,(S17/R17),"")</f>
        <v>0.78297161936560933</v>
      </c>
      <c r="Z17" s="18">
        <f>IF(S17&gt;0,(R17-S17)/O17,"")</f>
        <v>1.0788381742738589</v>
      </c>
      <c r="AA17" s="18">
        <f>IF(S17&gt;0,O17/C17,"")</f>
        <v>4.82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v>3</v>
      </c>
      <c r="E18" s="3">
        <v>46</v>
      </c>
      <c r="F18" s="3"/>
      <c r="G18" s="3">
        <v>4</v>
      </c>
      <c r="H18" s="3"/>
      <c r="I18" s="3"/>
      <c r="J18" s="3"/>
      <c r="K18" s="22">
        <f>SUM(E18:J18)</f>
        <v>50</v>
      </c>
      <c r="L18" s="3">
        <v>51</v>
      </c>
      <c r="M18" s="3"/>
      <c r="N18" s="3"/>
      <c r="O18" s="22">
        <f t="shared" si="6"/>
        <v>51</v>
      </c>
      <c r="P18" s="22">
        <f t="shared" si="7"/>
        <v>2</v>
      </c>
      <c r="Q18" s="3"/>
      <c r="R18" s="3">
        <v>243</v>
      </c>
      <c r="S18" s="3">
        <v>130</v>
      </c>
      <c r="T18" s="3">
        <v>139</v>
      </c>
      <c r="U18" s="3">
        <v>139</v>
      </c>
      <c r="V18" s="3"/>
      <c r="W18" s="18">
        <f>IF(S18&gt;0,T18/O18,"")</f>
        <v>2.7254901960784315</v>
      </c>
      <c r="X18" s="19" t="str">
        <f>IF(N18&gt;0,(N18/O18),"")</f>
        <v/>
      </c>
      <c r="Y18" s="19">
        <f>IF(S18&gt;0,(S18/R18),"")</f>
        <v>0.53497942386831276</v>
      </c>
      <c r="Z18" s="18">
        <f>IF(S18&gt;0,(R18-S18)/O18,"")</f>
        <v>2.215686274509804</v>
      </c>
      <c r="AA18" s="18">
        <f>IF(S18&gt;0,O18/C18,"")</f>
        <v>5.0999999999999996</v>
      </c>
    </row>
    <row r="19" spans="1:27" ht="15" x14ac:dyDescent="0.2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" x14ac:dyDescent="0.2">
      <c r="A24" s="20" t="s">
        <v>69</v>
      </c>
      <c r="B24" s="25" t="s">
        <v>70</v>
      </c>
      <c r="C24" s="3">
        <v>26</v>
      </c>
      <c r="D24" s="3">
        <v>20</v>
      </c>
      <c r="E24" s="3">
        <v>16</v>
      </c>
      <c r="F24" s="3"/>
      <c r="G24" s="3"/>
      <c r="H24" s="3"/>
      <c r="I24" s="3">
        <v>193</v>
      </c>
      <c r="J24" s="3">
        <v>11</v>
      </c>
      <c r="K24" s="22">
        <f t="shared" si="8"/>
        <v>220</v>
      </c>
      <c r="L24" s="3">
        <v>217</v>
      </c>
      <c r="M24" s="3">
        <v>3</v>
      </c>
      <c r="N24" s="3"/>
      <c r="O24" s="22">
        <f t="shared" si="6"/>
        <v>220</v>
      </c>
      <c r="P24" s="22">
        <f t="shared" si="7"/>
        <v>20</v>
      </c>
      <c r="Q24" s="3"/>
      <c r="R24" s="3">
        <v>780</v>
      </c>
      <c r="S24" s="3">
        <v>409</v>
      </c>
      <c r="T24" s="3">
        <v>425</v>
      </c>
      <c r="U24" s="3"/>
      <c r="V24" s="3"/>
      <c r="W24" s="18">
        <f t="shared" si="1"/>
        <v>1.9318181818181819</v>
      </c>
      <c r="X24" s="19" t="str">
        <f t="shared" si="2"/>
        <v/>
      </c>
      <c r="Y24" s="19">
        <f t="shared" si="3"/>
        <v>0.52435897435897438</v>
      </c>
      <c r="Z24" s="18">
        <f t="shared" si="4"/>
        <v>1.6863636363636363</v>
      </c>
      <c r="AA24" s="18">
        <f t="shared" si="5"/>
        <v>8.4615384615384617</v>
      </c>
    </row>
    <row r="25" spans="1:27" ht="15" x14ac:dyDescent="0.2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7</v>
      </c>
      <c r="E26" s="3">
        <v>18</v>
      </c>
      <c r="F26" s="3"/>
      <c r="G26" s="3"/>
      <c r="H26" s="3"/>
      <c r="I26" s="3"/>
      <c r="J26" s="3">
        <v>14</v>
      </c>
      <c r="K26" s="22">
        <f t="shared" si="8"/>
        <v>32</v>
      </c>
      <c r="L26" s="3">
        <v>2</v>
      </c>
      <c r="M26" s="3">
        <v>23</v>
      </c>
      <c r="N26" s="3">
        <v>9</v>
      </c>
      <c r="O26" s="22">
        <f t="shared" si="6"/>
        <v>34</v>
      </c>
      <c r="P26" s="22">
        <f t="shared" si="7"/>
        <v>5</v>
      </c>
      <c r="Q26" s="3"/>
      <c r="R26" s="3">
        <v>240</v>
      </c>
      <c r="S26" s="3">
        <v>211</v>
      </c>
      <c r="T26" s="3">
        <v>233</v>
      </c>
      <c r="U26" s="3">
        <v>232</v>
      </c>
      <c r="V26" s="3"/>
      <c r="W26" s="18">
        <f t="shared" si="1"/>
        <v>6.8529411764705879</v>
      </c>
      <c r="X26" s="19">
        <f t="shared" si="2"/>
        <v>0.26470588235294118</v>
      </c>
      <c r="Y26" s="19">
        <f t="shared" si="3"/>
        <v>0.87916666666666665</v>
      </c>
      <c r="Z26" s="18">
        <f t="shared" si="4"/>
        <v>0.8529411764705882</v>
      </c>
      <c r="AA26" s="18">
        <f t="shared" si="5"/>
        <v>4.25</v>
      </c>
    </row>
    <row r="27" spans="1:27" ht="15" x14ac:dyDescent="0.2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5</v>
      </c>
      <c r="E28" s="3">
        <v>17</v>
      </c>
      <c r="F28" s="3"/>
      <c r="G28" s="3"/>
      <c r="H28" s="3"/>
      <c r="I28" s="3"/>
      <c r="J28" s="3">
        <v>18</v>
      </c>
      <c r="K28" s="22">
        <f t="shared" si="8"/>
        <v>35</v>
      </c>
      <c r="L28" s="3">
        <v>10</v>
      </c>
      <c r="M28" s="3">
        <v>23</v>
      </c>
      <c r="N28" s="3">
        <v>1</v>
      </c>
      <c r="O28" s="22">
        <f t="shared" si="6"/>
        <v>34</v>
      </c>
      <c r="P28" s="22">
        <f t="shared" si="7"/>
        <v>6</v>
      </c>
      <c r="Q28" s="3"/>
      <c r="R28" s="3">
        <v>180</v>
      </c>
      <c r="S28" s="3">
        <v>162</v>
      </c>
      <c r="T28" s="3">
        <v>181</v>
      </c>
      <c r="U28" s="3">
        <v>179</v>
      </c>
      <c r="V28" s="3"/>
      <c r="W28" s="18">
        <f t="shared" si="1"/>
        <v>5.3235294117647056</v>
      </c>
      <c r="X28" s="19">
        <f t="shared" si="2"/>
        <v>2.9411764705882353E-2</v>
      </c>
      <c r="Y28" s="19">
        <f t="shared" si="3"/>
        <v>0.9</v>
      </c>
      <c r="Z28" s="18">
        <f t="shared" si="4"/>
        <v>0.52941176470588236</v>
      </c>
      <c r="AA28" s="18">
        <f t="shared" si="5"/>
        <v>5.666666666666667</v>
      </c>
    </row>
    <row r="29" spans="1:27" ht="15" x14ac:dyDescent="0.2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4</v>
      </c>
      <c r="E30" s="3">
        <v>29</v>
      </c>
      <c r="F30" s="3"/>
      <c r="G30" s="3"/>
      <c r="H30" s="3"/>
      <c r="I30" s="3"/>
      <c r="J30" s="3">
        <v>8</v>
      </c>
      <c r="K30" s="22">
        <f t="shared" si="8"/>
        <v>37</v>
      </c>
      <c r="L30" s="3">
        <v>19</v>
      </c>
      <c r="M30" s="3">
        <v>18</v>
      </c>
      <c r="N30" s="3"/>
      <c r="O30" s="22">
        <f t="shared" si="6"/>
        <v>37</v>
      </c>
      <c r="P30" s="22">
        <f t="shared" si="7"/>
        <v>4</v>
      </c>
      <c r="Q30" s="3"/>
      <c r="R30" s="3">
        <v>177</v>
      </c>
      <c r="S30" s="3">
        <v>127</v>
      </c>
      <c r="T30" s="3">
        <v>148</v>
      </c>
      <c r="U30" s="3">
        <v>146</v>
      </c>
      <c r="V30" s="3"/>
      <c r="W30" s="18">
        <f t="shared" si="1"/>
        <v>4</v>
      </c>
      <c r="X30" s="19" t="str">
        <f t="shared" si="2"/>
        <v/>
      </c>
      <c r="Y30" s="19">
        <f t="shared" si="3"/>
        <v>0.71751412429378536</v>
      </c>
      <c r="Z30" s="18">
        <f t="shared" si="4"/>
        <v>1.3513513513513513</v>
      </c>
      <c r="AA30" s="18">
        <f t="shared" si="5"/>
        <v>6.166666666666667</v>
      </c>
    </row>
    <row r="31" spans="1:27" ht="15" x14ac:dyDescent="0.2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" x14ac:dyDescent="0.2">
      <c r="A34" s="20" t="s">
        <v>39</v>
      </c>
      <c r="B34" s="21" t="s">
        <v>89</v>
      </c>
      <c r="C34" s="3">
        <v>16</v>
      </c>
      <c r="D34" s="3">
        <v>16</v>
      </c>
      <c r="E34" s="3">
        <v>97</v>
      </c>
      <c r="F34" s="3"/>
      <c r="G34" s="3">
        <v>7</v>
      </c>
      <c r="H34" s="3"/>
      <c r="I34" s="3"/>
      <c r="J34" s="3">
        <v>25</v>
      </c>
      <c r="K34" s="22">
        <f>SUM(E34:J34)</f>
        <v>129</v>
      </c>
      <c r="L34" s="3">
        <v>63</v>
      </c>
      <c r="M34" s="3">
        <v>67</v>
      </c>
      <c r="N34" s="3">
        <v>4</v>
      </c>
      <c r="O34" s="22">
        <f>SUM(L34:N34)</f>
        <v>134</v>
      </c>
      <c r="P34" s="22">
        <f>+D34+K34-O34</f>
        <v>11</v>
      </c>
      <c r="Q34" s="3"/>
      <c r="R34" s="3">
        <v>480</v>
      </c>
      <c r="S34" s="3">
        <v>439</v>
      </c>
      <c r="T34" s="3">
        <v>451</v>
      </c>
      <c r="U34" s="3">
        <v>450</v>
      </c>
      <c r="V34" s="3"/>
      <c r="W34" s="18">
        <f>IF(S34&gt;0,T34/O34,"")</f>
        <v>3.3656716417910446</v>
      </c>
      <c r="X34" s="19">
        <f>IF(N34&gt;0,(N34/O34),"")</f>
        <v>2.9850746268656716E-2</v>
      </c>
      <c r="Y34" s="19">
        <f>IF(S34&gt;0,(S34/R34),"")</f>
        <v>0.9145833333333333</v>
      </c>
      <c r="Z34" s="18">
        <f>IF(S34&gt;0,(R34-S34)/O34,"")</f>
        <v>0.30597014925373134</v>
      </c>
      <c r="AA34" s="18">
        <f>IF(S34&gt;0,O34/C34,"")</f>
        <v>8.375</v>
      </c>
    </row>
    <row r="35" spans="1:27" ht="15" x14ac:dyDescent="0.2">
      <c r="A35" s="20" t="s">
        <v>39</v>
      </c>
      <c r="B35" s="21" t="s">
        <v>142</v>
      </c>
      <c r="C35" s="3">
        <v>49</v>
      </c>
      <c r="D35" s="3">
        <v>39</v>
      </c>
      <c r="E35" s="3">
        <v>87</v>
      </c>
      <c r="F35" s="3"/>
      <c r="G35" s="3">
        <v>61</v>
      </c>
      <c r="H35" s="3"/>
      <c r="I35" s="3"/>
      <c r="J35" s="3">
        <v>63</v>
      </c>
      <c r="K35" s="22">
        <f>SUM(E35:J35)</f>
        <v>211</v>
      </c>
      <c r="L35" s="3">
        <v>192</v>
      </c>
      <c r="M35" s="3">
        <v>27</v>
      </c>
      <c r="N35" s="3">
        <v>1</v>
      </c>
      <c r="O35" s="22">
        <f>SUM(L35:N35)</f>
        <v>220</v>
      </c>
      <c r="P35" s="22">
        <f>+D35+K35-O35</f>
        <v>30</v>
      </c>
      <c r="Q35" s="3"/>
      <c r="R35" s="3">
        <v>1413</v>
      </c>
      <c r="S35" s="3">
        <v>1127</v>
      </c>
      <c r="T35" s="3">
        <v>1296</v>
      </c>
      <c r="U35" s="3">
        <v>1296</v>
      </c>
      <c r="V35" s="3"/>
      <c r="W35" s="18">
        <f>IF(S35&gt;0,T35/O35,"")</f>
        <v>5.8909090909090907</v>
      </c>
      <c r="X35" s="19">
        <f>IF(N35&gt;0,(N35/O35),"")</f>
        <v>4.5454545454545452E-3</v>
      </c>
      <c r="Y35" s="19">
        <f>IF(S35&gt;0,(S35/R35),"")</f>
        <v>0.79759377211606508</v>
      </c>
      <c r="Z35" s="18">
        <f>IF(S35&gt;0,(R35-S35)/O35,"")</f>
        <v>1.3</v>
      </c>
      <c r="AA35" s="18">
        <f>IF(S35&gt;0,O35/C35,"")</f>
        <v>4.4897959183673466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5576</v>
      </c>
      <c r="E39" s="135" t="s">
        <v>98</v>
      </c>
      <c r="F39" s="136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232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5" t="s">
        <v>113</v>
      </c>
      <c r="F43" s="136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7" t="s">
        <v>125</v>
      </c>
      <c r="G46" s="148"/>
      <c r="H46" s="148"/>
      <c r="I46" s="149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7" t="s">
        <v>129</v>
      </c>
      <c r="G47" s="138"/>
      <c r="H47" s="138"/>
      <c r="I47" s="139"/>
      <c r="J47" s="53">
        <v>48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325</v>
      </c>
      <c r="E48" s="56" t="s">
        <v>132</v>
      </c>
      <c r="F48" s="57" t="s">
        <v>24</v>
      </c>
      <c r="G48" s="48"/>
      <c r="H48" s="48"/>
      <c r="I48" s="32"/>
      <c r="J48" s="58">
        <f>SUM(J44:J47)</f>
        <v>48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161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31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6325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42" t="s">
        <v>146</v>
      </c>
      <c r="J60" s="142"/>
      <c r="K60" s="142"/>
      <c r="L60" s="142"/>
      <c r="M60" s="142"/>
      <c r="N60" s="142"/>
      <c r="O60" s="142"/>
    </row>
    <row r="61" spans="1:27" ht="15.75" x14ac:dyDescent="0.25">
      <c r="A61" s="1" t="s">
        <v>1</v>
      </c>
      <c r="B61" s="3" t="s">
        <v>2</v>
      </c>
      <c r="D61" s="140" t="s">
        <v>3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4"/>
      <c r="U61" s="4"/>
      <c r="V61" s="4"/>
    </row>
    <row r="62" spans="1:27" ht="15" x14ac:dyDescent="0.2">
      <c r="A62" s="1" t="s">
        <v>4</v>
      </c>
      <c r="B62" s="3" t="s">
        <v>170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43" t="s">
        <v>6</v>
      </c>
      <c r="B64" s="145" t="s">
        <v>7</v>
      </c>
      <c r="C64" s="132" t="s">
        <v>8</v>
      </c>
      <c r="D64" s="132" t="s">
        <v>9</v>
      </c>
      <c r="E64" s="130" t="s">
        <v>10</v>
      </c>
      <c r="F64" s="134"/>
      <c r="G64" s="134"/>
      <c r="H64" s="134"/>
      <c r="I64" s="134"/>
      <c r="J64" s="134"/>
      <c r="K64" s="131"/>
      <c r="L64" s="130" t="s">
        <v>11</v>
      </c>
      <c r="M64" s="134"/>
      <c r="N64" s="134"/>
      <c r="O64" s="131"/>
      <c r="P64" s="132" t="s">
        <v>12</v>
      </c>
      <c r="Q64" s="132" t="s">
        <v>13</v>
      </c>
      <c r="R64" s="130" t="s">
        <v>14</v>
      </c>
      <c r="S64" s="131"/>
      <c r="T64" s="130" t="s">
        <v>15</v>
      </c>
      <c r="U64" s="131"/>
      <c r="V64" s="132" t="s">
        <v>16</v>
      </c>
      <c r="W64" s="130" t="s">
        <v>17</v>
      </c>
      <c r="X64" s="134"/>
      <c r="Y64" s="134"/>
      <c r="Z64" s="134"/>
      <c r="AA64" s="131"/>
    </row>
    <row r="65" spans="1:27" ht="56.25" x14ac:dyDescent="0.2">
      <c r="A65" s="144"/>
      <c r="B65" s="146"/>
      <c r="C65" s="133"/>
      <c r="D65" s="133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87" t="s">
        <v>24</v>
      </c>
      <c r="L65" s="8" t="s">
        <v>25</v>
      </c>
      <c r="M65" s="9" t="s">
        <v>26</v>
      </c>
      <c r="N65" s="85" t="s">
        <v>27</v>
      </c>
      <c r="O65" s="9" t="s">
        <v>24</v>
      </c>
      <c r="P65" s="133"/>
      <c r="Q65" s="133"/>
      <c r="R65" s="84" t="s">
        <v>28</v>
      </c>
      <c r="S65" s="9" t="s">
        <v>29</v>
      </c>
      <c r="T65" s="84" t="s">
        <v>24</v>
      </c>
      <c r="U65" s="9" t="s">
        <v>30</v>
      </c>
      <c r="V65" s="133"/>
      <c r="W65" s="8" t="s">
        <v>31</v>
      </c>
      <c r="X65" s="14" t="s">
        <v>32</v>
      </c>
      <c r="Y65" s="14" t="s">
        <v>33</v>
      </c>
      <c r="Z65" s="14" t="s">
        <v>34</v>
      </c>
      <c r="AA65" s="87" t="s">
        <v>35</v>
      </c>
    </row>
    <row r="66" spans="1:27" ht="15.75" x14ac:dyDescent="0.25">
      <c r="A66" s="15"/>
      <c r="B66" s="86" t="s">
        <v>36</v>
      </c>
      <c r="C66" s="17">
        <f t="shared" ref="C66:V66" si="9">SUM(C67:C78)</f>
        <v>292</v>
      </c>
      <c r="D66" s="17">
        <f t="shared" si="9"/>
        <v>207</v>
      </c>
      <c r="E66" s="17">
        <f t="shared" si="9"/>
        <v>1007</v>
      </c>
      <c r="F66" s="17">
        <f t="shared" si="9"/>
        <v>0</v>
      </c>
      <c r="G66" s="17">
        <f t="shared" si="9"/>
        <v>94</v>
      </c>
      <c r="H66" s="17">
        <f t="shared" si="9"/>
        <v>0</v>
      </c>
      <c r="I66" s="17">
        <f t="shared" si="9"/>
        <v>193</v>
      </c>
      <c r="J66" s="17">
        <f t="shared" si="9"/>
        <v>220</v>
      </c>
      <c r="K66" s="17">
        <f t="shared" si="9"/>
        <v>1514</v>
      </c>
      <c r="L66" s="17">
        <f t="shared" si="9"/>
        <v>1269</v>
      </c>
      <c r="M66" s="17">
        <f t="shared" si="9"/>
        <v>220</v>
      </c>
      <c r="N66" s="17">
        <f t="shared" si="9"/>
        <v>48</v>
      </c>
      <c r="O66" s="17">
        <f t="shared" si="9"/>
        <v>1537</v>
      </c>
      <c r="P66" s="17">
        <f t="shared" si="9"/>
        <v>184</v>
      </c>
      <c r="Q66" s="17">
        <f t="shared" si="9"/>
        <v>0</v>
      </c>
      <c r="R66" s="17">
        <f t="shared" si="9"/>
        <v>8128</v>
      </c>
      <c r="S66" s="17">
        <f t="shared" si="9"/>
        <v>6413</v>
      </c>
      <c r="T66" s="17">
        <f t="shared" si="9"/>
        <v>6779</v>
      </c>
      <c r="U66" s="17">
        <f t="shared" si="9"/>
        <v>6294</v>
      </c>
      <c r="V66" s="17">
        <f t="shared" si="9"/>
        <v>0</v>
      </c>
      <c r="W66" s="18">
        <f t="shared" ref="W66:W70" si="10">IF(S66&gt;0,T66/O66,"")</f>
        <v>4.410540013012362</v>
      </c>
      <c r="X66" s="19">
        <f t="shared" ref="X66:X70" si="11">IF(N66&gt;0,(N66/O66),"")</f>
        <v>3.1229668184775537E-2</v>
      </c>
      <c r="Y66" s="19">
        <f t="shared" ref="Y66:Y70" si="12">IF(S66&gt;0,(S66/R66),"")</f>
        <v>0.78900098425196852</v>
      </c>
      <c r="Z66" s="18">
        <f t="shared" ref="Z66:Z70" si="13">IF(S66&gt;0,(R66-S66)/O66,"")</f>
        <v>1.1158100195185425</v>
      </c>
      <c r="AA66" s="18">
        <f t="shared" ref="AA66:AA70" si="14">IF(S66&gt;0,O66/C66,"")</f>
        <v>5.2636986301369859</v>
      </c>
    </row>
    <row r="67" spans="1:27" ht="15.75" x14ac:dyDescent="0.25">
      <c r="A67" s="20" t="s">
        <v>37</v>
      </c>
      <c r="B67" s="21" t="s">
        <v>143</v>
      </c>
      <c r="C67" s="3">
        <f>+C8+C9</f>
        <v>71</v>
      </c>
      <c r="D67" s="3">
        <f t="shared" ref="D67:J67" si="15">+D8+D9</f>
        <v>59</v>
      </c>
      <c r="E67" s="3">
        <f t="shared" si="15"/>
        <v>318</v>
      </c>
      <c r="F67" s="3">
        <f t="shared" si="15"/>
        <v>0</v>
      </c>
      <c r="G67" s="3">
        <f t="shared" si="15"/>
        <v>3</v>
      </c>
      <c r="H67" s="3">
        <f t="shared" si="15"/>
        <v>0</v>
      </c>
      <c r="I67" s="3">
        <f t="shared" si="15"/>
        <v>0</v>
      </c>
      <c r="J67" s="3">
        <f t="shared" si="15"/>
        <v>61</v>
      </c>
      <c r="K67" s="22">
        <f>SUM(E67:J67)</f>
        <v>382</v>
      </c>
      <c r="L67" s="67">
        <f>+L8+L9</f>
        <v>298</v>
      </c>
      <c r="M67" s="67">
        <f t="shared" ref="M67:N67" si="16">+M8+M9</f>
        <v>46</v>
      </c>
      <c r="N67" s="67">
        <f t="shared" si="16"/>
        <v>33</v>
      </c>
      <c r="O67" s="22">
        <f t="shared" ref="O67:O70" si="17">SUM(L67:N67)</f>
        <v>377</v>
      </c>
      <c r="P67" s="22">
        <f t="shared" ref="P67:P68" si="18">+D67+K67-O67</f>
        <v>64</v>
      </c>
      <c r="Q67" s="3"/>
      <c r="R67" s="3">
        <f>+R8+R9</f>
        <v>2217</v>
      </c>
      <c r="S67" s="3">
        <f t="shared" ref="S67:U67" si="19">+S8+S9</f>
        <v>2121</v>
      </c>
      <c r="T67" s="3">
        <f t="shared" si="19"/>
        <v>2216</v>
      </c>
      <c r="U67" s="3">
        <f t="shared" si="19"/>
        <v>2192</v>
      </c>
      <c r="V67" s="3"/>
      <c r="W67" s="18">
        <f t="shared" si="10"/>
        <v>5.8779840848806364</v>
      </c>
      <c r="X67" s="19">
        <f t="shared" si="11"/>
        <v>8.7533156498673742E-2</v>
      </c>
      <c r="Y67" s="19">
        <f t="shared" si="12"/>
        <v>0.95669824086603517</v>
      </c>
      <c r="Z67" s="18">
        <f t="shared" si="13"/>
        <v>0.25464190981432361</v>
      </c>
      <c r="AA67" s="18">
        <f t="shared" si="14"/>
        <v>5.3098591549295771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9</v>
      </c>
      <c r="E68" s="3">
        <f t="shared" si="20"/>
        <v>99</v>
      </c>
      <c r="F68" s="3">
        <f t="shared" si="20"/>
        <v>0</v>
      </c>
      <c r="G68" s="3">
        <f t="shared" si="20"/>
        <v>18</v>
      </c>
      <c r="H68" s="3">
        <f t="shared" si="20"/>
        <v>0</v>
      </c>
      <c r="I68" s="3">
        <f t="shared" si="20"/>
        <v>0</v>
      </c>
      <c r="J68" s="3">
        <f t="shared" si="20"/>
        <v>18</v>
      </c>
      <c r="K68" s="22">
        <f t="shared" ref="K68:K70" si="21">SUM(E68:J68)</f>
        <v>135</v>
      </c>
      <c r="L68" s="3">
        <f>+L13</f>
        <v>129</v>
      </c>
      <c r="M68" s="3">
        <f t="shared" ref="M68:N68" si="22">+M13</f>
        <v>8</v>
      </c>
      <c r="N68" s="3">
        <f t="shared" si="22"/>
        <v>0</v>
      </c>
      <c r="O68" s="22">
        <f t="shared" si="17"/>
        <v>137</v>
      </c>
      <c r="P68" s="22">
        <f t="shared" si="18"/>
        <v>7</v>
      </c>
      <c r="Q68" s="3"/>
      <c r="R68" s="3">
        <f>+R13</f>
        <v>600</v>
      </c>
      <c r="S68" s="3">
        <f t="shared" ref="S68:U70" si="23">+S13</f>
        <v>368</v>
      </c>
      <c r="T68" s="3">
        <f t="shared" si="23"/>
        <v>355</v>
      </c>
      <c r="U68" s="3">
        <f t="shared" si="23"/>
        <v>344</v>
      </c>
      <c r="V68" s="3"/>
      <c r="W68" s="18">
        <f t="shared" si="10"/>
        <v>2.5912408759124088</v>
      </c>
      <c r="X68" s="19" t="str">
        <f t="shared" si="11"/>
        <v/>
      </c>
      <c r="Y68" s="19">
        <f t="shared" si="12"/>
        <v>0.61333333333333329</v>
      </c>
      <c r="Z68" s="18">
        <f t="shared" si="13"/>
        <v>1.6934306569343065</v>
      </c>
      <c r="AA68" s="18">
        <f t="shared" si="14"/>
        <v>4.5666666666666664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6</v>
      </c>
      <c r="E69" s="67">
        <f t="shared" si="20"/>
        <v>39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39</v>
      </c>
      <c r="L69" s="67">
        <f>+L14</f>
        <v>7</v>
      </c>
      <c r="M69" s="67">
        <f>+M14</f>
        <v>0</v>
      </c>
      <c r="N69" s="67">
        <f>+N14</f>
        <v>0</v>
      </c>
      <c r="O69" s="83">
        <f t="shared" si="17"/>
        <v>7</v>
      </c>
      <c r="P69" s="83">
        <v>5</v>
      </c>
      <c r="Q69" s="67"/>
      <c r="R69" s="67">
        <f>+R14</f>
        <v>300</v>
      </c>
      <c r="S69" s="67">
        <f t="shared" si="23"/>
        <v>180</v>
      </c>
      <c r="T69" s="67">
        <f t="shared" si="23"/>
        <v>162</v>
      </c>
      <c r="U69" s="67">
        <f t="shared" si="23"/>
        <v>161</v>
      </c>
      <c r="V69" s="67"/>
      <c r="W69" s="90">
        <f t="shared" si="10"/>
        <v>23.142857142857142</v>
      </c>
      <c r="X69" s="91" t="str">
        <f t="shared" si="11"/>
        <v/>
      </c>
      <c r="Y69" s="91">
        <f t="shared" si="12"/>
        <v>0.6</v>
      </c>
      <c r="Z69" s="90">
        <f t="shared" si="13"/>
        <v>17.142857142857142</v>
      </c>
      <c r="AA69" s="90">
        <f t="shared" si="14"/>
        <v>0.7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8</v>
      </c>
      <c r="E70" s="67">
        <f t="shared" si="20"/>
        <v>12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12</v>
      </c>
      <c r="L70" s="67">
        <f>+L15</f>
        <v>45</v>
      </c>
      <c r="M70" s="67">
        <f>+M15</f>
        <v>0</v>
      </c>
      <c r="N70" s="67">
        <f>+N15</f>
        <v>0</v>
      </c>
      <c r="O70" s="83">
        <f t="shared" si="17"/>
        <v>45</v>
      </c>
      <c r="P70" s="83">
        <v>8</v>
      </c>
      <c r="Q70" s="67"/>
      <c r="R70" s="67">
        <f>+R15</f>
        <v>300</v>
      </c>
      <c r="S70" s="67">
        <f t="shared" si="23"/>
        <v>201</v>
      </c>
      <c r="T70" s="67">
        <f t="shared" si="23"/>
        <v>179</v>
      </c>
      <c r="U70" s="67">
        <f t="shared" si="23"/>
        <v>179</v>
      </c>
      <c r="V70" s="67"/>
      <c r="W70" s="90">
        <f t="shared" si="10"/>
        <v>3.9777777777777779</v>
      </c>
      <c r="X70" s="91" t="str">
        <f t="shared" si="11"/>
        <v/>
      </c>
      <c r="Y70" s="91">
        <f t="shared" si="12"/>
        <v>0.67</v>
      </c>
      <c r="Z70" s="90">
        <f t="shared" si="13"/>
        <v>2.2000000000000002</v>
      </c>
      <c r="AA70" s="90">
        <f t="shared" si="14"/>
        <v>4.5</v>
      </c>
    </row>
    <row r="71" spans="1:27" ht="15" x14ac:dyDescent="0.2">
      <c r="A71" s="20" t="s">
        <v>55</v>
      </c>
      <c r="B71" s="21" t="s">
        <v>56</v>
      </c>
      <c r="C71" s="3">
        <f>+C17</f>
        <v>50</v>
      </c>
      <c r="D71" s="3">
        <f t="shared" ref="D71:J72" si="24">+D17</f>
        <v>31</v>
      </c>
      <c r="E71" s="3">
        <f t="shared" si="24"/>
        <v>229</v>
      </c>
      <c r="F71" s="3">
        <f t="shared" si="24"/>
        <v>0</v>
      </c>
      <c r="G71" s="3">
        <f t="shared" si="24"/>
        <v>1</v>
      </c>
      <c r="H71" s="3">
        <f t="shared" si="24"/>
        <v>0</v>
      </c>
      <c r="I71" s="3">
        <f t="shared" si="24"/>
        <v>0</v>
      </c>
      <c r="J71" s="3">
        <f t="shared" si="24"/>
        <v>2</v>
      </c>
      <c r="K71" s="22">
        <f>SUM(E71:J71)</f>
        <v>232</v>
      </c>
      <c r="L71" s="3">
        <f>+L17</f>
        <v>236</v>
      </c>
      <c r="M71" s="3">
        <f t="shared" ref="M71:N72" si="25">+M17</f>
        <v>5</v>
      </c>
      <c r="N71" s="3">
        <f t="shared" si="25"/>
        <v>0</v>
      </c>
      <c r="O71" s="22">
        <f>SUM(L71:N71)</f>
        <v>241</v>
      </c>
      <c r="P71" s="22">
        <f>+D71+K71-O71</f>
        <v>22</v>
      </c>
      <c r="Q71" s="3"/>
      <c r="R71" s="3">
        <f>+R17</f>
        <v>1198</v>
      </c>
      <c r="S71" s="3">
        <f t="shared" ref="S71:U72" si="26">+S17</f>
        <v>938</v>
      </c>
      <c r="T71" s="3">
        <f t="shared" si="26"/>
        <v>994</v>
      </c>
      <c r="U71" s="3">
        <f t="shared" si="26"/>
        <v>976</v>
      </c>
      <c r="V71" s="3"/>
      <c r="W71" s="18">
        <f>IF(S71&gt;0,T71/O71,"")</f>
        <v>4.1244813278008294</v>
      </c>
      <c r="X71" s="19" t="str">
        <f>IF(N71&gt;0,(N71/O71),"")</f>
        <v/>
      </c>
      <c r="Y71" s="19">
        <f>IF(S71&gt;0,(S71/R71),"")</f>
        <v>0.78297161936560933</v>
      </c>
      <c r="Z71" s="18">
        <f>IF(S71&gt;0,(R71-S71)/O71,"")</f>
        <v>1.0788381742738589</v>
      </c>
      <c r="AA71" s="18">
        <f>IF(S71&gt;0,O71/C71,"")</f>
        <v>4.82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3</v>
      </c>
      <c r="E72" s="3">
        <f t="shared" si="24"/>
        <v>46</v>
      </c>
      <c r="F72" s="3">
        <f t="shared" si="24"/>
        <v>0</v>
      </c>
      <c r="G72" s="3">
        <f t="shared" si="24"/>
        <v>4</v>
      </c>
      <c r="H72" s="3">
        <f t="shared" si="24"/>
        <v>0</v>
      </c>
      <c r="I72" s="3">
        <f t="shared" si="24"/>
        <v>0</v>
      </c>
      <c r="J72" s="3">
        <f t="shared" si="24"/>
        <v>0</v>
      </c>
      <c r="K72" s="22">
        <f t="shared" ref="K72:K75" si="27">SUM(E72:J72)</f>
        <v>50</v>
      </c>
      <c r="L72" s="3">
        <f>+L18</f>
        <v>51</v>
      </c>
      <c r="M72" s="3">
        <f t="shared" si="25"/>
        <v>0</v>
      </c>
      <c r="N72" s="3">
        <f t="shared" si="25"/>
        <v>0</v>
      </c>
      <c r="O72" s="22">
        <f t="shared" ref="O72:O75" si="28">SUM(L72:N72)</f>
        <v>51</v>
      </c>
      <c r="P72" s="22">
        <f t="shared" ref="P72:P78" si="29">+D72+K72-O72</f>
        <v>2</v>
      </c>
      <c r="Q72" s="3"/>
      <c r="R72" s="3">
        <f>+R18</f>
        <v>243</v>
      </c>
      <c r="S72" s="3">
        <f t="shared" si="26"/>
        <v>130</v>
      </c>
      <c r="T72" s="3">
        <f t="shared" si="26"/>
        <v>139</v>
      </c>
      <c r="U72" s="3">
        <f t="shared" si="26"/>
        <v>139</v>
      </c>
      <c r="V72" s="3"/>
      <c r="W72" s="18">
        <f t="shared" ref="W72:W75" si="30">IF(S72&gt;0,T72/O72,"")</f>
        <v>2.7254901960784315</v>
      </c>
      <c r="X72" s="19" t="str">
        <f t="shared" ref="X72:X75" si="31">IF(N72&gt;0,(N72/O72),"")</f>
        <v/>
      </c>
      <c r="Y72" s="19">
        <f t="shared" ref="Y72:Y75" si="32">IF(S72&gt;0,(S72/R72),"")</f>
        <v>0.53497942386831276</v>
      </c>
      <c r="Z72" s="18">
        <f t="shared" ref="Z72:Z75" si="33">IF(S72&gt;0,(R72-S72)/O72,"")</f>
        <v>2.215686274509804</v>
      </c>
      <c r="AA72" s="18">
        <f t="shared" ref="AA72:AA75" si="34">IF(S72&gt;0,O72/C72,"")</f>
        <v>5.0999999999999996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20</v>
      </c>
      <c r="E73" s="3">
        <f t="shared" si="35"/>
        <v>16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193</v>
      </c>
      <c r="J73" s="3">
        <f t="shared" si="35"/>
        <v>11</v>
      </c>
      <c r="K73" s="22">
        <f t="shared" si="27"/>
        <v>220</v>
      </c>
      <c r="L73" s="3">
        <f>+L24</f>
        <v>217</v>
      </c>
      <c r="M73" s="3">
        <f t="shared" ref="M73:N73" si="36">+M24</f>
        <v>3</v>
      </c>
      <c r="N73" s="3">
        <f t="shared" si="36"/>
        <v>0</v>
      </c>
      <c r="O73" s="22">
        <f t="shared" si="28"/>
        <v>220</v>
      </c>
      <c r="P73" s="22">
        <f t="shared" si="29"/>
        <v>20</v>
      </c>
      <c r="Q73" s="24"/>
      <c r="R73" s="3">
        <f>+R24</f>
        <v>780</v>
      </c>
      <c r="S73" s="3">
        <f t="shared" ref="S73:U73" si="37">+S24</f>
        <v>409</v>
      </c>
      <c r="T73" s="3">
        <f t="shared" si="37"/>
        <v>425</v>
      </c>
      <c r="U73" s="3">
        <f t="shared" si="37"/>
        <v>0</v>
      </c>
      <c r="V73" s="3"/>
      <c r="W73" s="18">
        <f t="shared" si="30"/>
        <v>1.9318181818181819</v>
      </c>
      <c r="X73" s="19" t="str">
        <f t="shared" si="31"/>
        <v/>
      </c>
      <c r="Y73" s="19">
        <f>IF(S73&gt;0,(S73/R73),"")</f>
        <v>0.52435897435897438</v>
      </c>
      <c r="Z73" s="18">
        <f>IF(S73&gt;0,(R73-S73)/O73,"")</f>
        <v>1.6863636363636363</v>
      </c>
      <c r="AA73" s="18">
        <f t="shared" si="34"/>
        <v>8.4615384615384617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7</v>
      </c>
      <c r="E74" s="3">
        <f t="shared" si="38"/>
        <v>18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14</v>
      </c>
      <c r="K74" s="22">
        <f t="shared" si="27"/>
        <v>32</v>
      </c>
      <c r="L74" s="3">
        <f>+L26</f>
        <v>2</v>
      </c>
      <c r="M74" s="3">
        <f t="shared" ref="M74:N74" si="39">+M26</f>
        <v>23</v>
      </c>
      <c r="N74" s="3">
        <f t="shared" si="39"/>
        <v>9</v>
      </c>
      <c r="O74" s="22">
        <f t="shared" si="28"/>
        <v>34</v>
      </c>
      <c r="P74" s="22">
        <f t="shared" si="29"/>
        <v>5</v>
      </c>
      <c r="Q74" s="3"/>
      <c r="R74" s="3">
        <f>+R26</f>
        <v>240</v>
      </c>
      <c r="S74" s="3">
        <f t="shared" ref="S74:U74" si="40">+S26</f>
        <v>211</v>
      </c>
      <c r="T74" s="3">
        <f t="shared" si="40"/>
        <v>233</v>
      </c>
      <c r="U74" s="3">
        <f t="shared" si="40"/>
        <v>232</v>
      </c>
      <c r="V74" s="3"/>
      <c r="W74" s="18">
        <f t="shared" si="30"/>
        <v>6.8529411764705879</v>
      </c>
      <c r="X74" s="19">
        <f t="shared" si="31"/>
        <v>0.26470588235294118</v>
      </c>
      <c r="Y74" s="19">
        <f t="shared" si="32"/>
        <v>0.87916666666666665</v>
      </c>
      <c r="Z74" s="18">
        <f t="shared" si="33"/>
        <v>0.8529411764705882</v>
      </c>
      <c r="AA74" s="18">
        <f t="shared" si="34"/>
        <v>4.25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5</v>
      </c>
      <c r="E75" s="3">
        <f t="shared" si="41"/>
        <v>17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18</v>
      </c>
      <c r="K75" s="22">
        <f t="shared" si="27"/>
        <v>35</v>
      </c>
      <c r="L75" s="3">
        <f>+L28</f>
        <v>10</v>
      </c>
      <c r="M75" s="3">
        <f t="shared" ref="M75:N75" si="42">+M28</f>
        <v>23</v>
      </c>
      <c r="N75" s="3">
        <f t="shared" si="42"/>
        <v>1</v>
      </c>
      <c r="O75" s="22">
        <f t="shared" si="28"/>
        <v>34</v>
      </c>
      <c r="P75" s="22">
        <f t="shared" si="29"/>
        <v>6</v>
      </c>
      <c r="Q75" s="3"/>
      <c r="R75" s="3">
        <f>+R28</f>
        <v>180</v>
      </c>
      <c r="S75" s="3">
        <f t="shared" ref="S75:U75" si="43">+S28</f>
        <v>162</v>
      </c>
      <c r="T75" s="3">
        <f t="shared" si="43"/>
        <v>181</v>
      </c>
      <c r="U75" s="3">
        <f t="shared" si="43"/>
        <v>179</v>
      </c>
      <c r="V75" s="3"/>
      <c r="W75" s="18">
        <f t="shared" si="30"/>
        <v>5.3235294117647056</v>
      </c>
      <c r="X75" s="19">
        <f t="shared" si="31"/>
        <v>2.9411764705882353E-2</v>
      </c>
      <c r="Y75" s="19">
        <f t="shared" si="32"/>
        <v>0.9</v>
      </c>
      <c r="Z75" s="18">
        <f t="shared" si="33"/>
        <v>0.52941176470588236</v>
      </c>
      <c r="AA75" s="18">
        <f t="shared" si="34"/>
        <v>5.666666666666667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4</v>
      </c>
      <c r="E76" s="3">
        <f t="shared" si="44"/>
        <v>29</v>
      </c>
      <c r="F76" s="3">
        <f t="shared" si="44"/>
        <v>0</v>
      </c>
      <c r="G76" s="3">
        <f t="shared" si="44"/>
        <v>0</v>
      </c>
      <c r="H76" s="3">
        <f t="shared" si="44"/>
        <v>0</v>
      </c>
      <c r="I76" s="3">
        <f t="shared" si="44"/>
        <v>0</v>
      </c>
      <c r="J76" s="3">
        <f t="shared" si="44"/>
        <v>8</v>
      </c>
      <c r="K76" s="22">
        <f>SUM(E76:J76)</f>
        <v>37</v>
      </c>
      <c r="L76" s="3">
        <f>+L30</f>
        <v>19</v>
      </c>
      <c r="M76" s="3">
        <f t="shared" ref="M76:N76" si="45">+M30</f>
        <v>18</v>
      </c>
      <c r="N76" s="3">
        <f t="shared" si="45"/>
        <v>0</v>
      </c>
      <c r="O76" s="22">
        <f>SUM(L76:N76)</f>
        <v>37</v>
      </c>
      <c r="P76" s="22">
        <f t="shared" si="29"/>
        <v>4</v>
      </c>
      <c r="Q76" s="3"/>
      <c r="R76" s="3">
        <f>+R30</f>
        <v>177</v>
      </c>
      <c r="S76" s="3">
        <f t="shared" ref="S76:U76" si="46">+S30</f>
        <v>127</v>
      </c>
      <c r="T76" s="3">
        <f t="shared" si="46"/>
        <v>148</v>
      </c>
      <c r="U76" s="3">
        <f t="shared" si="46"/>
        <v>146</v>
      </c>
      <c r="V76" s="3"/>
      <c r="W76" s="18">
        <f>IF(S76&gt;0,T76/O76,"")</f>
        <v>4</v>
      </c>
      <c r="X76" s="19" t="str">
        <f>IF(N76&gt;0,(N76/O76),"")</f>
        <v/>
      </c>
      <c r="Y76" s="19">
        <f>IF(S76&gt;0,(S76/R76),"")</f>
        <v>0.71751412429378536</v>
      </c>
      <c r="Z76" s="18">
        <f>IF(S76&gt;0,(R76-S76)/O76,"")</f>
        <v>1.3513513513513513</v>
      </c>
      <c r="AA76" s="18">
        <f>IF(S76&gt;0,O76/C76,"")</f>
        <v>6.166666666666667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55</v>
      </c>
      <c r="E77" s="3">
        <f t="shared" si="47"/>
        <v>184</v>
      </c>
      <c r="F77" s="3">
        <f t="shared" si="47"/>
        <v>0</v>
      </c>
      <c r="G77" s="3">
        <f t="shared" si="47"/>
        <v>68</v>
      </c>
      <c r="H77" s="3">
        <f t="shared" si="47"/>
        <v>0</v>
      </c>
      <c r="I77" s="3">
        <f t="shared" si="47"/>
        <v>0</v>
      </c>
      <c r="J77" s="3">
        <f t="shared" si="47"/>
        <v>88</v>
      </c>
      <c r="K77" s="22">
        <f>SUM(E77:J77)</f>
        <v>340</v>
      </c>
      <c r="L77" s="3">
        <f>+L34+L35</f>
        <v>255</v>
      </c>
      <c r="M77" s="3">
        <f t="shared" ref="M77:N77" si="48">+M34+M35</f>
        <v>94</v>
      </c>
      <c r="N77" s="3">
        <f t="shared" si="48"/>
        <v>5</v>
      </c>
      <c r="O77" s="22">
        <f>SUM(L77:N77)</f>
        <v>354</v>
      </c>
      <c r="P77" s="22">
        <f t="shared" si="29"/>
        <v>41</v>
      </c>
      <c r="Q77" s="3"/>
      <c r="R77" s="3">
        <f>+R34+R35</f>
        <v>1893</v>
      </c>
      <c r="S77" s="3">
        <f t="shared" ref="S77:U77" si="49">+S34+S35</f>
        <v>1566</v>
      </c>
      <c r="T77" s="3">
        <f t="shared" si="49"/>
        <v>1747</v>
      </c>
      <c r="U77" s="3">
        <f t="shared" si="49"/>
        <v>1746</v>
      </c>
      <c r="V77" s="3"/>
      <c r="W77" s="18">
        <f>IF(S77&gt;0,T77/O77,"")</f>
        <v>4.9350282485875709</v>
      </c>
      <c r="X77" s="19">
        <f>IF(N77&gt;0,(N77/O77),"")</f>
        <v>1.4124293785310734E-2</v>
      </c>
      <c r="Y77" s="19">
        <f>IF(S77&gt;0,(S77/R77),"")</f>
        <v>0.82725832012678291</v>
      </c>
      <c r="Z77" s="18">
        <f>IF(S77&gt;0,(R77-S77)/O77,"")</f>
        <v>0.92372881355932202</v>
      </c>
      <c r="AA77" s="18">
        <f>IF(S77&gt;0,O77/C77,"")</f>
        <v>5.4461538461538463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36.75" customHeight="1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168</v>
      </c>
      <c r="E80" s="17">
        <f t="shared" si="57"/>
        <v>793</v>
      </c>
      <c r="F80" s="17">
        <f t="shared" si="57"/>
        <v>0</v>
      </c>
      <c r="G80" s="17">
        <f t="shared" si="57"/>
        <v>76</v>
      </c>
      <c r="H80" s="17">
        <f t="shared" si="57"/>
        <v>0</v>
      </c>
      <c r="I80" s="17">
        <f t="shared" si="57"/>
        <v>193</v>
      </c>
      <c r="J80" s="17">
        <f t="shared" si="57"/>
        <v>162</v>
      </c>
      <c r="K80" s="17">
        <f t="shared" si="57"/>
        <v>1224</v>
      </c>
      <c r="L80" s="17">
        <f t="shared" si="57"/>
        <v>1057</v>
      </c>
      <c r="M80" s="17">
        <f t="shared" si="57"/>
        <v>148</v>
      </c>
      <c r="N80" s="17">
        <f t="shared" si="57"/>
        <v>38</v>
      </c>
      <c r="O80" s="17">
        <f t="shared" si="57"/>
        <v>1243</v>
      </c>
      <c r="P80" s="17">
        <f t="shared" si="57"/>
        <v>149</v>
      </c>
      <c r="Q80" s="17">
        <f t="shared" si="57"/>
        <v>0</v>
      </c>
      <c r="R80" s="17">
        <f t="shared" si="57"/>
        <v>6331</v>
      </c>
      <c r="S80" s="17">
        <f t="shared" si="57"/>
        <v>5164</v>
      </c>
      <c r="T80" s="17">
        <f t="shared" si="57"/>
        <v>5521</v>
      </c>
      <c r="U80" s="17">
        <f t="shared" si="57"/>
        <v>5053</v>
      </c>
      <c r="V80" s="73"/>
      <c r="W80" s="73"/>
      <c r="X80" s="73"/>
      <c r="Y80" s="73"/>
      <c r="Z80" s="73"/>
      <c r="AA80" s="73"/>
    </row>
    <row r="82" spans="1:27" ht="15.75" x14ac:dyDescent="0.25">
      <c r="F82" s="142" t="s">
        <v>148</v>
      </c>
      <c r="G82" s="142"/>
      <c r="H82" s="142"/>
      <c r="I82" s="142"/>
      <c r="J82" s="142"/>
      <c r="K82" s="142"/>
      <c r="L82" s="142"/>
    </row>
    <row r="84" spans="1:27" x14ac:dyDescent="0.2">
      <c r="A84" s="143" t="s">
        <v>6</v>
      </c>
      <c r="B84" s="145" t="s">
        <v>7</v>
      </c>
      <c r="C84" s="132" t="s">
        <v>8</v>
      </c>
      <c r="D84" s="132" t="s">
        <v>9</v>
      </c>
      <c r="E84" s="130" t="s">
        <v>10</v>
      </c>
      <c r="F84" s="134"/>
      <c r="G84" s="134"/>
      <c r="H84" s="134"/>
      <c r="I84" s="134"/>
      <c r="J84" s="134"/>
      <c r="K84" s="131"/>
      <c r="L84" s="130" t="s">
        <v>11</v>
      </c>
      <c r="M84" s="134"/>
      <c r="N84" s="134"/>
      <c r="O84" s="131"/>
      <c r="P84" s="132" t="s">
        <v>12</v>
      </c>
      <c r="Q84" s="132" t="s">
        <v>13</v>
      </c>
      <c r="R84" s="130" t="s">
        <v>14</v>
      </c>
      <c r="S84" s="131"/>
      <c r="T84" s="130" t="s">
        <v>15</v>
      </c>
      <c r="U84" s="131"/>
      <c r="V84" s="132" t="s">
        <v>16</v>
      </c>
      <c r="W84" s="130" t="s">
        <v>17</v>
      </c>
      <c r="X84" s="134"/>
      <c r="Y84" s="134"/>
      <c r="Z84" s="134"/>
      <c r="AA84" s="131"/>
    </row>
    <row r="85" spans="1:27" ht="56.25" x14ac:dyDescent="0.2">
      <c r="A85" s="144"/>
      <c r="B85" s="146"/>
      <c r="C85" s="133"/>
      <c r="D85" s="133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87" t="s">
        <v>24</v>
      </c>
      <c r="L85" s="8" t="s">
        <v>25</v>
      </c>
      <c r="M85" s="9" t="s">
        <v>26</v>
      </c>
      <c r="N85" s="85" t="s">
        <v>27</v>
      </c>
      <c r="O85" s="9" t="s">
        <v>24</v>
      </c>
      <c r="P85" s="133"/>
      <c r="Q85" s="133"/>
      <c r="R85" s="84" t="s">
        <v>28</v>
      </c>
      <c r="S85" s="9" t="s">
        <v>29</v>
      </c>
      <c r="T85" s="84" t="s">
        <v>24</v>
      </c>
      <c r="U85" s="9" t="s">
        <v>30</v>
      </c>
      <c r="V85" s="133"/>
      <c r="W85" s="8" t="s">
        <v>31</v>
      </c>
      <c r="X85" s="14" t="s">
        <v>32</v>
      </c>
      <c r="Y85" s="14" t="s">
        <v>33</v>
      </c>
      <c r="Z85" s="14" t="s">
        <v>34</v>
      </c>
      <c r="AA85" s="87" t="s">
        <v>35</v>
      </c>
    </row>
    <row r="86" spans="1:27" ht="15.75" x14ac:dyDescent="0.25">
      <c r="A86" s="15"/>
      <c r="B86" s="86" t="s">
        <v>36</v>
      </c>
      <c r="C86" s="17">
        <f t="shared" ref="C86:V86" si="58">SUM(C87:C96)</f>
        <v>292</v>
      </c>
      <c r="D86" s="17">
        <f t="shared" si="58"/>
        <v>207</v>
      </c>
      <c r="E86" s="17">
        <f t="shared" si="58"/>
        <v>1007</v>
      </c>
      <c r="F86" s="17">
        <f t="shared" si="58"/>
        <v>0</v>
      </c>
      <c r="G86" s="17">
        <f t="shared" si="58"/>
        <v>94</v>
      </c>
      <c r="H86" s="17">
        <f t="shared" si="58"/>
        <v>0</v>
      </c>
      <c r="I86" s="17">
        <f t="shared" si="58"/>
        <v>193</v>
      </c>
      <c r="J86" s="17">
        <f t="shared" si="58"/>
        <v>220</v>
      </c>
      <c r="K86" s="17">
        <f t="shared" si="58"/>
        <v>1514</v>
      </c>
      <c r="L86" s="17">
        <f t="shared" si="58"/>
        <v>1269</v>
      </c>
      <c r="M86" s="17">
        <f t="shared" si="58"/>
        <v>220</v>
      </c>
      <c r="N86" s="17">
        <f t="shared" si="58"/>
        <v>48</v>
      </c>
      <c r="O86" s="17">
        <f t="shared" si="58"/>
        <v>1537</v>
      </c>
      <c r="P86" s="17">
        <f t="shared" si="58"/>
        <v>184</v>
      </c>
      <c r="Q86" s="17">
        <f t="shared" si="58"/>
        <v>0</v>
      </c>
      <c r="R86" s="17">
        <f t="shared" si="58"/>
        <v>8128</v>
      </c>
      <c r="S86" s="17">
        <f t="shared" si="58"/>
        <v>6413</v>
      </c>
      <c r="T86" s="17">
        <f t="shared" si="58"/>
        <v>6779</v>
      </c>
      <c r="U86" s="17">
        <f t="shared" si="58"/>
        <v>6294</v>
      </c>
      <c r="V86" s="17">
        <f t="shared" si="58"/>
        <v>0</v>
      </c>
      <c r="W86" s="18">
        <f t="shared" ref="W86:W90" si="59">IF(S86&gt;0,T86/O86,"")</f>
        <v>4.410540013012362</v>
      </c>
      <c r="X86" s="19">
        <f t="shared" ref="X86:X90" si="60">IF(N86&gt;0,(N86/O86),"")</f>
        <v>3.1229668184775537E-2</v>
      </c>
      <c r="Y86" s="19">
        <f t="shared" ref="Y86:Y90" si="61">IF(S86&gt;0,(S86/R86),"")</f>
        <v>0.78900098425196852</v>
      </c>
      <c r="Z86" s="18">
        <f t="shared" ref="Z86:Z90" si="62">IF(S86&gt;0,(R86-S86)/O86,"")</f>
        <v>1.1158100195185425</v>
      </c>
      <c r="AA86" s="18">
        <f t="shared" ref="AA86:AA90" si="63">IF(S86&gt;0,O86/C86,"")</f>
        <v>5.2636986301369859</v>
      </c>
    </row>
    <row r="87" spans="1:27" ht="15.75" x14ac:dyDescent="0.25">
      <c r="A87" s="20" t="s">
        <v>150</v>
      </c>
      <c r="B87" s="21" t="s">
        <v>149</v>
      </c>
      <c r="C87" s="3">
        <f>+C8+C18+C35</f>
        <v>114</v>
      </c>
      <c r="D87" s="3">
        <f t="shared" ref="D87:N87" si="64">+D8+D18+D35</f>
        <v>87</v>
      </c>
      <c r="E87" s="3">
        <f t="shared" si="64"/>
        <v>385</v>
      </c>
      <c r="F87" s="3">
        <f t="shared" si="64"/>
        <v>0</v>
      </c>
      <c r="G87" s="3">
        <f t="shared" si="64"/>
        <v>68</v>
      </c>
      <c r="H87" s="3">
        <f t="shared" si="64"/>
        <v>0</v>
      </c>
      <c r="I87" s="3">
        <f t="shared" si="64"/>
        <v>0</v>
      </c>
      <c r="J87" s="3">
        <f t="shared" si="64"/>
        <v>107</v>
      </c>
      <c r="K87" s="22">
        <f>SUM(E87:J87)</f>
        <v>560</v>
      </c>
      <c r="L87" s="67">
        <f t="shared" si="64"/>
        <v>495</v>
      </c>
      <c r="M87" s="3">
        <f t="shared" si="64"/>
        <v>53</v>
      </c>
      <c r="N87" s="67">
        <f t="shared" si="64"/>
        <v>17</v>
      </c>
      <c r="O87" s="22">
        <f t="shared" ref="O87:O90" si="65">SUM(L87:N87)</f>
        <v>565</v>
      </c>
      <c r="P87" s="22">
        <f t="shared" ref="P87:P90" si="66">+D87+K87-O87</f>
        <v>82</v>
      </c>
      <c r="Q87" s="3"/>
      <c r="R87" s="3">
        <f t="shared" ref="R87:U87" si="67">+R8+R18+R35</f>
        <v>3393</v>
      </c>
      <c r="S87" s="67">
        <f t="shared" si="67"/>
        <v>2917</v>
      </c>
      <c r="T87" s="3">
        <f t="shared" si="67"/>
        <v>3122</v>
      </c>
      <c r="U87" s="3">
        <f t="shared" si="67"/>
        <v>3098</v>
      </c>
      <c r="V87" s="3"/>
      <c r="W87" s="18">
        <f t="shared" si="59"/>
        <v>5.5256637168141589</v>
      </c>
      <c r="X87" s="19">
        <f t="shared" si="60"/>
        <v>3.0088495575221239E-2</v>
      </c>
      <c r="Y87" s="19">
        <f t="shared" si="61"/>
        <v>0.85971117005599762</v>
      </c>
      <c r="Z87" s="18">
        <f t="shared" si="62"/>
        <v>0.84247787610619473</v>
      </c>
      <c r="AA87" s="18">
        <f t="shared" si="63"/>
        <v>4.9561403508771926</v>
      </c>
    </row>
    <row r="88" spans="1:27" ht="15" x14ac:dyDescent="0.2">
      <c r="A88" s="20" t="s">
        <v>151</v>
      </c>
      <c r="B88" s="21" t="s">
        <v>152</v>
      </c>
      <c r="C88" s="3">
        <f>+C34+C9</f>
        <v>32</v>
      </c>
      <c r="D88" s="3">
        <f t="shared" ref="D88:N88" si="68">+D34+D9</f>
        <v>30</v>
      </c>
      <c r="E88" s="3">
        <f t="shared" si="68"/>
        <v>163</v>
      </c>
      <c r="F88" s="3">
        <f t="shared" si="68"/>
        <v>0</v>
      </c>
      <c r="G88" s="3">
        <f t="shared" si="68"/>
        <v>7</v>
      </c>
      <c r="H88" s="3">
        <f t="shared" si="68"/>
        <v>0</v>
      </c>
      <c r="I88" s="3">
        <f t="shared" si="68"/>
        <v>0</v>
      </c>
      <c r="J88" s="3">
        <f t="shared" si="68"/>
        <v>42</v>
      </c>
      <c r="K88" s="22">
        <f t="shared" ref="K88:K90" si="69">SUM(E88:J88)</f>
        <v>212</v>
      </c>
      <c r="L88" s="3">
        <f t="shared" si="68"/>
        <v>109</v>
      </c>
      <c r="M88" s="3">
        <f t="shared" si="68"/>
        <v>87</v>
      </c>
      <c r="N88" s="3">
        <f t="shared" si="68"/>
        <v>21</v>
      </c>
      <c r="O88" s="22">
        <f t="shared" si="65"/>
        <v>217</v>
      </c>
      <c r="P88" s="22">
        <f t="shared" si="66"/>
        <v>25</v>
      </c>
      <c r="Q88" s="3"/>
      <c r="R88" s="3">
        <f t="shared" ref="R88:U88" si="70">+R34+R9</f>
        <v>960</v>
      </c>
      <c r="S88" s="3">
        <f t="shared" si="70"/>
        <v>900</v>
      </c>
      <c r="T88" s="3">
        <f t="shared" si="70"/>
        <v>980</v>
      </c>
      <c r="U88" s="3">
        <f t="shared" si="70"/>
        <v>979</v>
      </c>
      <c r="V88" s="3"/>
      <c r="W88" s="18">
        <f t="shared" si="59"/>
        <v>4.5161290322580649</v>
      </c>
      <c r="X88" s="19">
        <f t="shared" si="60"/>
        <v>9.6774193548387094E-2</v>
      </c>
      <c r="Y88" s="19">
        <f t="shared" si="61"/>
        <v>0.9375</v>
      </c>
      <c r="Z88" s="18">
        <f t="shared" si="62"/>
        <v>0.27649769585253459</v>
      </c>
      <c r="AA88" s="18">
        <f t="shared" si="63"/>
        <v>6.78125</v>
      </c>
    </row>
    <row r="89" spans="1:27" ht="15" x14ac:dyDescent="0.2">
      <c r="A89" s="20" t="s">
        <v>153</v>
      </c>
      <c r="B89" s="23" t="s">
        <v>154</v>
      </c>
      <c r="C89" s="3">
        <f>+C26</f>
        <v>8</v>
      </c>
      <c r="D89" s="3">
        <f t="shared" ref="D89:N89" si="71">+D26</f>
        <v>7</v>
      </c>
      <c r="E89" s="3">
        <f t="shared" si="71"/>
        <v>18</v>
      </c>
      <c r="F89" s="3">
        <f t="shared" si="71"/>
        <v>0</v>
      </c>
      <c r="G89" s="3">
        <f t="shared" si="71"/>
        <v>0</v>
      </c>
      <c r="H89" s="3">
        <f t="shared" si="71"/>
        <v>0</v>
      </c>
      <c r="I89" s="3">
        <f t="shared" si="71"/>
        <v>0</v>
      </c>
      <c r="J89" s="3">
        <f t="shared" si="71"/>
        <v>14</v>
      </c>
      <c r="K89" s="22">
        <f t="shared" si="69"/>
        <v>32</v>
      </c>
      <c r="L89" s="3">
        <f t="shared" si="71"/>
        <v>2</v>
      </c>
      <c r="M89" s="3">
        <f t="shared" si="71"/>
        <v>23</v>
      </c>
      <c r="N89" s="3">
        <f t="shared" si="71"/>
        <v>9</v>
      </c>
      <c r="O89" s="22">
        <f t="shared" si="65"/>
        <v>34</v>
      </c>
      <c r="P89" s="22">
        <f t="shared" si="66"/>
        <v>5</v>
      </c>
      <c r="Q89" s="3"/>
      <c r="R89" s="3">
        <f t="shared" ref="R89:U89" si="72">+R26</f>
        <v>240</v>
      </c>
      <c r="S89" s="3">
        <f t="shared" si="72"/>
        <v>211</v>
      </c>
      <c r="T89" s="3">
        <f t="shared" si="72"/>
        <v>233</v>
      </c>
      <c r="U89" s="3">
        <f t="shared" si="72"/>
        <v>232</v>
      </c>
      <c r="V89" s="3"/>
      <c r="W89" s="18">
        <f t="shared" si="59"/>
        <v>6.8529411764705879</v>
      </c>
      <c r="X89" s="19">
        <f t="shared" si="60"/>
        <v>0.26470588235294118</v>
      </c>
      <c r="Y89" s="19">
        <f t="shared" si="61"/>
        <v>0.87916666666666665</v>
      </c>
      <c r="Z89" s="18">
        <f t="shared" si="62"/>
        <v>0.8529411764705882</v>
      </c>
      <c r="AA89" s="18">
        <f t="shared" si="63"/>
        <v>4.25</v>
      </c>
    </row>
    <row r="90" spans="1:27" ht="15" x14ac:dyDescent="0.2">
      <c r="A90" s="20" t="s">
        <v>155</v>
      </c>
      <c r="B90" s="23" t="s">
        <v>156</v>
      </c>
      <c r="C90" s="3">
        <f>+C28</f>
        <v>6</v>
      </c>
      <c r="D90" s="3">
        <f t="shared" ref="D90:N90" si="73">+D28</f>
        <v>5</v>
      </c>
      <c r="E90" s="3">
        <f t="shared" si="73"/>
        <v>17</v>
      </c>
      <c r="F90" s="3">
        <f t="shared" si="73"/>
        <v>0</v>
      </c>
      <c r="G90" s="3">
        <f t="shared" si="73"/>
        <v>0</v>
      </c>
      <c r="H90" s="3">
        <f t="shared" si="73"/>
        <v>0</v>
      </c>
      <c r="I90" s="3">
        <f t="shared" si="73"/>
        <v>0</v>
      </c>
      <c r="J90" s="3">
        <f t="shared" si="73"/>
        <v>18</v>
      </c>
      <c r="K90" s="22">
        <f t="shared" si="69"/>
        <v>35</v>
      </c>
      <c r="L90" s="3">
        <f t="shared" si="73"/>
        <v>10</v>
      </c>
      <c r="M90" s="3">
        <f t="shared" si="73"/>
        <v>23</v>
      </c>
      <c r="N90" s="3">
        <f t="shared" si="73"/>
        <v>1</v>
      </c>
      <c r="O90" s="22">
        <f t="shared" si="65"/>
        <v>34</v>
      </c>
      <c r="P90" s="22">
        <f t="shared" si="66"/>
        <v>6</v>
      </c>
      <c r="Q90" s="3"/>
      <c r="R90" s="3">
        <f t="shared" ref="R90:U90" si="74">+R28</f>
        <v>180</v>
      </c>
      <c r="S90" s="3">
        <f t="shared" si="74"/>
        <v>162</v>
      </c>
      <c r="T90" s="3">
        <f t="shared" si="74"/>
        <v>181</v>
      </c>
      <c r="U90" s="3">
        <f t="shared" si="74"/>
        <v>179</v>
      </c>
      <c r="V90" s="3"/>
      <c r="W90" s="18">
        <f t="shared" si="59"/>
        <v>5.3235294117647056</v>
      </c>
      <c r="X90" s="19">
        <f t="shared" si="60"/>
        <v>2.9411764705882353E-2</v>
      </c>
      <c r="Y90" s="19">
        <f t="shared" si="61"/>
        <v>0.9</v>
      </c>
      <c r="Z90" s="18">
        <f t="shared" si="62"/>
        <v>0.52941176470588236</v>
      </c>
      <c r="AA90" s="18">
        <f t="shared" si="63"/>
        <v>5.666666666666667</v>
      </c>
    </row>
    <row r="91" spans="1:27" ht="15" x14ac:dyDescent="0.2">
      <c r="A91" s="20" t="s">
        <v>157</v>
      </c>
      <c r="B91" s="21" t="s">
        <v>158</v>
      </c>
      <c r="C91" s="3">
        <f>+C13</f>
        <v>30</v>
      </c>
      <c r="D91" s="3">
        <f t="shared" ref="D91:N91" si="75">+D13</f>
        <v>9</v>
      </c>
      <c r="E91" s="3">
        <f t="shared" si="75"/>
        <v>99</v>
      </c>
      <c r="F91" s="3">
        <f t="shared" si="75"/>
        <v>0</v>
      </c>
      <c r="G91" s="3">
        <f t="shared" si="75"/>
        <v>18</v>
      </c>
      <c r="H91" s="3">
        <f t="shared" si="75"/>
        <v>0</v>
      </c>
      <c r="I91" s="3">
        <f t="shared" si="75"/>
        <v>0</v>
      </c>
      <c r="J91" s="3">
        <f t="shared" si="75"/>
        <v>18</v>
      </c>
      <c r="K91" s="22">
        <f>SUM(E91:J91)</f>
        <v>135</v>
      </c>
      <c r="L91" s="3">
        <f t="shared" si="75"/>
        <v>129</v>
      </c>
      <c r="M91" s="3">
        <f t="shared" si="75"/>
        <v>8</v>
      </c>
      <c r="N91" s="3">
        <f t="shared" si="75"/>
        <v>0</v>
      </c>
      <c r="O91" s="22">
        <f>SUM(L91:N91)</f>
        <v>137</v>
      </c>
      <c r="P91" s="22">
        <f>+D91+K91-O91</f>
        <v>7</v>
      </c>
      <c r="Q91" s="3"/>
      <c r="R91" s="3">
        <f t="shared" ref="R91:U91" si="76">+R13</f>
        <v>600</v>
      </c>
      <c r="S91" s="3">
        <f t="shared" si="76"/>
        <v>368</v>
      </c>
      <c r="T91" s="3">
        <f t="shared" si="76"/>
        <v>355</v>
      </c>
      <c r="U91" s="3">
        <f t="shared" si="76"/>
        <v>344</v>
      </c>
      <c r="V91" s="3"/>
      <c r="W91" s="18">
        <f>IF(S91&gt;0,T91/O91,"")</f>
        <v>2.5912408759124088</v>
      </c>
      <c r="X91" s="19" t="str">
        <f>IF(N91&gt;0,(N91/O91),"")</f>
        <v/>
      </c>
      <c r="Y91" s="19">
        <f>IF(S91&gt;0,(S91/R91),"")</f>
        <v>0.61333333333333329</v>
      </c>
      <c r="Z91" s="18">
        <f>IF(S91&gt;0,(R91-S91)/O91,"")</f>
        <v>1.6934306569343065</v>
      </c>
      <c r="AA91" s="18">
        <f>IF(S91&gt;0,O91/C91,"")</f>
        <v>4.5666666666666664</v>
      </c>
    </row>
    <row r="92" spans="1:27" ht="15" x14ac:dyDescent="0.2">
      <c r="A92" s="20" t="s">
        <v>159</v>
      </c>
      <c r="B92" s="23" t="s">
        <v>160</v>
      </c>
      <c r="C92" s="3">
        <f>+C30</f>
        <v>6</v>
      </c>
      <c r="D92" s="3">
        <f t="shared" ref="D92:N92" si="77">+D30</f>
        <v>4</v>
      </c>
      <c r="E92" s="3">
        <f t="shared" si="77"/>
        <v>29</v>
      </c>
      <c r="F92" s="3">
        <f t="shared" si="77"/>
        <v>0</v>
      </c>
      <c r="G92" s="3">
        <f t="shared" si="77"/>
        <v>0</v>
      </c>
      <c r="H92" s="3">
        <f t="shared" si="77"/>
        <v>0</v>
      </c>
      <c r="I92" s="3">
        <f t="shared" si="77"/>
        <v>0</v>
      </c>
      <c r="J92" s="3">
        <f t="shared" si="77"/>
        <v>8</v>
      </c>
      <c r="K92" s="22">
        <f t="shared" ref="K92:K95" si="78">SUM(E92:J92)</f>
        <v>37</v>
      </c>
      <c r="L92" s="3">
        <f t="shared" si="77"/>
        <v>19</v>
      </c>
      <c r="M92" s="3">
        <f t="shared" si="77"/>
        <v>18</v>
      </c>
      <c r="N92" s="3">
        <f t="shared" si="77"/>
        <v>0</v>
      </c>
      <c r="O92" s="22">
        <f t="shared" ref="O92:O95" si="79">SUM(L92:N92)</f>
        <v>37</v>
      </c>
      <c r="P92" s="22">
        <f t="shared" ref="P92:P96" si="80">+D92+K92-O92</f>
        <v>4</v>
      </c>
      <c r="Q92" s="3"/>
      <c r="R92" s="3">
        <f t="shared" ref="R92:U92" si="81">+R30</f>
        <v>177</v>
      </c>
      <c r="S92" s="3">
        <f t="shared" si="81"/>
        <v>127</v>
      </c>
      <c r="T92" s="3">
        <f t="shared" si="81"/>
        <v>148</v>
      </c>
      <c r="U92" s="3">
        <f t="shared" si="81"/>
        <v>146</v>
      </c>
      <c r="V92" s="3"/>
      <c r="W92" s="18">
        <f t="shared" ref="W92:W95" si="82">IF(S92&gt;0,T92/O92,"")</f>
        <v>4</v>
      </c>
      <c r="X92" s="19" t="str">
        <f t="shared" ref="X92:X95" si="83">IF(N92&gt;0,(N92/O92),"")</f>
        <v/>
      </c>
      <c r="Y92" s="19">
        <f t="shared" ref="Y92:Y95" si="84">IF(S92&gt;0,(S92/R92),"")</f>
        <v>0.71751412429378536</v>
      </c>
      <c r="Z92" s="18">
        <f t="shared" ref="Z92:Z95" si="85">IF(S92&gt;0,(R92-S92)/O92,"")</f>
        <v>1.3513513513513513</v>
      </c>
      <c r="AA92" s="18">
        <f t="shared" ref="AA92:AA95" si="86">IF(S92&gt;0,O92/C92,"")</f>
        <v>6.166666666666667</v>
      </c>
    </row>
    <row r="93" spans="1:27" s="5" customFormat="1" ht="26.25" x14ac:dyDescent="0.4">
      <c r="A93" s="20" t="s">
        <v>161</v>
      </c>
      <c r="B93" s="88" t="s">
        <v>162</v>
      </c>
      <c r="C93" s="67">
        <f t="shared" ref="C93:J93" si="87">+C14+C15</f>
        <v>20</v>
      </c>
      <c r="D93" s="67">
        <f t="shared" si="87"/>
        <v>14</v>
      </c>
      <c r="E93" s="67">
        <f t="shared" si="87"/>
        <v>51</v>
      </c>
      <c r="F93" s="67">
        <f t="shared" si="87"/>
        <v>0</v>
      </c>
      <c r="G93" s="67">
        <f t="shared" si="87"/>
        <v>0</v>
      </c>
      <c r="H93" s="67">
        <f t="shared" si="87"/>
        <v>0</v>
      </c>
      <c r="I93" s="67">
        <f t="shared" si="87"/>
        <v>0</v>
      </c>
      <c r="J93" s="67">
        <f t="shared" si="87"/>
        <v>0</v>
      </c>
      <c r="K93" s="83">
        <f t="shared" si="78"/>
        <v>51</v>
      </c>
      <c r="L93" s="67">
        <f>+L14+L15</f>
        <v>52</v>
      </c>
      <c r="M93" s="67">
        <f>+M14+M15</f>
        <v>0</v>
      </c>
      <c r="N93" s="67">
        <f>+N14+N15</f>
        <v>0</v>
      </c>
      <c r="O93" s="83">
        <f t="shared" si="79"/>
        <v>52</v>
      </c>
      <c r="P93" s="83">
        <f t="shared" si="80"/>
        <v>13</v>
      </c>
      <c r="Q93" s="89"/>
      <c r="R93" s="67">
        <f>+R14+R15</f>
        <v>600</v>
      </c>
      <c r="S93" s="67">
        <f>+S14+S15</f>
        <v>381</v>
      </c>
      <c r="T93" s="67">
        <f>+T14+T15</f>
        <v>341</v>
      </c>
      <c r="U93" s="67">
        <f>+U14+U15</f>
        <v>340</v>
      </c>
      <c r="V93" s="67"/>
      <c r="W93" s="90">
        <f t="shared" si="82"/>
        <v>6.5576923076923075</v>
      </c>
      <c r="X93" s="91" t="str">
        <f t="shared" si="83"/>
        <v/>
      </c>
      <c r="Y93" s="91">
        <f t="shared" si="84"/>
        <v>0.63500000000000001</v>
      </c>
      <c r="Z93" s="90">
        <f t="shared" si="85"/>
        <v>4.2115384615384617</v>
      </c>
      <c r="AA93" s="90">
        <f t="shared" si="86"/>
        <v>2.6</v>
      </c>
    </row>
    <row r="94" spans="1:27" ht="15" x14ac:dyDescent="0.2">
      <c r="A94" s="20" t="s">
        <v>163</v>
      </c>
      <c r="B94" s="21" t="s">
        <v>164</v>
      </c>
      <c r="C94" s="3">
        <f>+C17</f>
        <v>50</v>
      </c>
      <c r="D94" s="3">
        <f t="shared" ref="D94:J94" si="88">+D17</f>
        <v>31</v>
      </c>
      <c r="E94" s="3">
        <f t="shared" si="88"/>
        <v>229</v>
      </c>
      <c r="F94" s="3">
        <f t="shared" si="88"/>
        <v>0</v>
      </c>
      <c r="G94" s="3">
        <f t="shared" si="88"/>
        <v>1</v>
      </c>
      <c r="H94" s="3">
        <f t="shared" si="88"/>
        <v>0</v>
      </c>
      <c r="I94" s="3">
        <f t="shared" si="88"/>
        <v>0</v>
      </c>
      <c r="J94" s="3">
        <f t="shared" si="88"/>
        <v>2</v>
      </c>
      <c r="K94" s="22">
        <f t="shared" si="78"/>
        <v>232</v>
      </c>
      <c r="L94" s="3">
        <f>+L17</f>
        <v>236</v>
      </c>
      <c r="M94" s="3">
        <f t="shared" ref="M94:N94" si="89">+M17</f>
        <v>5</v>
      </c>
      <c r="N94" s="3">
        <f t="shared" si="89"/>
        <v>0</v>
      </c>
      <c r="O94" s="22">
        <f t="shared" si="79"/>
        <v>241</v>
      </c>
      <c r="P94" s="22">
        <f t="shared" si="80"/>
        <v>22</v>
      </c>
      <c r="Q94" s="3"/>
      <c r="R94" s="3">
        <f>+R17</f>
        <v>1198</v>
      </c>
      <c r="S94" s="3">
        <f t="shared" ref="S94:U94" si="90">+S17</f>
        <v>938</v>
      </c>
      <c r="T94" s="3">
        <f t="shared" si="90"/>
        <v>994</v>
      </c>
      <c r="U94" s="3">
        <f t="shared" si="90"/>
        <v>976</v>
      </c>
      <c r="V94" s="3"/>
      <c r="W94" s="18">
        <f t="shared" si="82"/>
        <v>4.1244813278008294</v>
      </c>
      <c r="X94" s="19" t="str">
        <f t="shared" si="83"/>
        <v/>
      </c>
      <c r="Y94" s="19">
        <f t="shared" si="84"/>
        <v>0.78297161936560933</v>
      </c>
      <c r="Z94" s="18">
        <f t="shared" si="85"/>
        <v>1.0788381742738589</v>
      </c>
      <c r="AA94" s="18">
        <f t="shared" si="86"/>
        <v>4.82</v>
      </c>
    </row>
    <row r="95" spans="1:27" ht="15" x14ac:dyDescent="0.2">
      <c r="A95" s="20" t="s">
        <v>165</v>
      </c>
      <c r="B95" s="21" t="s">
        <v>166</v>
      </c>
      <c r="C95" s="3">
        <f>+C24</f>
        <v>26</v>
      </c>
      <c r="D95" s="3">
        <f t="shared" ref="D95:J95" si="91">+D24</f>
        <v>20</v>
      </c>
      <c r="E95" s="3">
        <f t="shared" si="91"/>
        <v>16</v>
      </c>
      <c r="F95" s="3">
        <f t="shared" si="91"/>
        <v>0</v>
      </c>
      <c r="G95" s="3">
        <f t="shared" si="91"/>
        <v>0</v>
      </c>
      <c r="H95" s="3">
        <f t="shared" si="91"/>
        <v>0</v>
      </c>
      <c r="I95" s="3">
        <f t="shared" si="91"/>
        <v>193</v>
      </c>
      <c r="J95" s="3">
        <f t="shared" si="91"/>
        <v>11</v>
      </c>
      <c r="K95" s="22">
        <f t="shared" si="78"/>
        <v>220</v>
      </c>
      <c r="L95" s="3">
        <f>+L24</f>
        <v>217</v>
      </c>
      <c r="M95" s="3">
        <f t="shared" ref="M95:N95" si="92">+M24</f>
        <v>3</v>
      </c>
      <c r="N95" s="3">
        <f t="shared" si="92"/>
        <v>0</v>
      </c>
      <c r="O95" s="22">
        <f t="shared" si="79"/>
        <v>220</v>
      </c>
      <c r="P95" s="22">
        <f t="shared" si="80"/>
        <v>20</v>
      </c>
      <c r="Q95" s="3"/>
      <c r="R95" s="3">
        <f>+R24</f>
        <v>780</v>
      </c>
      <c r="S95" s="3">
        <f t="shared" ref="S95:U95" si="93">+S24</f>
        <v>409</v>
      </c>
      <c r="T95" s="3">
        <f t="shared" si="93"/>
        <v>425</v>
      </c>
      <c r="U95" s="3">
        <f t="shared" si="93"/>
        <v>0</v>
      </c>
      <c r="V95" s="3"/>
      <c r="W95" s="18">
        <f t="shared" si="82"/>
        <v>1.9318181818181819</v>
      </c>
      <c r="X95" s="19" t="str">
        <f t="shared" si="83"/>
        <v/>
      </c>
      <c r="Y95" s="19">
        <f t="shared" si="84"/>
        <v>0.52435897435897438</v>
      </c>
      <c r="Z95" s="18">
        <f t="shared" si="85"/>
        <v>1.6863636363636363</v>
      </c>
      <c r="AA95" s="18">
        <f t="shared" si="86"/>
        <v>8.4615384615384617</v>
      </c>
    </row>
    <row r="96" spans="1:27" ht="15.75" x14ac:dyDescent="0.25">
      <c r="A96" s="20"/>
      <c r="B96" s="21"/>
      <c r="C96" s="3"/>
      <c r="D96" s="3"/>
      <c r="E96" s="3"/>
      <c r="F96" s="3"/>
      <c r="G96" s="3"/>
      <c r="H96" s="3"/>
      <c r="I96" s="3"/>
      <c r="J96" s="3"/>
      <c r="K96" s="22">
        <f>SUM(E96:J96)</f>
        <v>0</v>
      </c>
      <c r="L96" s="3"/>
      <c r="M96" s="3"/>
      <c r="N96" s="3"/>
      <c r="O96" s="22">
        <f>SUM(L96:N96)</f>
        <v>0</v>
      </c>
      <c r="P96" s="22">
        <f t="shared" si="80"/>
        <v>0</v>
      </c>
      <c r="Q96" s="3"/>
      <c r="R96" s="3"/>
      <c r="S96" s="67"/>
      <c r="T96" s="3"/>
      <c r="U96" s="3"/>
      <c r="V96" s="3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Q64:Q65"/>
    <mergeCell ref="R64:S64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</mergeCells>
  <printOptions horizontalCentered="1" verticalCentered="1"/>
  <pageMargins left="0.31496062992125984" right="0.31496062992125984" top="0.74803149606299213" bottom="0.35433070866141736" header="0.31496062992125984" footer="0.31496062992125984"/>
  <pageSetup paperSize="5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topLeftCell="A28" workbookViewId="0"/>
  </sheetViews>
  <sheetFormatPr baseColWidth="10" defaultRowHeight="11.25" x14ac:dyDescent="0.2"/>
  <cols>
    <col min="1" max="1" width="11.140625" style="2" customWidth="1"/>
    <col min="2" max="2" width="36.7109375" style="2" customWidth="1"/>
    <col min="3" max="3" width="11.42578125" style="2"/>
    <col min="4" max="4" width="10.28515625" style="2" customWidth="1"/>
    <col min="5" max="5" width="9.28515625" style="2" customWidth="1"/>
    <col min="6" max="6" width="9" style="2" customWidth="1"/>
    <col min="7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1.140625" style="2" customWidth="1"/>
    <col min="15" max="15" width="7.85546875" style="2" customWidth="1"/>
    <col min="16" max="16" width="11" style="2" customWidth="1"/>
    <col min="17" max="17" width="0.42578125" style="2" customWidth="1"/>
    <col min="18" max="18" width="10.85546875" style="2" customWidth="1"/>
    <col min="19" max="20" width="10.7109375" style="2" customWidth="1"/>
    <col min="21" max="21" width="13.57031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42" t="s">
        <v>147</v>
      </c>
      <c r="J1" s="142"/>
      <c r="K1" s="142"/>
      <c r="L1" s="142"/>
      <c r="M1" s="142"/>
      <c r="N1" s="142"/>
      <c r="O1" s="142"/>
    </row>
    <row r="2" spans="1:27" ht="15.75" x14ac:dyDescent="0.25">
      <c r="A2" s="1" t="s">
        <v>1</v>
      </c>
      <c r="B2" s="3" t="s">
        <v>2</v>
      </c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4"/>
      <c r="U2" s="4"/>
      <c r="V2" s="4"/>
    </row>
    <row r="3" spans="1:27" ht="15" x14ac:dyDescent="0.2">
      <c r="A3" s="1" t="s">
        <v>4</v>
      </c>
      <c r="B3" s="3" t="s">
        <v>171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43" t="s">
        <v>6</v>
      </c>
      <c r="B5" s="145" t="s">
        <v>7</v>
      </c>
      <c r="C5" s="132" t="s">
        <v>8</v>
      </c>
      <c r="D5" s="132" t="s">
        <v>9</v>
      </c>
      <c r="E5" s="130" t="s">
        <v>10</v>
      </c>
      <c r="F5" s="134"/>
      <c r="G5" s="134"/>
      <c r="H5" s="134"/>
      <c r="I5" s="134"/>
      <c r="J5" s="134"/>
      <c r="K5" s="131"/>
      <c r="L5" s="130" t="s">
        <v>11</v>
      </c>
      <c r="M5" s="134"/>
      <c r="N5" s="134"/>
      <c r="O5" s="131"/>
      <c r="P5" s="132" t="s">
        <v>12</v>
      </c>
      <c r="Q5" s="132" t="s">
        <v>13</v>
      </c>
      <c r="R5" s="130" t="s">
        <v>14</v>
      </c>
      <c r="S5" s="131"/>
      <c r="T5" s="130" t="s">
        <v>15</v>
      </c>
      <c r="U5" s="131"/>
      <c r="V5" s="132" t="s">
        <v>16</v>
      </c>
      <c r="W5" s="130" t="s">
        <v>17</v>
      </c>
      <c r="X5" s="134"/>
      <c r="Y5" s="134"/>
      <c r="Z5" s="134"/>
      <c r="AA5" s="131"/>
    </row>
    <row r="6" spans="1:27" ht="56.25" x14ac:dyDescent="0.2">
      <c r="A6" s="144"/>
      <c r="B6" s="146"/>
      <c r="C6" s="133"/>
      <c r="D6" s="133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3" t="s">
        <v>24</v>
      </c>
      <c r="L6" s="8" t="s">
        <v>25</v>
      </c>
      <c r="M6" s="9" t="s">
        <v>26</v>
      </c>
      <c r="N6" s="122" t="s">
        <v>27</v>
      </c>
      <c r="O6" s="9" t="s">
        <v>24</v>
      </c>
      <c r="P6" s="133"/>
      <c r="Q6" s="133"/>
      <c r="R6" s="121" t="s">
        <v>28</v>
      </c>
      <c r="S6" s="9" t="s">
        <v>29</v>
      </c>
      <c r="T6" s="121" t="s">
        <v>24</v>
      </c>
      <c r="U6" s="9" t="s">
        <v>30</v>
      </c>
      <c r="V6" s="133"/>
      <c r="W6" s="8" t="s">
        <v>31</v>
      </c>
      <c r="X6" s="14" t="s">
        <v>32</v>
      </c>
      <c r="Y6" s="14" t="s">
        <v>33</v>
      </c>
      <c r="Z6" s="14" t="s">
        <v>34</v>
      </c>
      <c r="AA6" s="123" t="s">
        <v>35</v>
      </c>
    </row>
    <row r="7" spans="1:27" ht="15.75" x14ac:dyDescent="0.25">
      <c r="A7" s="15"/>
      <c r="B7" s="124" t="s">
        <v>36</v>
      </c>
      <c r="C7" s="17">
        <f>SUM(C8:C36)</f>
        <v>292</v>
      </c>
      <c r="D7" s="17">
        <f t="shared" ref="D7:V7" si="0">SUM(D8:D36)</f>
        <v>184</v>
      </c>
      <c r="E7" s="17">
        <f t="shared" si="0"/>
        <v>1025</v>
      </c>
      <c r="F7" s="17">
        <f>SUM(F8:F36)</f>
        <v>0</v>
      </c>
      <c r="G7" s="17">
        <f>SUM(G8:G36)</f>
        <v>81</v>
      </c>
      <c r="H7" s="17">
        <f>SUM(H8:H36)</f>
        <v>0</v>
      </c>
      <c r="I7" s="17">
        <f>SUM(I8:I36)</f>
        <v>165</v>
      </c>
      <c r="J7" s="17">
        <f t="shared" si="0"/>
        <v>255</v>
      </c>
      <c r="K7" s="17">
        <f t="shared" si="0"/>
        <v>1526</v>
      </c>
      <c r="L7" s="17">
        <f t="shared" si="0"/>
        <v>1150</v>
      </c>
      <c r="M7" s="17">
        <f t="shared" si="0"/>
        <v>255</v>
      </c>
      <c r="N7" s="17">
        <f t="shared" si="0"/>
        <v>52</v>
      </c>
      <c r="O7" s="17">
        <f t="shared" si="0"/>
        <v>1457</v>
      </c>
      <c r="P7" s="17">
        <f t="shared" si="0"/>
        <v>253</v>
      </c>
      <c r="Q7" s="17">
        <f t="shared" si="0"/>
        <v>0</v>
      </c>
      <c r="R7" s="17">
        <f t="shared" si="0"/>
        <v>8682</v>
      </c>
      <c r="S7" s="17">
        <f t="shared" si="0"/>
        <v>6873</v>
      </c>
      <c r="T7" s="17">
        <f t="shared" si="0"/>
        <v>6196</v>
      </c>
      <c r="U7" s="17">
        <f t="shared" si="0"/>
        <v>5738</v>
      </c>
      <c r="V7" s="17">
        <f t="shared" si="0"/>
        <v>0</v>
      </c>
      <c r="W7" s="18">
        <f t="shared" ref="W7:W36" si="1">IF(S7&gt;0,T7/O7,"")</f>
        <v>4.2525737817433082</v>
      </c>
      <c r="X7" s="19">
        <f t="shared" ref="X7:X36" si="2">IF(N7&gt;0,(N7/O7),"")</f>
        <v>3.568977350720659E-2</v>
      </c>
      <c r="Y7" s="19">
        <f t="shared" ref="Y7:Y36" si="3">IF(S7&gt;0,(S7/R7),"")</f>
        <v>0.79163787145818931</v>
      </c>
      <c r="Z7" s="18">
        <f t="shared" ref="Z7:Z36" si="4">IF(S7&gt;0,(R7-S7)/O7,"")</f>
        <v>1.24159231297186</v>
      </c>
      <c r="AA7" s="18">
        <f t="shared" ref="AA7:AA36" si="5">IF(S7&gt;0,O7/C7,"")</f>
        <v>4.9897260273972606</v>
      </c>
    </row>
    <row r="8" spans="1:27" ht="15.75" x14ac:dyDescent="0.25">
      <c r="A8" s="20" t="s">
        <v>37</v>
      </c>
      <c r="B8" s="21" t="s">
        <v>38</v>
      </c>
      <c r="C8" s="3">
        <v>65</v>
      </c>
      <c r="D8" s="3">
        <v>50</v>
      </c>
      <c r="E8" s="3">
        <v>263</v>
      </c>
      <c r="F8" s="3"/>
      <c r="G8" s="3">
        <v>9</v>
      </c>
      <c r="H8" s="3"/>
      <c r="I8" s="3"/>
      <c r="J8" s="3">
        <v>52</v>
      </c>
      <c r="K8" s="22">
        <f>SUM(E8:J8)</f>
        <v>324</v>
      </c>
      <c r="L8" s="67">
        <v>233</v>
      </c>
      <c r="M8" s="67">
        <v>41</v>
      </c>
      <c r="N8" s="67">
        <v>23</v>
      </c>
      <c r="O8" s="22">
        <f t="shared" ref="O8:O36" si="6">SUM(L8:N8)</f>
        <v>297</v>
      </c>
      <c r="P8" s="22">
        <f t="shared" ref="P8:P36" si="7">+D8+K8-O8</f>
        <v>77</v>
      </c>
      <c r="Q8" s="3"/>
      <c r="R8" s="3">
        <v>2056</v>
      </c>
      <c r="S8" s="67">
        <v>1938</v>
      </c>
      <c r="T8" s="3">
        <v>1750</v>
      </c>
      <c r="U8" s="3">
        <v>1749</v>
      </c>
      <c r="V8" s="3"/>
      <c r="W8" s="18">
        <f t="shared" si="1"/>
        <v>5.8922558922558919</v>
      </c>
      <c r="X8" s="19">
        <f t="shared" si="2"/>
        <v>7.7441077441077436E-2</v>
      </c>
      <c r="Y8" s="19">
        <f t="shared" si="3"/>
        <v>0.94260700389105057</v>
      </c>
      <c r="Z8" s="18">
        <f t="shared" si="4"/>
        <v>0.39730639730639733</v>
      </c>
      <c r="AA8" s="18">
        <f t="shared" si="5"/>
        <v>4.569230769230769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14</v>
      </c>
      <c r="E9" s="3">
        <v>66</v>
      </c>
      <c r="F9" s="3"/>
      <c r="G9" s="3"/>
      <c r="H9" s="3"/>
      <c r="I9" s="3"/>
      <c r="J9" s="3">
        <v>18</v>
      </c>
      <c r="K9" s="22">
        <f t="shared" ref="K9:K36" si="8">SUM(E9:J9)</f>
        <v>84</v>
      </c>
      <c r="L9" s="3">
        <v>46</v>
      </c>
      <c r="M9" s="3">
        <v>28</v>
      </c>
      <c r="N9" s="3">
        <v>8</v>
      </c>
      <c r="O9" s="22">
        <f t="shared" si="6"/>
        <v>82</v>
      </c>
      <c r="P9" s="22">
        <f t="shared" si="7"/>
        <v>16</v>
      </c>
      <c r="Q9" s="3"/>
      <c r="R9" s="3">
        <v>496</v>
      </c>
      <c r="S9" s="3">
        <v>489</v>
      </c>
      <c r="T9" s="3">
        <v>442</v>
      </c>
      <c r="U9" s="3">
        <v>442</v>
      </c>
      <c r="V9" s="3"/>
      <c r="W9" s="18">
        <f t="shared" si="1"/>
        <v>5.3902439024390247</v>
      </c>
      <c r="X9" s="19">
        <f t="shared" si="2"/>
        <v>9.7560975609756101E-2</v>
      </c>
      <c r="Y9" s="19">
        <f t="shared" si="3"/>
        <v>0.98588709677419351</v>
      </c>
      <c r="Z9" s="18">
        <f t="shared" si="4"/>
        <v>8.5365853658536592E-2</v>
      </c>
      <c r="AA9" s="18">
        <f t="shared" si="5"/>
        <v>5.125</v>
      </c>
    </row>
    <row r="10" spans="1:27" ht="15" x14ac:dyDescent="0.2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7</v>
      </c>
      <c r="E13" s="3">
        <v>98</v>
      </c>
      <c r="F13" s="3"/>
      <c r="G13" s="3">
        <v>12</v>
      </c>
      <c r="H13" s="3"/>
      <c r="I13" s="3"/>
      <c r="J13" s="3">
        <v>18</v>
      </c>
      <c r="K13" s="22">
        <f t="shared" si="8"/>
        <v>128</v>
      </c>
      <c r="L13" s="3">
        <v>115</v>
      </c>
      <c r="M13" s="3">
        <v>6</v>
      </c>
      <c r="N13" s="3"/>
      <c r="O13" s="22">
        <f t="shared" si="6"/>
        <v>121</v>
      </c>
      <c r="P13" s="22">
        <f t="shared" si="7"/>
        <v>14</v>
      </c>
      <c r="Q13" s="3"/>
      <c r="R13" s="3">
        <v>611</v>
      </c>
      <c r="S13" s="3">
        <v>398</v>
      </c>
      <c r="T13" s="3">
        <v>345</v>
      </c>
      <c r="U13" s="3">
        <v>331</v>
      </c>
      <c r="V13" s="3"/>
      <c r="W13" s="18">
        <f t="shared" si="1"/>
        <v>2.8512396694214877</v>
      </c>
      <c r="X13" s="19" t="str">
        <f t="shared" si="2"/>
        <v/>
      </c>
      <c r="Y13" s="19">
        <f t="shared" si="3"/>
        <v>0.6513911620294599</v>
      </c>
      <c r="Z13" s="18">
        <f t="shared" si="4"/>
        <v>1.7603305785123966</v>
      </c>
      <c r="AA13" s="18">
        <f t="shared" si="5"/>
        <v>4.0333333333333332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5</v>
      </c>
      <c r="E14" s="67">
        <v>26</v>
      </c>
      <c r="F14" s="67"/>
      <c r="G14" s="67"/>
      <c r="H14" s="67"/>
      <c r="I14" s="67"/>
      <c r="J14" s="67"/>
      <c r="K14" s="83">
        <f t="shared" si="8"/>
        <v>26</v>
      </c>
      <c r="L14" s="67">
        <v>2</v>
      </c>
      <c r="M14" s="67"/>
      <c r="N14" s="67"/>
      <c r="O14" s="83">
        <f t="shared" si="6"/>
        <v>2</v>
      </c>
      <c r="P14" s="83">
        <v>7</v>
      </c>
      <c r="Q14" s="89"/>
      <c r="R14" s="67">
        <v>310</v>
      </c>
      <c r="S14" s="67">
        <v>162</v>
      </c>
      <c r="T14" s="67">
        <v>174</v>
      </c>
      <c r="U14" s="67">
        <v>168</v>
      </c>
      <c r="V14" s="67"/>
      <c r="W14" s="90">
        <f t="shared" si="1"/>
        <v>87</v>
      </c>
      <c r="X14" s="91" t="str">
        <f t="shared" si="2"/>
        <v/>
      </c>
      <c r="Y14" s="91">
        <f t="shared" si="3"/>
        <v>0.52258064516129032</v>
      </c>
      <c r="Z14" s="90">
        <f t="shared" si="4"/>
        <v>74</v>
      </c>
      <c r="AA14" s="90">
        <f t="shared" si="5"/>
        <v>0.2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8</v>
      </c>
      <c r="E15" s="67">
        <v>19</v>
      </c>
      <c r="F15" s="67"/>
      <c r="G15" s="67"/>
      <c r="H15" s="67"/>
      <c r="I15" s="67"/>
      <c r="J15" s="67"/>
      <c r="K15" s="83">
        <f t="shared" si="8"/>
        <v>19</v>
      </c>
      <c r="L15" s="67">
        <v>41</v>
      </c>
      <c r="M15" s="67"/>
      <c r="N15" s="67"/>
      <c r="O15" s="83">
        <f t="shared" si="6"/>
        <v>41</v>
      </c>
      <c r="P15" s="83">
        <v>8</v>
      </c>
      <c r="Q15" s="67"/>
      <c r="R15" s="67">
        <v>319</v>
      </c>
      <c r="S15" s="67">
        <v>271</v>
      </c>
      <c r="T15" s="67">
        <v>279</v>
      </c>
      <c r="U15" s="67">
        <v>269</v>
      </c>
      <c r="V15" s="67"/>
      <c r="W15" s="90">
        <f t="shared" si="1"/>
        <v>6.8048780487804876</v>
      </c>
      <c r="X15" s="91" t="str">
        <f t="shared" si="2"/>
        <v/>
      </c>
      <c r="Y15" s="91">
        <f t="shared" si="3"/>
        <v>0.84952978056426331</v>
      </c>
      <c r="Z15" s="90">
        <f t="shared" si="4"/>
        <v>1.1707317073170731</v>
      </c>
      <c r="AA15" s="90">
        <f t="shared" si="5"/>
        <v>4.0999999999999996</v>
      </c>
    </row>
    <row r="16" spans="1:27" ht="15" x14ac:dyDescent="0.2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67">
        <v>22</v>
      </c>
      <c r="E17" s="67">
        <v>233</v>
      </c>
      <c r="F17" s="67"/>
      <c r="G17" s="67">
        <v>1</v>
      </c>
      <c r="H17" s="67"/>
      <c r="I17" s="67"/>
      <c r="J17" s="67">
        <v>2</v>
      </c>
      <c r="K17" s="83">
        <f>SUM(E17:J17)</f>
        <v>236</v>
      </c>
      <c r="L17" s="67">
        <v>218</v>
      </c>
      <c r="M17" s="67">
        <v>4</v>
      </c>
      <c r="N17" s="67"/>
      <c r="O17" s="22">
        <f t="shared" si="6"/>
        <v>222</v>
      </c>
      <c r="P17" s="83">
        <f t="shared" si="7"/>
        <v>36</v>
      </c>
      <c r="Q17" s="67"/>
      <c r="R17" s="67">
        <v>1195</v>
      </c>
      <c r="S17" s="67">
        <v>796</v>
      </c>
      <c r="T17" s="67">
        <v>727</v>
      </c>
      <c r="U17" s="67">
        <v>724</v>
      </c>
      <c r="V17" s="67"/>
      <c r="W17" s="18">
        <f>IF(S17&gt;0,T17/O17,"")</f>
        <v>3.2747747747747749</v>
      </c>
      <c r="X17" s="19" t="str">
        <f>IF(N17&gt;0,(N17/O17),"")</f>
        <v/>
      </c>
      <c r="Y17" s="19">
        <f>IF(S17&gt;0,(S17/R17),"")</f>
        <v>0.66610878661087869</v>
      </c>
      <c r="Z17" s="18">
        <f>IF(S17&gt;0,(R17-S17)/O17,"")</f>
        <v>1.7972972972972974</v>
      </c>
      <c r="AA17" s="18">
        <f>IF(S17&gt;0,O17/C17,"")</f>
        <v>5.55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v>2</v>
      </c>
      <c r="E18" s="3">
        <v>48</v>
      </c>
      <c r="F18" s="3"/>
      <c r="G18" s="3">
        <v>1</v>
      </c>
      <c r="H18" s="3"/>
      <c r="I18" s="3"/>
      <c r="J18" s="3"/>
      <c r="K18" s="22">
        <f>SUM(E18:J18)</f>
        <v>49</v>
      </c>
      <c r="L18" s="3">
        <v>42</v>
      </c>
      <c r="M18" s="3">
        <v>1</v>
      </c>
      <c r="N18" s="3"/>
      <c r="O18" s="22">
        <f t="shared" si="6"/>
        <v>43</v>
      </c>
      <c r="P18" s="22">
        <f t="shared" si="7"/>
        <v>8</v>
      </c>
      <c r="Q18" s="3"/>
      <c r="R18" s="3">
        <v>277</v>
      </c>
      <c r="S18" s="3">
        <v>157</v>
      </c>
      <c r="T18" s="3">
        <v>142</v>
      </c>
      <c r="U18" s="3">
        <v>132</v>
      </c>
      <c r="V18" s="3"/>
      <c r="W18" s="18">
        <f>IF(S18&gt;0,T18/O18,"")</f>
        <v>3.3023255813953489</v>
      </c>
      <c r="X18" s="19" t="str">
        <f>IF(N18&gt;0,(N18/O18),"")</f>
        <v/>
      </c>
      <c r="Y18" s="19">
        <f>IF(S18&gt;0,(S18/R18),"")</f>
        <v>0.56678700361010825</v>
      </c>
      <c r="Z18" s="18">
        <f>IF(S18&gt;0,(R18-S18)/O18,"")</f>
        <v>2.7906976744186047</v>
      </c>
      <c r="AA18" s="18">
        <f>IF(S18&gt;0,O18/C18,"")</f>
        <v>4.3</v>
      </c>
    </row>
    <row r="19" spans="1:27" ht="15" x14ac:dyDescent="0.2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20</v>
      </c>
      <c r="E24" s="3">
        <v>22</v>
      </c>
      <c r="F24" s="3"/>
      <c r="G24" s="3"/>
      <c r="H24" s="3"/>
      <c r="I24" s="67">
        <v>165</v>
      </c>
      <c r="J24" s="3">
        <v>7</v>
      </c>
      <c r="K24" s="22">
        <f t="shared" si="8"/>
        <v>194</v>
      </c>
      <c r="L24" s="67">
        <v>207</v>
      </c>
      <c r="M24" s="3">
        <v>2</v>
      </c>
      <c r="N24" s="3">
        <v>1</v>
      </c>
      <c r="O24" s="22">
        <f t="shared" si="6"/>
        <v>210</v>
      </c>
      <c r="P24" s="22">
        <f t="shared" si="7"/>
        <v>4</v>
      </c>
      <c r="Q24" s="3"/>
      <c r="R24" s="3">
        <v>798</v>
      </c>
      <c r="S24" s="67">
        <v>367</v>
      </c>
      <c r="T24" s="67">
        <v>399</v>
      </c>
      <c r="U24" s="3"/>
      <c r="V24" s="3"/>
      <c r="W24" s="18">
        <f t="shared" si="1"/>
        <v>1.9</v>
      </c>
      <c r="X24" s="19">
        <f t="shared" si="2"/>
        <v>4.7619047619047623E-3</v>
      </c>
      <c r="Y24" s="19">
        <f t="shared" si="3"/>
        <v>0.45989974937343359</v>
      </c>
      <c r="Z24" s="18">
        <f t="shared" si="4"/>
        <v>2.0523809523809522</v>
      </c>
      <c r="AA24" s="18">
        <f t="shared" si="5"/>
        <v>8.0769230769230766</v>
      </c>
    </row>
    <row r="25" spans="1:27" ht="15" x14ac:dyDescent="0.2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5</v>
      </c>
      <c r="E26" s="3">
        <v>13</v>
      </c>
      <c r="F26" s="3"/>
      <c r="G26" s="3"/>
      <c r="H26" s="3"/>
      <c r="I26" s="3"/>
      <c r="J26" s="3">
        <v>19</v>
      </c>
      <c r="K26" s="22">
        <f t="shared" si="8"/>
        <v>32</v>
      </c>
      <c r="L26" s="3"/>
      <c r="M26" s="3">
        <v>16</v>
      </c>
      <c r="N26" s="3">
        <v>14</v>
      </c>
      <c r="O26" s="22">
        <f t="shared" si="6"/>
        <v>30</v>
      </c>
      <c r="P26" s="22">
        <f t="shared" si="7"/>
        <v>7</v>
      </c>
      <c r="Q26" s="3"/>
      <c r="R26" s="3">
        <v>248</v>
      </c>
      <c r="S26" s="3">
        <v>226</v>
      </c>
      <c r="T26" s="3">
        <v>260</v>
      </c>
      <c r="U26" s="3">
        <v>260</v>
      </c>
      <c r="V26" s="3"/>
      <c r="W26" s="18">
        <f t="shared" si="1"/>
        <v>8.6666666666666661</v>
      </c>
      <c r="X26" s="19">
        <f t="shared" si="2"/>
        <v>0.46666666666666667</v>
      </c>
      <c r="Y26" s="19">
        <f t="shared" si="3"/>
        <v>0.91129032258064513</v>
      </c>
      <c r="Z26" s="18">
        <f t="shared" si="4"/>
        <v>0.73333333333333328</v>
      </c>
      <c r="AA26" s="18">
        <f t="shared" si="5"/>
        <v>3.75</v>
      </c>
    </row>
    <row r="27" spans="1:27" ht="15" x14ac:dyDescent="0.2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6</v>
      </c>
      <c r="E28" s="3">
        <v>12</v>
      </c>
      <c r="F28" s="3"/>
      <c r="G28" s="3"/>
      <c r="H28" s="3"/>
      <c r="I28" s="3"/>
      <c r="J28" s="3">
        <v>33</v>
      </c>
      <c r="K28" s="22">
        <f t="shared" si="8"/>
        <v>45</v>
      </c>
      <c r="L28" s="3">
        <v>3</v>
      </c>
      <c r="M28" s="3">
        <v>39</v>
      </c>
      <c r="N28" s="3">
        <v>3</v>
      </c>
      <c r="O28" s="22">
        <f t="shared" si="6"/>
        <v>45</v>
      </c>
      <c r="P28" s="22">
        <f t="shared" si="7"/>
        <v>6</v>
      </c>
      <c r="Q28" s="3"/>
      <c r="R28" s="3">
        <v>186</v>
      </c>
      <c r="S28" s="3">
        <v>176</v>
      </c>
      <c r="T28" s="3">
        <v>188</v>
      </c>
      <c r="U28" s="3">
        <v>188</v>
      </c>
      <c r="V28" s="3"/>
      <c r="W28" s="18">
        <f t="shared" si="1"/>
        <v>4.177777777777778</v>
      </c>
      <c r="X28" s="19">
        <f t="shared" si="2"/>
        <v>6.6666666666666666E-2</v>
      </c>
      <c r="Y28" s="19">
        <f t="shared" si="3"/>
        <v>0.94623655913978499</v>
      </c>
      <c r="Z28" s="18">
        <f t="shared" si="4"/>
        <v>0.22222222222222221</v>
      </c>
      <c r="AA28" s="18">
        <f t="shared" si="5"/>
        <v>7.5</v>
      </c>
    </row>
    <row r="29" spans="1:27" ht="15" x14ac:dyDescent="0.2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4</v>
      </c>
      <c r="E30" s="3">
        <v>23</v>
      </c>
      <c r="F30" s="3"/>
      <c r="G30" s="3">
        <v>1</v>
      </c>
      <c r="H30" s="3"/>
      <c r="I30" s="3"/>
      <c r="J30" s="3">
        <v>7</v>
      </c>
      <c r="K30" s="22">
        <f t="shared" si="8"/>
        <v>31</v>
      </c>
      <c r="L30" s="3">
        <v>10</v>
      </c>
      <c r="M30" s="3">
        <v>18</v>
      </c>
      <c r="N30" s="3">
        <v>1</v>
      </c>
      <c r="O30" s="22">
        <f t="shared" si="6"/>
        <v>29</v>
      </c>
      <c r="P30" s="22">
        <f t="shared" si="7"/>
        <v>6</v>
      </c>
      <c r="Q30" s="3"/>
      <c r="R30" s="3">
        <v>186</v>
      </c>
      <c r="S30" s="3">
        <v>160</v>
      </c>
      <c r="T30" s="3">
        <v>94</v>
      </c>
      <c r="U30" s="3">
        <v>94</v>
      </c>
      <c r="V30" s="3"/>
      <c r="W30" s="18">
        <f t="shared" si="1"/>
        <v>3.2413793103448274</v>
      </c>
      <c r="X30" s="19">
        <f t="shared" si="2"/>
        <v>3.4482758620689655E-2</v>
      </c>
      <c r="Y30" s="19">
        <f t="shared" si="3"/>
        <v>0.86021505376344087</v>
      </c>
      <c r="Z30" s="18">
        <f t="shared" si="4"/>
        <v>0.89655172413793105</v>
      </c>
      <c r="AA30" s="18">
        <f t="shared" si="5"/>
        <v>4.833333333333333</v>
      </c>
    </row>
    <row r="31" spans="1:27" ht="15" x14ac:dyDescent="0.2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v>11</v>
      </c>
      <c r="E34" s="67">
        <v>103</v>
      </c>
      <c r="F34" s="3"/>
      <c r="G34" s="3">
        <v>3</v>
      </c>
      <c r="H34" s="3"/>
      <c r="I34" s="3"/>
      <c r="J34" s="3">
        <v>23</v>
      </c>
      <c r="K34" s="83">
        <f>SUM(E34:J34)</f>
        <v>129</v>
      </c>
      <c r="L34" s="3">
        <v>49</v>
      </c>
      <c r="M34" s="67">
        <v>73</v>
      </c>
      <c r="N34" s="3">
        <v>2</v>
      </c>
      <c r="O34" s="22">
        <f>SUM(L34:N34)</f>
        <v>124</v>
      </c>
      <c r="P34" s="22">
        <f>+D34+K34-O34</f>
        <v>16</v>
      </c>
      <c r="Q34" s="3"/>
      <c r="R34" s="3">
        <v>496</v>
      </c>
      <c r="S34" s="67">
        <v>474</v>
      </c>
      <c r="T34" s="3">
        <v>399</v>
      </c>
      <c r="U34" s="67">
        <v>394</v>
      </c>
      <c r="V34" s="3"/>
      <c r="W34" s="18">
        <f>IF(S34&gt;0,T34/O34,"")</f>
        <v>3.217741935483871</v>
      </c>
      <c r="X34" s="19">
        <f>IF(N34&gt;0,(N34/O34),"")</f>
        <v>1.6129032258064516E-2</v>
      </c>
      <c r="Y34" s="19">
        <f>IF(S34&gt;0,(S34/R34),"")</f>
        <v>0.95564516129032262</v>
      </c>
      <c r="Z34" s="18">
        <f>IF(S34&gt;0,(R34-S34)/O34,"")</f>
        <v>0.17741935483870969</v>
      </c>
      <c r="AA34" s="18">
        <f>IF(S34&gt;0,O34/C34,"")</f>
        <v>7.75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v>30</v>
      </c>
      <c r="E35" s="3">
        <v>99</v>
      </c>
      <c r="F35" s="3"/>
      <c r="G35" s="3">
        <v>54</v>
      </c>
      <c r="H35" s="3"/>
      <c r="I35" s="3"/>
      <c r="J35" s="67">
        <v>76</v>
      </c>
      <c r="K35" s="83">
        <f>SUM(E35:J35)</f>
        <v>229</v>
      </c>
      <c r="L35" s="67">
        <v>184</v>
      </c>
      <c r="M35" s="3">
        <v>27</v>
      </c>
      <c r="N35" s="3"/>
      <c r="O35" s="22">
        <f>SUM(L35:N35)</f>
        <v>211</v>
      </c>
      <c r="P35" s="22">
        <f>+D35+K35-O35</f>
        <v>48</v>
      </c>
      <c r="Q35" s="3"/>
      <c r="R35" s="3">
        <v>1504</v>
      </c>
      <c r="S35" s="3">
        <v>1259</v>
      </c>
      <c r="T35" s="3">
        <v>997</v>
      </c>
      <c r="U35" s="3">
        <v>987</v>
      </c>
      <c r="V35" s="3"/>
      <c r="W35" s="18">
        <f>IF(S35&gt;0,T35/O35,"")</f>
        <v>4.7251184834123219</v>
      </c>
      <c r="X35" s="19" t="str">
        <f>IF(N35&gt;0,(N35/O35),"")</f>
        <v/>
      </c>
      <c r="Y35" s="19">
        <f>IF(S35&gt;0,(S35/R35),"")</f>
        <v>0.83710106382978722</v>
      </c>
      <c r="Z35" s="18">
        <f>IF(S35&gt;0,(R35-S35)/O35,"")</f>
        <v>1.1611374407582939</v>
      </c>
      <c r="AA35" s="18">
        <f>IF(S35&gt;0,O35/C35,"")</f>
        <v>4.3061224489795915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5028</v>
      </c>
      <c r="E39" s="135" t="s">
        <v>98</v>
      </c>
      <c r="F39" s="136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260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5" t="s">
        <v>113</v>
      </c>
      <c r="F43" s="136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7" t="s">
        <v>125</v>
      </c>
      <c r="G46" s="148"/>
      <c r="H46" s="148"/>
      <c r="I46" s="149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7" t="s">
        <v>129</v>
      </c>
      <c r="G47" s="138"/>
      <c r="H47" s="138"/>
      <c r="I47" s="139"/>
      <c r="J47" s="53">
        <v>55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282</v>
      </c>
      <c r="E48" s="56" t="s">
        <v>132</v>
      </c>
      <c r="F48" s="57" t="s">
        <v>24</v>
      </c>
      <c r="G48" s="48"/>
      <c r="H48" s="48"/>
      <c r="I48" s="32"/>
      <c r="J48" s="58">
        <f>SUM(J44:J47)</f>
        <v>55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168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33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5771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42" t="s">
        <v>146</v>
      </c>
      <c r="J60" s="142"/>
      <c r="K60" s="142"/>
      <c r="L60" s="142"/>
      <c r="M60" s="142"/>
      <c r="N60" s="142"/>
      <c r="O60" s="142"/>
    </row>
    <row r="61" spans="1:27" ht="15.75" x14ac:dyDescent="0.25">
      <c r="A61" s="1" t="s">
        <v>1</v>
      </c>
      <c r="B61" s="3" t="s">
        <v>2</v>
      </c>
      <c r="D61" s="140" t="s">
        <v>3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4"/>
      <c r="U61" s="4"/>
      <c r="V61" s="4"/>
    </row>
    <row r="62" spans="1:27" ht="15" x14ac:dyDescent="0.2">
      <c r="A62" s="1" t="s">
        <v>4</v>
      </c>
      <c r="B62" s="3" t="s">
        <v>171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43" t="s">
        <v>6</v>
      </c>
      <c r="B64" s="145" t="s">
        <v>7</v>
      </c>
      <c r="C64" s="132" t="s">
        <v>8</v>
      </c>
      <c r="D64" s="132" t="s">
        <v>9</v>
      </c>
      <c r="E64" s="130" t="s">
        <v>10</v>
      </c>
      <c r="F64" s="134"/>
      <c r="G64" s="134"/>
      <c r="H64" s="134"/>
      <c r="I64" s="134"/>
      <c r="J64" s="134"/>
      <c r="K64" s="131"/>
      <c r="L64" s="130" t="s">
        <v>11</v>
      </c>
      <c r="M64" s="134"/>
      <c r="N64" s="134"/>
      <c r="O64" s="131"/>
      <c r="P64" s="132" t="s">
        <v>12</v>
      </c>
      <c r="Q64" s="132" t="s">
        <v>13</v>
      </c>
      <c r="R64" s="130" t="s">
        <v>14</v>
      </c>
      <c r="S64" s="131"/>
      <c r="T64" s="130" t="s">
        <v>15</v>
      </c>
      <c r="U64" s="131"/>
      <c r="V64" s="132" t="s">
        <v>16</v>
      </c>
      <c r="W64" s="130" t="s">
        <v>17</v>
      </c>
      <c r="X64" s="134"/>
      <c r="Y64" s="134"/>
      <c r="Z64" s="134"/>
      <c r="AA64" s="131"/>
    </row>
    <row r="65" spans="1:27" ht="56.25" x14ac:dyDescent="0.2">
      <c r="A65" s="144"/>
      <c r="B65" s="146"/>
      <c r="C65" s="133"/>
      <c r="D65" s="133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3" t="s">
        <v>24</v>
      </c>
      <c r="L65" s="8" t="s">
        <v>25</v>
      </c>
      <c r="M65" s="9" t="s">
        <v>26</v>
      </c>
      <c r="N65" s="122" t="s">
        <v>27</v>
      </c>
      <c r="O65" s="9" t="s">
        <v>24</v>
      </c>
      <c r="P65" s="133"/>
      <c r="Q65" s="133"/>
      <c r="R65" s="121" t="s">
        <v>28</v>
      </c>
      <c r="S65" s="9" t="s">
        <v>29</v>
      </c>
      <c r="T65" s="121" t="s">
        <v>24</v>
      </c>
      <c r="U65" s="9" t="s">
        <v>30</v>
      </c>
      <c r="V65" s="133"/>
      <c r="W65" s="8" t="s">
        <v>31</v>
      </c>
      <c r="X65" s="14" t="s">
        <v>32</v>
      </c>
      <c r="Y65" s="14" t="s">
        <v>33</v>
      </c>
      <c r="Z65" s="14" t="s">
        <v>34</v>
      </c>
      <c r="AA65" s="123" t="s">
        <v>35</v>
      </c>
    </row>
    <row r="66" spans="1:27" ht="15.75" x14ac:dyDescent="0.25">
      <c r="A66" s="15"/>
      <c r="B66" s="124" t="s">
        <v>36</v>
      </c>
      <c r="C66" s="17">
        <f t="shared" ref="C66:V66" si="9">SUM(C67:C78)</f>
        <v>292</v>
      </c>
      <c r="D66" s="17">
        <f t="shared" si="9"/>
        <v>184</v>
      </c>
      <c r="E66" s="17">
        <f t="shared" si="9"/>
        <v>1025</v>
      </c>
      <c r="F66" s="17">
        <f t="shared" si="9"/>
        <v>0</v>
      </c>
      <c r="G66" s="17">
        <f t="shared" si="9"/>
        <v>81</v>
      </c>
      <c r="H66" s="17">
        <f t="shared" si="9"/>
        <v>0</v>
      </c>
      <c r="I66" s="17">
        <f t="shared" si="9"/>
        <v>165</v>
      </c>
      <c r="J66" s="17">
        <f t="shared" si="9"/>
        <v>255</v>
      </c>
      <c r="K66" s="17">
        <f t="shared" si="9"/>
        <v>1526</v>
      </c>
      <c r="L66" s="17">
        <f t="shared" si="9"/>
        <v>1150</v>
      </c>
      <c r="M66" s="17">
        <f t="shared" si="9"/>
        <v>255</v>
      </c>
      <c r="N66" s="17">
        <f t="shared" si="9"/>
        <v>52</v>
      </c>
      <c r="O66" s="17">
        <f t="shared" si="9"/>
        <v>1457</v>
      </c>
      <c r="P66" s="17">
        <f t="shared" si="9"/>
        <v>253</v>
      </c>
      <c r="Q66" s="17">
        <f t="shared" si="9"/>
        <v>0</v>
      </c>
      <c r="R66" s="17">
        <f t="shared" si="9"/>
        <v>8682</v>
      </c>
      <c r="S66" s="17">
        <f t="shared" si="9"/>
        <v>6873</v>
      </c>
      <c r="T66" s="17">
        <f t="shared" si="9"/>
        <v>6196</v>
      </c>
      <c r="U66" s="17">
        <f t="shared" si="9"/>
        <v>5738</v>
      </c>
      <c r="V66" s="17">
        <f t="shared" si="9"/>
        <v>0</v>
      </c>
      <c r="W66" s="18">
        <f t="shared" ref="W66:W70" si="10">IF(S66&gt;0,T66/O66,"")</f>
        <v>4.2525737817433082</v>
      </c>
      <c r="X66" s="19">
        <f t="shared" ref="X66:X70" si="11">IF(N66&gt;0,(N66/O66),"")</f>
        <v>3.568977350720659E-2</v>
      </c>
      <c r="Y66" s="19">
        <f t="shared" ref="Y66:Y70" si="12">IF(S66&gt;0,(S66/R66),"")</f>
        <v>0.79163787145818931</v>
      </c>
      <c r="Z66" s="18">
        <f t="shared" ref="Z66:Z70" si="13">IF(S66&gt;0,(R66-S66)/O66,"")</f>
        <v>1.24159231297186</v>
      </c>
      <c r="AA66" s="18">
        <f t="shared" ref="AA66:AA70" si="14">IF(S66&gt;0,O66/C66,"")</f>
        <v>4.9897260273972606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64</v>
      </c>
      <c r="E67" s="3">
        <f t="shared" si="15"/>
        <v>329</v>
      </c>
      <c r="F67" s="3">
        <f t="shared" si="15"/>
        <v>0</v>
      </c>
      <c r="G67" s="3">
        <f t="shared" si="15"/>
        <v>9</v>
      </c>
      <c r="H67" s="3">
        <f t="shared" si="15"/>
        <v>0</v>
      </c>
      <c r="I67" s="3">
        <f t="shared" si="15"/>
        <v>0</v>
      </c>
      <c r="J67" s="3">
        <f t="shared" si="15"/>
        <v>70</v>
      </c>
      <c r="K67" s="22">
        <f>SUM(E67:J67)</f>
        <v>408</v>
      </c>
      <c r="L67" s="67">
        <f>+L8+L9</f>
        <v>279</v>
      </c>
      <c r="M67" s="67">
        <f t="shared" ref="M67:N67" si="16">+M8+M9</f>
        <v>69</v>
      </c>
      <c r="N67" s="67">
        <f t="shared" si="16"/>
        <v>31</v>
      </c>
      <c r="O67" s="22">
        <f t="shared" ref="O67:O70" si="17">SUM(L67:N67)</f>
        <v>379</v>
      </c>
      <c r="P67" s="22">
        <f t="shared" ref="P67:P68" si="18">+D67+K67-O67</f>
        <v>93</v>
      </c>
      <c r="Q67" s="3"/>
      <c r="R67" s="3">
        <f>+R8+R9</f>
        <v>2552</v>
      </c>
      <c r="S67" s="3">
        <f t="shared" ref="S67:U67" si="19">+S8+S9</f>
        <v>2427</v>
      </c>
      <c r="T67" s="3">
        <f t="shared" si="19"/>
        <v>2192</v>
      </c>
      <c r="U67" s="3">
        <f t="shared" si="19"/>
        <v>2191</v>
      </c>
      <c r="V67" s="3"/>
      <c r="W67" s="18">
        <f t="shared" si="10"/>
        <v>5.7836411609498679</v>
      </c>
      <c r="X67" s="19">
        <f t="shared" si="11"/>
        <v>8.1794195250659632E-2</v>
      </c>
      <c r="Y67" s="19">
        <f t="shared" si="12"/>
        <v>0.9510188087774295</v>
      </c>
      <c r="Z67" s="18">
        <f t="shared" si="13"/>
        <v>0.32981530343007914</v>
      </c>
      <c r="AA67" s="18">
        <f t="shared" si="14"/>
        <v>4.6790123456790127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7</v>
      </c>
      <c r="E68" s="3">
        <f t="shared" si="20"/>
        <v>98</v>
      </c>
      <c r="F68" s="3">
        <f t="shared" si="20"/>
        <v>0</v>
      </c>
      <c r="G68" s="3">
        <f t="shared" si="20"/>
        <v>12</v>
      </c>
      <c r="H68" s="3">
        <f t="shared" si="20"/>
        <v>0</v>
      </c>
      <c r="I68" s="3">
        <f t="shared" si="20"/>
        <v>0</v>
      </c>
      <c r="J68" s="3">
        <f t="shared" si="20"/>
        <v>18</v>
      </c>
      <c r="K68" s="22">
        <f t="shared" ref="K68:K70" si="21">SUM(E68:J68)</f>
        <v>128</v>
      </c>
      <c r="L68" s="3">
        <f>+L13</f>
        <v>115</v>
      </c>
      <c r="M68" s="3">
        <f t="shared" ref="M68:N68" si="22">+M13</f>
        <v>6</v>
      </c>
      <c r="N68" s="3">
        <f t="shared" si="22"/>
        <v>0</v>
      </c>
      <c r="O68" s="22">
        <f t="shared" si="17"/>
        <v>121</v>
      </c>
      <c r="P68" s="22">
        <f t="shared" si="18"/>
        <v>14</v>
      </c>
      <c r="Q68" s="3"/>
      <c r="R68" s="3">
        <f>+R13</f>
        <v>611</v>
      </c>
      <c r="S68" s="3">
        <f t="shared" ref="S68:U70" si="23">+S13</f>
        <v>398</v>
      </c>
      <c r="T68" s="3">
        <f t="shared" si="23"/>
        <v>345</v>
      </c>
      <c r="U68" s="3">
        <f t="shared" si="23"/>
        <v>331</v>
      </c>
      <c r="V68" s="3"/>
      <c r="W68" s="18">
        <f t="shared" si="10"/>
        <v>2.8512396694214877</v>
      </c>
      <c r="X68" s="19" t="str">
        <f t="shared" si="11"/>
        <v/>
      </c>
      <c r="Y68" s="19">
        <f t="shared" si="12"/>
        <v>0.6513911620294599</v>
      </c>
      <c r="Z68" s="18">
        <f t="shared" si="13"/>
        <v>1.7603305785123966</v>
      </c>
      <c r="AA68" s="18">
        <f t="shared" si="14"/>
        <v>4.0333333333333332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5</v>
      </c>
      <c r="E69" s="67">
        <f t="shared" si="20"/>
        <v>26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26</v>
      </c>
      <c r="L69" s="67">
        <f>+L14</f>
        <v>2</v>
      </c>
      <c r="M69" s="67">
        <f>+M14</f>
        <v>0</v>
      </c>
      <c r="N69" s="67">
        <f>+N14</f>
        <v>0</v>
      </c>
      <c r="O69" s="83">
        <f t="shared" si="17"/>
        <v>2</v>
      </c>
      <c r="P69" s="83">
        <v>7</v>
      </c>
      <c r="Q69" s="67"/>
      <c r="R69" s="67">
        <f>+R14</f>
        <v>310</v>
      </c>
      <c r="S69" s="67">
        <f t="shared" si="23"/>
        <v>162</v>
      </c>
      <c r="T69" s="67">
        <f t="shared" si="23"/>
        <v>174</v>
      </c>
      <c r="U69" s="67">
        <f t="shared" si="23"/>
        <v>168</v>
      </c>
      <c r="V69" s="67"/>
      <c r="W69" s="90">
        <f t="shared" si="10"/>
        <v>87</v>
      </c>
      <c r="X69" s="91" t="str">
        <f t="shared" si="11"/>
        <v/>
      </c>
      <c r="Y69" s="91">
        <f t="shared" si="12"/>
        <v>0.52258064516129032</v>
      </c>
      <c r="Z69" s="90">
        <f t="shared" si="13"/>
        <v>74</v>
      </c>
      <c r="AA69" s="90">
        <f t="shared" si="14"/>
        <v>0.2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8</v>
      </c>
      <c r="E70" s="67">
        <f t="shared" si="20"/>
        <v>19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19</v>
      </c>
      <c r="L70" s="67">
        <f>+L15</f>
        <v>41</v>
      </c>
      <c r="M70" s="67">
        <f>+M15</f>
        <v>0</v>
      </c>
      <c r="N70" s="67">
        <f>+N15</f>
        <v>0</v>
      </c>
      <c r="O70" s="83">
        <f t="shared" si="17"/>
        <v>41</v>
      </c>
      <c r="P70" s="83">
        <v>8</v>
      </c>
      <c r="Q70" s="67"/>
      <c r="R70" s="67">
        <f>+R15</f>
        <v>319</v>
      </c>
      <c r="S70" s="67">
        <f t="shared" si="23"/>
        <v>271</v>
      </c>
      <c r="T70" s="67">
        <f t="shared" si="23"/>
        <v>279</v>
      </c>
      <c r="U70" s="67">
        <f t="shared" si="23"/>
        <v>269</v>
      </c>
      <c r="V70" s="67"/>
      <c r="W70" s="90">
        <f t="shared" si="10"/>
        <v>6.8048780487804876</v>
      </c>
      <c r="X70" s="91" t="str">
        <f t="shared" si="11"/>
        <v/>
      </c>
      <c r="Y70" s="91">
        <f t="shared" si="12"/>
        <v>0.84952978056426331</v>
      </c>
      <c r="Z70" s="90">
        <f t="shared" si="13"/>
        <v>1.1707317073170731</v>
      </c>
      <c r="AA70" s="90">
        <f t="shared" si="14"/>
        <v>4.0999999999999996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4">+D17</f>
        <v>22</v>
      </c>
      <c r="E71" s="3">
        <f t="shared" si="24"/>
        <v>233</v>
      </c>
      <c r="F71" s="3">
        <f t="shared" si="24"/>
        <v>0</v>
      </c>
      <c r="G71" s="3">
        <f t="shared" si="24"/>
        <v>1</v>
      </c>
      <c r="H71" s="3">
        <f t="shared" si="24"/>
        <v>0</v>
      </c>
      <c r="I71" s="3">
        <f t="shared" si="24"/>
        <v>0</v>
      </c>
      <c r="J71" s="3">
        <f t="shared" si="24"/>
        <v>2</v>
      </c>
      <c r="K71" s="22">
        <f>SUM(E71:J71)</f>
        <v>236</v>
      </c>
      <c r="L71" s="3">
        <f>+L17</f>
        <v>218</v>
      </c>
      <c r="M71" s="3">
        <f t="shared" ref="M71:N72" si="25">+M17</f>
        <v>4</v>
      </c>
      <c r="N71" s="3">
        <f t="shared" si="25"/>
        <v>0</v>
      </c>
      <c r="O71" s="22">
        <f>SUM(L71:N71)</f>
        <v>222</v>
      </c>
      <c r="P71" s="22">
        <f>+D71+K71-O71</f>
        <v>36</v>
      </c>
      <c r="Q71" s="3"/>
      <c r="R71" s="3">
        <f>+R17</f>
        <v>1195</v>
      </c>
      <c r="S71" s="3">
        <f t="shared" ref="S71:U72" si="26">+S17</f>
        <v>796</v>
      </c>
      <c r="T71" s="3">
        <f t="shared" si="26"/>
        <v>727</v>
      </c>
      <c r="U71" s="3">
        <f t="shared" si="26"/>
        <v>724</v>
      </c>
      <c r="V71" s="3"/>
      <c r="W71" s="18">
        <f>IF(S71&gt;0,T71/O71,"")</f>
        <v>3.2747747747747749</v>
      </c>
      <c r="X71" s="19" t="str">
        <f>IF(N71&gt;0,(N71/O71),"")</f>
        <v/>
      </c>
      <c r="Y71" s="19">
        <f>IF(S71&gt;0,(S71/R71),"")</f>
        <v>0.66610878661087869</v>
      </c>
      <c r="Z71" s="18">
        <f>IF(S71&gt;0,(R71-S71)/O71,"")</f>
        <v>1.7972972972972974</v>
      </c>
      <c r="AA71" s="18">
        <f>IF(S71&gt;0,O71/C71,"")</f>
        <v>5.55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2</v>
      </c>
      <c r="E72" s="3">
        <f t="shared" si="24"/>
        <v>48</v>
      </c>
      <c r="F72" s="3">
        <f t="shared" si="24"/>
        <v>0</v>
      </c>
      <c r="G72" s="3">
        <f t="shared" si="24"/>
        <v>1</v>
      </c>
      <c r="H72" s="3">
        <f t="shared" si="24"/>
        <v>0</v>
      </c>
      <c r="I72" s="3">
        <f t="shared" si="24"/>
        <v>0</v>
      </c>
      <c r="J72" s="3">
        <f t="shared" si="24"/>
        <v>0</v>
      </c>
      <c r="K72" s="22">
        <f t="shared" ref="K72:K75" si="27">SUM(E72:J72)</f>
        <v>49</v>
      </c>
      <c r="L72" s="3">
        <f>+L18</f>
        <v>42</v>
      </c>
      <c r="M72" s="3">
        <f t="shared" si="25"/>
        <v>1</v>
      </c>
      <c r="N72" s="3">
        <f t="shared" si="25"/>
        <v>0</v>
      </c>
      <c r="O72" s="22">
        <f t="shared" ref="O72:O75" si="28">SUM(L72:N72)</f>
        <v>43</v>
      </c>
      <c r="P72" s="22">
        <f t="shared" ref="P72:P78" si="29">+D72+K72-O72</f>
        <v>8</v>
      </c>
      <c r="Q72" s="3"/>
      <c r="R72" s="3">
        <f>+R18</f>
        <v>277</v>
      </c>
      <c r="S72" s="3">
        <f t="shared" si="26"/>
        <v>157</v>
      </c>
      <c r="T72" s="3">
        <f t="shared" si="26"/>
        <v>142</v>
      </c>
      <c r="U72" s="3">
        <f t="shared" si="26"/>
        <v>132</v>
      </c>
      <c r="V72" s="3"/>
      <c r="W72" s="18">
        <f t="shared" ref="W72:W75" si="30">IF(S72&gt;0,T72/O72,"")</f>
        <v>3.3023255813953489</v>
      </c>
      <c r="X72" s="19" t="str">
        <f t="shared" ref="X72:X75" si="31">IF(N72&gt;0,(N72/O72),"")</f>
        <v/>
      </c>
      <c r="Y72" s="19">
        <f t="shared" ref="Y72:Y75" si="32">IF(S72&gt;0,(S72/R72),"")</f>
        <v>0.56678700361010825</v>
      </c>
      <c r="Z72" s="18">
        <f t="shared" ref="Z72:Z75" si="33">IF(S72&gt;0,(R72-S72)/O72,"")</f>
        <v>2.7906976744186047</v>
      </c>
      <c r="AA72" s="18">
        <f t="shared" ref="AA72:AA75" si="34">IF(S72&gt;0,O72/C72,"")</f>
        <v>4.3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20</v>
      </c>
      <c r="E73" s="3">
        <f t="shared" si="35"/>
        <v>22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165</v>
      </c>
      <c r="J73" s="3">
        <f t="shared" si="35"/>
        <v>7</v>
      </c>
      <c r="K73" s="22">
        <f t="shared" si="27"/>
        <v>194</v>
      </c>
      <c r="L73" s="3">
        <f>+L24</f>
        <v>207</v>
      </c>
      <c r="M73" s="3">
        <f t="shared" ref="M73:N73" si="36">+M24</f>
        <v>2</v>
      </c>
      <c r="N73" s="3">
        <f t="shared" si="36"/>
        <v>1</v>
      </c>
      <c r="O73" s="22">
        <f t="shared" si="28"/>
        <v>210</v>
      </c>
      <c r="P73" s="22">
        <f t="shared" si="29"/>
        <v>4</v>
      </c>
      <c r="Q73" s="24"/>
      <c r="R73" s="3">
        <f>+R24</f>
        <v>798</v>
      </c>
      <c r="S73" s="3">
        <f t="shared" ref="S73:U73" si="37">+S24</f>
        <v>367</v>
      </c>
      <c r="T73" s="3">
        <f t="shared" si="37"/>
        <v>399</v>
      </c>
      <c r="U73" s="3">
        <f t="shared" si="37"/>
        <v>0</v>
      </c>
      <c r="V73" s="3"/>
      <c r="W73" s="18">
        <f t="shared" si="30"/>
        <v>1.9</v>
      </c>
      <c r="X73" s="19">
        <f t="shared" si="31"/>
        <v>4.7619047619047623E-3</v>
      </c>
      <c r="Y73" s="19">
        <f>IF(S73&gt;0,(S73/R73),"")</f>
        <v>0.45989974937343359</v>
      </c>
      <c r="Z73" s="18">
        <f>IF(S73&gt;0,(R73-S73)/O73,"")</f>
        <v>2.0523809523809522</v>
      </c>
      <c r="AA73" s="18">
        <f t="shared" si="34"/>
        <v>8.0769230769230766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5</v>
      </c>
      <c r="E74" s="3">
        <f t="shared" si="38"/>
        <v>13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19</v>
      </c>
      <c r="K74" s="22">
        <f t="shared" si="27"/>
        <v>32</v>
      </c>
      <c r="L74" s="3">
        <f>+L26</f>
        <v>0</v>
      </c>
      <c r="M74" s="3">
        <f t="shared" ref="M74:N74" si="39">+M26</f>
        <v>16</v>
      </c>
      <c r="N74" s="3">
        <f t="shared" si="39"/>
        <v>14</v>
      </c>
      <c r="O74" s="22">
        <f t="shared" si="28"/>
        <v>30</v>
      </c>
      <c r="P74" s="22">
        <f t="shared" si="29"/>
        <v>7</v>
      </c>
      <c r="Q74" s="3"/>
      <c r="R74" s="3">
        <f>+R26</f>
        <v>248</v>
      </c>
      <c r="S74" s="3">
        <f t="shared" ref="S74:U74" si="40">+S26</f>
        <v>226</v>
      </c>
      <c r="T74" s="3">
        <f t="shared" si="40"/>
        <v>260</v>
      </c>
      <c r="U74" s="3">
        <f t="shared" si="40"/>
        <v>260</v>
      </c>
      <c r="V74" s="3"/>
      <c r="W74" s="18">
        <f t="shared" si="30"/>
        <v>8.6666666666666661</v>
      </c>
      <c r="X74" s="19">
        <f t="shared" si="31"/>
        <v>0.46666666666666667</v>
      </c>
      <c r="Y74" s="19">
        <f t="shared" si="32"/>
        <v>0.91129032258064513</v>
      </c>
      <c r="Z74" s="18">
        <f t="shared" si="33"/>
        <v>0.73333333333333328</v>
      </c>
      <c r="AA74" s="18">
        <f t="shared" si="34"/>
        <v>3.75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6</v>
      </c>
      <c r="E75" s="3">
        <f t="shared" si="41"/>
        <v>12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33</v>
      </c>
      <c r="K75" s="22">
        <f t="shared" si="27"/>
        <v>45</v>
      </c>
      <c r="L75" s="3">
        <f>+L28</f>
        <v>3</v>
      </c>
      <c r="M75" s="3">
        <f t="shared" ref="M75:N75" si="42">+M28</f>
        <v>39</v>
      </c>
      <c r="N75" s="3">
        <f t="shared" si="42"/>
        <v>3</v>
      </c>
      <c r="O75" s="22">
        <f t="shared" si="28"/>
        <v>45</v>
      </c>
      <c r="P75" s="22">
        <f t="shared" si="29"/>
        <v>6</v>
      </c>
      <c r="Q75" s="3"/>
      <c r="R75" s="3">
        <f>+R28</f>
        <v>186</v>
      </c>
      <c r="S75" s="3">
        <f t="shared" ref="S75:U75" si="43">+S28</f>
        <v>176</v>
      </c>
      <c r="T75" s="3">
        <f t="shared" si="43"/>
        <v>188</v>
      </c>
      <c r="U75" s="3">
        <f t="shared" si="43"/>
        <v>188</v>
      </c>
      <c r="V75" s="3"/>
      <c r="W75" s="18">
        <f t="shared" si="30"/>
        <v>4.177777777777778</v>
      </c>
      <c r="X75" s="19">
        <f t="shared" si="31"/>
        <v>6.6666666666666666E-2</v>
      </c>
      <c r="Y75" s="19">
        <f t="shared" si="32"/>
        <v>0.94623655913978499</v>
      </c>
      <c r="Z75" s="18">
        <f t="shared" si="33"/>
        <v>0.22222222222222221</v>
      </c>
      <c r="AA75" s="18">
        <f t="shared" si="34"/>
        <v>7.5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4</v>
      </c>
      <c r="E76" s="3">
        <f t="shared" si="44"/>
        <v>23</v>
      </c>
      <c r="F76" s="3">
        <f t="shared" si="44"/>
        <v>0</v>
      </c>
      <c r="G76" s="3">
        <f t="shared" si="44"/>
        <v>1</v>
      </c>
      <c r="H76" s="3">
        <f t="shared" si="44"/>
        <v>0</v>
      </c>
      <c r="I76" s="3">
        <f t="shared" si="44"/>
        <v>0</v>
      </c>
      <c r="J76" s="3">
        <f t="shared" si="44"/>
        <v>7</v>
      </c>
      <c r="K76" s="22">
        <f>SUM(E76:J76)</f>
        <v>31</v>
      </c>
      <c r="L76" s="3">
        <f>+L30</f>
        <v>10</v>
      </c>
      <c r="M76" s="3">
        <f t="shared" ref="M76:N76" si="45">+M30</f>
        <v>18</v>
      </c>
      <c r="N76" s="3">
        <f t="shared" si="45"/>
        <v>1</v>
      </c>
      <c r="O76" s="22">
        <f>SUM(L76:N76)</f>
        <v>29</v>
      </c>
      <c r="P76" s="22">
        <f t="shared" si="29"/>
        <v>6</v>
      </c>
      <c r="Q76" s="3"/>
      <c r="R76" s="3">
        <f>+R30</f>
        <v>186</v>
      </c>
      <c r="S76" s="3">
        <f t="shared" ref="S76:U76" si="46">+S30</f>
        <v>160</v>
      </c>
      <c r="T76" s="3">
        <f t="shared" si="46"/>
        <v>94</v>
      </c>
      <c r="U76" s="3">
        <f t="shared" si="46"/>
        <v>94</v>
      </c>
      <c r="V76" s="3"/>
      <c r="W76" s="18">
        <f>IF(S76&gt;0,T76/O76,"")</f>
        <v>3.2413793103448274</v>
      </c>
      <c r="X76" s="19">
        <f>IF(N76&gt;0,(N76/O76),"")</f>
        <v>3.4482758620689655E-2</v>
      </c>
      <c r="Y76" s="19">
        <f>IF(S76&gt;0,(S76/R76),"")</f>
        <v>0.86021505376344087</v>
      </c>
      <c r="Z76" s="18">
        <f>IF(S76&gt;0,(R76-S76)/O76,"")</f>
        <v>0.89655172413793105</v>
      </c>
      <c r="AA76" s="18">
        <f>IF(S76&gt;0,O76/C76,"")</f>
        <v>4.833333333333333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41</v>
      </c>
      <c r="E77" s="3">
        <f t="shared" si="47"/>
        <v>202</v>
      </c>
      <c r="F77" s="3">
        <f t="shared" si="47"/>
        <v>0</v>
      </c>
      <c r="G77" s="3">
        <f t="shared" si="47"/>
        <v>57</v>
      </c>
      <c r="H77" s="3">
        <f t="shared" si="47"/>
        <v>0</v>
      </c>
      <c r="I77" s="3">
        <f t="shared" si="47"/>
        <v>0</v>
      </c>
      <c r="J77" s="3">
        <f t="shared" si="47"/>
        <v>99</v>
      </c>
      <c r="K77" s="22">
        <f>SUM(E77:J77)</f>
        <v>358</v>
      </c>
      <c r="L77" s="3">
        <f>+L34+L35</f>
        <v>233</v>
      </c>
      <c r="M77" s="3">
        <f t="shared" ref="M77:N77" si="48">+M34+M35</f>
        <v>100</v>
      </c>
      <c r="N77" s="3">
        <f t="shared" si="48"/>
        <v>2</v>
      </c>
      <c r="O77" s="22">
        <f>SUM(L77:N77)</f>
        <v>335</v>
      </c>
      <c r="P77" s="22">
        <f t="shared" si="29"/>
        <v>64</v>
      </c>
      <c r="Q77" s="3"/>
      <c r="R77" s="3">
        <f>+R34+R35</f>
        <v>2000</v>
      </c>
      <c r="S77" s="3">
        <f t="shared" ref="S77:U77" si="49">+S34+S35</f>
        <v>1733</v>
      </c>
      <c r="T77" s="3">
        <f t="shared" si="49"/>
        <v>1396</v>
      </c>
      <c r="U77" s="3">
        <f t="shared" si="49"/>
        <v>1381</v>
      </c>
      <c r="V77" s="3"/>
      <c r="W77" s="18">
        <f>IF(S77&gt;0,T77/O77,"")</f>
        <v>4.1671641791044776</v>
      </c>
      <c r="X77" s="19">
        <f>IF(N77&gt;0,(N77/O77),"")</f>
        <v>5.9701492537313433E-3</v>
      </c>
      <c r="Y77" s="19">
        <f>IF(S77&gt;0,(S77/R77),"")</f>
        <v>0.86650000000000005</v>
      </c>
      <c r="Z77" s="18">
        <f>IF(S77&gt;0,(R77-S77)/O77,"")</f>
        <v>0.79701492537313434</v>
      </c>
      <c r="AA77" s="18">
        <f>IF(S77&gt;0,O77/C77,"")</f>
        <v>5.1538461538461542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149</v>
      </c>
      <c r="E80" s="17">
        <f t="shared" si="57"/>
        <v>834</v>
      </c>
      <c r="F80" s="17">
        <f t="shared" si="57"/>
        <v>0</v>
      </c>
      <c r="G80" s="17">
        <f t="shared" si="57"/>
        <v>68</v>
      </c>
      <c r="H80" s="17">
        <f t="shared" si="57"/>
        <v>0</v>
      </c>
      <c r="I80" s="17">
        <f t="shared" si="57"/>
        <v>165</v>
      </c>
      <c r="J80" s="17">
        <f t="shared" si="57"/>
        <v>178</v>
      </c>
      <c r="K80" s="17">
        <f t="shared" si="57"/>
        <v>1245</v>
      </c>
      <c r="L80" s="17">
        <f t="shared" si="57"/>
        <v>979</v>
      </c>
      <c r="M80" s="17">
        <f t="shared" si="57"/>
        <v>176</v>
      </c>
      <c r="N80" s="17">
        <f t="shared" si="57"/>
        <v>34</v>
      </c>
      <c r="O80" s="17">
        <f t="shared" si="57"/>
        <v>1189</v>
      </c>
      <c r="P80" s="17">
        <f t="shared" si="57"/>
        <v>205</v>
      </c>
      <c r="Q80" s="17">
        <f t="shared" si="57"/>
        <v>0</v>
      </c>
      <c r="R80" s="17">
        <f t="shared" si="57"/>
        <v>6822</v>
      </c>
      <c r="S80" s="17">
        <f>SUM(S67+S71+S72+S73+S77)</f>
        <v>5480</v>
      </c>
      <c r="T80" s="17">
        <f t="shared" si="57"/>
        <v>4856</v>
      </c>
      <c r="U80" s="17">
        <f t="shared" si="57"/>
        <v>4428</v>
      </c>
      <c r="V80" s="73"/>
      <c r="W80" s="73"/>
      <c r="X80" s="73"/>
      <c r="Y80" s="73"/>
      <c r="Z80" s="73"/>
      <c r="AA80" s="73"/>
    </row>
    <row r="82" spans="1:27" ht="15.75" x14ac:dyDescent="0.25">
      <c r="F82" s="142" t="s">
        <v>148</v>
      </c>
      <c r="G82" s="142"/>
      <c r="H82" s="142"/>
      <c r="I82" s="142"/>
      <c r="J82" s="142"/>
      <c r="K82" s="142"/>
      <c r="L82" s="142"/>
    </row>
    <row r="84" spans="1:27" x14ac:dyDescent="0.2">
      <c r="A84" s="143" t="s">
        <v>6</v>
      </c>
      <c r="B84" s="145" t="s">
        <v>7</v>
      </c>
      <c r="C84" s="132" t="s">
        <v>8</v>
      </c>
      <c r="D84" s="132" t="s">
        <v>9</v>
      </c>
      <c r="E84" s="130" t="s">
        <v>10</v>
      </c>
      <c r="F84" s="134"/>
      <c r="G84" s="134"/>
      <c r="H84" s="134"/>
      <c r="I84" s="134"/>
      <c r="J84" s="134"/>
      <c r="K84" s="131"/>
      <c r="L84" s="130" t="s">
        <v>11</v>
      </c>
      <c r="M84" s="134"/>
      <c r="N84" s="134"/>
      <c r="O84" s="131"/>
      <c r="P84" s="132" t="s">
        <v>12</v>
      </c>
      <c r="Q84" s="132" t="s">
        <v>13</v>
      </c>
      <c r="R84" s="130" t="s">
        <v>14</v>
      </c>
      <c r="S84" s="131"/>
      <c r="T84" s="130" t="s">
        <v>15</v>
      </c>
      <c r="U84" s="131"/>
      <c r="V84" s="132" t="s">
        <v>16</v>
      </c>
      <c r="W84" s="130" t="s">
        <v>17</v>
      </c>
      <c r="X84" s="134"/>
      <c r="Y84" s="134"/>
      <c r="Z84" s="134"/>
      <c r="AA84" s="131"/>
    </row>
    <row r="85" spans="1:27" ht="56.25" x14ac:dyDescent="0.2">
      <c r="A85" s="144"/>
      <c r="B85" s="146"/>
      <c r="C85" s="133"/>
      <c r="D85" s="133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3" t="s">
        <v>24</v>
      </c>
      <c r="L85" s="8" t="s">
        <v>25</v>
      </c>
      <c r="M85" s="9" t="s">
        <v>26</v>
      </c>
      <c r="N85" s="122" t="s">
        <v>27</v>
      </c>
      <c r="O85" s="9" t="s">
        <v>24</v>
      </c>
      <c r="P85" s="133"/>
      <c r="Q85" s="133"/>
      <c r="R85" s="121" t="s">
        <v>28</v>
      </c>
      <c r="S85" s="9" t="s">
        <v>29</v>
      </c>
      <c r="T85" s="121" t="s">
        <v>24</v>
      </c>
      <c r="U85" s="9" t="s">
        <v>30</v>
      </c>
      <c r="V85" s="133"/>
      <c r="W85" s="8" t="s">
        <v>31</v>
      </c>
      <c r="X85" s="14" t="s">
        <v>32</v>
      </c>
      <c r="Y85" s="14" t="s">
        <v>33</v>
      </c>
      <c r="Z85" s="14" t="s">
        <v>34</v>
      </c>
      <c r="AA85" s="123" t="s">
        <v>35</v>
      </c>
    </row>
    <row r="86" spans="1:27" ht="15.75" x14ac:dyDescent="0.25">
      <c r="A86" s="15"/>
      <c r="B86" s="124" t="s">
        <v>36</v>
      </c>
      <c r="C86" s="17">
        <f t="shared" ref="C86:V86" si="58">SUM(C87:C96)</f>
        <v>292</v>
      </c>
      <c r="D86" s="17">
        <f t="shared" si="58"/>
        <v>184</v>
      </c>
      <c r="E86" s="17">
        <f t="shared" si="58"/>
        <v>1025</v>
      </c>
      <c r="F86" s="17">
        <f t="shared" si="58"/>
        <v>0</v>
      </c>
      <c r="G86" s="17">
        <f t="shared" si="58"/>
        <v>81</v>
      </c>
      <c r="H86" s="17">
        <f t="shared" si="58"/>
        <v>0</v>
      </c>
      <c r="I86" s="17">
        <f t="shared" si="58"/>
        <v>165</v>
      </c>
      <c r="J86" s="17">
        <f t="shared" si="58"/>
        <v>255</v>
      </c>
      <c r="K86" s="17">
        <f t="shared" si="58"/>
        <v>1526</v>
      </c>
      <c r="L86" s="17">
        <f t="shared" si="58"/>
        <v>1150</v>
      </c>
      <c r="M86" s="17">
        <f t="shared" si="58"/>
        <v>255</v>
      </c>
      <c r="N86" s="17">
        <f t="shared" si="58"/>
        <v>52</v>
      </c>
      <c r="O86" s="17">
        <f t="shared" si="58"/>
        <v>1457</v>
      </c>
      <c r="P86" s="17">
        <f t="shared" si="58"/>
        <v>253</v>
      </c>
      <c r="Q86" s="17">
        <f t="shared" si="58"/>
        <v>0</v>
      </c>
      <c r="R86" s="17">
        <f t="shared" si="58"/>
        <v>8682</v>
      </c>
      <c r="S86" s="17">
        <f t="shared" si="58"/>
        <v>6873</v>
      </c>
      <c r="T86" s="17">
        <f t="shared" si="58"/>
        <v>6196</v>
      </c>
      <c r="U86" s="17">
        <f t="shared" si="58"/>
        <v>5738</v>
      </c>
      <c r="V86" s="17">
        <f t="shared" si="58"/>
        <v>0</v>
      </c>
      <c r="W86" s="18">
        <f t="shared" ref="W86:W90" si="59">IF(S86&gt;0,T86/O86,"")</f>
        <v>4.2525737817433082</v>
      </c>
      <c r="X86" s="19">
        <f t="shared" ref="X86:X90" si="60">IF(N86&gt;0,(N86/O86),"")</f>
        <v>3.568977350720659E-2</v>
      </c>
      <c r="Y86" s="19">
        <f t="shared" ref="Y86:Y90" si="61">IF(S86&gt;0,(S86/R86),"")</f>
        <v>0.79163787145818931</v>
      </c>
      <c r="Z86" s="18">
        <f t="shared" ref="Z86:Z90" si="62">IF(S86&gt;0,(R86-S86)/O86,"")</f>
        <v>1.24159231297186</v>
      </c>
      <c r="AA86" s="18">
        <f t="shared" ref="AA86:AA90" si="63">IF(S86&gt;0,O86/C86,"")</f>
        <v>4.9897260273972606</v>
      </c>
    </row>
    <row r="87" spans="1:27" ht="15.75" x14ac:dyDescent="0.25">
      <c r="A87" s="20" t="s">
        <v>150</v>
      </c>
      <c r="B87" s="21" t="s">
        <v>149</v>
      </c>
      <c r="C87" s="3">
        <f>+C8+C18+C35</f>
        <v>124</v>
      </c>
      <c r="D87" s="3">
        <f t="shared" ref="D87:N87" si="64">+D8+D18+D35</f>
        <v>82</v>
      </c>
      <c r="E87" s="3">
        <f t="shared" si="64"/>
        <v>410</v>
      </c>
      <c r="F87" s="3">
        <f t="shared" si="64"/>
        <v>0</v>
      </c>
      <c r="G87" s="3">
        <f t="shared" si="64"/>
        <v>64</v>
      </c>
      <c r="H87" s="3">
        <f t="shared" si="64"/>
        <v>0</v>
      </c>
      <c r="I87" s="3">
        <f t="shared" si="64"/>
        <v>0</v>
      </c>
      <c r="J87" s="3">
        <f t="shared" si="64"/>
        <v>128</v>
      </c>
      <c r="K87" s="22">
        <f>SUM(E87:J87)</f>
        <v>602</v>
      </c>
      <c r="L87" s="67">
        <f t="shared" si="64"/>
        <v>459</v>
      </c>
      <c r="M87" s="3">
        <f t="shared" si="64"/>
        <v>69</v>
      </c>
      <c r="N87" s="67">
        <f t="shared" si="64"/>
        <v>23</v>
      </c>
      <c r="O87" s="22">
        <f t="shared" ref="O87:O90" si="65">SUM(L87:N87)</f>
        <v>551</v>
      </c>
      <c r="P87" s="22">
        <f t="shared" ref="P87:P90" si="66">+D87+K87-O87</f>
        <v>133</v>
      </c>
      <c r="Q87" s="3"/>
      <c r="R87" s="3">
        <f t="shared" ref="R87:U87" si="67">+R8+R18+R35</f>
        <v>3837</v>
      </c>
      <c r="S87" s="67">
        <f t="shared" si="67"/>
        <v>3354</v>
      </c>
      <c r="T87" s="3">
        <f t="shared" si="67"/>
        <v>2889</v>
      </c>
      <c r="U87" s="3">
        <f t="shared" si="67"/>
        <v>2868</v>
      </c>
      <c r="V87" s="3"/>
      <c r="W87" s="18">
        <f t="shared" si="59"/>
        <v>5.2431941923774952</v>
      </c>
      <c r="X87" s="19">
        <f t="shared" si="60"/>
        <v>4.1742286751361164E-2</v>
      </c>
      <c r="Y87" s="19">
        <f t="shared" si="61"/>
        <v>0.87412040656763101</v>
      </c>
      <c r="Z87" s="18">
        <f t="shared" si="62"/>
        <v>0.87658802177858441</v>
      </c>
      <c r="AA87" s="18">
        <f t="shared" si="63"/>
        <v>4.443548387096774</v>
      </c>
    </row>
    <row r="88" spans="1:27" ht="15" x14ac:dyDescent="0.2">
      <c r="A88" s="20" t="s">
        <v>151</v>
      </c>
      <c r="B88" s="21" t="s">
        <v>152</v>
      </c>
      <c r="C88" s="3">
        <f>+C34+C9</f>
        <v>32</v>
      </c>
      <c r="D88" s="3">
        <f t="shared" ref="D88:N88" si="68">+D34+D9</f>
        <v>25</v>
      </c>
      <c r="E88" s="3">
        <f t="shared" si="68"/>
        <v>169</v>
      </c>
      <c r="F88" s="3">
        <f t="shared" si="68"/>
        <v>0</v>
      </c>
      <c r="G88" s="3">
        <f t="shared" si="68"/>
        <v>3</v>
      </c>
      <c r="H88" s="3">
        <f t="shared" si="68"/>
        <v>0</v>
      </c>
      <c r="I88" s="3">
        <f t="shared" si="68"/>
        <v>0</v>
      </c>
      <c r="J88" s="3">
        <f t="shared" si="68"/>
        <v>41</v>
      </c>
      <c r="K88" s="22">
        <f t="shared" ref="K88:K90" si="69">SUM(E88:J88)</f>
        <v>213</v>
      </c>
      <c r="L88" s="3">
        <f t="shared" si="68"/>
        <v>95</v>
      </c>
      <c r="M88" s="3">
        <f t="shared" si="68"/>
        <v>101</v>
      </c>
      <c r="N88" s="3">
        <f t="shared" si="68"/>
        <v>10</v>
      </c>
      <c r="O88" s="22">
        <f t="shared" si="65"/>
        <v>206</v>
      </c>
      <c r="P88" s="22">
        <f t="shared" si="66"/>
        <v>32</v>
      </c>
      <c r="Q88" s="3"/>
      <c r="R88" s="3">
        <f t="shared" ref="R88:U88" si="70">+R34+R9</f>
        <v>992</v>
      </c>
      <c r="S88" s="3">
        <f t="shared" si="70"/>
        <v>963</v>
      </c>
      <c r="T88" s="3">
        <f t="shared" si="70"/>
        <v>841</v>
      </c>
      <c r="U88" s="3">
        <f t="shared" si="70"/>
        <v>836</v>
      </c>
      <c r="V88" s="3"/>
      <c r="W88" s="18">
        <f t="shared" si="59"/>
        <v>4.0825242718446599</v>
      </c>
      <c r="X88" s="19">
        <f t="shared" si="60"/>
        <v>4.8543689320388349E-2</v>
      </c>
      <c r="Y88" s="19">
        <f t="shared" si="61"/>
        <v>0.97076612903225812</v>
      </c>
      <c r="Z88" s="18">
        <f t="shared" si="62"/>
        <v>0.14077669902912621</v>
      </c>
      <c r="AA88" s="18">
        <f t="shared" si="63"/>
        <v>6.4375</v>
      </c>
    </row>
    <row r="89" spans="1:27" ht="15" x14ac:dyDescent="0.2">
      <c r="A89" s="20" t="s">
        <v>153</v>
      </c>
      <c r="B89" s="23" t="s">
        <v>154</v>
      </c>
      <c r="C89" s="3">
        <f>+C26</f>
        <v>8</v>
      </c>
      <c r="D89" s="3">
        <f t="shared" ref="D89:N89" si="71">+D26</f>
        <v>5</v>
      </c>
      <c r="E89" s="3">
        <f t="shared" si="71"/>
        <v>13</v>
      </c>
      <c r="F89" s="3">
        <f t="shared" si="71"/>
        <v>0</v>
      </c>
      <c r="G89" s="3">
        <f t="shared" si="71"/>
        <v>0</v>
      </c>
      <c r="H89" s="3">
        <f t="shared" si="71"/>
        <v>0</v>
      </c>
      <c r="I89" s="3">
        <f t="shared" si="71"/>
        <v>0</v>
      </c>
      <c r="J89" s="3">
        <f t="shared" si="71"/>
        <v>19</v>
      </c>
      <c r="K89" s="22">
        <f t="shared" si="69"/>
        <v>32</v>
      </c>
      <c r="L89" s="3">
        <f t="shared" si="71"/>
        <v>0</v>
      </c>
      <c r="M89" s="3">
        <f t="shared" si="71"/>
        <v>16</v>
      </c>
      <c r="N89" s="3">
        <f t="shared" si="71"/>
        <v>14</v>
      </c>
      <c r="O89" s="22">
        <f t="shared" si="65"/>
        <v>30</v>
      </c>
      <c r="P89" s="22">
        <f t="shared" si="66"/>
        <v>7</v>
      </c>
      <c r="Q89" s="3"/>
      <c r="R89" s="3">
        <f t="shared" ref="R89:U89" si="72">+R26</f>
        <v>248</v>
      </c>
      <c r="S89" s="3">
        <f t="shared" si="72"/>
        <v>226</v>
      </c>
      <c r="T89" s="3">
        <f t="shared" si="72"/>
        <v>260</v>
      </c>
      <c r="U89" s="3">
        <f t="shared" si="72"/>
        <v>260</v>
      </c>
      <c r="V89" s="3"/>
      <c r="W89" s="18">
        <f t="shared" si="59"/>
        <v>8.6666666666666661</v>
      </c>
      <c r="X89" s="19">
        <f t="shared" si="60"/>
        <v>0.46666666666666667</v>
      </c>
      <c r="Y89" s="19">
        <f t="shared" si="61"/>
        <v>0.91129032258064513</v>
      </c>
      <c r="Z89" s="18">
        <f t="shared" si="62"/>
        <v>0.73333333333333328</v>
      </c>
      <c r="AA89" s="18">
        <f t="shared" si="63"/>
        <v>3.75</v>
      </c>
    </row>
    <row r="90" spans="1:27" ht="15" x14ac:dyDescent="0.2">
      <c r="A90" s="20" t="s">
        <v>155</v>
      </c>
      <c r="B90" s="23" t="s">
        <v>156</v>
      </c>
      <c r="C90" s="3">
        <f>+C28</f>
        <v>6</v>
      </c>
      <c r="D90" s="3">
        <f t="shared" ref="D90:N90" si="73">+D28</f>
        <v>6</v>
      </c>
      <c r="E90" s="3">
        <f t="shared" si="73"/>
        <v>12</v>
      </c>
      <c r="F90" s="3">
        <f t="shared" si="73"/>
        <v>0</v>
      </c>
      <c r="G90" s="3">
        <f t="shared" si="73"/>
        <v>0</v>
      </c>
      <c r="H90" s="3">
        <f t="shared" si="73"/>
        <v>0</v>
      </c>
      <c r="I90" s="3">
        <f t="shared" si="73"/>
        <v>0</v>
      </c>
      <c r="J90" s="3">
        <f t="shared" si="73"/>
        <v>33</v>
      </c>
      <c r="K90" s="22">
        <f t="shared" si="69"/>
        <v>45</v>
      </c>
      <c r="L90" s="3">
        <f t="shared" si="73"/>
        <v>3</v>
      </c>
      <c r="M90" s="3">
        <f t="shared" si="73"/>
        <v>39</v>
      </c>
      <c r="N90" s="3">
        <f t="shared" si="73"/>
        <v>3</v>
      </c>
      <c r="O90" s="22">
        <f t="shared" si="65"/>
        <v>45</v>
      </c>
      <c r="P90" s="22">
        <f t="shared" si="66"/>
        <v>6</v>
      </c>
      <c r="Q90" s="3"/>
      <c r="R90" s="3">
        <f t="shared" ref="R90:U90" si="74">+R28</f>
        <v>186</v>
      </c>
      <c r="S90" s="3">
        <f t="shared" si="74"/>
        <v>176</v>
      </c>
      <c r="T90" s="3">
        <f t="shared" si="74"/>
        <v>188</v>
      </c>
      <c r="U90" s="3">
        <f t="shared" si="74"/>
        <v>188</v>
      </c>
      <c r="V90" s="3"/>
      <c r="W90" s="18">
        <f t="shared" si="59"/>
        <v>4.177777777777778</v>
      </c>
      <c r="X90" s="19">
        <f t="shared" si="60"/>
        <v>6.6666666666666666E-2</v>
      </c>
      <c r="Y90" s="19">
        <f t="shared" si="61"/>
        <v>0.94623655913978499</v>
      </c>
      <c r="Z90" s="18">
        <f t="shared" si="62"/>
        <v>0.22222222222222221</v>
      </c>
      <c r="AA90" s="18">
        <f t="shared" si="63"/>
        <v>7.5</v>
      </c>
    </row>
    <row r="91" spans="1:27" ht="15" x14ac:dyDescent="0.2">
      <c r="A91" s="20" t="s">
        <v>157</v>
      </c>
      <c r="B91" s="21" t="s">
        <v>158</v>
      </c>
      <c r="C91" s="3">
        <f>+C13</f>
        <v>30</v>
      </c>
      <c r="D91" s="3">
        <f t="shared" ref="D91:N91" si="75">+D13</f>
        <v>7</v>
      </c>
      <c r="E91" s="3">
        <f t="shared" si="75"/>
        <v>98</v>
      </c>
      <c r="F91" s="3">
        <f t="shared" si="75"/>
        <v>0</v>
      </c>
      <c r="G91" s="3">
        <f t="shared" si="75"/>
        <v>12</v>
      </c>
      <c r="H91" s="3">
        <f t="shared" si="75"/>
        <v>0</v>
      </c>
      <c r="I91" s="3">
        <f t="shared" si="75"/>
        <v>0</v>
      </c>
      <c r="J91" s="3">
        <f t="shared" si="75"/>
        <v>18</v>
      </c>
      <c r="K91" s="22">
        <f>SUM(E91:J91)</f>
        <v>128</v>
      </c>
      <c r="L91" s="3">
        <f t="shared" si="75"/>
        <v>115</v>
      </c>
      <c r="M91" s="3">
        <f t="shared" si="75"/>
        <v>6</v>
      </c>
      <c r="N91" s="3">
        <f t="shared" si="75"/>
        <v>0</v>
      </c>
      <c r="O91" s="22">
        <f>SUM(L91:N91)</f>
        <v>121</v>
      </c>
      <c r="P91" s="22">
        <f>+D91+K91-O91</f>
        <v>14</v>
      </c>
      <c r="Q91" s="3"/>
      <c r="R91" s="3">
        <f t="shared" ref="R91:U91" si="76">+R13</f>
        <v>611</v>
      </c>
      <c r="S91" s="3">
        <f t="shared" si="76"/>
        <v>398</v>
      </c>
      <c r="T91" s="3">
        <f t="shared" si="76"/>
        <v>345</v>
      </c>
      <c r="U91" s="3">
        <f t="shared" si="76"/>
        <v>331</v>
      </c>
      <c r="V91" s="3"/>
      <c r="W91" s="18">
        <f>IF(S91&gt;0,T91/O91,"")</f>
        <v>2.8512396694214877</v>
      </c>
      <c r="X91" s="19" t="str">
        <f>IF(N91&gt;0,(N91/O91),"")</f>
        <v/>
      </c>
      <c r="Y91" s="19">
        <f>IF(S91&gt;0,(S91/R91),"")</f>
        <v>0.6513911620294599</v>
      </c>
      <c r="Z91" s="18">
        <f>IF(S91&gt;0,(R91-S91)/O91,"")</f>
        <v>1.7603305785123966</v>
      </c>
      <c r="AA91" s="18">
        <f>IF(S91&gt;0,O91/C91,"")</f>
        <v>4.0333333333333332</v>
      </c>
    </row>
    <row r="92" spans="1:27" ht="15" x14ac:dyDescent="0.2">
      <c r="A92" s="20" t="s">
        <v>159</v>
      </c>
      <c r="B92" s="23" t="s">
        <v>160</v>
      </c>
      <c r="C92" s="3">
        <f>+C30</f>
        <v>6</v>
      </c>
      <c r="D92" s="3">
        <f t="shared" ref="D92:N92" si="77">+D30</f>
        <v>4</v>
      </c>
      <c r="E92" s="3">
        <f t="shared" si="77"/>
        <v>23</v>
      </c>
      <c r="F92" s="3">
        <f t="shared" si="77"/>
        <v>0</v>
      </c>
      <c r="G92" s="3">
        <f t="shared" si="77"/>
        <v>1</v>
      </c>
      <c r="H92" s="3">
        <f t="shared" si="77"/>
        <v>0</v>
      </c>
      <c r="I92" s="3">
        <f t="shared" si="77"/>
        <v>0</v>
      </c>
      <c r="J92" s="3">
        <f t="shared" si="77"/>
        <v>7</v>
      </c>
      <c r="K92" s="22">
        <f t="shared" ref="K92:K95" si="78">SUM(E92:J92)</f>
        <v>31</v>
      </c>
      <c r="L92" s="3">
        <f t="shared" si="77"/>
        <v>10</v>
      </c>
      <c r="M92" s="3">
        <f t="shared" si="77"/>
        <v>18</v>
      </c>
      <c r="N92" s="3">
        <f t="shared" si="77"/>
        <v>1</v>
      </c>
      <c r="O92" s="22">
        <f t="shared" ref="O92:O95" si="79">SUM(L92:N92)</f>
        <v>29</v>
      </c>
      <c r="P92" s="22">
        <f t="shared" ref="P92:P96" si="80">+D92+K92-O92</f>
        <v>6</v>
      </c>
      <c r="Q92" s="3"/>
      <c r="R92" s="3">
        <f t="shared" ref="R92:U92" si="81">+R30</f>
        <v>186</v>
      </c>
      <c r="S92" s="3">
        <f t="shared" si="81"/>
        <v>160</v>
      </c>
      <c r="T92" s="3">
        <f t="shared" si="81"/>
        <v>94</v>
      </c>
      <c r="U92" s="3">
        <f t="shared" si="81"/>
        <v>94</v>
      </c>
      <c r="V92" s="3"/>
      <c r="W92" s="18">
        <f t="shared" ref="W92:W95" si="82">IF(S92&gt;0,T92/O92,"")</f>
        <v>3.2413793103448274</v>
      </c>
      <c r="X92" s="19">
        <f t="shared" ref="X92:X95" si="83">IF(N92&gt;0,(N92/O92),"")</f>
        <v>3.4482758620689655E-2</v>
      </c>
      <c r="Y92" s="19">
        <f t="shared" ref="Y92:Y95" si="84">IF(S92&gt;0,(S92/R92),"")</f>
        <v>0.86021505376344087</v>
      </c>
      <c r="Z92" s="18">
        <f t="shared" ref="Z92:Z95" si="85">IF(S92&gt;0,(R92-S92)/O92,"")</f>
        <v>0.89655172413793105</v>
      </c>
      <c r="AA92" s="18">
        <f t="shared" ref="AA92:AA95" si="86">IF(S92&gt;0,O92/C92,"")</f>
        <v>4.833333333333333</v>
      </c>
    </row>
    <row r="93" spans="1:27" s="5" customFormat="1" ht="26.25" x14ac:dyDescent="0.4">
      <c r="A93" s="20" t="s">
        <v>161</v>
      </c>
      <c r="B93" s="88" t="s">
        <v>162</v>
      </c>
      <c r="C93" s="67">
        <f t="shared" ref="C93:J93" si="87">+C14+C15</f>
        <v>20</v>
      </c>
      <c r="D93" s="67">
        <f t="shared" si="87"/>
        <v>13</v>
      </c>
      <c r="E93" s="67">
        <f t="shared" si="87"/>
        <v>45</v>
      </c>
      <c r="F93" s="67">
        <f t="shared" si="87"/>
        <v>0</v>
      </c>
      <c r="G93" s="67">
        <f t="shared" si="87"/>
        <v>0</v>
      </c>
      <c r="H93" s="67">
        <f t="shared" si="87"/>
        <v>0</v>
      </c>
      <c r="I93" s="67">
        <f t="shared" si="87"/>
        <v>0</v>
      </c>
      <c r="J93" s="67">
        <f t="shared" si="87"/>
        <v>0</v>
      </c>
      <c r="K93" s="83">
        <f t="shared" si="78"/>
        <v>45</v>
      </c>
      <c r="L93" s="67">
        <f>+L14+L15</f>
        <v>43</v>
      </c>
      <c r="M93" s="67">
        <f>+M14+M15</f>
        <v>0</v>
      </c>
      <c r="N93" s="67">
        <f>+N14+N15</f>
        <v>0</v>
      </c>
      <c r="O93" s="83">
        <f t="shared" si="79"/>
        <v>43</v>
      </c>
      <c r="P93" s="83">
        <f t="shared" si="80"/>
        <v>15</v>
      </c>
      <c r="Q93" s="89"/>
      <c r="R93" s="67">
        <f>+R14+R15</f>
        <v>629</v>
      </c>
      <c r="S93" s="67">
        <f>+S14+S15</f>
        <v>433</v>
      </c>
      <c r="T93" s="67">
        <f>+T14+T15</f>
        <v>453</v>
      </c>
      <c r="U93" s="67">
        <f>+U14+U15</f>
        <v>437</v>
      </c>
      <c r="V93" s="67"/>
      <c r="W93" s="90">
        <f t="shared" si="82"/>
        <v>10.534883720930232</v>
      </c>
      <c r="X93" s="91" t="str">
        <f t="shared" si="83"/>
        <v/>
      </c>
      <c r="Y93" s="91">
        <f t="shared" si="84"/>
        <v>0.68839427662957076</v>
      </c>
      <c r="Z93" s="90">
        <f t="shared" si="85"/>
        <v>4.558139534883721</v>
      </c>
      <c r="AA93" s="90">
        <f t="shared" si="86"/>
        <v>2.15</v>
      </c>
    </row>
    <row r="94" spans="1:27" ht="15" x14ac:dyDescent="0.2">
      <c r="A94" s="20" t="s">
        <v>163</v>
      </c>
      <c r="B94" s="21" t="s">
        <v>164</v>
      </c>
      <c r="C94" s="3">
        <f>+C17</f>
        <v>40</v>
      </c>
      <c r="D94" s="3">
        <f t="shared" ref="D94:J94" si="88">+D17</f>
        <v>22</v>
      </c>
      <c r="E94" s="3">
        <f t="shared" si="88"/>
        <v>233</v>
      </c>
      <c r="F94" s="3">
        <f t="shared" si="88"/>
        <v>0</v>
      </c>
      <c r="G94" s="3">
        <f t="shared" si="88"/>
        <v>1</v>
      </c>
      <c r="H94" s="3">
        <f t="shared" si="88"/>
        <v>0</v>
      </c>
      <c r="I94" s="3">
        <f t="shared" si="88"/>
        <v>0</v>
      </c>
      <c r="J94" s="3">
        <f t="shared" si="88"/>
        <v>2</v>
      </c>
      <c r="K94" s="22">
        <f t="shared" si="78"/>
        <v>236</v>
      </c>
      <c r="L94" s="3">
        <f>+L17</f>
        <v>218</v>
      </c>
      <c r="M94" s="3">
        <f t="shared" ref="M94:N94" si="89">+M17</f>
        <v>4</v>
      </c>
      <c r="N94" s="3">
        <f t="shared" si="89"/>
        <v>0</v>
      </c>
      <c r="O94" s="22">
        <f t="shared" si="79"/>
        <v>222</v>
      </c>
      <c r="P94" s="22">
        <f t="shared" si="80"/>
        <v>36</v>
      </c>
      <c r="Q94" s="3"/>
      <c r="R94" s="3">
        <f>+R17</f>
        <v>1195</v>
      </c>
      <c r="S94" s="3">
        <f t="shared" ref="S94:U94" si="90">+S17</f>
        <v>796</v>
      </c>
      <c r="T94" s="3">
        <f t="shared" si="90"/>
        <v>727</v>
      </c>
      <c r="U94" s="3">
        <f t="shared" si="90"/>
        <v>724</v>
      </c>
      <c r="V94" s="3"/>
      <c r="W94" s="18">
        <f t="shared" si="82"/>
        <v>3.2747747747747749</v>
      </c>
      <c r="X94" s="19" t="str">
        <f t="shared" si="83"/>
        <v/>
      </c>
      <c r="Y94" s="19">
        <f t="shared" si="84"/>
        <v>0.66610878661087869</v>
      </c>
      <c r="Z94" s="18">
        <f t="shared" si="85"/>
        <v>1.7972972972972974</v>
      </c>
      <c r="AA94" s="18">
        <f t="shared" si="86"/>
        <v>5.55</v>
      </c>
    </row>
    <row r="95" spans="1:27" ht="15.75" x14ac:dyDescent="0.25">
      <c r="A95" s="20" t="s">
        <v>165</v>
      </c>
      <c r="B95" s="21" t="s">
        <v>166</v>
      </c>
      <c r="C95" s="3">
        <f>+C24</f>
        <v>26</v>
      </c>
      <c r="D95" s="3">
        <f t="shared" ref="D95:J95" si="91">+D24</f>
        <v>20</v>
      </c>
      <c r="E95" s="3">
        <f t="shared" si="91"/>
        <v>22</v>
      </c>
      <c r="F95" s="3">
        <f t="shared" si="91"/>
        <v>0</v>
      </c>
      <c r="G95" s="3">
        <f t="shared" si="91"/>
        <v>0</v>
      </c>
      <c r="H95" s="3">
        <f t="shared" si="91"/>
        <v>0</v>
      </c>
      <c r="I95" s="3">
        <f t="shared" si="91"/>
        <v>165</v>
      </c>
      <c r="J95" s="3">
        <f t="shared" si="91"/>
        <v>7</v>
      </c>
      <c r="K95" s="22">
        <f t="shared" si="78"/>
        <v>194</v>
      </c>
      <c r="L95" s="3">
        <f>+L24</f>
        <v>207</v>
      </c>
      <c r="M95" s="3">
        <f t="shared" ref="M95:N95" si="92">+M24</f>
        <v>2</v>
      </c>
      <c r="N95" s="3">
        <f t="shared" si="92"/>
        <v>1</v>
      </c>
      <c r="O95" s="22">
        <f t="shared" si="79"/>
        <v>210</v>
      </c>
      <c r="P95" s="22">
        <f t="shared" si="80"/>
        <v>4</v>
      </c>
      <c r="Q95" s="3"/>
      <c r="R95" s="3">
        <f>+R24</f>
        <v>798</v>
      </c>
      <c r="S95" s="67">
        <f t="shared" ref="S95:U95" si="93">+S24</f>
        <v>367</v>
      </c>
      <c r="T95" s="67">
        <f t="shared" si="93"/>
        <v>399</v>
      </c>
      <c r="U95" s="3">
        <f t="shared" si="93"/>
        <v>0</v>
      </c>
      <c r="V95" s="3"/>
      <c r="W95" s="18">
        <f t="shared" si="82"/>
        <v>1.9</v>
      </c>
      <c r="X95" s="19">
        <f t="shared" si="83"/>
        <v>4.7619047619047623E-3</v>
      </c>
      <c r="Y95" s="19">
        <f t="shared" si="84"/>
        <v>0.45989974937343359</v>
      </c>
      <c r="Z95" s="18">
        <f t="shared" si="85"/>
        <v>2.0523809523809522</v>
      </c>
      <c r="AA95" s="18">
        <f t="shared" si="86"/>
        <v>8.0769230769230766</v>
      </c>
    </row>
    <row r="96" spans="1:27" ht="15.75" x14ac:dyDescent="0.25">
      <c r="A96" s="20"/>
      <c r="B96" s="21"/>
      <c r="C96" s="3"/>
      <c r="D96" s="3"/>
      <c r="E96" s="3"/>
      <c r="F96" s="3"/>
      <c r="G96" s="3"/>
      <c r="H96" s="3"/>
      <c r="I96" s="3"/>
      <c r="J96" s="3"/>
      <c r="K96" s="22">
        <f>SUM(E96:J96)</f>
        <v>0</v>
      </c>
      <c r="L96" s="3"/>
      <c r="M96" s="3"/>
      <c r="N96" s="3"/>
      <c r="O96" s="22">
        <f>SUM(L96:N96)</f>
        <v>0</v>
      </c>
      <c r="P96" s="22">
        <f t="shared" si="80"/>
        <v>0</v>
      </c>
      <c r="Q96" s="3"/>
      <c r="R96" s="3"/>
      <c r="S96" s="67"/>
      <c r="T96" s="3"/>
      <c r="U96" s="3"/>
      <c r="V96" s="3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Q64:Q65"/>
    <mergeCell ref="R64:S64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</mergeCells>
  <printOptions horizontalCentered="1" verticalCentered="1"/>
  <pageMargins left="0.70866141732283472" right="0" top="0.74803149606299213" bottom="0.74803149606299213" header="0.31496062992125984" footer="0.31496062992125984"/>
  <pageSetup paperSize="5" scale="3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topLeftCell="A31" workbookViewId="0"/>
  </sheetViews>
  <sheetFormatPr baseColWidth="10" defaultRowHeight="11.25" x14ac:dyDescent="0.2"/>
  <cols>
    <col min="1" max="1" width="11.140625" style="2" customWidth="1"/>
    <col min="2" max="2" width="45.7109375" style="2" customWidth="1"/>
    <col min="3" max="3" width="11.42578125" style="2"/>
    <col min="4" max="4" width="10.28515625" style="2" customWidth="1"/>
    <col min="5" max="5" width="9.28515625" style="2" customWidth="1"/>
    <col min="6" max="6" width="9" style="2" customWidth="1"/>
    <col min="7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1.140625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20" width="10.7109375" style="2" customWidth="1"/>
    <col min="21" max="21" width="13.57031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42" t="s">
        <v>147</v>
      </c>
      <c r="J1" s="142"/>
      <c r="K1" s="142"/>
      <c r="L1" s="142"/>
      <c r="M1" s="142"/>
      <c r="N1" s="142"/>
      <c r="O1" s="142"/>
    </row>
    <row r="2" spans="1:27" ht="15.75" x14ac:dyDescent="0.25">
      <c r="A2" s="1" t="s">
        <v>1</v>
      </c>
      <c r="B2" s="3" t="s">
        <v>2</v>
      </c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4"/>
      <c r="U2" s="4"/>
      <c r="V2" s="4"/>
    </row>
    <row r="3" spans="1:27" ht="15" x14ac:dyDescent="0.2">
      <c r="A3" s="1" t="s">
        <v>4</v>
      </c>
      <c r="B3" s="3" t="s">
        <v>172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43" t="s">
        <v>6</v>
      </c>
      <c r="B5" s="145" t="s">
        <v>7</v>
      </c>
      <c r="C5" s="132" t="s">
        <v>8</v>
      </c>
      <c r="D5" s="132" t="s">
        <v>9</v>
      </c>
      <c r="E5" s="130" t="s">
        <v>10</v>
      </c>
      <c r="F5" s="134"/>
      <c r="G5" s="134"/>
      <c r="H5" s="134"/>
      <c r="I5" s="134"/>
      <c r="J5" s="134"/>
      <c r="K5" s="131"/>
      <c r="L5" s="130" t="s">
        <v>11</v>
      </c>
      <c r="M5" s="134"/>
      <c r="N5" s="134"/>
      <c r="O5" s="131"/>
      <c r="P5" s="132" t="s">
        <v>12</v>
      </c>
      <c r="Q5" s="132" t="s">
        <v>13</v>
      </c>
      <c r="R5" s="130" t="s">
        <v>14</v>
      </c>
      <c r="S5" s="131"/>
      <c r="T5" s="130" t="s">
        <v>15</v>
      </c>
      <c r="U5" s="131"/>
      <c r="V5" s="132" t="s">
        <v>16</v>
      </c>
      <c r="W5" s="130" t="s">
        <v>17</v>
      </c>
      <c r="X5" s="134"/>
      <c r="Y5" s="134"/>
      <c r="Z5" s="134"/>
      <c r="AA5" s="131"/>
    </row>
    <row r="6" spans="1:27" ht="56.25" x14ac:dyDescent="0.2">
      <c r="A6" s="144"/>
      <c r="B6" s="146"/>
      <c r="C6" s="133"/>
      <c r="D6" s="133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3" t="s">
        <v>24</v>
      </c>
      <c r="L6" s="8" t="s">
        <v>25</v>
      </c>
      <c r="M6" s="9" t="s">
        <v>26</v>
      </c>
      <c r="N6" s="122" t="s">
        <v>27</v>
      </c>
      <c r="O6" s="9" t="s">
        <v>24</v>
      </c>
      <c r="P6" s="133"/>
      <c r="Q6" s="133"/>
      <c r="R6" s="121" t="s">
        <v>28</v>
      </c>
      <c r="S6" s="9" t="s">
        <v>29</v>
      </c>
      <c r="T6" s="121" t="s">
        <v>24</v>
      </c>
      <c r="U6" s="9" t="s">
        <v>30</v>
      </c>
      <c r="V6" s="133"/>
      <c r="W6" s="8" t="s">
        <v>31</v>
      </c>
      <c r="X6" s="14" t="s">
        <v>32</v>
      </c>
      <c r="Y6" s="14" t="s">
        <v>33</v>
      </c>
      <c r="Z6" s="14" t="s">
        <v>34</v>
      </c>
      <c r="AA6" s="123" t="s">
        <v>35</v>
      </c>
    </row>
    <row r="7" spans="1:27" ht="15.75" x14ac:dyDescent="0.25">
      <c r="A7" s="15"/>
      <c r="B7" s="124" t="s">
        <v>36</v>
      </c>
      <c r="C7" s="17">
        <f>SUM(C8:C36)</f>
        <v>292</v>
      </c>
      <c r="D7" s="17">
        <f t="shared" ref="D7:V7" si="0">SUM(D8:D36)</f>
        <v>253</v>
      </c>
      <c r="E7" s="17">
        <f t="shared" si="0"/>
        <v>947</v>
      </c>
      <c r="F7" s="17">
        <f>SUM(F8:F36)</f>
        <v>0</v>
      </c>
      <c r="G7" s="17">
        <f>SUM(G8:G36)</f>
        <v>84</v>
      </c>
      <c r="H7" s="17">
        <f>SUM(H8:H36)</f>
        <v>0</v>
      </c>
      <c r="I7" s="17">
        <f>SUM(I8:I36)</f>
        <v>193</v>
      </c>
      <c r="J7" s="17">
        <f t="shared" si="0"/>
        <v>209</v>
      </c>
      <c r="K7" s="17">
        <f t="shared" si="0"/>
        <v>1433</v>
      </c>
      <c r="L7" s="17">
        <f t="shared" si="0"/>
        <v>1203</v>
      </c>
      <c r="M7" s="17">
        <f t="shared" si="0"/>
        <v>209</v>
      </c>
      <c r="N7" s="17">
        <f t="shared" si="0"/>
        <v>55</v>
      </c>
      <c r="O7" s="17">
        <f t="shared" si="0"/>
        <v>1467</v>
      </c>
      <c r="P7" s="17">
        <f t="shared" si="0"/>
        <v>219</v>
      </c>
      <c r="Q7" s="17">
        <f t="shared" si="0"/>
        <v>0</v>
      </c>
      <c r="R7" s="17">
        <f t="shared" si="0"/>
        <v>8374</v>
      </c>
      <c r="S7" s="17">
        <f t="shared" si="0"/>
        <v>6456</v>
      </c>
      <c r="T7" s="17">
        <f t="shared" si="0"/>
        <v>6808</v>
      </c>
      <c r="U7" s="17">
        <f t="shared" si="0"/>
        <v>6301</v>
      </c>
      <c r="V7" s="17">
        <f t="shared" si="0"/>
        <v>0</v>
      </c>
      <c r="W7" s="18">
        <f t="shared" ref="W7:W36" si="1">IF(S7&gt;0,T7/O7,"")</f>
        <v>4.6407634628493524</v>
      </c>
      <c r="X7" s="19">
        <f t="shared" ref="X7:X36" si="2">IF(N7&gt;0,(N7/O7),"")</f>
        <v>3.7491479209270623E-2</v>
      </c>
      <c r="Y7" s="19">
        <f t="shared" ref="Y7:Y36" si="3">IF(S7&gt;0,(S7/R7),"")</f>
        <v>0.77095772629567705</v>
      </c>
      <c r="Z7" s="18">
        <f t="shared" ref="Z7:Z36" si="4">IF(S7&gt;0,(R7-S7)/O7,"")</f>
        <v>1.3074301295160191</v>
      </c>
      <c r="AA7" s="18">
        <f t="shared" ref="AA7:AA36" si="5">IF(S7&gt;0,O7/C7,"")</f>
        <v>5.0239726027397262</v>
      </c>
    </row>
    <row r="8" spans="1:27" ht="15.75" x14ac:dyDescent="0.25">
      <c r="A8" s="20" t="s">
        <v>37</v>
      </c>
      <c r="B8" s="21" t="s">
        <v>38</v>
      </c>
      <c r="C8" s="3">
        <v>65</v>
      </c>
      <c r="D8" s="3">
        <v>77</v>
      </c>
      <c r="E8" s="3">
        <v>217</v>
      </c>
      <c r="F8" s="3"/>
      <c r="G8" s="3">
        <v>8</v>
      </c>
      <c r="H8" s="3"/>
      <c r="I8" s="3"/>
      <c r="J8" s="3">
        <v>43</v>
      </c>
      <c r="K8" s="22">
        <f>SUM(E8:J8)</f>
        <v>268</v>
      </c>
      <c r="L8" s="67">
        <v>248</v>
      </c>
      <c r="M8" s="67">
        <v>30</v>
      </c>
      <c r="N8" s="67">
        <v>15</v>
      </c>
      <c r="O8" s="22">
        <f t="shared" ref="O8:O36" si="6">SUM(L8:N8)</f>
        <v>293</v>
      </c>
      <c r="P8" s="22">
        <f t="shared" ref="P8:P36" si="7">+D8+K8-O8</f>
        <v>52</v>
      </c>
      <c r="Q8" s="3"/>
      <c r="R8" s="3">
        <v>1949</v>
      </c>
      <c r="S8" s="67">
        <v>1650</v>
      </c>
      <c r="T8" s="3">
        <v>1831</v>
      </c>
      <c r="U8" s="3">
        <v>1801</v>
      </c>
      <c r="V8" s="3"/>
      <c r="W8" s="18">
        <f t="shared" si="1"/>
        <v>6.2491467576791813</v>
      </c>
      <c r="X8" s="19">
        <f t="shared" si="2"/>
        <v>5.1194539249146756E-2</v>
      </c>
      <c r="Y8" s="19">
        <f t="shared" si="3"/>
        <v>0.84658799384299643</v>
      </c>
      <c r="Z8" s="18">
        <f t="shared" si="4"/>
        <v>1.0204778156996588</v>
      </c>
      <c r="AA8" s="18">
        <f t="shared" si="5"/>
        <v>4.5076923076923077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16</v>
      </c>
      <c r="E9" s="3">
        <v>77</v>
      </c>
      <c r="F9" s="3"/>
      <c r="G9" s="3"/>
      <c r="H9" s="3"/>
      <c r="I9" s="3"/>
      <c r="J9" s="3">
        <v>24</v>
      </c>
      <c r="K9" s="22">
        <f t="shared" ref="K9:K36" si="8">SUM(E9:J9)</f>
        <v>101</v>
      </c>
      <c r="L9" s="3">
        <v>56</v>
      </c>
      <c r="M9" s="3">
        <v>26</v>
      </c>
      <c r="N9" s="3">
        <v>20</v>
      </c>
      <c r="O9" s="22">
        <f t="shared" si="6"/>
        <v>102</v>
      </c>
      <c r="P9" s="22">
        <f t="shared" si="7"/>
        <v>15</v>
      </c>
      <c r="Q9" s="3"/>
      <c r="R9" s="3">
        <v>480</v>
      </c>
      <c r="S9" s="3">
        <v>448</v>
      </c>
      <c r="T9" s="3">
        <v>478</v>
      </c>
      <c r="U9" s="3">
        <v>467</v>
      </c>
      <c r="V9" s="3"/>
      <c r="W9" s="18">
        <f t="shared" si="1"/>
        <v>4.6862745098039218</v>
      </c>
      <c r="X9" s="19">
        <f t="shared" si="2"/>
        <v>0.19607843137254902</v>
      </c>
      <c r="Y9" s="19">
        <f t="shared" si="3"/>
        <v>0.93333333333333335</v>
      </c>
      <c r="Z9" s="18">
        <f t="shared" si="4"/>
        <v>0.31372549019607843</v>
      </c>
      <c r="AA9" s="18">
        <f t="shared" si="5"/>
        <v>6.375</v>
      </c>
    </row>
    <row r="10" spans="1:27" ht="15" x14ac:dyDescent="0.2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14</v>
      </c>
      <c r="E13" s="3">
        <v>86</v>
      </c>
      <c r="F13" s="3"/>
      <c r="G13" s="3">
        <v>15</v>
      </c>
      <c r="H13" s="3"/>
      <c r="I13" s="3"/>
      <c r="J13" s="3">
        <v>8</v>
      </c>
      <c r="K13" s="22">
        <f t="shared" si="8"/>
        <v>109</v>
      </c>
      <c r="L13" s="3">
        <v>108</v>
      </c>
      <c r="M13" s="3">
        <v>6</v>
      </c>
      <c r="N13" s="3"/>
      <c r="O13" s="22">
        <f t="shared" si="6"/>
        <v>114</v>
      </c>
      <c r="P13" s="22">
        <f t="shared" si="7"/>
        <v>9</v>
      </c>
      <c r="Q13" s="3"/>
      <c r="R13" s="3">
        <v>598</v>
      </c>
      <c r="S13" s="3">
        <v>365</v>
      </c>
      <c r="T13" s="3">
        <v>346</v>
      </c>
      <c r="U13" s="3">
        <v>346</v>
      </c>
      <c r="V13" s="3"/>
      <c r="W13" s="18">
        <f t="shared" si="1"/>
        <v>3.0350877192982457</v>
      </c>
      <c r="X13" s="19" t="str">
        <f t="shared" si="2"/>
        <v/>
      </c>
      <c r="Y13" s="19">
        <f t="shared" si="3"/>
        <v>0.61036789297658867</v>
      </c>
      <c r="Z13" s="18">
        <f t="shared" si="4"/>
        <v>2.0438596491228069</v>
      </c>
      <c r="AA13" s="18">
        <f t="shared" si="5"/>
        <v>3.8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7</v>
      </c>
      <c r="E14" s="67">
        <v>38</v>
      </c>
      <c r="F14" s="67"/>
      <c r="G14" s="67"/>
      <c r="H14" s="67"/>
      <c r="I14" s="67"/>
      <c r="J14" s="67"/>
      <c r="K14" s="83">
        <f t="shared" si="8"/>
        <v>38</v>
      </c>
      <c r="L14" s="67">
        <v>11</v>
      </c>
      <c r="M14" s="67"/>
      <c r="N14" s="67"/>
      <c r="O14" s="83">
        <f t="shared" si="6"/>
        <v>11</v>
      </c>
      <c r="P14" s="83">
        <v>10</v>
      </c>
      <c r="Q14" s="89"/>
      <c r="R14" s="67">
        <v>300</v>
      </c>
      <c r="S14" s="67">
        <v>209</v>
      </c>
      <c r="T14" s="67">
        <v>196</v>
      </c>
      <c r="U14" s="67">
        <v>196</v>
      </c>
      <c r="V14" s="67"/>
      <c r="W14" s="90">
        <f t="shared" si="1"/>
        <v>17.818181818181817</v>
      </c>
      <c r="X14" s="91" t="str">
        <f t="shared" si="2"/>
        <v/>
      </c>
      <c r="Y14" s="91">
        <f t="shared" si="3"/>
        <v>0.69666666666666666</v>
      </c>
      <c r="Z14" s="90">
        <f t="shared" si="4"/>
        <v>8.2727272727272734</v>
      </c>
      <c r="AA14" s="90">
        <f t="shared" si="5"/>
        <v>1.1000000000000001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8</v>
      </c>
      <c r="E15" s="67">
        <v>16</v>
      </c>
      <c r="F15" s="67"/>
      <c r="G15" s="67"/>
      <c r="H15" s="67"/>
      <c r="I15" s="67"/>
      <c r="J15" s="67"/>
      <c r="K15" s="83">
        <f t="shared" si="8"/>
        <v>16</v>
      </c>
      <c r="L15" s="67">
        <v>39</v>
      </c>
      <c r="M15" s="67"/>
      <c r="N15" s="67"/>
      <c r="O15" s="83">
        <f t="shared" si="6"/>
        <v>39</v>
      </c>
      <c r="P15" s="83">
        <v>9</v>
      </c>
      <c r="Q15" s="67"/>
      <c r="R15" s="67">
        <v>302</v>
      </c>
      <c r="S15" s="67">
        <v>212</v>
      </c>
      <c r="T15" s="67">
        <v>189</v>
      </c>
      <c r="U15" s="67">
        <v>180</v>
      </c>
      <c r="V15" s="67"/>
      <c r="W15" s="90">
        <f t="shared" si="1"/>
        <v>4.8461538461538458</v>
      </c>
      <c r="X15" s="91" t="str">
        <f t="shared" si="2"/>
        <v/>
      </c>
      <c r="Y15" s="91">
        <f t="shared" si="3"/>
        <v>0.70198675496688745</v>
      </c>
      <c r="Z15" s="90">
        <f t="shared" si="4"/>
        <v>2.3076923076923075</v>
      </c>
      <c r="AA15" s="90">
        <f t="shared" si="5"/>
        <v>3.9</v>
      </c>
    </row>
    <row r="16" spans="1:27" ht="15" x14ac:dyDescent="0.2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67">
        <v>36</v>
      </c>
      <c r="E17" s="67">
        <v>212</v>
      </c>
      <c r="F17" s="67"/>
      <c r="G17" s="67"/>
      <c r="H17" s="67"/>
      <c r="I17" s="67"/>
      <c r="J17" s="67">
        <v>2</v>
      </c>
      <c r="K17" s="83">
        <f>SUM(E17:J17)</f>
        <v>214</v>
      </c>
      <c r="L17" s="67">
        <v>225</v>
      </c>
      <c r="M17" s="67">
        <v>4</v>
      </c>
      <c r="N17" s="67"/>
      <c r="O17" s="22">
        <f t="shared" si="6"/>
        <v>229</v>
      </c>
      <c r="P17" s="83">
        <f t="shared" si="7"/>
        <v>21</v>
      </c>
      <c r="Q17" s="67"/>
      <c r="R17" s="67">
        <v>1117</v>
      </c>
      <c r="S17" s="67">
        <v>774</v>
      </c>
      <c r="T17" s="67">
        <v>846</v>
      </c>
      <c r="U17" s="67">
        <v>844</v>
      </c>
      <c r="V17" s="67"/>
      <c r="W17" s="18">
        <f>IF(S17&gt;0,T17/O17,"")</f>
        <v>3.6943231441048034</v>
      </c>
      <c r="X17" s="19" t="str">
        <f>IF(N17&gt;0,(N17/O17),"")</f>
        <v/>
      </c>
      <c r="Y17" s="19">
        <f>IF(S17&gt;0,(S17/R17),"")</f>
        <v>0.69292748433303486</v>
      </c>
      <c r="Z17" s="18">
        <f>IF(S17&gt;0,(R17-S17)/O17,"")</f>
        <v>1.4978165938864629</v>
      </c>
      <c r="AA17" s="18">
        <f>IF(S17&gt;0,O17/C17,"")</f>
        <v>5.7249999999999996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v>8</v>
      </c>
      <c r="E18" s="3">
        <v>40</v>
      </c>
      <c r="F18" s="3"/>
      <c r="G18" s="3">
        <v>2</v>
      </c>
      <c r="H18" s="3"/>
      <c r="I18" s="3"/>
      <c r="J18" s="3"/>
      <c r="K18" s="22">
        <f>SUM(E18:J18)</f>
        <v>42</v>
      </c>
      <c r="L18" s="3">
        <v>45</v>
      </c>
      <c r="M18" s="3">
        <v>1</v>
      </c>
      <c r="N18" s="3">
        <v>1</v>
      </c>
      <c r="O18" s="22">
        <f t="shared" si="6"/>
        <v>47</v>
      </c>
      <c r="P18" s="22">
        <f t="shared" si="7"/>
        <v>3</v>
      </c>
      <c r="Q18" s="3"/>
      <c r="R18" s="3">
        <v>300</v>
      </c>
      <c r="S18" s="3">
        <v>114</v>
      </c>
      <c r="T18" s="3">
        <v>129</v>
      </c>
      <c r="U18" s="3">
        <v>129</v>
      </c>
      <c r="V18" s="3"/>
      <c r="W18" s="18">
        <f>IF(S18&gt;0,T18/O18,"")</f>
        <v>2.7446808510638299</v>
      </c>
      <c r="X18" s="19">
        <f>IF(N18&gt;0,(N18/O18),"")</f>
        <v>2.1276595744680851E-2</v>
      </c>
      <c r="Y18" s="19">
        <f>IF(S18&gt;0,(S18/R18),"")</f>
        <v>0.38</v>
      </c>
      <c r="Z18" s="18">
        <f>IF(S18&gt;0,(R18-S18)/O18,"")</f>
        <v>3.9574468085106385</v>
      </c>
      <c r="AA18" s="18">
        <f>IF(S18&gt;0,O18/C18,"")</f>
        <v>4.7</v>
      </c>
    </row>
    <row r="19" spans="1:27" ht="15" x14ac:dyDescent="0.2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4</v>
      </c>
      <c r="E24" s="3">
        <v>10</v>
      </c>
      <c r="F24" s="3"/>
      <c r="G24" s="3"/>
      <c r="H24" s="3"/>
      <c r="I24" s="67">
        <v>193</v>
      </c>
      <c r="J24" s="3">
        <v>11</v>
      </c>
      <c r="K24" s="22">
        <f t="shared" si="8"/>
        <v>214</v>
      </c>
      <c r="L24" s="67">
        <v>201</v>
      </c>
      <c r="M24" s="3">
        <v>2</v>
      </c>
      <c r="N24" s="3"/>
      <c r="O24" s="22">
        <f t="shared" si="6"/>
        <v>203</v>
      </c>
      <c r="P24" s="22">
        <f t="shared" si="7"/>
        <v>15</v>
      </c>
      <c r="Q24" s="3"/>
      <c r="R24" s="3">
        <v>780</v>
      </c>
      <c r="S24" s="67">
        <v>386</v>
      </c>
      <c r="T24" s="67">
        <v>398</v>
      </c>
      <c r="U24" s="3"/>
      <c r="V24" s="3"/>
      <c r="W24" s="18">
        <f t="shared" si="1"/>
        <v>1.9605911330049262</v>
      </c>
      <c r="X24" s="19" t="str">
        <f t="shared" si="2"/>
        <v/>
      </c>
      <c r="Y24" s="19">
        <f t="shared" si="3"/>
        <v>0.49487179487179489</v>
      </c>
      <c r="Z24" s="18">
        <f t="shared" si="4"/>
        <v>1.9408866995073892</v>
      </c>
      <c r="AA24" s="18">
        <f t="shared" si="5"/>
        <v>7.8076923076923075</v>
      </c>
    </row>
    <row r="25" spans="1:27" ht="15" x14ac:dyDescent="0.2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7</v>
      </c>
      <c r="E26" s="3">
        <v>19</v>
      </c>
      <c r="F26" s="3"/>
      <c r="G26" s="3"/>
      <c r="H26" s="3"/>
      <c r="I26" s="3"/>
      <c r="J26" s="3">
        <v>17</v>
      </c>
      <c r="K26" s="22">
        <f t="shared" si="8"/>
        <v>36</v>
      </c>
      <c r="L26" s="3">
        <v>2</v>
      </c>
      <c r="M26" s="3">
        <v>23</v>
      </c>
      <c r="N26" s="3">
        <v>10</v>
      </c>
      <c r="O26" s="22">
        <f t="shared" si="6"/>
        <v>35</v>
      </c>
      <c r="P26" s="22">
        <f t="shared" si="7"/>
        <v>8</v>
      </c>
      <c r="Q26" s="3"/>
      <c r="R26" s="3">
        <v>240</v>
      </c>
      <c r="S26" s="3">
        <v>219</v>
      </c>
      <c r="T26" s="3">
        <v>206</v>
      </c>
      <c r="U26" s="3">
        <v>200</v>
      </c>
      <c r="V26" s="3"/>
      <c r="W26" s="18">
        <f t="shared" si="1"/>
        <v>5.8857142857142861</v>
      </c>
      <c r="X26" s="19">
        <f t="shared" si="2"/>
        <v>0.2857142857142857</v>
      </c>
      <c r="Y26" s="19">
        <f t="shared" si="3"/>
        <v>0.91249999999999998</v>
      </c>
      <c r="Z26" s="18">
        <f t="shared" si="4"/>
        <v>0.6</v>
      </c>
      <c r="AA26" s="18">
        <f t="shared" si="5"/>
        <v>4.375</v>
      </c>
    </row>
    <row r="27" spans="1:27" ht="15" x14ac:dyDescent="0.2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6</v>
      </c>
      <c r="E28" s="3">
        <v>11</v>
      </c>
      <c r="F28" s="3"/>
      <c r="G28" s="3"/>
      <c r="H28" s="3"/>
      <c r="I28" s="3"/>
      <c r="J28" s="3">
        <v>14</v>
      </c>
      <c r="K28" s="22">
        <f t="shared" si="8"/>
        <v>25</v>
      </c>
      <c r="L28" s="3">
        <v>6</v>
      </c>
      <c r="M28" s="3">
        <v>18</v>
      </c>
      <c r="N28" s="3">
        <v>1</v>
      </c>
      <c r="O28" s="22">
        <f t="shared" si="6"/>
        <v>25</v>
      </c>
      <c r="P28" s="22">
        <f t="shared" si="7"/>
        <v>6</v>
      </c>
      <c r="Q28" s="3"/>
      <c r="R28" s="3">
        <v>180</v>
      </c>
      <c r="S28" s="3">
        <v>166</v>
      </c>
      <c r="T28" s="3">
        <v>134</v>
      </c>
      <c r="U28" s="3">
        <v>128</v>
      </c>
      <c r="V28" s="3"/>
      <c r="W28" s="18">
        <f t="shared" si="1"/>
        <v>5.36</v>
      </c>
      <c r="X28" s="19">
        <f t="shared" si="2"/>
        <v>0.04</v>
      </c>
      <c r="Y28" s="19">
        <f t="shared" si="3"/>
        <v>0.92222222222222228</v>
      </c>
      <c r="Z28" s="18">
        <f t="shared" si="4"/>
        <v>0.56000000000000005</v>
      </c>
      <c r="AA28" s="18">
        <f t="shared" si="5"/>
        <v>4.166666666666667</v>
      </c>
    </row>
    <row r="29" spans="1:27" ht="15" x14ac:dyDescent="0.2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6</v>
      </c>
      <c r="E30" s="3">
        <v>14</v>
      </c>
      <c r="F30" s="3"/>
      <c r="G30" s="3">
        <v>1</v>
      </c>
      <c r="H30" s="3"/>
      <c r="I30" s="3"/>
      <c r="J30" s="3">
        <v>6</v>
      </c>
      <c r="K30" s="22">
        <f t="shared" si="8"/>
        <v>21</v>
      </c>
      <c r="L30" s="3">
        <v>14</v>
      </c>
      <c r="M30" s="3">
        <v>8</v>
      </c>
      <c r="N30" s="3">
        <v>2</v>
      </c>
      <c r="O30" s="22">
        <f t="shared" si="6"/>
        <v>24</v>
      </c>
      <c r="P30" s="22">
        <f t="shared" si="7"/>
        <v>3</v>
      </c>
      <c r="Q30" s="3"/>
      <c r="R30" s="3">
        <v>180</v>
      </c>
      <c r="S30" s="3">
        <v>122</v>
      </c>
      <c r="T30" s="3">
        <v>189</v>
      </c>
      <c r="U30" s="3">
        <v>189</v>
      </c>
      <c r="V30" s="3"/>
      <c r="W30" s="18">
        <f t="shared" si="1"/>
        <v>7.875</v>
      </c>
      <c r="X30" s="19">
        <f t="shared" si="2"/>
        <v>8.3333333333333329E-2</v>
      </c>
      <c r="Y30" s="19">
        <f t="shared" si="3"/>
        <v>0.67777777777777781</v>
      </c>
      <c r="Z30" s="18">
        <f t="shared" si="4"/>
        <v>2.4166666666666665</v>
      </c>
      <c r="AA30" s="18">
        <f t="shared" si="5"/>
        <v>4</v>
      </c>
    </row>
    <row r="31" spans="1:27" ht="15" x14ac:dyDescent="0.2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v>16</v>
      </c>
      <c r="E34" s="67">
        <v>108</v>
      </c>
      <c r="F34" s="3"/>
      <c r="G34" s="3">
        <v>7</v>
      </c>
      <c r="H34" s="3"/>
      <c r="I34" s="3"/>
      <c r="J34" s="3">
        <v>23</v>
      </c>
      <c r="K34" s="83">
        <f>SUM(E34:J34)</f>
        <v>138</v>
      </c>
      <c r="L34" s="3">
        <v>68</v>
      </c>
      <c r="M34" s="67">
        <v>66</v>
      </c>
      <c r="N34" s="3">
        <v>5</v>
      </c>
      <c r="O34" s="22">
        <f>SUM(L34:N34)</f>
        <v>139</v>
      </c>
      <c r="P34" s="22">
        <f>+D34+K34-O34</f>
        <v>15</v>
      </c>
      <c r="Q34" s="3"/>
      <c r="R34" s="3">
        <v>480</v>
      </c>
      <c r="S34" s="67">
        <v>453</v>
      </c>
      <c r="T34" s="3">
        <v>549</v>
      </c>
      <c r="U34" s="67">
        <v>549</v>
      </c>
      <c r="V34" s="3"/>
      <c r="W34" s="18">
        <f>IF(S34&gt;0,T34/O34,"")</f>
        <v>3.949640287769784</v>
      </c>
      <c r="X34" s="19">
        <f>IF(N34&gt;0,(N34/O34),"")</f>
        <v>3.5971223021582732E-2</v>
      </c>
      <c r="Y34" s="19">
        <f>IF(S34&gt;0,(S34/R34),"")</f>
        <v>0.94374999999999998</v>
      </c>
      <c r="Z34" s="18">
        <f>IF(S34&gt;0,(R34-S34)/O34,"")</f>
        <v>0.19424460431654678</v>
      </c>
      <c r="AA34" s="18">
        <f>IF(S34&gt;0,O34/C34,"")</f>
        <v>8.6875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v>48</v>
      </c>
      <c r="E35" s="3">
        <v>99</v>
      </c>
      <c r="F35" s="3"/>
      <c r="G35" s="3">
        <v>51</v>
      </c>
      <c r="H35" s="3"/>
      <c r="I35" s="3"/>
      <c r="J35" s="67">
        <v>61</v>
      </c>
      <c r="K35" s="83">
        <f>SUM(E35:J35)</f>
        <v>211</v>
      </c>
      <c r="L35" s="67">
        <v>180</v>
      </c>
      <c r="M35" s="3">
        <v>25</v>
      </c>
      <c r="N35" s="3">
        <v>1</v>
      </c>
      <c r="O35" s="22">
        <f>SUM(L35:N35)</f>
        <v>206</v>
      </c>
      <c r="P35" s="22">
        <f>+D35+K35-O35</f>
        <v>53</v>
      </c>
      <c r="Q35" s="3"/>
      <c r="R35" s="3">
        <v>1468</v>
      </c>
      <c r="S35" s="3">
        <v>1338</v>
      </c>
      <c r="T35" s="3">
        <v>1317</v>
      </c>
      <c r="U35" s="3">
        <v>1272</v>
      </c>
      <c r="V35" s="3"/>
      <c r="W35" s="18">
        <f>IF(S35&gt;0,T35/O35,"")</f>
        <v>6.3932038834951452</v>
      </c>
      <c r="X35" s="19">
        <f>IF(N35&gt;0,(N35/O35),"")</f>
        <v>4.8543689320388345E-3</v>
      </c>
      <c r="Y35" s="19">
        <f>IF(S35&gt;0,(S35/R35),"")</f>
        <v>0.91144414168937327</v>
      </c>
      <c r="Z35" s="18">
        <f>IF(S35&gt;0,(R35-S35)/O35,"")</f>
        <v>0.6310679611650486</v>
      </c>
      <c r="AA35" s="18">
        <f>IF(S35&gt;0,O35/C35,"")</f>
        <v>4.204081632653061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5588</v>
      </c>
      <c r="E39" s="135" t="s">
        <v>98</v>
      </c>
      <c r="F39" s="136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200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5" t="s">
        <v>113</v>
      </c>
      <c r="F43" s="136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7" t="s">
        <v>125</v>
      </c>
      <c r="G46" s="148"/>
      <c r="H46" s="148"/>
      <c r="I46" s="149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7" t="s">
        <v>129</v>
      </c>
      <c r="G47" s="138"/>
      <c r="H47" s="138"/>
      <c r="I47" s="139"/>
      <c r="J47" s="53">
        <v>69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317</v>
      </c>
      <c r="E48" s="56" t="s">
        <v>132</v>
      </c>
      <c r="F48" s="57" t="s">
        <v>24</v>
      </c>
      <c r="G48" s="48"/>
      <c r="H48" s="48"/>
      <c r="I48" s="32"/>
      <c r="J48" s="58">
        <f>SUM(J44:J47)</f>
        <v>69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196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39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6340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42" t="s">
        <v>146</v>
      </c>
      <c r="J60" s="142"/>
      <c r="K60" s="142"/>
      <c r="L60" s="142"/>
      <c r="M60" s="142"/>
      <c r="N60" s="142"/>
      <c r="O60" s="142"/>
    </row>
    <row r="61" spans="1:27" ht="15.75" x14ac:dyDescent="0.25">
      <c r="A61" s="1" t="s">
        <v>1</v>
      </c>
      <c r="B61" s="3" t="s">
        <v>2</v>
      </c>
      <c r="D61" s="140" t="s">
        <v>3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4"/>
      <c r="U61" s="4"/>
      <c r="V61" s="4"/>
    </row>
    <row r="62" spans="1:27" ht="15" x14ac:dyDescent="0.2">
      <c r="A62" s="1" t="s">
        <v>4</v>
      </c>
      <c r="B62" s="3" t="s">
        <v>172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43" t="s">
        <v>6</v>
      </c>
      <c r="B64" s="145" t="s">
        <v>7</v>
      </c>
      <c r="C64" s="132" t="s">
        <v>8</v>
      </c>
      <c r="D64" s="132" t="s">
        <v>9</v>
      </c>
      <c r="E64" s="130" t="s">
        <v>10</v>
      </c>
      <c r="F64" s="134"/>
      <c r="G64" s="134"/>
      <c r="H64" s="134"/>
      <c r="I64" s="134"/>
      <c r="J64" s="134"/>
      <c r="K64" s="131"/>
      <c r="L64" s="130" t="s">
        <v>11</v>
      </c>
      <c r="M64" s="134"/>
      <c r="N64" s="134"/>
      <c r="O64" s="131"/>
      <c r="P64" s="132" t="s">
        <v>12</v>
      </c>
      <c r="Q64" s="132" t="s">
        <v>13</v>
      </c>
      <c r="R64" s="130" t="s">
        <v>14</v>
      </c>
      <c r="S64" s="131"/>
      <c r="T64" s="130" t="s">
        <v>15</v>
      </c>
      <c r="U64" s="131"/>
      <c r="V64" s="132" t="s">
        <v>16</v>
      </c>
      <c r="W64" s="130" t="s">
        <v>17</v>
      </c>
      <c r="X64" s="134"/>
      <c r="Y64" s="134"/>
      <c r="Z64" s="134"/>
      <c r="AA64" s="131"/>
    </row>
    <row r="65" spans="1:27" ht="56.25" x14ac:dyDescent="0.2">
      <c r="A65" s="144"/>
      <c r="B65" s="146"/>
      <c r="C65" s="133"/>
      <c r="D65" s="133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3" t="s">
        <v>24</v>
      </c>
      <c r="L65" s="8" t="s">
        <v>25</v>
      </c>
      <c r="M65" s="9" t="s">
        <v>26</v>
      </c>
      <c r="N65" s="122" t="s">
        <v>27</v>
      </c>
      <c r="O65" s="9" t="s">
        <v>24</v>
      </c>
      <c r="P65" s="133"/>
      <c r="Q65" s="133"/>
      <c r="R65" s="121" t="s">
        <v>28</v>
      </c>
      <c r="S65" s="9" t="s">
        <v>29</v>
      </c>
      <c r="T65" s="121" t="s">
        <v>24</v>
      </c>
      <c r="U65" s="9" t="s">
        <v>30</v>
      </c>
      <c r="V65" s="133"/>
      <c r="W65" s="8" t="s">
        <v>31</v>
      </c>
      <c r="X65" s="14" t="s">
        <v>32</v>
      </c>
      <c r="Y65" s="14" t="s">
        <v>33</v>
      </c>
      <c r="Z65" s="14" t="s">
        <v>34</v>
      </c>
      <c r="AA65" s="123" t="s">
        <v>35</v>
      </c>
    </row>
    <row r="66" spans="1:27" ht="15.75" x14ac:dyDescent="0.25">
      <c r="A66" s="15"/>
      <c r="B66" s="124" t="s">
        <v>36</v>
      </c>
      <c r="C66" s="17">
        <f t="shared" ref="C66:V66" si="9">SUM(C67:C78)</f>
        <v>292</v>
      </c>
      <c r="D66" s="17">
        <f t="shared" si="9"/>
        <v>253</v>
      </c>
      <c r="E66" s="17">
        <f t="shared" si="9"/>
        <v>947</v>
      </c>
      <c r="F66" s="17">
        <f t="shared" si="9"/>
        <v>0</v>
      </c>
      <c r="G66" s="17">
        <f t="shared" si="9"/>
        <v>84</v>
      </c>
      <c r="H66" s="17">
        <f t="shared" si="9"/>
        <v>0</v>
      </c>
      <c r="I66" s="17">
        <f t="shared" si="9"/>
        <v>193</v>
      </c>
      <c r="J66" s="17">
        <f t="shared" si="9"/>
        <v>209</v>
      </c>
      <c r="K66" s="17">
        <f t="shared" si="9"/>
        <v>1433</v>
      </c>
      <c r="L66" s="17">
        <f t="shared" si="9"/>
        <v>1203</v>
      </c>
      <c r="M66" s="17">
        <f t="shared" si="9"/>
        <v>209</v>
      </c>
      <c r="N66" s="17">
        <f t="shared" si="9"/>
        <v>55</v>
      </c>
      <c r="O66" s="17">
        <f t="shared" si="9"/>
        <v>1467</v>
      </c>
      <c r="P66" s="17">
        <f t="shared" si="9"/>
        <v>219</v>
      </c>
      <c r="Q66" s="17">
        <f t="shared" si="9"/>
        <v>0</v>
      </c>
      <c r="R66" s="17">
        <f t="shared" si="9"/>
        <v>8374</v>
      </c>
      <c r="S66" s="17">
        <f t="shared" si="9"/>
        <v>6456</v>
      </c>
      <c r="T66" s="17">
        <f t="shared" si="9"/>
        <v>6808</v>
      </c>
      <c r="U66" s="17">
        <f t="shared" si="9"/>
        <v>6301</v>
      </c>
      <c r="V66" s="17">
        <f t="shared" si="9"/>
        <v>0</v>
      </c>
      <c r="W66" s="18">
        <f t="shared" ref="W66:W70" si="10">IF(S66&gt;0,T66/O66,"")</f>
        <v>4.6407634628493524</v>
      </c>
      <c r="X66" s="19">
        <f t="shared" ref="X66:X70" si="11">IF(N66&gt;0,(N66/O66),"")</f>
        <v>3.7491479209270623E-2</v>
      </c>
      <c r="Y66" s="19">
        <f t="shared" ref="Y66:Y70" si="12">IF(S66&gt;0,(S66/R66),"")</f>
        <v>0.77095772629567705</v>
      </c>
      <c r="Z66" s="18">
        <f t="shared" ref="Z66:Z70" si="13">IF(S66&gt;0,(R66-S66)/O66,"")</f>
        <v>1.3074301295160191</v>
      </c>
      <c r="AA66" s="18">
        <f t="shared" ref="AA66:AA70" si="14">IF(S66&gt;0,O66/C66,"")</f>
        <v>5.0239726027397262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93</v>
      </c>
      <c r="E67" s="3">
        <f t="shared" si="15"/>
        <v>294</v>
      </c>
      <c r="F67" s="3">
        <f t="shared" si="15"/>
        <v>0</v>
      </c>
      <c r="G67" s="3">
        <f t="shared" si="15"/>
        <v>8</v>
      </c>
      <c r="H67" s="3">
        <f t="shared" si="15"/>
        <v>0</v>
      </c>
      <c r="I67" s="3">
        <f t="shared" si="15"/>
        <v>0</v>
      </c>
      <c r="J67" s="3">
        <f t="shared" si="15"/>
        <v>67</v>
      </c>
      <c r="K67" s="22">
        <f>SUM(E67:J67)</f>
        <v>369</v>
      </c>
      <c r="L67" s="67">
        <f>+L8+L9</f>
        <v>304</v>
      </c>
      <c r="M67" s="67">
        <f t="shared" ref="M67:N67" si="16">+M8+M9</f>
        <v>56</v>
      </c>
      <c r="N67" s="67">
        <f t="shared" si="16"/>
        <v>35</v>
      </c>
      <c r="O67" s="22">
        <f t="shared" ref="O67:O70" si="17">SUM(L67:N67)</f>
        <v>395</v>
      </c>
      <c r="P67" s="22">
        <f t="shared" ref="P67:P68" si="18">+D67+K67-O67</f>
        <v>67</v>
      </c>
      <c r="Q67" s="3"/>
      <c r="R67" s="3">
        <f>+R8+R9</f>
        <v>2429</v>
      </c>
      <c r="S67" s="3">
        <f t="shared" ref="S67:U67" si="19">+S8+S9</f>
        <v>2098</v>
      </c>
      <c r="T67" s="3">
        <f t="shared" si="19"/>
        <v>2309</v>
      </c>
      <c r="U67" s="3">
        <f t="shared" si="19"/>
        <v>2268</v>
      </c>
      <c r="V67" s="3"/>
      <c r="W67" s="18">
        <f t="shared" si="10"/>
        <v>5.8455696202531646</v>
      </c>
      <c r="X67" s="19">
        <f t="shared" si="11"/>
        <v>8.8607594936708861E-2</v>
      </c>
      <c r="Y67" s="19">
        <f t="shared" si="12"/>
        <v>0.86372993001235077</v>
      </c>
      <c r="Z67" s="18">
        <f t="shared" si="13"/>
        <v>0.83797468354430382</v>
      </c>
      <c r="AA67" s="18">
        <f t="shared" si="14"/>
        <v>4.8765432098765435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14</v>
      </c>
      <c r="E68" s="3">
        <f t="shared" si="20"/>
        <v>86</v>
      </c>
      <c r="F68" s="3">
        <f t="shared" si="20"/>
        <v>0</v>
      </c>
      <c r="G68" s="3">
        <f t="shared" si="20"/>
        <v>15</v>
      </c>
      <c r="H68" s="3">
        <f t="shared" si="20"/>
        <v>0</v>
      </c>
      <c r="I68" s="3">
        <f t="shared" si="20"/>
        <v>0</v>
      </c>
      <c r="J68" s="3">
        <f t="shared" si="20"/>
        <v>8</v>
      </c>
      <c r="K68" s="22">
        <f t="shared" ref="K68:K70" si="21">SUM(E68:J68)</f>
        <v>109</v>
      </c>
      <c r="L68" s="3">
        <f>+L13</f>
        <v>108</v>
      </c>
      <c r="M68" s="3">
        <f t="shared" ref="M68:N68" si="22">+M13</f>
        <v>6</v>
      </c>
      <c r="N68" s="3">
        <f t="shared" si="22"/>
        <v>0</v>
      </c>
      <c r="O68" s="22">
        <f t="shared" si="17"/>
        <v>114</v>
      </c>
      <c r="P68" s="22">
        <f t="shared" si="18"/>
        <v>9</v>
      </c>
      <c r="Q68" s="3"/>
      <c r="R68" s="3">
        <f>+R13</f>
        <v>598</v>
      </c>
      <c r="S68" s="3">
        <f t="shared" ref="S68:U70" si="23">+S13</f>
        <v>365</v>
      </c>
      <c r="T68" s="3">
        <f t="shared" si="23"/>
        <v>346</v>
      </c>
      <c r="U68" s="3">
        <f t="shared" si="23"/>
        <v>346</v>
      </c>
      <c r="V68" s="3"/>
      <c r="W68" s="18">
        <f t="shared" si="10"/>
        <v>3.0350877192982457</v>
      </c>
      <c r="X68" s="19" t="str">
        <f t="shared" si="11"/>
        <v/>
      </c>
      <c r="Y68" s="19">
        <f t="shared" si="12"/>
        <v>0.61036789297658867</v>
      </c>
      <c r="Z68" s="18">
        <f t="shared" si="13"/>
        <v>2.0438596491228069</v>
      </c>
      <c r="AA68" s="18">
        <f t="shared" si="14"/>
        <v>3.8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7</v>
      </c>
      <c r="E69" s="67">
        <f t="shared" si="20"/>
        <v>38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v>0</v>
      </c>
      <c r="K69" s="83">
        <f t="shared" si="21"/>
        <v>38</v>
      </c>
      <c r="L69" s="67">
        <f>+L14</f>
        <v>11</v>
      </c>
      <c r="M69" s="67">
        <f>+M14</f>
        <v>0</v>
      </c>
      <c r="N69" s="67">
        <f>+N14</f>
        <v>0</v>
      </c>
      <c r="O69" s="83">
        <f t="shared" si="17"/>
        <v>11</v>
      </c>
      <c r="P69" s="83">
        <v>10</v>
      </c>
      <c r="Q69" s="67"/>
      <c r="R69" s="67">
        <f>+R14</f>
        <v>300</v>
      </c>
      <c r="S69" s="67">
        <f t="shared" si="23"/>
        <v>209</v>
      </c>
      <c r="T69" s="67">
        <f t="shared" si="23"/>
        <v>196</v>
      </c>
      <c r="U69" s="67">
        <f t="shared" si="23"/>
        <v>196</v>
      </c>
      <c r="V69" s="67"/>
      <c r="W69" s="90">
        <f t="shared" si="10"/>
        <v>17.818181818181817</v>
      </c>
      <c r="X69" s="91" t="str">
        <f t="shared" si="11"/>
        <v/>
      </c>
      <c r="Y69" s="91">
        <f t="shared" si="12"/>
        <v>0.69666666666666666</v>
      </c>
      <c r="Z69" s="90">
        <f t="shared" si="13"/>
        <v>8.2727272727272734</v>
      </c>
      <c r="AA69" s="90">
        <f t="shared" si="14"/>
        <v>1.1000000000000001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8</v>
      </c>
      <c r="E70" s="67">
        <f t="shared" si="20"/>
        <v>16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v>0</v>
      </c>
      <c r="K70" s="83">
        <f t="shared" si="21"/>
        <v>16</v>
      </c>
      <c r="L70" s="67">
        <f>+L15</f>
        <v>39</v>
      </c>
      <c r="M70" s="67">
        <f>+M15</f>
        <v>0</v>
      </c>
      <c r="N70" s="67">
        <f>+N15</f>
        <v>0</v>
      </c>
      <c r="O70" s="83">
        <f t="shared" si="17"/>
        <v>39</v>
      </c>
      <c r="P70" s="83">
        <v>9</v>
      </c>
      <c r="Q70" s="67"/>
      <c r="R70" s="67">
        <f>+R15</f>
        <v>302</v>
      </c>
      <c r="S70" s="67">
        <f t="shared" si="23"/>
        <v>212</v>
      </c>
      <c r="T70" s="67">
        <f t="shared" si="23"/>
        <v>189</v>
      </c>
      <c r="U70" s="67">
        <f t="shared" si="23"/>
        <v>180</v>
      </c>
      <c r="V70" s="67"/>
      <c r="W70" s="90">
        <f t="shared" si="10"/>
        <v>4.8461538461538458</v>
      </c>
      <c r="X70" s="91" t="str">
        <f t="shared" si="11"/>
        <v/>
      </c>
      <c r="Y70" s="91">
        <f t="shared" si="12"/>
        <v>0.70198675496688745</v>
      </c>
      <c r="Z70" s="90">
        <f t="shared" si="13"/>
        <v>2.3076923076923075</v>
      </c>
      <c r="AA70" s="90">
        <f t="shared" si="14"/>
        <v>3.9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4">+D17</f>
        <v>36</v>
      </c>
      <c r="E71" s="3">
        <f t="shared" si="24"/>
        <v>212</v>
      </c>
      <c r="F71" s="3">
        <f t="shared" si="24"/>
        <v>0</v>
      </c>
      <c r="G71" s="3">
        <f t="shared" si="24"/>
        <v>0</v>
      </c>
      <c r="H71" s="3">
        <f t="shared" si="24"/>
        <v>0</v>
      </c>
      <c r="I71" s="3">
        <f t="shared" si="24"/>
        <v>0</v>
      </c>
      <c r="J71" s="3">
        <f t="shared" si="24"/>
        <v>2</v>
      </c>
      <c r="K71" s="22">
        <f>SUM(E71:J71)</f>
        <v>214</v>
      </c>
      <c r="L71" s="3">
        <f>+L17</f>
        <v>225</v>
      </c>
      <c r="M71" s="3">
        <f t="shared" ref="M71:N72" si="25">+M17</f>
        <v>4</v>
      </c>
      <c r="N71" s="3">
        <f t="shared" si="25"/>
        <v>0</v>
      </c>
      <c r="O71" s="22">
        <f>SUM(L71:N71)</f>
        <v>229</v>
      </c>
      <c r="P71" s="22">
        <f>+D71+K71-O71</f>
        <v>21</v>
      </c>
      <c r="Q71" s="3"/>
      <c r="R71" s="3">
        <f>+R17</f>
        <v>1117</v>
      </c>
      <c r="S71" s="3">
        <f t="shared" ref="S71:U72" si="26">+S17</f>
        <v>774</v>
      </c>
      <c r="T71" s="3">
        <f t="shared" si="26"/>
        <v>846</v>
      </c>
      <c r="U71" s="3">
        <f t="shared" si="26"/>
        <v>844</v>
      </c>
      <c r="V71" s="3"/>
      <c r="W71" s="18">
        <f>IF(S71&gt;0,T71/O71,"")</f>
        <v>3.6943231441048034</v>
      </c>
      <c r="X71" s="19" t="str">
        <f>IF(N71&gt;0,(N71/O71),"")</f>
        <v/>
      </c>
      <c r="Y71" s="19">
        <f>IF(S71&gt;0,(S71/R71),"")</f>
        <v>0.69292748433303486</v>
      </c>
      <c r="Z71" s="18">
        <f>IF(S71&gt;0,(R71-S71)/O71,"")</f>
        <v>1.4978165938864629</v>
      </c>
      <c r="AA71" s="18">
        <f>IF(S71&gt;0,O71/C71,"")</f>
        <v>5.7249999999999996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8</v>
      </c>
      <c r="E72" s="3">
        <f t="shared" si="24"/>
        <v>40</v>
      </c>
      <c r="F72" s="3">
        <f t="shared" si="24"/>
        <v>0</v>
      </c>
      <c r="G72" s="3">
        <f t="shared" si="24"/>
        <v>2</v>
      </c>
      <c r="H72" s="3">
        <f t="shared" si="24"/>
        <v>0</v>
      </c>
      <c r="I72" s="3">
        <f t="shared" si="24"/>
        <v>0</v>
      </c>
      <c r="J72" s="3">
        <f t="shared" si="24"/>
        <v>0</v>
      </c>
      <c r="K72" s="22">
        <f t="shared" ref="K72:K75" si="27">SUM(E72:J72)</f>
        <v>42</v>
      </c>
      <c r="L72" s="3">
        <f>+L18</f>
        <v>45</v>
      </c>
      <c r="M72" s="3">
        <f t="shared" si="25"/>
        <v>1</v>
      </c>
      <c r="N72" s="3">
        <f t="shared" si="25"/>
        <v>1</v>
      </c>
      <c r="O72" s="22">
        <f t="shared" ref="O72:O75" si="28">SUM(L72:N72)</f>
        <v>47</v>
      </c>
      <c r="P72" s="22">
        <f t="shared" ref="P72:P78" si="29">+D72+K72-O72</f>
        <v>3</v>
      </c>
      <c r="Q72" s="3"/>
      <c r="R72" s="3">
        <f>+R18</f>
        <v>300</v>
      </c>
      <c r="S72" s="3">
        <f t="shared" si="26"/>
        <v>114</v>
      </c>
      <c r="T72" s="3">
        <f t="shared" si="26"/>
        <v>129</v>
      </c>
      <c r="U72" s="3">
        <f t="shared" si="26"/>
        <v>129</v>
      </c>
      <c r="V72" s="3"/>
      <c r="W72" s="18">
        <f t="shared" ref="W72:W75" si="30">IF(S72&gt;0,T72/O72,"")</f>
        <v>2.7446808510638299</v>
      </c>
      <c r="X72" s="19">
        <f t="shared" ref="X72:X75" si="31">IF(N72&gt;0,(N72/O72),"")</f>
        <v>2.1276595744680851E-2</v>
      </c>
      <c r="Y72" s="19">
        <f t="shared" ref="Y72:Y75" si="32">IF(S72&gt;0,(S72/R72),"")</f>
        <v>0.38</v>
      </c>
      <c r="Z72" s="18">
        <f t="shared" ref="Z72:Z75" si="33">IF(S72&gt;0,(R72-S72)/O72,"")</f>
        <v>3.9574468085106385</v>
      </c>
      <c r="AA72" s="18">
        <f t="shared" ref="AA72:AA75" si="34">IF(S72&gt;0,O72/C72,"")</f>
        <v>4.7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4</v>
      </c>
      <c r="E73" s="3">
        <f t="shared" si="35"/>
        <v>10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193</v>
      </c>
      <c r="J73" s="3">
        <f t="shared" si="35"/>
        <v>11</v>
      </c>
      <c r="K73" s="22">
        <f t="shared" si="27"/>
        <v>214</v>
      </c>
      <c r="L73" s="3">
        <f>+L24</f>
        <v>201</v>
      </c>
      <c r="M73" s="3">
        <f t="shared" ref="M73:N73" si="36">+M24</f>
        <v>2</v>
      </c>
      <c r="N73" s="3">
        <f t="shared" si="36"/>
        <v>0</v>
      </c>
      <c r="O73" s="22">
        <f t="shared" si="28"/>
        <v>203</v>
      </c>
      <c r="P73" s="22">
        <f t="shared" si="29"/>
        <v>15</v>
      </c>
      <c r="Q73" s="24"/>
      <c r="R73" s="3">
        <f>+R24</f>
        <v>780</v>
      </c>
      <c r="S73" s="3">
        <f t="shared" ref="S73:U73" si="37">+S24</f>
        <v>386</v>
      </c>
      <c r="T73" s="3">
        <f t="shared" si="37"/>
        <v>398</v>
      </c>
      <c r="U73" s="3">
        <f t="shared" si="37"/>
        <v>0</v>
      </c>
      <c r="V73" s="3"/>
      <c r="W73" s="18">
        <f t="shared" si="30"/>
        <v>1.9605911330049262</v>
      </c>
      <c r="X73" s="19" t="str">
        <f t="shared" si="31"/>
        <v/>
      </c>
      <c r="Y73" s="19">
        <f>IF(S73&gt;0,(S73/R73),"")</f>
        <v>0.49487179487179489</v>
      </c>
      <c r="Z73" s="18">
        <f>IF(S73&gt;0,(R73-S73)/O73,"")</f>
        <v>1.9408866995073892</v>
      </c>
      <c r="AA73" s="18">
        <f t="shared" si="34"/>
        <v>7.8076923076923075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7</v>
      </c>
      <c r="E74" s="3">
        <f t="shared" si="38"/>
        <v>19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17</v>
      </c>
      <c r="K74" s="22">
        <f t="shared" si="27"/>
        <v>36</v>
      </c>
      <c r="L74" s="3">
        <f>+L26</f>
        <v>2</v>
      </c>
      <c r="M74" s="3">
        <f t="shared" ref="M74:N74" si="39">+M26</f>
        <v>23</v>
      </c>
      <c r="N74" s="3">
        <f t="shared" si="39"/>
        <v>10</v>
      </c>
      <c r="O74" s="22">
        <f t="shared" si="28"/>
        <v>35</v>
      </c>
      <c r="P74" s="22">
        <f t="shared" si="29"/>
        <v>8</v>
      </c>
      <c r="Q74" s="3"/>
      <c r="R74" s="3">
        <f>+R26</f>
        <v>240</v>
      </c>
      <c r="S74" s="3">
        <f t="shared" ref="S74:U74" si="40">+S26</f>
        <v>219</v>
      </c>
      <c r="T74" s="3">
        <f t="shared" si="40"/>
        <v>206</v>
      </c>
      <c r="U74" s="3">
        <f t="shared" si="40"/>
        <v>200</v>
      </c>
      <c r="V74" s="3"/>
      <c r="W74" s="18">
        <f t="shared" si="30"/>
        <v>5.8857142857142861</v>
      </c>
      <c r="X74" s="19">
        <f t="shared" si="31"/>
        <v>0.2857142857142857</v>
      </c>
      <c r="Y74" s="19">
        <f t="shared" si="32"/>
        <v>0.91249999999999998</v>
      </c>
      <c r="Z74" s="18">
        <f t="shared" si="33"/>
        <v>0.6</v>
      </c>
      <c r="AA74" s="18">
        <f t="shared" si="34"/>
        <v>4.375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6</v>
      </c>
      <c r="E75" s="3">
        <f t="shared" si="41"/>
        <v>11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14</v>
      </c>
      <c r="K75" s="22">
        <f t="shared" si="27"/>
        <v>25</v>
      </c>
      <c r="L75" s="3">
        <f>+L28</f>
        <v>6</v>
      </c>
      <c r="M75" s="3">
        <f t="shared" ref="M75:N75" si="42">+M28</f>
        <v>18</v>
      </c>
      <c r="N75" s="3">
        <f t="shared" si="42"/>
        <v>1</v>
      </c>
      <c r="O75" s="22">
        <f t="shared" si="28"/>
        <v>25</v>
      </c>
      <c r="P75" s="22">
        <f t="shared" si="29"/>
        <v>6</v>
      </c>
      <c r="Q75" s="3"/>
      <c r="R75" s="3">
        <f>+R28</f>
        <v>180</v>
      </c>
      <c r="S75" s="3">
        <f t="shared" ref="S75:U75" si="43">+S28</f>
        <v>166</v>
      </c>
      <c r="T75" s="3">
        <f t="shared" si="43"/>
        <v>134</v>
      </c>
      <c r="U75" s="3">
        <f t="shared" si="43"/>
        <v>128</v>
      </c>
      <c r="V75" s="3"/>
      <c r="W75" s="18">
        <f t="shared" si="30"/>
        <v>5.36</v>
      </c>
      <c r="X75" s="19">
        <f t="shared" si="31"/>
        <v>0.04</v>
      </c>
      <c r="Y75" s="19">
        <f t="shared" si="32"/>
        <v>0.92222222222222228</v>
      </c>
      <c r="Z75" s="18">
        <f t="shared" si="33"/>
        <v>0.56000000000000005</v>
      </c>
      <c r="AA75" s="18">
        <f t="shared" si="34"/>
        <v>4.166666666666667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6</v>
      </c>
      <c r="E76" s="3">
        <f t="shared" si="44"/>
        <v>14</v>
      </c>
      <c r="F76" s="3">
        <f t="shared" si="44"/>
        <v>0</v>
      </c>
      <c r="G76" s="3">
        <f t="shared" si="44"/>
        <v>1</v>
      </c>
      <c r="H76" s="3">
        <f t="shared" si="44"/>
        <v>0</v>
      </c>
      <c r="I76" s="3">
        <f t="shared" si="44"/>
        <v>0</v>
      </c>
      <c r="J76" s="3">
        <f t="shared" si="44"/>
        <v>6</v>
      </c>
      <c r="K76" s="22">
        <f>SUM(E76:J76)</f>
        <v>21</v>
      </c>
      <c r="L76" s="3">
        <f>+L30</f>
        <v>14</v>
      </c>
      <c r="M76" s="3">
        <f t="shared" ref="M76:N76" si="45">+M30</f>
        <v>8</v>
      </c>
      <c r="N76" s="3">
        <f t="shared" si="45"/>
        <v>2</v>
      </c>
      <c r="O76" s="22">
        <f>SUM(L76:N76)</f>
        <v>24</v>
      </c>
      <c r="P76" s="22">
        <f t="shared" si="29"/>
        <v>3</v>
      </c>
      <c r="Q76" s="3"/>
      <c r="R76" s="3">
        <f>+R30</f>
        <v>180</v>
      </c>
      <c r="S76" s="3">
        <f t="shared" ref="S76:U76" si="46">+S30</f>
        <v>122</v>
      </c>
      <c r="T76" s="3">
        <f t="shared" si="46"/>
        <v>189</v>
      </c>
      <c r="U76" s="3">
        <f t="shared" si="46"/>
        <v>189</v>
      </c>
      <c r="V76" s="3"/>
      <c r="W76" s="18">
        <f>IF(S76&gt;0,T76/O76,"")</f>
        <v>7.875</v>
      </c>
      <c r="X76" s="19">
        <f>IF(N76&gt;0,(N76/O76),"")</f>
        <v>8.3333333333333329E-2</v>
      </c>
      <c r="Y76" s="19">
        <f>IF(S76&gt;0,(S76/R76),"")</f>
        <v>0.67777777777777781</v>
      </c>
      <c r="Z76" s="18">
        <f>IF(S76&gt;0,(R76-S76)/O76,"")</f>
        <v>2.4166666666666665</v>
      </c>
      <c r="AA76" s="18">
        <f>IF(S76&gt;0,O76/C76,"")</f>
        <v>4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64</v>
      </c>
      <c r="E77" s="3">
        <f t="shared" si="47"/>
        <v>207</v>
      </c>
      <c r="F77" s="3">
        <f t="shared" si="47"/>
        <v>0</v>
      </c>
      <c r="G77" s="3">
        <f t="shared" si="47"/>
        <v>58</v>
      </c>
      <c r="H77" s="3">
        <f t="shared" si="47"/>
        <v>0</v>
      </c>
      <c r="I77" s="3">
        <f t="shared" si="47"/>
        <v>0</v>
      </c>
      <c r="J77" s="3">
        <f t="shared" si="47"/>
        <v>84</v>
      </c>
      <c r="K77" s="22">
        <f>SUM(E77:J77)</f>
        <v>349</v>
      </c>
      <c r="L77" s="3">
        <f>+L34+L35</f>
        <v>248</v>
      </c>
      <c r="M77" s="3">
        <f t="shared" ref="M77:N77" si="48">+M34+M35</f>
        <v>91</v>
      </c>
      <c r="N77" s="3">
        <f t="shared" si="48"/>
        <v>6</v>
      </c>
      <c r="O77" s="22">
        <f>SUM(L77:N77)</f>
        <v>345</v>
      </c>
      <c r="P77" s="22">
        <f t="shared" si="29"/>
        <v>68</v>
      </c>
      <c r="Q77" s="3"/>
      <c r="R77" s="3">
        <f>+R34+R35</f>
        <v>1948</v>
      </c>
      <c r="S77" s="3">
        <f t="shared" ref="S77:U77" si="49">+S34+S35</f>
        <v>1791</v>
      </c>
      <c r="T77" s="3">
        <f t="shared" si="49"/>
        <v>1866</v>
      </c>
      <c r="U77" s="3">
        <f t="shared" si="49"/>
        <v>1821</v>
      </c>
      <c r="V77" s="3"/>
      <c r="W77" s="18">
        <f>IF(S77&gt;0,T77/O77,"")</f>
        <v>5.4086956521739129</v>
      </c>
      <c r="X77" s="19">
        <f>IF(N77&gt;0,(N77/O77),"")</f>
        <v>1.7391304347826087E-2</v>
      </c>
      <c r="Y77" s="19">
        <f>IF(S77&gt;0,(S77/R77),"")</f>
        <v>0.91940451745379881</v>
      </c>
      <c r="Z77" s="18">
        <f>IF(S77&gt;0,(R77-S77)/O77,"")</f>
        <v>0.45507246376811594</v>
      </c>
      <c r="AA77" s="18">
        <f>IF(S77&gt;0,O77/C77,"")</f>
        <v>5.3076923076923075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205</v>
      </c>
      <c r="E80" s="17">
        <f t="shared" si="57"/>
        <v>763</v>
      </c>
      <c r="F80" s="17">
        <f t="shared" si="57"/>
        <v>0</v>
      </c>
      <c r="G80" s="17">
        <f t="shared" si="57"/>
        <v>68</v>
      </c>
      <c r="H80" s="17">
        <f t="shared" si="57"/>
        <v>0</v>
      </c>
      <c r="I80" s="17">
        <f t="shared" si="57"/>
        <v>193</v>
      </c>
      <c r="J80" s="17">
        <f t="shared" si="57"/>
        <v>164</v>
      </c>
      <c r="K80" s="17">
        <f t="shared" si="57"/>
        <v>1188</v>
      </c>
      <c r="L80" s="17">
        <f t="shared" si="57"/>
        <v>1023</v>
      </c>
      <c r="M80" s="17">
        <f t="shared" si="57"/>
        <v>154</v>
      </c>
      <c r="N80" s="17">
        <f t="shared" si="57"/>
        <v>42</v>
      </c>
      <c r="O80" s="17">
        <f t="shared" si="57"/>
        <v>1219</v>
      </c>
      <c r="P80" s="17">
        <f t="shared" si="57"/>
        <v>174</v>
      </c>
      <c r="Q80" s="17">
        <f t="shared" si="57"/>
        <v>0</v>
      </c>
      <c r="R80" s="17">
        <f t="shared" si="57"/>
        <v>6574</v>
      </c>
      <c r="S80" s="17">
        <f>SUM(S67+S71+S72+S73+S77)</f>
        <v>5163</v>
      </c>
      <c r="T80" s="17">
        <f t="shared" si="57"/>
        <v>5548</v>
      </c>
      <c r="U80" s="17">
        <f t="shared" si="57"/>
        <v>5062</v>
      </c>
      <c r="V80" s="73"/>
      <c r="W80" s="73"/>
      <c r="X80" s="73"/>
      <c r="Y80" s="73"/>
      <c r="Z80" s="73"/>
      <c r="AA80" s="73"/>
    </row>
    <row r="82" spans="1:27" ht="15.75" x14ac:dyDescent="0.25">
      <c r="F82" s="142" t="s">
        <v>148</v>
      </c>
      <c r="G82" s="142"/>
      <c r="H82" s="142"/>
      <c r="I82" s="142"/>
      <c r="J82" s="142"/>
      <c r="K82" s="142"/>
      <c r="L82" s="142"/>
    </row>
    <row r="84" spans="1:27" ht="11.25" customHeight="1" x14ac:dyDescent="0.2">
      <c r="A84" s="143" t="s">
        <v>6</v>
      </c>
      <c r="B84" s="132" t="s">
        <v>7</v>
      </c>
      <c r="C84" s="132" t="s">
        <v>8</v>
      </c>
      <c r="D84" s="132" t="s">
        <v>9</v>
      </c>
      <c r="E84" s="130" t="s">
        <v>10</v>
      </c>
      <c r="F84" s="134"/>
      <c r="G84" s="134"/>
      <c r="H84" s="134"/>
      <c r="I84" s="134"/>
      <c r="J84" s="134"/>
      <c r="K84" s="131"/>
      <c r="L84" s="130" t="s">
        <v>11</v>
      </c>
      <c r="M84" s="134"/>
      <c r="N84" s="134"/>
      <c r="O84" s="131"/>
      <c r="P84" s="132" t="s">
        <v>12</v>
      </c>
      <c r="Q84" s="132" t="s">
        <v>13</v>
      </c>
      <c r="R84" s="130" t="s">
        <v>14</v>
      </c>
      <c r="S84" s="131"/>
      <c r="T84" s="130" t="s">
        <v>15</v>
      </c>
      <c r="U84" s="131"/>
      <c r="V84" s="132" t="s">
        <v>16</v>
      </c>
      <c r="W84" s="130" t="s">
        <v>17</v>
      </c>
      <c r="X84" s="134"/>
      <c r="Y84" s="134"/>
      <c r="Z84" s="134"/>
      <c r="AA84" s="131"/>
    </row>
    <row r="85" spans="1:27" ht="56.25" x14ac:dyDescent="0.2">
      <c r="A85" s="150"/>
      <c r="B85" s="151"/>
      <c r="C85" s="151"/>
      <c r="D85" s="151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3" t="s">
        <v>24</v>
      </c>
      <c r="L85" s="8" t="s">
        <v>25</v>
      </c>
      <c r="M85" s="9" t="s">
        <v>26</v>
      </c>
      <c r="N85" s="122" t="s">
        <v>27</v>
      </c>
      <c r="O85" s="9" t="s">
        <v>24</v>
      </c>
      <c r="P85" s="151"/>
      <c r="Q85" s="151"/>
      <c r="R85" s="121" t="s">
        <v>28</v>
      </c>
      <c r="S85" s="9" t="s">
        <v>29</v>
      </c>
      <c r="T85" s="121" t="s">
        <v>24</v>
      </c>
      <c r="U85" s="9" t="s">
        <v>30</v>
      </c>
      <c r="V85" s="151"/>
      <c r="W85" s="8" t="s">
        <v>31</v>
      </c>
      <c r="X85" s="14" t="s">
        <v>32</v>
      </c>
      <c r="Y85" s="14" t="s">
        <v>33</v>
      </c>
      <c r="Z85" s="14" t="s">
        <v>34</v>
      </c>
      <c r="AA85" s="123" t="s">
        <v>35</v>
      </c>
    </row>
    <row r="86" spans="1:27" ht="15.75" x14ac:dyDescent="0.25">
      <c r="A86" s="15"/>
      <c r="B86" s="124" t="s">
        <v>36</v>
      </c>
      <c r="C86" s="17">
        <f t="shared" ref="C86:V86" si="58">SUM(C87:C96)</f>
        <v>292</v>
      </c>
      <c r="D86" s="17">
        <f t="shared" si="58"/>
        <v>253</v>
      </c>
      <c r="E86" s="17">
        <f t="shared" si="58"/>
        <v>947</v>
      </c>
      <c r="F86" s="17">
        <f t="shared" si="58"/>
        <v>0</v>
      </c>
      <c r="G86" s="17">
        <f t="shared" si="58"/>
        <v>84</v>
      </c>
      <c r="H86" s="17">
        <f t="shared" si="58"/>
        <v>0</v>
      </c>
      <c r="I86" s="17">
        <f t="shared" si="58"/>
        <v>193</v>
      </c>
      <c r="J86" s="17">
        <f t="shared" si="58"/>
        <v>209</v>
      </c>
      <c r="K86" s="17">
        <f t="shared" si="58"/>
        <v>1433</v>
      </c>
      <c r="L86" s="17">
        <f t="shared" si="58"/>
        <v>1203</v>
      </c>
      <c r="M86" s="17">
        <f t="shared" si="58"/>
        <v>209</v>
      </c>
      <c r="N86" s="17">
        <f t="shared" si="58"/>
        <v>55</v>
      </c>
      <c r="O86" s="17">
        <f t="shared" si="58"/>
        <v>1467</v>
      </c>
      <c r="P86" s="17">
        <f t="shared" si="58"/>
        <v>219</v>
      </c>
      <c r="Q86" s="17">
        <f t="shared" si="58"/>
        <v>0</v>
      </c>
      <c r="R86" s="17">
        <f t="shared" si="58"/>
        <v>8374</v>
      </c>
      <c r="S86" s="17">
        <f t="shared" si="58"/>
        <v>6456</v>
      </c>
      <c r="T86" s="17">
        <f t="shared" si="58"/>
        <v>6808</v>
      </c>
      <c r="U86" s="17">
        <f t="shared" si="58"/>
        <v>6301</v>
      </c>
      <c r="V86" s="17">
        <f t="shared" si="58"/>
        <v>0</v>
      </c>
      <c r="W86" s="18">
        <f t="shared" ref="W86:W90" si="59">IF(S86&gt;0,T86/O86,"")</f>
        <v>4.6407634628493524</v>
      </c>
      <c r="X86" s="19">
        <f t="shared" ref="X86:X90" si="60">IF(N86&gt;0,(N86/O86),"")</f>
        <v>3.7491479209270623E-2</v>
      </c>
      <c r="Y86" s="19">
        <f t="shared" ref="Y86:Y90" si="61">IF(S86&gt;0,(S86/R86),"")</f>
        <v>0.77095772629567705</v>
      </c>
      <c r="Z86" s="18">
        <f t="shared" ref="Z86:Z90" si="62">IF(S86&gt;0,(R86-S86)/O86,"")</f>
        <v>1.3074301295160191</v>
      </c>
      <c r="AA86" s="18">
        <f t="shared" ref="AA86:AA90" si="63">IF(S86&gt;0,O86/C86,"")</f>
        <v>5.0239726027397262</v>
      </c>
    </row>
    <row r="87" spans="1:27" ht="15.75" x14ac:dyDescent="0.25">
      <c r="A87" s="20" t="s">
        <v>150</v>
      </c>
      <c r="B87" s="21" t="s">
        <v>149</v>
      </c>
      <c r="C87" s="3">
        <f>+C8+C18+C35</f>
        <v>124</v>
      </c>
      <c r="D87" s="3">
        <f t="shared" ref="D87:N87" si="64">+D8+D18+D35</f>
        <v>133</v>
      </c>
      <c r="E87" s="3">
        <f t="shared" si="64"/>
        <v>356</v>
      </c>
      <c r="F87" s="3">
        <f t="shared" si="64"/>
        <v>0</v>
      </c>
      <c r="G87" s="3">
        <f t="shared" si="64"/>
        <v>61</v>
      </c>
      <c r="H87" s="3">
        <f t="shared" si="64"/>
        <v>0</v>
      </c>
      <c r="I87" s="3">
        <f t="shared" si="64"/>
        <v>0</v>
      </c>
      <c r="J87" s="3">
        <f t="shared" si="64"/>
        <v>104</v>
      </c>
      <c r="K87" s="22">
        <f>SUM(E87:J87)</f>
        <v>521</v>
      </c>
      <c r="L87" s="67">
        <f t="shared" si="64"/>
        <v>473</v>
      </c>
      <c r="M87" s="3">
        <f t="shared" si="64"/>
        <v>56</v>
      </c>
      <c r="N87" s="67">
        <f t="shared" si="64"/>
        <v>17</v>
      </c>
      <c r="O87" s="22">
        <f t="shared" ref="O87:O90" si="65">SUM(L87:N87)</f>
        <v>546</v>
      </c>
      <c r="P87" s="22">
        <f t="shared" ref="P87:P90" si="66">+D87+K87-O87</f>
        <v>108</v>
      </c>
      <c r="Q87" s="3"/>
      <c r="R87" s="3">
        <f t="shared" ref="R87:U87" si="67">+R8+R18+R35</f>
        <v>3717</v>
      </c>
      <c r="S87" s="67">
        <f t="shared" si="67"/>
        <v>3102</v>
      </c>
      <c r="T87" s="3">
        <f t="shared" si="67"/>
        <v>3277</v>
      </c>
      <c r="U87" s="3">
        <f t="shared" si="67"/>
        <v>3202</v>
      </c>
      <c r="V87" s="3"/>
      <c r="W87" s="18">
        <f t="shared" si="59"/>
        <v>6.0018315018315018</v>
      </c>
      <c r="X87" s="19">
        <f t="shared" si="60"/>
        <v>3.1135531135531136E-2</v>
      </c>
      <c r="Y87" s="19">
        <f t="shared" si="61"/>
        <v>0.83454398708636002</v>
      </c>
      <c r="Z87" s="18">
        <f t="shared" si="62"/>
        <v>1.1263736263736264</v>
      </c>
      <c r="AA87" s="18">
        <f t="shared" si="63"/>
        <v>4.403225806451613</v>
      </c>
    </row>
    <row r="88" spans="1:27" ht="15" x14ac:dyDescent="0.2">
      <c r="A88" s="20" t="s">
        <v>151</v>
      </c>
      <c r="B88" s="21" t="s">
        <v>152</v>
      </c>
      <c r="C88" s="3">
        <f>+C34+C9</f>
        <v>32</v>
      </c>
      <c r="D88" s="3">
        <f t="shared" ref="D88:N88" si="68">+D34+D9</f>
        <v>32</v>
      </c>
      <c r="E88" s="3">
        <f t="shared" si="68"/>
        <v>185</v>
      </c>
      <c r="F88" s="3">
        <f t="shared" si="68"/>
        <v>0</v>
      </c>
      <c r="G88" s="3">
        <f t="shared" si="68"/>
        <v>7</v>
      </c>
      <c r="H88" s="3">
        <f t="shared" si="68"/>
        <v>0</v>
      </c>
      <c r="I88" s="3">
        <f t="shared" si="68"/>
        <v>0</v>
      </c>
      <c r="J88" s="3">
        <f t="shared" si="68"/>
        <v>47</v>
      </c>
      <c r="K88" s="22">
        <f t="shared" ref="K88:K90" si="69">SUM(E88:J88)</f>
        <v>239</v>
      </c>
      <c r="L88" s="3">
        <f t="shared" si="68"/>
        <v>124</v>
      </c>
      <c r="M88" s="3">
        <f t="shared" si="68"/>
        <v>92</v>
      </c>
      <c r="N88" s="3">
        <f t="shared" si="68"/>
        <v>25</v>
      </c>
      <c r="O88" s="22">
        <f t="shared" si="65"/>
        <v>241</v>
      </c>
      <c r="P88" s="22">
        <f t="shared" si="66"/>
        <v>30</v>
      </c>
      <c r="Q88" s="3"/>
      <c r="R88" s="3">
        <f t="shared" ref="R88:U88" si="70">+R34+R9</f>
        <v>960</v>
      </c>
      <c r="S88" s="3">
        <f t="shared" si="70"/>
        <v>901</v>
      </c>
      <c r="T88" s="3">
        <f t="shared" si="70"/>
        <v>1027</v>
      </c>
      <c r="U88" s="3">
        <f t="shared" si="70"/>
        <v>1016</v>
      </c>
      <c r="V88" s="3"/>
      <c r="W88" s="18">
        <f t="shared" si="59"/>
        <v>4.2614107883817427</v>
      </c>
      <c r="X88" s="19">
        <f t="shared" si="60"/>
        <v>0.1037344398340249</v>
      </c>
      <c r="Y88" s="19">
        <f t="shared" si="61"/>
        <v>0.93854166666666672</v>
      </c>
      <c r="Z88" s="18">
        <f t="shared" si="62"/>
        <v>0.24481327800829875</v>
      </c>
      <c r="AA88" s="18">
        <f t="shared" si="63"/>
        <v>7.53125</v>
      </c>
    </row>
    <row r="89" spans="1:27" ht="15" x14ac:dyDescent="0.2">
      <c r="A89" s="20" t="s">
        <v>153</v>
      </c>
      <c r="B89" s="23" t="s">
        <v>154</v>
      </c>
      <c r="C89" s="3">
        <f>+C26</f>
        <v>8</v>
      </c>
      <c r="D89" s="3">
        <f t="shared" ref="D89:N89" si="71">+D26</f>
        <v>7</v>
      </c>
      <c r="E89" s="3">
        <f t="shared" si="71"/>
        <v>19</v>
      </c>
      <c r="F89" s="3">
        <f t="shared" si="71"/>
        <v>0</v>
      </c>
      <c r="G89" s="3">
        <f t="shared" si="71"/>
        <v>0</v>
      </c>
      <c r="H89" s="3">
        <f t="shared" si="71"/>
        <v>0</v>
      </c>
      <c r="I89" s="3">
        <f t="shared" si="71"/>
        <v>0</v>
      </c>
      <c r="J89" s="3">
        <f t="shared" si="71"/>
        <v>17</v>
      </c>
      <c r="K89" s="22">
        <f t="shared" si="69"/>
        <v>36</v>
      </c>
      <c r="L89" s="3">
        <f t="shared" si="71"/>
        <v>2</v>
      </c>
      <c r="M89" s="3">
        <f t="shared" si="71"/>
        <v>23</v>
      </c>
      <c r="N89" s="3">
        <f t="shared" si="71"/>
        <v>10</v>
      </c>
      <c r="O89" s="22">
        <f t="shared" si="65"/>
        <v>35</v>
      </c>
      <c r="P89" s="22">
        <f t="shared" si="66"/>
        <v>8</v>
      </c>
      <c r="Q89" s="3"/>
      <c r="R89" s="3">
        <f t="shared" ref="R89:U89" si="72">+R26</f>
        <v>240</v>
      </c>
      <c r="S89" s="3">
        <f t="shared" si="72"/>
        <v>219</v>
      </c>
      <c r="T89" s="3">
        <f t="shared" si="72"/>
        <v>206</v>
      </c>
      <c r="U89" s="3">
        <f t="shared" si="72"/>
        <v>200</v>
      </c>
      <c r="V89" s="3"/>
      <c r="W89" s="18">
        <f t="shared" si="59"/>
        <v>5.8857142857142861</v>
      </c>
      <c r="X89" s="19">
        <f t="shared" si="60"/>
        <v>0.2857142857142857</v>
      </c>
      <c r="Y89" s="19">
        <f t="shared" si="61"/>
        <v>0.91249999999999998</v>
      </c>
      <c r="Z89" s="18">
        <f t="shared" si="62"/>
        <v>0.6</v>
      </c>
      <c r="AA89" s="18">
        <f t="shared" si="63"/>
        <v>4.375</v>
      </c>
    </row>
    <row r="90" spans="1:27" ht="15" x14ac:dyDescent="0.2">
      <c r="A90" s="20" t="s">
        <v>155</v>
      </c>
      <c r="B90" s="23" t="s">
        <v>156</v>
      </c>
      <c r="C90" s="3">
        <f>+C28</f>
        <v>6</v>
      </c>
      <c r="D90" s="3">
        <f t="shared" ref="D90:N90" si="73">+D28</f>
        <v>6</v>
      </c>
      <c r="E90" s="3">
        <f t="shared" si="73"/>
        <v>11</v>
      </c>
      <c r="F90" s="3">
        <f t="shared" si="73"/>
        <v>0</v>
      </c>
      <c r="G90" s="3">
        <f t="shared" si="73"/>
        <v>0</v>
      </c>
      <c r="H90" s="3">
        <f t="shared" si="73"/>
        <v>0</v>
      </c>
      <c r="I90" s="3">
        <f t="shared" si="73"/>
        <v>0</v>
      </c>
      <c r="J90" s="3">
        <f t="shared" si="73"/>
        <v>14</v>
      </c>
      <c r="K90" s="22">
        <f t="shared" si="69"/>
        <v>25</v>
      </c>
      <c r="L90" s="3">
        <f t="shared" si="73"/>
        <v>6</v>
      </c>
      <c r="M90" s="3">
        <f t="shared" si="73"/>
        <v>18</v>
      </c>
      <c r="N90" s="3">
        <f t="shared" si="73"/>
        <v>1</v>
      </c>
      <c r="O90" s="22">
        <f t="shared" si="65"/>
        <v>25</v>
      </c>
      <c r="P90" s="22">
        <f t="shared" si="66"/>
        <v>6</v>
      </c>
      <c r="Q90" s="3"/>
      <c r="R90" s="3">
        <f t="shared" ref="R90:U90" si="74">+R28</f>
        <v>180</v>
      </c>
      <c r="S90" s="3">
        <f t="shared" si="74"/>
        <v>166</v>
      </c>
      <c r="T90" s="3">
        <f t="shared" si="74"/>
        <v>134</v>
      </c>
      <c r="U90" s="3">
        <f t="shared" si="74"/>
        <v>128</v>
      </c>
      <c r="V90" s="3"/>
      <c r="W90" s="18">
        <f t="shared" si="59"/>
        <v>5.36</v>
      </c>
      <c r="X90" s="19">
        <f t="shared" si="60"/>
        <v>0.04</v>
      </c>
      <c r="Y90" s="19">
        <f t="shared" si="61"/>
        <v>0.92222222222222228</v>
      </c>
      <c r="Z90" s="18">
        <f t="shared" si="62"/>
        <v>0.56000000000000005</v>
      </c>
      <c r="AA90" s="18">
        <f t="shared" si="63"/>
        <v>4.166666666666667</v>
      </c>
    </row>
    <row r="91" spans="1:27" ht="15" x14ac:dyDescent="0.2">
      <c r="A91" s="20" t="s">
        <v>157</v>
      </c>
      <c r="B91" s="21" t="s">
        <v>158</v>
      </c>
      <c r="C91" s="3">
        <f>+C13</f>
        <v>30</v>
      </c>
      <c r="D91" s="3">
        <f t="shared" ref="D91:N91" si="75">+D13</f>
        <v>14</v>
      </c>
      <c r="E91" s="3">
        <f t="shared" si="75"/>
        <v>86</v>
      </c>
      <c r="F91" s="3">
        <f t="shared" si="75"/>
        <v>0</v>
      </c>
      <c r="G91" s="3">
        <f t="shared" si="75"/>
        <v>15</v>
      </c>
      <c r="H91" s="3">
        <f t="shared" si="75"/>
        <v>0</v>
      </c>
      <c r="I91" s="3">
        <f t="shared" si="75"/>
        <v>0</v>
      </c>
      <c r="J91" s="3">
        <f t="shared" si="75"/>
        <v>8</v>
      </c>
      <c r="K91" s="22">
        <f>SUM(E91:J91)</f>
        <v>109</v>
      </c>
      <c r="L91" s="3">
        <f t="shared" si="75"/>
        <v>108</v>
      </c>
      <c r="M91" s="3">
        <f t="shared" si="75"/>
        <v>6</v>
      </c>
      <c r="N91" s="3">
        <f t="shared" si="75"/>
        <v>0</v>
      </c>
      <c r="O91" s="22">
        <f>SUM(L91:N91)</f>
        <v>114</v>
      </c>
      <c r="P91" s="22">
        <f>+D91+K91-O91</f>
        <v>9</v>
      </c>
      <c r="Q91" s="3"/>
      <c r="R91" s="3">
        <f t="shared" ref="R91:U91" si="76">+R13</f>
        <v>598</v>
      </c>
      <c r="S91" s="3">
        <f t="shared" si="76"/>
        <v>365</v>
      </c>
      <c r="T91" s="3">
        <f t="shared" si="76"/>
        <v>346</v>
      </c>
      <c r="U91" s="3">
        <f t="shared" si="76"/>
        <v>346</v>
      </c>
      <c r="V91" s="3"/>
      <c r="W91" s="18">
        <f>IF(S91&gt;0,T91/O91,"")</f>
        <v>3.0350877192982457</v>
      </c>
      <c r="X91" s="19" t="str">
        <f>IF(N91&gt;0,(N91/O91),"")</f>
        <v/>
      </c>
      <c r="Y91" s="19">
        <f>IF(S91&gt;0,(S91/R91),"")</f>
        <v>0.61036789297658867</v>
      </c>
      <c r="Z91" s="18">
        <f>IF(S91&gt;0,(R91-S91)/O91,"")</f>
        <v>2.0438596491228069</v>
      </c>
      <c r="AA91" s="18">
        <f>IF(S91&gt;0,O91/C91,"")</f>
        <v>3.8</v>
      </c>
    </row>
    <row r="92" spans="1:27" ht="15" x14ac:dyDescent="0.2">
      <c r="A92" s="20" t="s">
        <v>159</v>
      </c>
      <c r="B92" s="23" t="s">
        <v>160</v>
      </c>
      <c r="C92" s="3">
        <f>+C30</f>
        <v>6</v>
      </c>
      <c r="D92" s="3">
        <f t="shared" ref="D92:N92" si="77">+D30</f>
        <v>6</v>
      </c>
      <c r="E92" s="3">
        <f t="shared" si="77"/>
        <v>14</v>
      </c>
      <c r="F92" s="3">
        <f t="shared" si="77"/>
        <v>0</v>
      </c>
      <c r="G92" s="3">
        <f t="shared" si="77"/>
        <v>1</v>
      </c>
      <c r="H92" s="3">
        <f t="shared" si="77"/>
        <v>0</v>
      </c>
      <c r="I92" s="3">
        <f t="shared" si="77"/>
        <v>0</v>
      </c>
      <c r="J92" s="3">
        <f t="shared" si="77"/>
        <v>6</v>
      </c>
      <c r="K92" s="22">
        <f t="shared" ref="K92:K95" si="78">SUM(E92:J92)</f>
        <v>21</v>
      </c>
      <c r="L92" s="3">
        <f t="shared" si="77"/>
        <v>14</v>
      </c>
      <c r="M92" s="3">
        <f t="shared" si="77"/>
        <v>8</v>
      </c>
      <c r="N92" s="3">
        <f t="shared" si="77"/>
        <v>2</v>
      </c>
      <c r="O92" s="22">
        <f t="shared" ref="O92:O95" si="79">SUM(L92:N92)</f>
        <v>24</v>
      </c>
      <c r="P92" s="22">
        <f t="shared" ref="P92:P96" si="80">+D92+K92-O92</f>
        <v>3</v>
      </c>
      <c r="Q92" s="3"/>
      <c r="R92" s="3">
        <f t="shared" ref="R92:U92" si="81">+R30</f>
        <v>180</v>
      </c>
      <c r="S92" s="3">
        <f t="shared" si="81"/>
        <v>122</v>
      </c>
      <c r="T92" s="3">
        <f t="shared" si="81"/>
        <v>189</v>
      </c>
      <c r="U92" s="3">
        <f t="shared" si="81"/>
        <v>189</v>
      </c>
      <c r="V92" s="3"/>
      <c r="W92" s="18">
        <f t="shared" ref="W92:W95" si="82">IF(S92&gt;0,T92/O92,"")</f>
        <v>7.875</v>
      </c>
      <c r="X92" s="19">
        <f t="shared" ref="X92:X95" si="83">IF(N92&gt;0,(N92/O92),"")</f>
        <v>8.3333333333333329E-2</v>
      </c>
      <c r="Y92" s="19">
        <f t="shared" ref="Y92:Y95" si="84">IF(S92&gt;0,(S92/R92),"")</f>
        <v>0.67777777777777781</v>
      </c>
      <c r="Z92" s="18">
        <f t="shared" ref="Z92:Z95" si="85">IF(S92&gt;0,(R92-S92)/O92,"")</f>
        <v>2.4166666666666665</v>
      </c>
      <c r="AA92" s="18">
        <f t="shared" ref="AA92:AA95" si="86">IF(S92&gt;0,O92/C92,"")</f>
        <v>4</v>
      </c>
    </row>
    <row r="93" spans="1:27" s="5" customFormat="1" ht="26.25" x14ac:dyDescent="0.4">
      <c r="A93" s="20" t="s">
        <v>161</v>
      </c>
      <c r="B93" s="88" t="s">
        <v>162</v>
      </c>
      <c r="C93" s="67">
        <f t="shared" ref="C93:I93" si="87">+C14+C15</f>
        <v>20</v>
      </c>
      <c r="D93" s="67">
        <f t="shared" si="87"/>
        <v>15</v>
      </c>
      <c r="E93" s="67">
        <f t="shared" si="87"/>
        <v>54</v>
      </c>
      <c r="F93" s="67">
        <f t="shared" si="87"/>
        <v>0</v>
      </c>
      <c r="G93" s="67">
        <f t="shared" si="87"/>
        <v>0</v>
      </c>
      <c r="H93" s="67">
        <f t="shared" si="87"/>
        <v>0</v>
      </c>
      <c r="I93" s="67">
        <f t="shared" si="87"/>
        <v>0</v>
      </c>
      <c r="J93" s="67">
        <v>0</v>
      </c>
      <c r="K93" s="83">
        <f t="shared" si="78"/>
        <v>54</v>
      </c>
      <c r="L93" s="67">
        <f>+L14+L15</f>
        <v>50</v>
      </c>
      <c r="M93" s="67">
        <v>0</v>
      </c>
      <c r="N93" s="67">
        <f>+N14+N15</f>
        <v>0</v>
      </c>
      <c r="O93" s="83">
        <f t="shared" si="79"/>
        <v>50</v>
      </c>
      <c r="P93" s="83">
        <f t="shared" si="80"/>
        <v>19</v>
      </c>
      <c r="Q93" s="89"/>
      <c r="R93" s="67">
        <f>+R14+R15</f>
        <v>602</v>
      </c>
      <c r="S93" s="67">
        <f>+S14+S15</f>
        <v>421</v>
      </c>
      <c r="T93" s="67">
        <f>+T14+T15</f>
        <v>385</v>
      </c>
      <c r="U93" s="67">
        <f>+U14+U15</f>
        <v>376</v>
      </c>
      <c r="V93" s="67"/>
      <c r="W93" s="90">
        <f t="shared" si="82"/>
        <v>7.7</v>
      </c>
      <c r="X93" s="91" t="str">
        <f t="shared" si="83"/>
        <v/>
      </c>
      <c r="Y93" s="91">
        <f t="shared" si="84"/>
        <v>0.69933554817275745</v>
      </c>
      <c r="Z93" s="90">
        <f t="shared" si="85"/>
        <v>3.62</v>
      </c>
      <c r="AA93" s="90">
        <f t="shared" si="86"/>
        <v>2.5</v>
      </c>
    </row>
    <row r="94" spans="1:27" ht="15" x14ac:dyDescent="0.2">
      <c r="A94" s="20" t="s">
        <v>163</v>
      </c>
      <c r="B94" s="21" t="s">
        <v>164</v>
      </c>
      <c r="C94" s="3">
        <f>+C17</f>
        <v>40</v>
      </c>
      <c r="D94" s="3">
        <f t="shared" ref="D94:J94" si="88">+D17</f>
        <v>36</v>
      </c>
      <c r="E94" s="3">
        <f t="shared" si="88"/>
        <v>212</v>
      </c>
      <c r="F94" s="3">
        <f t="shared" si="88"/>
        <v>0</v>
      </c>
      <c r="G94" s="3">
        <f t="shared" si="88"/>
        <v>0</v>
      </c>
      <c r="H94" s="3">
        <f t="shared" si="88"/>
        <v>0</v>
      </c>
      <c r="I94" s="3">
        <f t="shared" si="88"/>
        <v>0</v>
      </c>
      <c r="J94" s="3">
        <f t="shared" si="88"/>
        <v>2</v>
      </c>
      <c r="K94" s="22">
        <f t="shared" si="78"/>
        <v>214</v>
      </c>
      <c r="L94" s="3">
        <f>+L17</f>
        <v>225</v>
      </c>
      <c r="M94" s="3">
        <f t="shared" ref="M94:N94" si="89">+M17</f>
        <v>4</v>
      </c>
      <c r="N94" s="3">
        <f t="shared" si="89"/>
        <v>0</v>
      </c>
      <c r="O94" s="22">
        <f t="shared" si="79"/>
        <v>229</v>
      </c>
      <c r="P94" s="22">
        <f t="shared" si="80"/>
        <v>21</v>
      </c>
      <c r="Q94" s="3"/>
      <c r="R94" s="3">
        <f>+R17</f>
        <v>1117</v>
      </c>
      <c r="S94" s="3">
        <f t="shared" ref="S94:U94" si="90">+S17</f>
        <v>774</v>
      </c>
      <c r="T94" s="3">
        <f t="shared" si="90"/>
        <v>846</v>
      </c>
      <c r="U94" s="3">
        <f t="shared" si="90"/>
        <v>844</v>
      </c>
      <c r="V94" s="3"/>
      <c r="W94" s="18">
        <f t="shared" si="82"/>
        <v>3.6943231441048034</v>
      </c>
      <c r="X94" s="19" t="str">
        <f t="shared" si="83"/>
        <v/>
      </c>
      <c r="Y94" s="19">
        <f t="shared" si="84"/>
        <v>0.69292748433303486</v>
      </c>
      <c r="Z94" s="18">
        <f t="shared" si="85"/>
        <v>1.4978165938864629</v>
      </c>
      <c r="AA94" s="18">
        <f t="shared" si="86"/>
        <v>5.7249999999999996</v>
      </c>
    </row>
    <row r="95" spans="1:27" ht="15.75" x14ac:dyDescent="0.25">
      <c r="A95" s="20" t="s">
        <v>165</v>
      </c>
      <c r="B95" s="21" t="s">
        <v>166</v>
      </c>
      <c r="C95" s="3">
        <f>+C24</f>
        <v>26</v>
      </c>
      <c r="D95" s="3">
        <f t="shared" ref="D95:J95" si="91">+D24</f>
        <v>4</v>
      </c>
      <c r="E95" s="3">
        <f t="shared" si="91"/>
        <v>10</v>
      </c>
      <c r="F95" s="3">
        <f t="shared" si="91"/>
        <v>0</v>
      </c>
      <c r="G95" s="3">
        <f t="shared" si="91"/>
        <v>0</v>
      </c>
      <c r="H95" s="3">
        <f t="shared" si="91"/>
        <v>0</v>
      </c>
      <c r="I95" s="3">
        <f t="shared" si="91"/>
        <v>193</v>
      </c>
      <c r="J95" s="3">
        <f t="shared" si="91"/>
        <v>11</v>
      </c>
      <c r="K95" s="22">
        <f t="shared" si="78"/>
        <v>214</v>
      </c>
      <c r="L95" s="3">
        <f>+L24</f>
        <v>201</v>
      </c>
      <c r="M95" s="3">
        <f t="shared" ref="M95:N95" si="92">+M24</f>
        <v>2</v>
      </c>
      <c r="N95" s="3">
        <f t="shared" si="92"/>
        <v>0</v>
      </c>
      <c r="O95" s="22">
        <f t="shared" si="79"/>
        <v>203</v>
      </c>
      <c r="P95" s="22">
        <f t="shared" si="80"/>
        <v>15</v>
      </c>
      <c r="Q95" s="3"/>
      <c r="R95" s="3">
        <f>+R24</f>
        <v>780</v>
      </c>
      <c r="S95" s="67">
        <f t="shared" ref="S95:U95" si="93">+S24</f>
        <v>386</v>
      </c>
      <c r="T95" s="67">
        <f t="shared" si="93"/>
        <v>398</v>
      </c>
      <c r="U95" s="3">
        <f t="shared" si="93"/>
        <v>0</v>
      </c>
      <c r="V95" s="3"/>
      <c r="W95" s="18">
        <f t="shared" si="82"/>
        <v>1.9605911330049262</v>
      </c>
      <c r="X95" s="19" t="str">
        <f t="shared" si="83"/>
        <v/>
      </c>
      <c r="Y95" s="19">
        <f t="shared" si="84"/>
        <v>0.49487179487179489</v>
      </c>
      <c r="Z95" s="18">
        <f t="shared" si="85"/>
        <v>1.9408866995073892</v>
      </c>
      <c r="AA95" s="18">
        <f t="shared" si="86"/>
        <v>7.8076923076923075</v>
      </c>
    </row>
    <row r="96" spans="1:27" ht="15.75" x14ac:dyDescent="0.25">
      <c r="A96" s="20"/>
      <c r="B96" s="21"/>
      <c r="C96" s="3"/>
      <c r="D96" s="3"/>
      <c r="E96" s="3"/>
      <c r="F96" s="3"/>
      <c r="G96" s="3"/>
      <c r="H96" s="3"/>
      <c r="I96" s="3"/>
      <c r="J96" s="3"/>
      <c r="K96" s="22">
        <f>SUM(E96:J96)</f>
        <v>0</v>
      </c>
      <c r="L96" s="3"/>
      <c r="M96" s="3"/>
      <c r="N96" s="3"/>
      <c r="O96" s="22">
        <f>SUM(L96:N96)</f>
        <v>0</v>
      </c>
      <c r="P96" s="22">
        <f t="shared" si="80"/>
        <v>0</v>
      </c>
      <c r="Q96" s="3"/>
      <c r="R96" s="3"/>
      <c r="S96" s="67"/>
      <c r="T96" s="3"/>
      <c r="U96" s="3"/>
      <c r="V96" s="3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33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98"/>
  <sheetViews>
    <sheetView topLeftCell="A5" workbookViewId="0">
      <selection sqref="A1:U36"/>
    </sheetView>
  </sheetViews>
  <sheetFormatPr baseColWidth="10" defaultRowHeight="11.25" x14ac:dyDescent="0.2"/>
  <cols>
    <col min="1" max="1" width="11.140625" style="2" customWidth="1"/>
    <col min="2" max="2" width="45.7109375" style="2" customWidth="1"/>
    <col min="3" max="3" width="11.42578125" style="2"/>
    <col min="4" max="4" width="10.28515625" style="2" customWidth="1"/>
    <col min="5" max="5" width="9.28515625" style="2" customWidth="1"/>
    <col min="6" max="6" width="9" style="2" customWidth="1"/>
    <col min="7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1.140625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20" width="10.7109375" style="2" customWidth="1"/>
    <col min="21" max="21" width="13.57031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42" t="s">
        <v>147</v>
      </c>
      <c r="J1" s="142"/>
      <c r="K1" s="142"/>
      <c r="L1" s="142"/>
      <c r="M1" s="142"/>
      <c r="N1" s="142"/>
      <c r="O1" s="142"/>
    </row>
    <row r="2" spans="1:27" ht="15.75" x14ac:dyDescent="0.25">
      <c r="A2" s="1" t="s">
        <v>1</v>
      </c>
      <c r="B2" s="3" t="s">
        <v>2</v>
      </c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4"/>
      <c r="U2" s="4"/>
      <c r="V2" s="4"/>
    </row>
    <row r="3" spans="1:27" ht="15" x14ac:dyDescent="0.2">
      <c r="A3" s="1" t="s">
        <v>4</v>
      </c>
      <c r="B3" s="3" t="s">
        <v>173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43" t="s">
        <v>6</v>
      </c>
      <c r="B5" s="145" t="s">
        <v>7</v>
      </c>
      <c r="C5" s="132" t="s">
        <v>8</v>
      </c>
      <c r="D5" s="132" t="s">
        <v>9</v>
      </c>
      <c r="E5" s="130" t="s">
        <v>10</v>
      </c>
      <c r="F5" s="134"/>
      <c r="G5" s="134"/>
      <c r="H5" s="134"/>
      <c r="I5" s="134"/>
      <c r="J5" s="134"/>
      <c r="K5" s="131"/>
      <c r="L5" s="130" t="s">
        <v>11</v>
      </c>
      <c r="M5" s="134"/>
      <c r="N5" s="134"/>
      <c r="O5" s="131"/>
      <c r="P5" s="132" t="s">
        <v>12</v>
      </c>
      <c r="Q5" s="132" t="s">
        <v>13</v>
      </c>
      <c r="R5" s="130" t="s">
        <v>14</v>
      </c>
      <c r="S5" s="131"/>
      <c r="T5" s="130" t="s">
        <v>15</v>
      </c>
      <c r="U5" s="131"/>
      <c r="V5" s="132" t="s">
        <v>16</v>
      </c>
      <c r="W5" s="130" t="s">
        <v>17</v>
      </c>
      <c r="X5" s="134"/>
      <c r="Y5" s="134"/>
      <c r="Z5" s="134"/>
      <c r="AA5" s="131"/>
    </row>
    <row r="6" spans="1:27" ht="56.25" x14ac:dyDescent="0.2">
      <c r="A6" s="144"/>
      <c r="B6" s="146"/>
      <c r="C6" s="133"/>
      <c r="D6" s="133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3" t="s">
        <v>24</v>
      </c>
      <c r="L6" s="8" t="s">
        <v>25</v>
      </c>
      <c r="M6" s="9" t="s">
        <v>26</v>
      </c>
      <c r="N6" s="122" t="s">
        <v>27</v>
      </c>
      <c r="O6" s="9" t="s">
        <v>24</v>
      </c>
      <c r="P6" s="133"/>
      <c r="Q6" s="133"/>
      <c r="R6" s="121" t="s">
        <v>28</v>
      </c>
      <c r="S6" s="9" t="s">
        <v>29</v>
      </c>
      <c r="T6" s="121" t="s">
        <v>24</v>
      </c>
      <c r="U6" s="9" t="s">
        <v>30</v>
      </c>
      <c r="V6" s="133"/>
      <c r="W6" s="8" t="s">
        <v>31</v>
      </c>
      <c r="X6" s="14" t="s">
        <v>32</v>
      </c>
      <c r="Y6" s="14" t="s">
        <v>33</v>
      </c>
      <c r="Z6" s="14" t="s">
        <v>34</v>
      </c>
      <c r="AA6" s="123" t="s">
        <v>35</v>
      </c>
    </row>
    <row r="7" spans="1:27" ht="15.75" x14ac:dyDescent="0.25">
      <c r="A7" s="15"/>
      <c r="B7" s="124" t="s">
        <v>36</v>
      </c>
      <c r="C7" s="17">
        <f>SUM(C8:C36)</f>
        <v>292</v>
      </c>
      <c r="D7" s="17">
        <f t="shared" ref="D7:V7" si="0">SUM(D8:D36)</f>
        <v>219</v>
      </c>
      <c r="E7" s="17">
        <f t="shared" si="0"/>
        <v>948</v>
      </c>
      <c r="F7" s="17">
        <f>SUM(F8:F36)</f>
        <v>0</v>
      </c>
      <c r="G7" s="17">
        <f>SUM(G8:G36)</f>
        <v>76</v>
      </c>
      <c r="H7" s="17">
        <f>SUM(H8:H36)</f>
        <v>0</v>
      </c>
      <c r="I7" s="17">
        <f>SUM(I8:I36)</f>
        <v>181</v>
      </c>
      <c r="J7" s="17">
        <f t="shared" si="0"/>
        <v>228</v>
      </c>
      <c r="K7" s="17">
        <f t="shared" si="0"/>
        <v>1433</v>
      </c>
      <c r="L7" s="17">
        <f t="shared" si="0"/>
        <v>1188</v>
      </c>
      <c r="M7" s="17">
        <f t="shared" si="0"/>
        <v>228</v>
      </c>
      <c r="N7" s="17">
        <f t="shared" si="0"/>
        <v>33</v>
      </c>
      <c r="O7" s="17">
        <f t="shared" si="0"/>
        <v>1449</v>
      </c>
      <c r="P7" s="17">
        <f t="shared" si="0"/>
        <v>203</v>
      </c>
      <c r="Q7" s="17">
        <f t="shared" si="0"/>
        <v>0</v>
      </c>
      <c r="R7" s="17">
        <f t="shared" si="0"/>
        <v>8667</v>
      </c>
      <c r="S7" s="17">
        <f t="shared" si="0"/>
        <v>6631</v>
      </c>
      <c r="T7" s="17">
        <f t="shared" si="0"/>
        <v>6615</v>
      </c>
      <c r="U7" s="17">
        <f t="shared" si="0"/>
        <v>6198</v>
      </c>
      <c r="V7" s="17">
        <f t="shared" si="0"/>
        <v>0</v>
      </c>
      <c r="W7" s="18">
        <f t="shared" ref="W7:W36" si="1">IF(S7&gt;0,T7/O7,"")</f>
        <v>4.5652173913043477</v>
      </c>
      <c r="X7" s="19">
        <f t="shared" ref="X7:X36" si="2">IF(N7&gt;0,(N7/O7),"")</f>
        <v>2.2774327122153208E-2</v>
      </c>
      <c r="Y7" s="19">
        <f t="shared" ref="Y7:Y36" si="3">IF(S7&gt;0,(S7/R7),"")</f>
        <v>0.76508595823237568</v>
      </c>
      <c r="Z7" s="18">
        <f t="shared" ref="Z7:Z36" si="4">IF(S7&gt;0,(R7-S7)/O7,"")</f>
        <v>1.4051069703243617</v>
      </c>
      <c r="AA7" s="18">
        <f t="shared" ref="AA7:AA36" si="5">IF(S7&gt;0,O7/C7,"")</f>
        <v>4.9623287671232879</v>
      </c>
    </row>
    <row r="8" spans="1:27" ht="15.75" x14ac:dyDescent="0.25">
      <c r="A8" s="20" t="s">
        <v>37</v>
      </c>
      <c r="B8" s="21" t="s">
        <v>38</v>
      </c>
      <c r="C8" s="3">
        <v>65</v>
      </c>
      <c r="D8" s="3">
        <v>52</v>
      </c>
      <c r="E8" s="3">
        <v>252</v>
      </c>
      <c r="F8" s="3"/>
      <c r="G8" s="3">
        <v>8</v>
      </c>
      <c r="H8" s="3"/>
      <c r="I8" s="3"/>
      <c r="J8" s="3">
        <v>54</v>
      </c>
      <c r="K8" s="22">
        <f>SUM(E8:J8)</f>
        <v>314</v>
      </c>
      <c r="L8" s="67">
        <v>253</v>
      </c>
      <c r="M8" s="67">
        <v>39</v>
      </c>
      <c r="N8" s="67">
        <v>16</v>
      </c>
      <c r="O8" s="22">
        <f t="shared" ref="O8:O36" si="6">SUM(L8:N8)</f>
        <v>308</v>
      </c>
      <c r="P8" s="22">
        <f t="shared" ref="P8:P36" si="7">+D8+K8-O8</f>
        <v>58</v>
      </c>
      <c r="Q8" s="3"/>
      <c r="R8" s="67">
        <v>1964</v>
      </c>
      <c r="S8" s="67">
        <v>1764</v>
      </c>
      <c r="T8" s="67">
        <v>1671</v>
      </c>
      <c r="U8" s="67">
        <v>1660</v>
      </c>
      <c r="V8" s="3"/>
      <c r="W8" s="18">
        <f t="shared" si="1"/>
        <v>5.4253246753246751</v>
      </c>
      <c r="X8" s="19">
        <f t="shared" si="2"/>
        <v>5.1948051948051951E-2</v>
      </c>
      <c r="Y8" s="19">
        <f t="shared" si="3"/>
        <v>0.89816700610997968</v>
      </c>
      <c r="Z8" s="18">
        <f t="shared" si="4"/>
        <v>0.64935064935064934</v>
      </c>
      <c r="AA8" s="18">
        <f t="shared" si="5"/>
        <v>4.7384615384615385</v>
      </c>
    </row>
    <row r="9" spans="1:27" ht="15.75" x14ac:dyDescent="0.25">
      <c r="A9" s="20" t="s">
        <v>37</v>
      </c>
      <c r="B9" s="21" t="s">
        <v>40</v>
      </c>
      <c r="C9" s="3">
        <v>16</v>
      </c>
      <c r="D9" s="3">
        <v>15</v>
      </c>
      <c r="E9" s="3">
        <v>59</v>
      </c>
      <c r="F9" s="3"/>
      <c r="G9" s="3"/>
      <c r="H9" s="3"/>
      <c r="I9" s="3"/>
      <c r="J9" s="3">
        <v>18</v>
      </c>
      <c r="K9" s="22">
        <f t="shared" ref="K9:K36" si="8">SUM(E9:J9)</f>
        <v>77</v>
      </c>
      <c r="L9" s="3">
        <v>51</v>
      </c>
      <c r="M9" s="3">
        <v>20</v>
      </c>
      <c r="N9" s="3">
        <v>6</v>
      </c>
      <c r="O9" s="22">
        <f t="shared" si="6"/>
        <v>77</v>
      </c>
      <c r="P9" s="22">
        <f t="shared" si="7"/>
        <v>15</v>
      </c>
      <c r="Q9" s="3"/>
      <c r="R9" s="67">
        <v>496</v>
      </c>
      <c r="S9" s="67">
        <v>476</v>
      </c>
      <c r="T9" s="67">
        <v>441</v>
      </c>
      <c r="U9" s="67">
        <v>438</v>
      </c>
      <c r="V9" s="3"/>
      <c r="W9" s="18">
        <f t="shared" si="1"/>
        <v>5.7272727272727275</v>
      </c>
      <c r="X9" s="19">
        <f t="shared" si="2"/>
        <v>7.792207792207792E-2</v>
      </c>
      <c r="Y9" s="19">
        <f t="shared" si="3"/>
        <v>0.95967741935483875</v>
      </c>
      <c r="Z9" s="18">
        <f t="shared" si="4"/>
        <v>0.25974025974025972</v>
      </c>
      <c r="AA9" s="18">
        <f t="shared" si="5"/>
        <v>4.8125</v>
      </c>
    </row>
    <row r="10" spans="1:27" ht="15.75" x14ac:dyDescent="0.25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67"/>
      <c r="S10" s="67"/>
      <c r="T10" s="67"/>
      <c r="U10" s="67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.75" x14ac:dyDescent="0.25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67"/>
      <c r="S11" s="67"/>
      <c r="T11" s="67"/>
      <c r="U11" s="67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.75" x14ac:dyDescent="0.25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67"/>
      <c r="S12" s="67"/>
      <c r="T12" s="67"/>
      <c r="U12" s="67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.75" x14ac:dyDescent="0.25">
      <c r="A13" s="20" t="s">
        <v>47</v>
      </c>
      <c r="B13" s="21" t="s">
        <v>48</v>
      </c>
      <c r="C13" s="3">
        <v>30</v>
      </c>
      <c r="D13" s="3">
        <v>9</v>
      </c>
      <c r="E13" s="3">
        <v>82</v>
      </c>
      <c r="F13" s="3"/>
      <c r="G13" s="3">
        <v>3</v>
      </c>
      <c r="H13" s="3"/>
      <c r="I13" s="3"/>
      <c r="J13" s="3">
        <v>5</v>
      </c>
      <c r="K13" s="22">
        <f t="shared" si="8"/>
        <v>90</v>
      </c>
      <c r="L13" s="3">
        <v>85</v>
      </c>
      <c r="M13" s="3">
        <v>6</v>
      </c>
      <c r="N13" s="3"/>
      <c r="O13" s="22">
        <f t="shared" si="6"/>
        <v>91</v>
      </c>
      <c r="P13" s="22">
        <f t="shared" si="7"/>
        <v>8</v>
      </c>
      <c r="Q13" s="3"/>
      <c r="R13" s="67">
        <v>613</v>
      </c>
      <c r="S13" s="67">
        <v>278</v>
      </c>
      <c r="T13" s="67">
        <v>288</v>
      </c>
      <c r="U13" s="67">
        <v>285</v>
      </c>
      <c r="V13" s="3"/>
      <c r="W13" s="18">
        <f t="shared" si="1"/>
        <v>3.1648351648351647</v>
      </c>
      <c r="X13" s="19" t="str">
        <f t="shared" si="2"/>
        <v/>
      </c>
      <c r="Y13" s="19">
        <f t="shared" si="3"/>
        <v>0.4535073409461664</v>
      </c>
      <c r="Z13" s="18">
        <f t="shared" si="4"/>
        <v>3.6813186813186811</v>
      </c>
      <c r="AA13" s="18">
        <f t="shared" si="5"/>
        <v>3.0333333333333332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10</v>
      </c>
      <c r="E14" s="67">
        <v>31</v>
      </c>
      <c r="F14" s="67"/>
      <c r="G14" s="67"/>
      <c r="H14" s="67"/>
      <c r="I14" s="67"/>
      <c r="J14" s="67"/>
      <c r="K14" s="83">
        <f t="shared" si="8"/>
        <v>31</v>
      </c>
      <c r="L14" s="67">
        <v>5</v>
      </c>
      <c r="M14" s="67"/>
      <c r="N14" s="67"/>
      <c r="O14" s="83">
        <f t="shared" si="6"/>
        <v>5</v>
      </c>
      <c r="P14" s="83">
        <v>5</v>
      </c>
      <c r="Q14" s="89"/>
      <c r="R14" s="67">
        <v>310</v>
      </c>
      <c r="S14" s="67">
        <v>167</v>
      </c>
      <c r="T14" s="67">
        <v>208</v>
      </c>
      <c r="U14" s="67">
        <v>207</v>
      </c>
      <c r="V14" s="67"/>
      <c r="W14" s="90">
        <f t="shared" si="1"/>
        <v>41.6</v>
      </c>
      <c r="X14" s="91" t="str">
        <f t="shared" si="2"/>
        <v/>
      </c>
      <c r="Y14" s="91">
        <f t="shared" si="3"/>
        <v>0.53870967741935483</v>
      </c>
      <c r="Z14" s="90">
        <f t="shared" si="4"/>
        <v>28.6</v>
      </c>
      <c r="AA14" s="90">
        <f t="shared" si="5"/>
        <v>0.5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9</v>
      </c>
      <c r="E15" s="67">
        <v>12</v>
      </c>
      <c r="F15" s="67"/>
      <c r="G15" s="67"/>
      <c r="H15" s="67"/>
      <c r="I15" s="67"/>
      <c r="J15" s="67"/>
      <c r="K15" s="83">
        <f t="shared" si="8"/>
        <v>12</v>
      </c>
      <c r="L15" s="67">
        <v>43</v>
      </c>
      <c r="M15" s="67"/>
      <c r="N15" s="67"/>
      <c r="O15" s="83">
        <f t="shared" si="6"/>
        <v>43</v>
      </c>
      <c r="P15" s="83">
        <v>9</v>
      </c>
      <c r="Q15" s="67"/>
      <c r="R15" s="67">
        <v>317</v>
      </c>
      <c r="S15" s="67">
        <v>253</v>
      </c>
      <c r="T15" s="67">
        <v>227</v>
      </c>
      <c r="U15" s="67">
        <v>227</v>
      </c>
      <c r="V15" s="67"/>
      <c r="W15" s="90">
        <f t="shared" si="1"/>
        <v>5.2790697674418601</v>
      </c>
      <c r="X15" s="91" t="str">
        <f t="shared" si="2"/>
        <v/>
      </c>
      <c r="Y15" s="91">
        <f t="shared" si="3"/>
        <v>0.79810725552050477</v>
      </c>
      <c r="Z15" s="90">
        <f t="shared" si="4"/>
        <v>1.4883720930232558</v>
      </c>
      <c r="AA15" s="90">
        <f t="shared" si="5"/>
        <v>4.3</v>
      </c>
    </row>
    <row r="16" spans="1:27" ht="15.75" x14ac:dyDescent="0.25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67"/>
      <c r="S16" s="67"/>
      <c r="T16" s="67"/>
      <c r="U16" s="67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67">
        <v>21</v>
      </c>
      <c r="E17" s="67">
        <v>205</v>
      </c>
      <c r="F17" s="67"/>
      <c r="G17" s="67">
        <v>1</v>
      </c>
      <c r="H17" s="67"/>
      <c r="I17" s="67"/>
      <c r="J17" s="67"/>
      <c r="K17" s="83">
        <f>SUM(E17:J17)</f>
        <v>206</v>
      </c>
      <c r="L17" s="67">
        <v>198</v>
      </c>
      <c r="M17" s="67">
        <v>3</v>
      </c>
      <c r="N17" s="67"/>
      <c r="O17" s="22">
        <f t="shared" si="6"/>
        <v>201</v>
      </c>
      <c r="P17" s="83">
        <f t="shared" si="7"/>
        <v>26</v>
      </c>
      <c r="Q17" s="67"/>
      <c r="R17" s="67">
        <v>1208</v>
      </c>
      <c r="S17" s="67">
        <v>731</v>
      </c>
      <c r="T17" s="67">
        <v>686</v>
      </c>
      <c r="U17" s="67">
        <v>681</v>
      </c>
      <c r="V17" s="67"/>
      <c r="W17" s="18">
        <f>IF(S17&gt;0,T17/O17,"")</f>
        <v>3.4129353233830844</v>
      </c>
      <c r="X17" s="19" t="str">
        <f>IF(N17&gt;0,(N17/O17),"")</f>
        <v/>
      </c>
      <c r="Y17" s="19">
        <f>IF(S17&gt;0,(S17/R17),"")</f>
        <v>0.60513245033112584</v>
      </c>
      <c r="Z17" s="18">
        <f>IF(S17&gt;0,(R17-S17)/O17,"")</f>
        <v>2.3731343283582089</v>
      </c>
      <c r="AA17" s="18">
        <f>IF(S17&gt;0,O17/C17,"")</f>
        <v>5.0250000000000004</v>
      </c>
    </row>
    <row r="18" spans="1:27" ht="15.75" x14ac:dyDescent="0.25">
      <c r="A18" s="20" t="s">
        <v>57</v>
      </c>
      <c r="B18" s="21" t="s">
        <v>58</v>
      </c>
      <c r="C18" s="3">
        <v>10</v>
      </c>
      <c r="D18" s="3">
        <v>3</v>
      </c>
      <c r="E18" s="3">
        <v>51</v>
      </c>
      <c r="F18" s="3"/>
      <c r="G18" s="3">
        <v>5</v>
      </c>
      <c r="H18" s="3"/>
      <c r="I18" s="3"/>
      <c r="J18" s="3"/>
      <c r="K18" s="22">
        <f>SUM(E18:J18)</f>
        <v>56</v>
      </c>
      <c r="L18" s="3">
        <v>56</v>
      </c>
      <c r="M18" s="3">
        <v>1</v>
      </c>
      <c r="N18" s="3"/>
      <c r="O18" s="22">
        <f t="shared" si="6"/>
        <v>57</v>
      </c>
      <c r="P18" s="22">
        <f t="shared" si="7"/>
        <v>2</v>
      </c>
      <c r="Q18" s="3"/>
      <c r="R18" s="67">
        <v>289</v>
      </c>
      <c r="S18" s="67">
        <v>128</v>
      </c>
      <c r="T18" s="67">
        <v>134</v>
      </c>
      <c r="U18" s="67">
        <v>134</v>
      </c>
      <c r="V18" s="3"/>
      <c r="W18" s="18">
        <f>IF(S18&gt;0,T18/O18,"")</f>
        <v>2.3508771929824563</v>
      </c>
      <c r="X18" s="19" t="str">
        <f>IF(N18&gt;0,(N18/O18),"")</f>
        <v/>
      </c>
      <c r="Y18" s="19">
        <f>IF(S18&gt;0,(S18/R18),"")</f>
        <v>0.44290657439446368</v>
      </c>
      <c r="Z18" s="18">
        <f>IF(S18&gt;0,(R18-S18)/O18,"")</f>
        <v>2.8245614035087718</v>
      </c>
      <c r="AA18" s="18">
        <f>IF(S18&gt;0,O18/C18,"")</f>
        <v>5.7</v>
      </c>
    </row>
    <row r="19" spans="1:27" ht="15.75" x14ac:dyDescent="0.25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67"/>
      <c r="S19" s="67"/>
      <c r="T19" s="67"/>
      <c r="U19" s="67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.75" x14ac:dyDescent="0.25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67"/>
      <c r="S20" s="67"/>
      <c r="T20" s="67"/>
      <c r="U20" s="67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.75" x14ac:dyDescent="0.25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67"/>
      <c r="S21" s="67"/>
      <c r="T21" s="67"/>
      <c r="U21" s="67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.75" x14ac:dyDescent="0.25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67"/>
      <c r="S22" s="67"/>
      <c r="T22" s="67"/>
      <c r="U22" s="67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.75" x14ac:dyDescent="0.25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67"/>
      <c r="S23" s="67"/>
      <c r="T23" s="67"/>
      <c r="U23" s="67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15</v>
      </c>
      <c r="E24" s="3">
        <v>10</v>
      </c>
      <c r="F24" s="3"/>
      <c r="G24" s="3"/>
      <c r="H24" s="3"/>
      <c r="I24" s="67">
        <v>181</v>
      </c>
      <c r="J24" s="3">
        <v>7</v>
      </c>
      <c r="K24" s="22">
        <f t="shared" si="8"/>
        <v>198</v>
      </c>
      <c r="L24" s="67">
        <v>197</v>
      </c>
      <c r="M24" s="3">
        <v>1</v>
      </c>
      <c r="N24" s="3">
        <v>2</v>
      </c>
      <c r="O24" s="22">
        <f t="shared" si="6"/>
        <v>200</v>
      </c>
      <c r="P24" s="22">
        <f t="shared" si="7"/>
        <v>13</v>
      </c>
      <c r="Q24" s="3"/>
      <c r="R24" s="67">
        <v>806</v>
      </c>
      <c r="S24" s="67">
        <v>387</v>
      </c>
      <c r="T24" s="67">
        <v>386</v>
      </c>
      <c r="U24" s="67"/>
      <c r="V24" s="3"/>
      <c r="W24" s="18">
        <f t="shared" si="1"/>
        <v>1.93</v>
      </c>
      <c r="X24" s="19">
        <f t="shared" si="2"/>
        <v>0.01</v>
      </c>
      <c r="Y24" s="19">
        <f t="shared" si="3"/>
        <v>0.48014888337468981</v>
      </c>
      <c r="Z24" s="18">
        <f t="shared" si="4"/>
        <v>2.0950000000000002</v>
      </c>
      <c r="AA24" s="18">
        <f t="shared" si="5"/>
        <v>7.6923076923076925</v>
      </c>
    </row>
    <row r="25" spans="1:27" ht="15.75" x14ac:dyDescent="0.25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67"/>
      <c r="S25" s="67"/>
      <c r="T25" s="67"/>
      <c r="U25" s="67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.75" x14ac:dyDescent="0.25">
      <c r="A26" s="20" t="s">
        <v>73</v>
      </c>
      <c r="B26" s="21" t="s">
        <v>74</v>
      </c>
      <c r="C26" s="3">
        <v>8</v>
      </c>
      <c r="D26" s="3">
        <v>8</v>
      </c>
      <c r="E26" s="3">
        <v>20</v>
      </c>
      <c r="F26" s="3"/>
      <c r="G26" s="3"/>
      <c r="H26" s="3"/>
      <c r="I26" s="3"/>
      <c r="J26" s="3">
        <v>14</v>
      </c>
      <c r="K26" s="22">
        <f t="shared" si="8"/>
        <v>34</v>
      </c>
      <c r="L26" s="3">
        <v>4</v>
      </c>
      <c r="M26" s="3">
        <v>27</v>
      </c>
      <c r="N26" s="3">
        <v>6</v>
      </c>
      <c r="O26" s="22">
        <f t="shared" si="6"/>
        <v>37</v>
      </c>
      <c r="P26" s="22">
        <f t="shared" si="7"/>
        <v>5</v>
      </c>
      <c r="Q26" s="3"/>
      <c r="R26" s="67">
        <v>248</v>
      </c>
      <c r="S26" s="67">
        <v>223</v>
      </c>
      <c r="T26" s="67">
        <v>250</v>
      </c>
      <c r="U26" s="67">
        <v>243</v>
      </c>
      <c r="V26" s="3"/>
      <c r="W26" s="18">
        <f t="shared" si="1"/>
        <v>6.756756756756757</v>
      </c>
      <c r="X26" s="19">
        <f t="shared" si="2"/>
        <v>0.16216216216216217</v>
      </c>
      <c r="Y26" s="19">
        <f t="shared" si="3"/>
        <v>0.89919354838709675</v>
      </c>
      <c r="Z26" s="18">
        <f t="shared" si="4"/>
        <v>0.67567567567567566</v>
      </c>
      <c r="AA26" s="18">
        <f t="shared" si="5"/>
        <v>4.625</v>
      </c>
    </row>
    <row r="27" spans="1:27" ht="15.75" x14ac:dyDescent="0.25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67"/>
      <c r="S27" s="67"/>
      <c r="T27" s="67"/>
      <c r="U27" s="67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.75" x14ac:dyDescent="0.25">
      <c r="A28" s="20" t="s">
        <v>77</v>
      </c>
      <c r="B28" s="26" t="s">
        <v>78</v>
      </c>
      <c r="C28" s="3">
        <v>6</v>
      </c>
      <c r="D28" s="3">
        <v>6</v>
      </c>
      <c r="E28" s="3">
        <v>18</v>
      </c>
      <c r="F28" s="3"/>
      <c r="G28" s="3"/>
      <c r="H28" s="3"/>
      <c r="I28" s="3"/>
      <c r="J28" s="3">
        <v>22</v>
      </c>
      <c r="K28" s="22">
        <f t="shared" si="8"/>
        <v>40</v>
      </c>
      <c r="L28" s="3">
        <v>5</v>
      </c>
      <c r="M28" s="3">
        <v>36</v>
      </c>
      <c r="N28" s="3"/>
      <c r="O28" s="22">
        <f t="shared" si="6"/>
        <v>41</v>
      </c>
      <c r="P28" s="22">
        <f t="shared" si="7"/>
        <v>5</v>
      </c>
      <c r="Q28" s="3"/>
      <c r="R28" s="67">
        <v>186</v>
      </c>
      <c r="S28" s="67">
        <v>175</v>
      </c>
      <c r="T28" s="67">
        <v>213</v>
      </c>
      <c r="U28" s="67">
        <v>213</v>
      </c>
      <c r="V28" s="3"/>
      <c r="W28" s="18">
        <f t="shared" si="1"/>
        <v>5.1951219512195124</v>
      </c>
      <c r="X28" s="19" t="str">
        <f t="shared" si="2"/>
        <v/>
      </c>
      <c r="Y28" s="19">
        <f t="shared" si="3"/>
        <v>0.94086021505376349</v>
      </c>
      <c r="Z28" s="18">
        <f t="shared" si="4"/>
        <v>0.26829268292682928</v>
      </c>
      <c r="AA28" s="18">
        <f t="shared" si="5"/>
        <v>6.833333333333333</v>
      </c>
    </row>
    <row r="29" spans="1:27" ht="15.75" x14ac:dyDescent="0.25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67"/>
      <c r="S29" s="67"/>
      <c r="T29" s="67"/>
      <c r="U29" s="67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.75" x14ac:dyDescent="0.25">
      <c r="A30" s="20" t="s">
        <v>81</v>
      </c>
      <c r="B30" s="21" t="s">
        <v>82</v>
      </c>
      <c r="C30" s="3">
        <v>6</v>
      </c>
      <c r="D30" s="3">
        <v>3</v>
      </c>
      <c r="E30" s="3">
        <v>21</v>
      </c>
      <c r="F30" s="3"/>
      <c r="G30" s="3"/>
      <c r="H30" s="3"/>
      <c r="I30" s="3"/>
      <c r="J30" s="3">
        <v>6</v>
      </c>
      <c r="K30" s="22">
        <f t="shared" si="8"/>
        <v>27</v>
      </c>
      <c r="L30" s="3">
        <v>22</v>
      </c>
      <c r="M30" s="3">
        <v>5</v>
      </c>
      <c r="N30" s="3"/>
      <c r="O30" s="22">
        <f t="shared" si="6"/>
        <v>27</v>
      </c>
      <c r="P30" s="22">
        <f t="shared" si="7"/>
        <v>3</v>
      </c>
      <c r="Q30" s="3"/>
      <c r="R30" s="67">
        <v>186</v>
      </c>
      <c r="S30" s="67">
        <v>115</v>
      </c>
      <c r="T30" s="67">
        <v>111</v>
      </c>
      <c r="U30" s="67">
        <v>111</v>
      </c>
      <c r="V30" s="3"/>
      <c r="W30" s="18">
        <f t="shared" si="1"/>
        <v>4.1111111111111107</v>
      </c>
      <c r="X30" s="19" t="str">
        <f t="shared" si="2"/>
        <v/>
      </c>
      <c r="Y30" s="19">
        <f t="shared" si="3"/>
        <v>0.61827956989247312</v>
      </c>
      <c r="Z30" s="18">
        <f t="shared" si="4"/>
        <v>2.6296296296296298</v>
      </c>
      <c r="AA30" s="18">
        <f t="shared" si="5"/>
        <v>4.5</v>
      </c>
    </row>
    <row r="31" spans="1:27" ht="15.75" x14ac:dyDescent="0.25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67"/>
      <c r="S31" s="67"/>
      <c r="T31" s="67"/>
      <c r="U31" s="67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.75" x14ac:dyDescent="0.25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67"/>
      <c r="S32" s="67"/>
      <c r="T32" s="67"/>
      <c r="U32" s="67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.75" x14ac:dyDescent="0.25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67"/>
      <c r="S33" s="67"/>
      <c r="T33" s="67"/>
      <c r="U33" s="67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v>15</v>
      </c>
      <c r="E34" s="67">
        <v>94</v>
      </c>
      <c r="F34" s="3"/>
      <c r="G34" s="3">
        <v>9</v>
      </c>
      <c r="H34" s="3"/>
      <c r="I34" s="3"/>
      <c r="J34" s="3">
        <v>31</v>
      </c>
      <c r="K34" s="83">
        <f>SUM(E34:J34)</f>
        <v>134</v>
      </c>
      <c r="L34" s="3">
        <v>71</v>
      </c>
      <c r="M34" s="67">
        <v>63</v>
      </c>
      <c r="N34" s="3">
        <v>2</v>
      </c>
      <c r="O34" s="22">
        <f>SUM(L34:N34)</f>
        <v>136</v>
      </c>
      <c r="P34" s="22">
        <f>+D34+K34-O34</f>
        <v>13</v>
      </c>
      <c r="Q34" s="3"/>
      <c r="R34" s="67">
        <v>496</v>
      </c>
      <c r="S34" s="67">
        <v>471</v>
      </c>
      <c r="T34" s="67">
        <v>456</v>
      </c>
      <c r="U34" s="67">
        <v>456</v>
      </c>
      <c r="V34" s="3"/>
      <c r="W34" s="18">
        <f>IF(S34&gt;0,T34/O34,"")</f>
        <v>3.3529411764705883</v>
      </c>
      <c r="X34" s="19">
        <f>IF(N34&gt;0,(N34/O34),"")</f>
        <v>1.4705882352941176E-2</v>
      </c>
      <c r="Y34" s="19">
        <f>IF(S34&gt;0,(S34/R34),"")</f>
        <v>0.94959677419354838</v>
      </c>
      <c r="Z34" s="18">
        <f>IF(S34&gt;0,(R34-S34)/O34,"")</f>
        <v>0.18382352941176472</v>
      </c>
      <c r="AA34" s="18">
        <f>IF(S34&gt;0,O34/C34,"")</f>
        <v>8.5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v>53</v>
      </c>
      <c r="E35" s="3">
        <v>93</v>
      </c>
      <c r="F35" s="3"/>
      <c r="G35" s="3">
        <v>50</v>
      </c>
      <c r="H35" s="3"/>
      <c r="I35" s="3"/>
      <c r="J35" s="67">
        <v>71</v>
      </c>
      <c r="K35" s="83">
        <f>SUM(E35:J35)</f>
        <v>214</v>
      </c>
      <c r="L35" s="67">
        <v>198</v>
      </c>
      <c r="M35" s="3">
        <v>27</v>
      </c>
      <c r="N35" s="3">
        <v>1</v>
      </c>
      <c r="O35" s="22">
        <f>SUM(L35:N35)</f>
        <v>226</v>
      </c>
      <c r="P35" s="22">
        <f>+D35+K35-O35</f>
        <v>41</v>
      </c>
      <c r="Q35" s="3"/>
      <c r="R35" s="67">
        <v>1548</v>
      </c>
      <c r="S35" s="67">
        <v>1463</v>
      </c>
      <c r="T35" s="67">
        <v>1544</v>
      </c>
      <c r="U35" s="67">
        <v>1543</v>
      </c>
      <c r="V35" s="3"/>
      <c r="W35" s="18">
        <f>IF(S35&gt;0,T35/O35,"")</f>
        <v>6.831858407079646</v>
      </c>
      <c r="X35" s="19">
        <f>IF(N35&gt;0,(N35/O35),"")</f>
        <v>4.4247787610619468E-3</v>
      </c>
      <c r="Y35" s="19">
        <f>IF(S35&gt;0,(S35/R35),"")</f>
        <v>0.94509043927648584</v>
      </c>
      <c r="Z35" s="18">
        <f>IF(S35&gt;0,(R35-S35)/O35,"")</f>
        <v>0.37610619469026546</v>
      </c>
      <c r="AA35" s="18">
        <f>IF(S35&gt;0,O35/C35,"")</f>
        <v>4.6122448979591839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5424</v>
      </c>
      <c r="E39" s="135" t="s">
        <v>98</v>
      </c>
      <c r="F39" s="136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243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5" t="s">
        <v>113</v>
      </c>
      <c r="F43" s="136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7" t="s">
        <v>125</v>
      </c>
      <c r="G46" s="148"/>
      <c r="H46" s="148"/>
      <c r="I46" s="149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7" t="s">
        <v>129</v>
      </c>
      <c r="G47" s="138"/>
      <c r="H47" s="138"/>
      <c r="I47" s="139"/>
      <c r="J47" s="53">
        <v>45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324</v>
      </c>
      <c r="E48" s="56" t="s">
        <v>132</v>
      </c>
      <c r="F48" s="57" t="s">
        <v>24</v>
      </c>
      <c r="G48" s="48"/>
      <c r="H48" s="48"/>
      <c r="I48" s="32"/>
      <c r="J48" s="58">
        <f>SUM(J44:J47)</f>
        <v>45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207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34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6232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42" t="s">
        <v>146</v>
      </c>
      <c r="J60" s="142"/>
      <c r="K60" s="142"/>
      <c r="L60" s="142"/>
      <c r="M60" s="142"/>
      <c r="N60" s="142"/>
      <c r="O60" s="142"/>
    </row>
    <row r="61" spans="1:27" ht="15.75" x14ac:dyDescent="0.25">
      <c r="A61" s="1" t="s">
        <v>1</v>
      </c>
      <c r="B61" s="3" t="s">
        <v>2</v>
      </c>
      <c r="D61" s="140" t="s">
        <v>3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4"/>
      <c r="U61" s="4"/>
      <c r="V61" s="4"/>
    </row>
    <row r="62" spans="1:27" ht="15" x14ac:dyDescent="0.2">
      <c r="A62" s="1" t="s">
        <v>4</v>
      </c>
      <c r="B62" s="3" t="s">
        <v>173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43" t="s">
        <v>6</v>
      </c>
      <c r="B64" s="145" t="s">
        <v>7</v>
      </c>
      <c r="C64" s="132" t="s">
        <v>8</v>
      </c>
      <c r="D64" s="132" t="s">
        <v>9</v>
      </c>
      <c r="E64" s="130" t="s">
        <v>10</v>
      </c>
      <c r="F64" s="134"/>
      <c r="G64" s="134"/>
      <c r="H64" s="134"/>
      <c r="I64" s="134"/>
      <c r="J64" s="134"/>
      <c r="K64" s="131"/>
      <c r="L64" s="130" t="s">
        <v>11</v>
      </c>
      <c r="M64" s="134"/>
      <c r="N64" s="134"/>
      <c r="O64" s="131"/>
      <c r="P64" s="132" t="s">
        <v>12</v>
      </c>
      <c r="Q64" s="132" t="s">
        <v>13</v>
      </c>
      <c r="R64" s="130" t="s">
        <v>14</v>
      </c>
      <c r="S64" s="131"/>
      <c r="T64" s="130" t="s">
        <v>15</v>
      </c>
      <c r="U64" s="131"/>
      <c r="V64" s="132" t="s">
        <v>16</v>
      </c>
      <c r="W64" s="130" t="s">
        <v>17</v>
      </c>
      <c r="X64" s="134"/>
      <c r="Y64" s="134"/>
      <c r="Z64" s="134"/>
      <c r="AA64" s="131"/>
    </row>
    <row r="65" spans="1:27" ht="56.25" x14ac:dyDescent="0.2">
      <c r="A65" s="144"/>
      <c r="B65" s="146"/>
      <c r="C65" s="133"/>
      <c r="D65" s="133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3" t="s">
        <v>24</v>
      </c>
      <c r="L65" s="8" t="s">
        <v>25</v>
      </c>
      <c r="M65" s="9" t="s">
        <v>26</v>
      </c>
      <c r="N65" s="122" t="s">
        <v>27</v>
      </c>
      <c r="O65" s="9" t="s">
        <v>24</v>
      </c>
      <c r="P65" s="133"/>
      <c r="Q65" s="133"/>
      <c r="R65" s="121" t="s">
        <v>28</v>
      </c>
      <c r="S65" s="9" t="s">
        <v>29</v>
      </c>
      <c r="T65" s="121" t="s">
        <v>24</v>
      </c>
      <c r="U65" s="9" t="s">
        <v>30</v>
      </c>
      <c r="V65" s="133"/>
      <c r="W65" s="8" t="s">
        <v>31</v>
      </c>
      <c r="X65" s="14" t="s">
        <v>32</v>
      </c>
      <c r="Y65" s="14" t="s">
        <v>33</v>
      </c>
      <c r="Z65" s="14" t="s">
        <v>34</v>
      </c>
      <c r="AA65" s="123" t="s">
        <v>35</v>
      </c>
    </row>
    <row r="66" spans="1:27" ht="15.75" x14ac:dyDescent="0.25">
      <c r="A66" s="15"/>
      <c r="B66" s="124" t="s">
        <v>36</v>
      </c>
      <c r="C66" s="17">
        <f t="shared" ref="C66:V66" si="9">SUM(C67:C78)</f>
        <v>292</v>
      </c>
      <c r="D66" s="17">
        <f t="shared" si="9"/>
        <v>219</v>
      </c>
      <c r="E66" s="17">
        <f t="shared" si="9"/>
        <v>948</v>
      </c>
      <c r="F66" s="17">
        <f t="shared" si="9"/>
        <v>0</v>
      </c>
      <c r="G66" s="17">
        <f t="shared" si="9"/>
        <v>76</v>
      </c>
      <c r="H66" s="17">
        <f t="shared" si="9"/>
        <v>0</v>
      </c>
      <c r="I66" s="17">
        <f t="shared" si="9"/>
        <v>181</v>
      </c>
      <c r="J66" s="17">
        <f t="shared" si="9"/>
        <v>228</v>
      </c>
      <c r="K66" s="17">
        <f t="shared" si="9"/>
        <v>1433</v>
      </c>
      <c r="L66" s="17">
        <f t="shared" si="9"/>
        <v>1188</v>
      </c>
      <c r="M66" s="17">
        <f t="shared" si="9"/>
        <v>228</v>
      </c>
      <c r="N66" s="17">
        <f t="shared" si="9"/>
        <v>33</v>
      </c>
      <c r="O66" s="17">
        <f t="shared" si="9"/>
        <v>1449</v>
      </c>
      <c r="P66" s="17">
        <f t="shared" si="9"/>
        <v>203</v>
      </c>
      <c r="Q66" s="17">
        <f t="shared" si="9"/>
        <v>0</v>
      </c>
      <c r="R66" s="17">
        <f t="shared" si="9"/>
        <v>8667</v>
      </c>
      <c r="S66" s="17">
        <f t="shared" si="9"/>
        <v>6631</v>
      </c>
      <c r="T66" s="17">
        <f t="shared" si="9"/>
        <v>6615</v>
      </c>
      <c r="U66" s="17">
        <f t="shared" si="9"/>
        <v>6198</v>
      </c>
      <c r="V66" s="17">
        <f t="shared" si="9"/>
        <v>0</v>
      </c>
      <c r="W66" s="18">
        <f t="shared" ref="W66:W70" si="10">IF(S66&gt;0,T66/O66,"")</f>
        <v>4.5652173913043477</v>
      </c>
      <c r="X66" s="19">
        <f t="shared" ref="X66:X70" si="11">IF(N66&gt;0,(N66/O66),"")</f>
        <v>2.2774327122153208E-2</v>
      </c>
      <c r="Y66" s="19">
        <f t="shared" ref="Y66:Y70" si="12">IF(S66&gt;0,(S66/R66),"")</f>
        <v>0.76508595823237568</v>
      </c>
      <c r="Z66" s="18">
        <f t="shared" ref="Z66:Z70" si="13">IF(S66&gt;0,(R66-S66)/O66,"")</f>
        <v>1.4051069703243617</v>
      </c>
      <c r="AA66" s="18">
        <f t="shared" ref="AA66:AA70" si="14">IF(S66&gt;0,O66/C66,"")</f>
        <v>4.9623287671232879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67</v>
      </c>
      <c r="E67" s="3">
        <f t="shared" si="15"/>
        <v>311</v>
      </c>
      <c r="F67" s="3">
        <f t="shared" si="15"/>
        <v>0</v>
      </c>
      <c r="G67" s="3">
        <f t="shared" si="15"/>
        <v>8</v>
      </c>
      <c r="H67" s="3">
        <f t="shared" si="15"/>
        <v>0</v>
      </c>
      <c r="I67" s="3">
        <f t="shared" si="15"/>
        <v>0</v>
      </c>
      <c r="J67" s="3">
        <f t="shared" si="15"/>
        <v>72</v>
      </c>
      <c r="K67" s="22">
        <f>SUM(E67:J67)</f>
        <v>391</v>
      </c>
      <c r="L67" s="67">
        <f>+L8+L9</f>
        <v>304</v>
      </c>
      <c r="M67" s="67">
        <f t="shared" ref="M67:N67" si="16">+M8+M9</f>
        <v>59</v>
      </c>
      <c r="N67" s="67">
        <f t="shared" si="16"/>
        <v>22</v>
      </c>
      <c r="O67" s="22">
        <f t="shared" ref="O67:O70" si="17">SUM(L67:N67)</f>
        <v>385</v>
      </c>
      <c r="P67" s="22">
        <f t="shared" ref="P67:P68" si="18">+D67+K67-O67</f>
        <v>73</v>
      </c>
      <c r="Q67" s="3"/>
      <c r="R67" s="3">
        <f>+R8+R9</f>
        <v>2460</v>
      </c>
      <c r="S67" s="3">
        <f t="shared" ref="S67:U67" si="19">+S8+S9</f>
        <v>2240</v>
      </c>
      <c r="T67" s="3">
        <f t="shared" si="19"/>
        <v>2112</v>
      </c>
      <c r="U67" s="3">
        <f t="shared" si="19"/>
        <v>2098</v>
      </c>
      <c r="V67" s="3"/>
      <c r="W67" s="18">
        <f t="shared" si="10"/>
        <v>5.4857142857142858</v>
      </c>
      <c r="X67" s="19">
        <f t="shared" si="11"/>
        <v>5.7142857142857141E-2</v>
      </c>
      <c r="Y67" s="19">
        <f t="shared" si="12"/>
        <v>0.91056910569105687</v>
      </c>
      <c r="Z67" s="18">
        <f t="shared" si="13"/>
        <v>0.5714285714285714</v>
      </c>
      <c r="AA67" s="18">
        <f t="shared" si="14"/>
        <v>4.7530864197530862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9</v>
      </c>
      <c r="E68" s="3">
        <f t="shared" si="20"/>
        <v>82</v>
      </c>
      <c r="F68" s="3">
        <f t="shared" si="20"/>
        <v>0</v>
      </c>
      <c r="G68" s="3">
        <f t="shared" si="20"/>
        <v>3</v>
      </c>
      <c r="H68" s="3">
        <f t="shared" si="20"/>
        <v>0</v>
      </c>
      <c r="I68" s="3">
        <f t="shared" si="20"/>
        <v>0</v>
      </c>
      <c r="J68" s="3">
        <f t="shared" si="20"/>
        <v>5</v>
      </c>
      <c r="K68" s="22">
        <f t="shared" ref="K68:K70" si="21">SUM(E68:J68)</f>
        <v>90</v>
      </c>
      <c r="L68" s="3">
        <f>+L13</f>
        <v>85</v>
      </c>
      <c r="M68" s="3">
        <f t="shared" ref="M68:N68" si="22">+M13</f>
        <v>6</v>
      </c>
      <c r="N68" s="3">
        <f t="shared" si="22"/>
        <v>0</v>
      </c>
      <c r="O68" s="22">
        <f t="shared" si="17"/>
        <v>91</v>
      </c>
      <c r="P68" s="22">
        <f t="shared" si="18"/>
        <v>8</v>
      </c>
      <c r="Q68" s="3"/>
      <c r="R68" s="3">
        <f>+R13</f>
        <v>613</v>
      </c>
      <c r="S68" s="3">
        <f t="shared" ref="S68:U70" si="23">+S13</f>
        <v>278</v>
      </c>
      <c r="T68" s="3">
        <f t="shared" si="23"/>
        <v>288</v>
      </c>
      <c r="U68" s="3">
        <f t="shared" si="23"/>
        <v>285</v>
      </c>
      <c r="V68" s="3"/>
      <c r="W68" s="18">
        <f t="shared" si="10"/>
        <v>3.1648351648351647</v>
      </c>
      <c r="X68" s="19" t="str">
        <f t="shared" si="11"/>
        <v/>
      </c>
      <c r="Y68" s="19">
        <f t="shared" si="12"/>
        <v>0.4535073409461664</v>
      </c>
      <c r="Z68" s="18">
        <f t="shared" si="13"/>
        <v>3.6813186813186811</v>
      </c>
      <c r="AA68" s="18">
        <f t="shared" si="14"/>
        <v>3.0333333333333332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10</v>
      </c>
      <c r="E69" s="67">
        <f t="shared" si="20"/>
        <v>31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31</v>
      </c>
      <c r="L69" s="67">
        <f>+L14</f>
        <v>5</v>
      </c>
      <c r="M69" s="67">
        <f>+M14</f>
        <v>0</v>
      </c>
      <c r="N69" s="67">
        <f>+N14</f>
        <v>0</v>
      </c>
      <c r="O69" s="83">
        <f t="shared" si="17"/>
        <v>5</v>
      </c>
      <c r="P69" s="83">
        <v>5</v>
      </c>
      <c r="Q69" s="67"/>
      <c r="R69" s="67">
        <f>+R14</f>
        <v>310</v>
      </c>
      <c r="S69" s="67">
        <f t="shared" si="23"/>
        <v>167</v>
      </c>
      <c r="T69" s="67">
        <f t="shared" si="23"/>
        <v>208</v>
      </c>
      <c r="U69" s="67">
        <f t="shared" si="23"/>
        <v>207</v>
      </c>
      <c r="V69" s="67"/>
      <c r="W69" s="90">
        <f t="shared" si="10"/>
        <v>41.6</v>
      </c>
      <c r="X69" s="91" t="str">
        <f t="shared" si="11"/>
        <v/>
      </c>
      <c r="Y69" s="91">
        <f t="shared" si="12"/>
        <v>0.53870967741935483</v>
      </c>
      <c r="Z69" s="90">
        <f t="shared" si="13"/>
        <v>28.6</v>
      </c>
      <c r="AA69" s="90">
        <f t="shared" si="14"/>
        <v>0.5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9</v>
      </c>
      <c r="E70" s="67">
        <f t="shared" si="20"/>
        <v>12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12</v>
      </c>
      <c r="L70" s="67">
        <f>+L15</f>
        <v>43</v>
      </c>
      <c r="M70" s="67">
        <f>+M15</f>
        <v>0</v>
      </c>
      <c r="N70" s="67">
        <f>+N15</f>
        <v>0</v>
      </c>
      <c r="O70" s="83">
        <f t="shared" si="17"/>
        <v>43</v>
      </c>
      <c r="P70" s="83">
        <v>9</v>
      </c>
      <c r="Q70" s="67"/>
      <c r="R70" s="67">
        <f>+R15</f>
        <v>317</v>
      </c>
      <c r="S70" s="67">
        <f t="shared" si="23"/>
        <v>253</v>
      </c>
      <c r="T70" s="67">
        <f t="shared" si="23"/>
        <v>227</v>
      </c>
      <c r="U70" s="67">
        <f t="shared" si="23"/>
        <v>227</v>
      </c>
      <c r="V70" s="67"/>
      <c r="W70" s="90">
        <f t="shared" si="10"/>
        <v>5.2790697674418601</v>
      </c>
      <c r="X70" s="91" t="str">
        <f t="shared" si="11"/>
        <v/>
      </c>
      <c r="Y70" s="91">
        <f t="shared" si="12"/>
        <v>0.79810725552050477</v>
      </c>
      <c r="Z70" s="90">
        <f t="shared" si="13"/>
        <v>1.4883720930232558</v>
      </c>
      <c r="AA70" s="90">
        <f t="shared" si="14"/>
        <v>4.3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4">+D17</f>
        <v>21</v>
      </c>
      <c r="E71" s="3">
        <f t="shared" si="24"/>
        <v>205</v>
      </c>
      <c r="F71" s="3">
        <f t="shared" si="24"/>
        <v>0</v>
      </c>
      <c r="G71" s="3">
        <f t="shared" si="24"/>
        <v>1</v>
      </c>
      <c r="H71" s="3">
        <f t="shared" si="24"/>
        <v>0</v>
      </c>
      <c r="I71" s="3">
        <f t="shared" si="24"/>
        <v>0</v>
      </c>
      <c r="J71" s="3">
        <f t="shared" si="24"/>
        <v>0</v>
      </c>
      <c r="K71" s="22">
        <f>SUM(E71:J71)</f>
        <v>206</v>
      </c>
      <c r="L71" s="3">
        <f>+L17</f>
        <v>198</v>
      </c>
      <c r="M71" s="3">
        <f t="shared" ref="M71:N72" si="25">+M17</f>
        <v>3</v>
      </c>
      <c r="N71" s="3">
        <f t="shared" si="25"/>
        <v>0</v>
      </c>
      <c r="O71" s="22">
        <f>SUM(L71:N71)</f>
        <v>201</v>
      </c>
      <c r="P71" s="22">
        <f>+D71+K71-O71</f>
        <v>26</v>
      </c>
      <c r="Q71" s="3"/>
      <c r="R71" s="3">
        <f>+R17</f>
        <v>1208</v>
      </c>
      <c r="S71" s="3">
        <f t="shared" ref="S71:U72" si="26">+S17</f>
        <v>731</v>
      </c>
      <c r="T71" s="3">
        <f t="shared" si="26"/>
        <v>686</v>
      </c>
      <c r="U71" s="3">
        <f t="shared" si="26"/>
        <v>681</v>
      </c>
      <c r="V71" s="3"/>
      <c r="W71" s="18">
        <f>IF(S71&gt;0,T71/O71,"")</f>
        <v>3.4129353233830844</v>
      </c>
      <c r="X71" s="19" t="str">
        <f>IF(N71&gt;0,(N71/O71),"")</f>
        <v/>
      </c>
      <c r="Y71" s="19">
        <f>IF(S71&gt;0,(S71/R71),"")</f>
        <v>0.60513245033112584</v>
      </c>
      <c r="Z71" s="18">
        <f>IF(S71&gt;0,(R71-S71)/O71,"")</f>
        <v>2.3731343283582089</v>
      </c>
      <c r="AA71" s="18">
        <f>IF(S71&gt;0,O71/C71,"")</f>
        <v>5.0250000000000004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3</v>
      </c>
      <c r="E72" s="3">
        <f t="shared" si="24"/>
        <v>51</v>
      </c>
      <c r="F72" s="3">
        <f t="shared" si="24"/>
        <v>0</v>
      </c>
      <c r="G72" s="3">
        <f t="shared" si="24"/>
        <v>5</v>
      </c>
      <c r="H72" s="3">
        <f t="shared" si="24"/>
        <v>0</v>
      </c>
      <c r="I72" s="3">
        <f t="shared" si="24"/>
        <v>0</v>
      </c>
      <c r="J72" s="3">
        <f t="shared" si="24"/>
        <v>0</v>
      </c>
      <c r="K72" s="22">
        <f t="shared" ref="K72:K75" si="27">SUM(E72:J72)</f>
        <v>56</v>
      </c>
      <c r="L72" s="3">
        <f>+L18</f>
        <v>56</v>
      </c>
      <c r="M72" s="3">
        <f t="shared" si="25"/>
        <v>1</v>
      </c>
      <c r="N72" s="3">
        <f t="shared" si="25"/>
        <v>0</v>
      </c>
      <c r="O72" s="22">
        <f t="shared" ref="O72:O75" si="28">SUM(L72:N72)</f>
        <v>57</v>
      </c>
      <c r="P72" s="22">
        <f t="shared" ref="P72:P78" si="29">+D72+K72-O72</f>
        <v>2</v>
      </c>
      <c r="Q72" s="3"/>
      <c r="R72" s="3">
        <f>+R18</f>
        <v>289</v>
      </c>
      <c r="S72" s="3">
        <f t="shared" si="26"/>
        <v>128</v>
      </c>
      <c r="T72" s="3">
        <f t="shared" si="26"/>
        <v>134</v>
      </c>
      <c r="U72" s="3">
        <f t="shared" si="26"/>
        <v>134</v>
      </c>
      <c r="V72" s="3"/>
      <c r="W72" s="18">
        <f t="shared" ref="W72:W75" si="30">IF(S72&gt;0,T72/O72,"")</f>
        <v>2.3508771929824563</v>
      </c>
      <c r="X72" s="19" t="str">
        <f t="shared" ref="X72:X75" si="31">IF(N72&gt;0,(N72/O72),"")</f>
        <v/>
      </c>
      <c r="Y72" s="19">
        <f t="shared" ref="Y72:Y75" si="32">IF(S72&gt;0,(S72/R72),"")</f>
        <v>0.44290657439446368</v>
      </c>
      <c r="Z72" s="18">
        <f t="shared" ref="Z72:Z75" si="33">IF(S72&gt;0,(R72-S72)/O72,"")</f>
        <v>2.8245614035087718</v>
      </c>
      <c r="AA72" s="18">
        <f t="shared" ref="AA72:AA75" si="34">IF(S72&gt;0,O72/C72,"")</f>
        <v>5.7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15</v>
      </c>
      <c r="E73" s="3">
        <f t="shared" si="35"/>
        <v>10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181</v>
      </c>
      <c r="J73" s="3">
        <f t="shared" si="35"/>
        <v>7</v>
      </c>
      <c r="K73" s="22">
        <f t="shared" si="27"/>
        <v>198</v>
      </c>
      <c r="L73" s="3">
        <f>+L24</f>
        <v>197</v>
      </c>
      <c r="M73" s="3">
        <f t="shared" ref="M73:N73" si="36">+M24</f>
        <v>1</v>
      </c>
      <c r="N73" s="3">
        <f t="shared" si="36"/>
        <v>2</v>
      </c>
      <c r="O73" s="22">
        <f t="shared" si="28"/>
        <v>200</v>
      </c>
      <c r="P73" s="22">
        <f t="shared" si="29"/>
        <v>13</v>
      </c>
      <c r="Q73" s="24"/>
      <c r="R73" s="3">
        <f>+R24</f>
        <v>806</v>
      </c>
      <c r="S73" s="3">
        <f t="shared" ref="S73:U73" si="37">+S24</f>
        <v>387</v>
      </c>
      <c r="T73" s="3">
        <f t="shared" si="37"/>
        <v>386</v>
      </c>
      <c r="U73" s="3">
        <f t="shared" si="37"/>
        <v>0</v>
      </c>
      <c r="V73" s="3"/>
      <c r="W73" s="18">
        <f t="shared" si="30"/>
        <v>1.93</v>
      </c>
      <c r="X73" s="19">
        <f t="shared" si="31"/>
        <v>0.01</v>
      </c>
      <c r="Y73" s="19">
        <f>IF(S73&gt;0,(S73/R73),"")</f>
        <v>0.48014888337468981</v>
      </c>
      <c r="Z73" s="18">
        <f>IF(S73&gt;0,(R73-S73)/O73,"")</f>
        <v>2.0950000000000002</v>
      </c>
      <c r="AA73" s="18">
        <f t="shared" si="34"/>
        <v>7.6923076923076925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8</v>
      </c>
      <c r="E74" s="3">
        <f t="shared" si="38"/>
        <v>20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14</v>
      </c>
      <c r="K74" s="22">
        <f t="shared" si="27"/>
        <v>34</v>
      </c>
      <c r="L74" s="3">
        <f>+L26</f>
        <v>4</v>
      </c>
      <c r="M74" s="3">
        <f t="shared" ref="M74:N74" si="39">+M26</f>
        <v>27</v>
      </c>
      <c r="N74" s="3">
        <f t="shared" si="39"/>
        <v>6</v>
      </c>
      <c r="O74" s="22">
        <f t="shared" si="28"/>
        <v>37</v>
      </c>
      <c r="P74" s="22">
        <f t="shared" si="29"/>
        <v>5</v>
      </c>
      <c r="Q74" s="3"/>
      <c r="R74" s="3">
        <f>+R26</f>
        <v>248</v>
      </c>
      <c r="S74" s="3">
        <f t="shared" ref="S74:U74" si="40">+S26</f>
        <v>223</v>
      </c>
      <c r="T74" s="3">
        <f t="shared" si="40"/>
        <v>250</v>
      </c>
      <c r="U74" s="3">
        <f t="shared" si="40"/>
        <v>243</v>
      </c>
      <c r="V74" s="3"/>
      <c r="W74" s="18">
        <f t="shared" si="30"/>
        <v>6.756756756756757</v>
      </c>
      <c r="X74" s="19">
        <f t="shared" si="31"/>
        <v>0.16216216216216217</v>
      </c>
      <c r="Y74" s="19">
        <f t="shared" si="32"/>
        <v>0.89919354838709675</v>
      </c>
      <c r="Z74" s="18">
        <f t="shared" si="33"/>
        <v>0.67567567567567566</v>
      </c>
      <c r="AA74" s="18">
        <f t="shared" si="34"/>
        <v>4.625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6</v>
      </c>
      <c r="E75" s="3">
        <f t="shared" si="41"/>
        <v>18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22</v>
      </c>
      <c r="K75" s="22">
        <f t="shared" si="27"/>
        <v>40</v>
      </c>
      <c r="L75" s="3">
        <f>+L28</f>
        <v>5</v>
      </c>
      <c r="M75" s="3">
        <f t="shared" ref="M75:N75" si="42">+M28</f>
        <v>36</v>
      </c>
      <c r="N75" s="3">
        <f t="shared" si="42"/>
        <v>0</v>
      </c>
      <c r="O75" s="22">
        <f t="shared" si="28"/>
        <v>41</v>
      </c>
      <c r="P75" s="22">
        <f t="shared" si="29"/>
        <v>5</v>
      </c>
      <c r="Q75" s="3"/>
      <c r="R75" s="3">
        <f>+R28</f>
        <v>186</v>
      </c>
      <c r="S75" s="3">
        <f t="shared" ref="S75:U75" si="43">+S28</f>
        <v>175</v>
      </c>
      <c r="T75" s="3">
        <f t="shared" si="43"/>
        <v>213</v>
      </c>
      <c r="U75" s="3">
        <f t="shared" si="43"/>
        <v>213</v>
      </c>
      <c r="V75" s="3"/>
      <c r="W75" s="18">
        <f t="shared" si="30"/>
        <v>5.1951219512195124</v>
      </c>
      <c r="X75" s="19" t="str">
        <f t="shared" si="31"/>
        <v/>
      </c>
      <c r="Y75" s="19">
        <f t="shared" si="32"/>
        <v>0.94086021505376349</v>
      </c>
      <c r="Z75" s="18">
        <f t="shared" si="33"/>
        <v>0.26829268292682928</v>
      </c>
      <c r="AA75" s="18">
        <f t="shared" si="34"/>
        <v>6.833333333333333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3</v>
      </c>
      <c r="E76" s="3">
        <f t="shared" si="44"/>
        <v>21</v>
      </c>
      <c r="F76" s="3">
        <f t="shared" si="44"/>
        <v>0</v>
      </c>
      <c r="G76" s="3">
        <f t="shared" si="44"/>
        <v>0</v>
      </c>
      <c r="H76" s="3">
        <f t="shared" si="44"/>
        <v>0</v>
      </c>
      <c r="I76" s="3">
        <f t="shared" si="44"/>
        <v>0</v>
      </c>
      <c r="J76" s="3">
        <f t="shared" si="44"/>
        <v>6</v>
      </c>
      <c r="K76" s="22">
        <f>SUM(E76:J76)</f>
        <v>27</v>
      </c>
      <c r="L76" s="3">
        <f>+L30</f>
        <v>22</v>
      </c>
      <c r="M76" s="3">
        <f t="shared" ref="M76:N76" si="45">+M30</f>
        <v>5</v>
      </c>
      <c r="N76" s="3">
        <f t="shared" si="45"/>
        <v>0</v>
      </c>
      <c r="O76" s="22">
        <f>SUM(L76:N76)</f>
        <v>27</v>
      </c>
      <c r="P76" s="22">
        <f t="shared" si="29"/>
        <v>3</v>
      </c>
      <c r="Q76" s="3"/>
      <c r="R76" s="3">
        <f>+R30</f>
        <v>186</v>
      </c>
      <c r="S76" s="3">
        <f t="shared" ref="S76:U76" si="46">+S30</f>
        <v>115</v>
      </c>
      <c r="T76" s="3">
        <f t="shared" si="46"/>
        <v>111</v>
      </c>
      <c r="U76" s="3">
        <f t="shared" si="46"/>
        <v>111</v>
      </c>
      <c r="V76" s="3"/>
      <c r="W76" s="18">
        <f>IF(S76&gt;0,T76/O76,"")</f>
        <v>4.1111111111111107</v>
      </c>
      <c r="X76" s="19" t="str">
        <f>IF(N76&gt;0,(N76/O76),"")</f>
        <v/>
      </c>
      <c r="Y76" s="19">
        <f>IF(S76&gt;0,(S76/R76),"")</f>
        <v>0.61827956989247312</v>
      </c>
      <c r="Z76" s="18">
        <f>IF(S76&gt;0,(R76-S76)/O76,"")</f>
        <v>2.6296296296296298</v>
      </c>
      <c r="AA76" s="18">
        <f>IF(S76&gt;0,O76/C76,"")</f>
        <v>4.5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68</v>
      </c>
      <c r="E77" s="3">
        <f t="shared" si="47"/>
        <v>187</v>
      </c>
      <c r="F77" s="3">
        <f t="shared" si="47"/>
        <v>0</v>
      </c>
      <c r="G77" s="3">
        <f t="shared" si="47"/>
        <v>59</v>
      </c>
      <c r="H77" s="3">
        <f t="shared" si="47"/>
        <v>0</v>
      </c>
      <c r="I77" s="3">
        <f t="shared" si="47"/>
        <v>0</v>
      </c>
      <c r="J77" s="3">
        <f t="shared" si="47"/>
        <v>102</v>
      </c>
      <c r="K77" s="22">
        <f>SUM(E77:J77)</f>
        <v>348</v>
      </c>
      <c r="L77" s="3">
        <f>+L34+L35</f>
        <v>269</v>
      </c>
      <c r="M77" s="3">
        <f t="shared" ref="M77:N77" si="48">+M34+M35</f>
        <v>90</v>
      </c>
      <c r="N77" s="3">
        <f t="shared" si="48"/>
        <v>3</v>
      </c>
      <c r="O77" s="22">
        <f>SUM(L77:N77)</f>
        <v>362</v>
      </c>
      <c r="P77" s="22">
        <f t="shared" si="29"/>
        <v>54</v>
      </c>
      <c r="Q77" s="3"/>
      <c r="R77" s="3">
        <f>+R34+R35</f>
        <v>2044</v>
      </c>
      <c r="S77" s="3">
        <f t="shared" ref="S77:U77" si="49">+S34+S35</f>
        <v>1934</v>
      </c>
      <c r="T77" s="3">
        <f t="shared" si="49"/>
        <v>2000</v>
      </c>
      <c r="U77" s="3">
        <f t="shared" si="49"/>
        <v>1999</v>
      </c>
      <c r="V77" s="3"/>
      <c r="W77" s="18">
        <f>IF(S77&gt;0,T77/O77,"")</f>
        <v>5.5248618784530388</v>
      </c>
      <c r="X77" s="19">
        <f>IF(N77&gt;0,(N77/O77),"")</f>
        <v>8.2872928176795577E-3</v>
      </c>
      <c r="Y77" s="19">
        <f>IF(S77&gt;0,(S77/R77),"")</f>
        <v>0.94618395303326808</v>
      </c>
      <c r="Z77" s="18">
        <f>IF(S77&gt;0,(R77-S77)/O77,"")</f>
        <v>0.30386740331491713</v>
      </c>
      <c r="AA77" s="18">
        <f>IF(S77&gt;0,O77/C77,"")</f>
        <v>5.569230769230769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174</v>
      </c>
      <c r="E80" s="17">
        <f t="shared" si="57"/>
        <v>764</v>
      </c>
      <c r="F80" s="17">
        <f t="shared" si="57"/>
        <v>0</v>
      </c>
      <c r="G80" s="17">
        <f t="shared" si="57"/>
        <v>73</v>
      </c>
      <c r="H80" s="17">
        <f t="shared" si="57"/>
        <v>0</v>
      </c>
      <c r="I80" s="17">
        <f t="shared" si="57"/>
        <v>181</v>
      </c>
      <c r="J80" s="17">
        <f t="shared" si="57"/>
        <v>181</v>
      </c>
      <c r="K80" s="17">
        <f t="shared" si="57"/>
        <v>1199</v>
      </c>
      <c r="L80" s="17">
        <f t="shared" si="57"/>
        <v>1024</v>
      </c>
      <c r="M80" s="17">
        <f t="shared" si="57"/>
        <v>154</v>
      </c>
      <c r="N80" s="17">
        <f t="shared" si="57"/>
        <v>27</v>
      </c>
      <c r="O80" s="17">
        <f t="shared" si="57"/>
        <v>1205</v>
      </c>
      <c r="P80" s="17">
        <f t="shared" si="57"/>
        <v>168</v>
      </c>
      <c r="Q80" s="17">
        <f t="shared" si="57"/>
        <v>0</v>
      </c>
      <c r="R80" s="17">
        <f t="shared" si="57"/>
        <v>6807</v>
      </c>
      <c r="S80" s="17">
        <f>SUM(S67+S71+S72+S73+S77)</f>
        <v>5420</v>
      </c>
      <c r="T80" s="17">
        <f t="shared" si="57"/>
        <v>5318</v>
      </c>
      <c r="U80" s="17">
        <f t="shared" si="57"/>
        <v>4912</v>
      </c>
      <c r="V80" s="73"/>
      <c r="W80" s="73"/>
      <c r="X80" s="73"/>
      <c r="Y80" s="73"/>
      <c r="Z80" s="73"/>
      <c r="AA80" s="73"/>
    </row>
    <row r="82" spans="1:27" ht="15.75" x14ac:dyDescent="0.25">
      <c r="F82" s="142" t="s">
        <v>148</v>
      </c>
      <c r="G82" s="142"/>
      <c r="H82" s="142"/>
      <c r="I82" s="142"/>
      <c r="J82" s="142"/>
      <c r="K82" s="142"/>
      <c r="L82" s="142"/>
    </row>
    <row r="84" spans="1:27" x14ac:dyDescent="0.2">
      <c r="A84" s="143" t="s">
        <v>6</v>
      </c>
      <c r="B84" s="145" t="s">
        <v>7</v>
      </c>
      <c r="C84" s="132" t="s">
        <v>8</v>
      </c>
      <c r="D84" s="132" t="s">
        <v>9</v>
      </c>
      <c r="E84" s="130" t="s">
        <v>10</v>
      </c>
      <c r="F84" s="134"/>
      <c r="G84" s="134"/>
      <c r="H84" s="134"/>
      <c r="I84" s="134"/>
      <c r="J84" s="134"/>
      <c r="K84" s="131"/>
      <c r="L84" s="130" t="s">
        <v>11</v>
      </c>
      <c r="M84" s="134"/>
      <c r="N84" s="134"/>
      <c r="O84" s="131"/>
      <c r="P84" s="132" t="s">
        <v>12</v>
      </c>
      <c r="Q84" s="132" t="s">
        <v>13</v>
      </c>
      <c r="R84" s="130" t="s">
        <v>14</v>
      </c>
      <c r="S84" s="131"/>
      <c r="T84" s="130" t="s">
        <v>15</v>
      </c>
      <c r="U84" s="131"/>
      <c r="V84" s="132" t="s">
        <v>16</v>
      </c>
      <c r="W84" s="130" t="s">
        <v>17</v>
      </c>
      <c r="X84" s="134"/>
      <c r="Y84" s="134"/>
      <c r="Z84" s="134"/>
      <c r="AA84" s="131"/>
    </row>
    <row r="85" spans="1:27" ht="56.25" x14ac:dyDescent="0.2">
      <c r="A85" s="144"/>
      <c r="B85" s="146"/>
      <c r="C85" s="133"/>
      <c r="D85" s="133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3" t="s">
        <v>24</v>
      </c>
      <c r="L85" s="8" t="s">
        <v>25</v>
      </c>
      <c r="M85" s="9" t="s">
        <v>26</v>
      </c>
      <c r="N85" s="122" t="s">
        <v>27</v>
      </c>
      <c r="O85" s="9" t="s">
        <v>24</v>
      </c>
      <c r="P85" s="133"/>
      <c r="Q85" s="133"/>
      <c r="R85" s="121" t="s">
        <v>28</v>
      </c>
      <c r="S85" s="9" t="s">
        <v>29</v>
      </c>
      <c r="T85" s="121" t="s">
        <v>24</v>
      </c>
      <c r="U85" s="9" t="s">
        <v>30</v>
      </c>
      <c r="V85" s="133"/>
      <c r="W85" s="8" t="s">
        <v>31</v>
      </c>
      <c r="X85" s="14" t="s">
        <v>32</v>
      </c>
      <c r="Y85" s="14" t="s">
        <v>33</v>
      </c>
      <c r="Z85" s="14" t="s">
        <v>34</v>
      </c>
      <c r="AA85" s="123" t="s">
        <v>35</v>
      </c>
    </row>
    <row r="86" spans="1:27" ht="15.75" x14ac:dyDescent="0.25">
      <c r="A86" s="15"/>
      <c r="B86" s="124" t="s">
        <v>36</v>
      </c>
      <c r="C86" s="17">
        <f t="shared" ref="C86:V86" si="58">SUM(C87:C96)</f>
        <v>292</v>
      </c>
      <c r="D86" s="17">
        <f t="shared" si="58"/>
        <v>219</v>
      </c>
      <c r="E86" s="17">
        <f t="shared" si="58"/>
        <v>948</v>
      </c>
      <c r="F86" s="17">
        <f t="shared" si="58"/>
        <v>0</v>
      </c>
      <c r="G86" s="17">
        <f t="shared" si="58"/>
        <v>76</v>
      </c>
      <c r="H86" s="17">
        <f t="shared" si="58"/>
        <v>0</v>
      </c>
      <c r="I86" s="17">
        <f t="shared" si="58"/>
        <v>181</v>
      </c>
      <c r="J86" s="17">
        <f t="shared" si="58"/>
        <v>228</v>
      </c>
      <c r="K86" s="17">
        <f t="shared" si="58"/>
        <v>1433</v>
      </c>
      <c r="L86" s="17">
        <f t="shared" si="58"/>
        <v>1188</v>
      </c>
      <c r="M86" s="17">
        <f t="shared" si="58"/>
        <v>228</v>
      </c>
      <c r="N86" s="17">
        <f t="shared" si="58"/>
        <v>33</v>
      </c>
      <c r="O86" s="17">
        <f t="shared" si="58"/>
        <v>1449</v>
      </c>
      <c r="P86" s="17">
        <f t="shared" si="58"/>
        <v>203</v>
      </c>
      <c r="Q86" s="17">
        <f t="shared" si="58"/>
        <v>0</v>
      </c>
      <c r="R86" s="17">
        <f t="shared" si="58"/>
        <v>8667</v>
      </c>
      <c r="S86" s="17">
        <f t="shared" si="58"/>
        <v>6631</v>
      </c>
      <c r="T86" s="17">
        <f t="shared" si="58"/>
        <v>6615</v>
      </c>
      <c r="U86" s="17">
        <f t="shared" si="58"/>
        <v>6198</v>
      </c>
      <c r="V86" s="17">
        <f t="shared" si="58"/>
        <v>0</v>
      </c>
      <c r="W86" s="18">
        <f t="shared" ref="W86:W90" si="59">IF(S86&gt;0,T86/O86,"")</f>
        <v>4.5652173913043477</v>
      </c>
      <c r="X86" s="19">
        <f t="shared" ref="X86:X90" si="60">IF(N86&gt;0,(N86/O86),"")</f>
        <v>2.2774327122153208E-2</v>
      </c>
      <c r="Y86" s="19">
        <f t="shared" ref="Y86:Y90" si="61">IF(S86&gt;0,(S86/R86),"")</f>
        <v>0.76508595823237568</v>
      </c>
      <c r="Z86" s="18">
        <f t="shared" ref="Z86:Z90" si="62">IF(S86&gt;0,(R86-S86)/O86,"")</f>
        <v>1.4051069703243617</v>
      </c>
      <c r="AA86" s="18">
        <f t="shared" ref="AA86:AA90" si="63">IF(S86&gt;0,O86/C86,"")</f>
        <v>4.9623287671232879</v>
      </c>
    </row>
    <row r="87" spans="1:27" ht="15.75" x14ac:dyDescent="0.25">
      <c r="A87" s="20" t="s">
        <v>150</v>
      </c>
      <c r="B87" s="21" t="s">
        <v>149</v>
      </c>
      <c r="C87" s="3">
        <f>+C8+C18+C35</f>
        <v>124</v>
      </c>
      <c r="D87" s="3">
        <f t="shared" ref="D87:N87" si="64">+D8+D18+D35</f>
        <v>108</v>
      </c>
      <c r="E87" s="3">
        <f t="shared" si="64"/>
        <v>396</v>
      </c>
      <c r="F87" s="3">
        <f t="shared" si="64"/>
        <v>0</v>
      </c>
      <c r="G87" s="3">
        <f t="shared" si="64"/>
        <v>63</v>
      </c>
      <c r="H87" s="3">
        <f t="shared" si="64"/>
        <v>0</v>
      </c>
      <c r="I87" s="3">
        <f t="shared" si="64"/>
        <v>0</v>
      </c>
      <c r="J87" s="3">
        <f t="shared" si="64"/>
        <v>125</v>
      </c>
      <c r="K87" s="22">
        <f>SUM(E87:J87)</f>
        <v>584</v>
      </c>
      <c r="L87" s="67">
        <f t="shared" si="64"/>
        <v>507</v>
      </c>
      <c r="M87" s="3">
        <f t="shared" si="64"/>
        <v>67</v>
      </c>
      <c r="N87" s="67">
        <f t="shared" si="64"/>
        <v>17</v>
      </c>
      <c r="O87" s="22">
        <f t="shared" ref="O87:O90" si="65">SUM(L87:N87)</f>
        <v>591</v>
      </c>
      <c r="P87" s="22">
        <f t="shared" ref="P87:P90" si="66">+D87+K87-O87</f>
        <v>101</v>
      </c>
      <c r="Q87" s="3"/>
      <c r="R87" s="3">
        <f t="shared" ref="R87:U87" si="67">+R8+R18+R35</f>
        <v>3801</v>
      </c>
      <c r="S87" s="67">
        <f t="shared" si="67"/>
        <v>3355</v>
      </c>
      <c r="T87" s="3">
        <f t="shared" si="67"/>
        <v>3349</v>
      </c>
      <c r="U87" s="3">
        <f t="shared" si="67"/>
        <v>3337</v>
      </c>
      <c r="V87" s="3"/>
      <c r="W87" s="18">
        <f t="shared" si="59"/>
        <v>5.666666666666667</v>
      </c>
      <c r="X87" s="19">
        <f t="shared" si="60"/>
        <v>2.8764805414551606E-2</v>
      </c>
      <c r="Y87" s="19">
        <f t="shared" si="61"/>
        <v>0.88266245724809256</v>
      </c>
      <c r="Z87" s="18">
        <f t="shared" si="62"/>
        <v>0.75465313028764802</v>
      </c>
      <c r="AA87" s="18">
        <f t="shared" si="63"/>
        <v>4.7661290322580649</v>
      </c>
    </row>
    <row r="88" spans="1:27" ht="15" x14ac:dyDescent="0.2">
      <c r="A88" s="20" t="s">
        <v>151</v>
      </c>
      <c r="B88" s="21" t="s">
        <v>152</v>
      </c>
      <c r="C88" s="3">
        <f>+C34+C9</f>
        <v>32</v>
      </c>
      <c r="D88" s="3">
        <f t="shared" ref="D88:N88" si="68">+D34+D9</f>
        <v>30</v>
      </c>
      <c r="E88" s="3">
        <f t="shared" si="68"/>
        <v>153</v>
      </c>
      <c r="F88" s="3">
        <f t="shared" si="68"/>
        <v>0</v>
      </c>
      <c r="G88" s="3">
        <f t="shared" si="68"/>
        <v>9</v>
      </c>
      <c r="H88" s="3">
        <f t="shared" si="68"/>
        <v>0</v>
      </c>
      <c r="I88" s="3">
        <f t="shared" si="68"/>
        <v>0</v>
      </c>
      <c r="J88" s="3">
        <f t="shared" si="68"/>
        <v>49</v>
      </c>
      <c r="K88" s="22">
        <f t="shared" ref="K88:K90" si="69">SUM(E88:J88)</f>
        <v>211</v>
      </c>
      <c r="L88" s="3">
        <f t="shared" si="68"/>
        <v>122</v>
      </c>
      <c r="M88" s="3">
        <f t="shared" si="68"/>
        <v>83</v>
      </c>
      <c r="N88" s="3">
        <f t="shared" si="68"/>
        <v>8</v>
      </c>
      <c r="O88" s="22">
        <f t="shared" si="65"/>
        <v>213</v>
      </c>
      <c r="P88" s="22">
        <f t="shared" si="66"/>
        <v>28</v>
      </c>
      <c r="Q88" s="3"/>
      <c r="R88" s="3">
        <f t="shared" ref="R88:U88" si="70">+R34+R9</f>
        <v>992</v>
      </c>
      <c r="S88" s="3">
        <f t="shared" si="70"/>
        <v>947</v>
      </c>
      <c r="T88" s="3">
        <f t="shared" si="70"/>
        <v>897</v>
      </c>
      <c r="U88" s="3">
        <f t="shared" si="70"/>
        <v>894</v>
      </c>
      <c r="V88" s="3"/>
      <c r="W88" s="18">
        <f t="shared" si="59"/>
        <v>4.211267605633803</v>
      </c>
      <c r="X88" s="19">
        <f t="shared" si="60"/>
        <v>3.7558685446009391E-2</v>
      </c>
      <c r="Y88" s="19">
        <f t="shared" si="61"/>
        <v>0.95463709677419351</v>
      </c>
      <c r="Z88" s="18">
        <f t="shared" si="62"/>
        <v>0.21126760563380281</v>
      </c>
      <c r="AA88" s="18">
        <f t="shared" si="63"/>
        <v>6.65625</v>
      </c>
    </row>
    <row r="89" spans="1:27" ht="15" x14ac:dyDescent="0.2">
      <c r="A89" s="20" t="s">
        <v>153</v>
      </c>
      <c r="B89" s="23" t="s">
        <v>154</v>
      </c>
      <c r="C89" s="3">
        <f>+C26</f>
        <v>8</v>
      </c>
      <c r="D89" s="3">
        <f t="shared" ref="D89:N89" si="71">+D26</f>
        <v>8</v>
      </c>
      <c r="E89" s="3">
        <f t="shared" si="71"/>
        <v>20</v>
      </c>
      <c r="F89" s="3">
        <f t="shared" si="71"/>
        <v>0</v>
      </c>
      <c r="G89" s="3">
        <f t="shared" si="71"/>
        <v>0</v>
      </c>
      <c r="H89" s="3">
        <f t="shared" si="71"/>
        <v>0</v>
      </c>
      <c r="I89" s="3">
        <f t="shared" si="71"/>
        <v>0</v>
      </c>
      <c r="J89" s="3">
        <f t="shared" si="71"/>
        <v>14</v>
      </c>
      <c r="K89" s="22">
        <f t="shared" si="69"/>
        <v>34</v>
      </c>
      <c r="L89" s="3">
        <f t="shared" si="71"/>
        <v>4</v>
      </c>
      <c r="M89" s="3">
        <f t="shared" si="71"/>
        <v>27</v>
      </c>
      <c r="N89" s="3">
        <f t="shared" si="71"/>
        <v>6</v>
      </c>
      <c r="O89" s="22">
        <f t="shared" si="65"/>
        <v>37</v>
      </c>
      <c r="P89" s="22">
        <f t="shared" si="66"/>
        <v>5</v>
      </c>
      <c r="Q89" s="3"/>
      <c r="R89" s="3">
        <f t="shared" ref="R89:U89" si="72">+R26</f>
        <v>248</v>
      </c>
      <c r="S89" s="3">
        <f t="shared" si="72"/>
        <v>223</v>
      </c>
      <c r="T89" s="3">
        <f t="shared" si="72"/>
        <v>250</v>
      </c>
      <c r="U89" s="3">
        <f t="shared" si="72"/>
        <v>243</v>
      </c>
      <c r="V89" s="3"/>
      <c r="W89" s="18">
        <f t="shared" si="59"/>
        <v>6.756756756756757</v>
      </c>
      <c r="X89" s="19">
        <f t="shared" si="60"/>
        <v>0.16216216216216217</v>
      </c>
      <c r="Y89" s="19">
        <f t="shared" si="61"/>
        <v>0.89919354838709675</v>
      </c>
      <c r="Z89" s="18">
        <f t="shared" si="62"/>
        <v>0.67567567567567566</v>
      </c>
      <c r="AA89" s="18">
        <f t="shared" si="63"/>
        <v>4.625</v>
      </c>
    </row>
    <row r="90" spans="1:27" ht="15" x14ac:dyDescent="0.2">
      <c r="A90" s="20" t="s">
        <v>155</v>
      </c>
      <c r="B90" s="23" t="s">
        <v>156</v>
      </c>
      <c r="C90" s="3">
        <f>+C28</f>
        <v>6</v>
      </c>
      <c r="D90" s="3">
        <f t="shared" ref="D90:N90" si="73">+D28</f>
        <v>6</v>
      </c>
      <c r="E90" s="3">
        <f t="shared" si="73"/>
        <v>18</v>
      </c>
      <c r="F90" s="3">
        <f t="shared" si="73"/>
        <v>0</v>
      </c>
      <c r="G90" s="3">
        <f t="shared" si="73"/>
        <v>0</v>
      </c>
      <c r="H90" s="3">
        <f t="shared" si="73"/>
        <v>0</v>
      </c>
      <c r="I90" s="3">
        <f t="shared" si="73"/>
        <v>0</v>
      </c>
      <c r="J90" s="3">
        <f t="shared" si="73"/>
        <v>22</v>
      </c>
      <c r="K90" s="22">
        <f t="shared" si="69"/>
        <v>40</v>
      </c>
      <c r="L90" s="3">
        <f t="shared" si="73"/>
        <v>5</v>
      </c>
      <c r="M90" s="3">
        <f t="shared" si="73"/>
        <v>36</v>
      </c>
      <c r="N90" s="3">
        <f t="shared" si="73"/>
        <v>0</v>
      </c>
      <c r="O90" s="22">
        <f t="shared" si="65"/>
        <v>41</v>
      </c>
      <c r="P90" s="22">
        <f t="shared" si="66"/>
        <v>5</v>
      </c>
      <c r="Q90" s="3"/>
      <c r="R90" s="3">
        <f t="shared" ref="R90:U90" si="74">+R28</f>
        <v>186</v>
      </c>
      <c r="S90" s="3">
        <f t="shared" si="74"/>
        <v>175</v>
      </c>
      <c r="T90" s="3">
        <f t="shared" si="74"/>
        <v>213</v>
      </c>
      <c r="U90" s="3">
        <f t="shared" si="74"/>
        <v>213</v>
      </c>
      <c r="V90" s="3"/>
      <c r="W90" s="18">
        <f t="shared" si="59"/>
        <v>5.1951219512195124</v>
      </c>
      <c r="X90" s="19" t="str">
        <f t="shared" si="60"/>
        <v/>
      </c>
      <c r="Y90" s="19">
        <f t="shared" si="61"/>
        <v>0.94086021505376349</v>
      </c>
      <c r="Z90" s="18">
        <f t="shared" si="62"/>
        <v>0.26829268292682928</v>
      </c>
      <c r="AA90" s="18">
        <f t="shared" si="63"/>
        <v>6.833333333333333</v>
      </c>
    </row>
    <row r="91" spans="1:27" ht="15" x14ac:dyDescent="0.2">
      <c r="A91" s="20" t="s">
        <v>157</v>
      </c>
      <c r="B91" s="21" t="s">
        <v>158</v>
      </c>
      <c r="C91" s="3">
        <f>+C13</f>
        <v>30</v>
      </c>
      <c r="D91" s="3">
        <f t="shared" ref="D91:N91" si="75">+D13</f>
        <v>9</v>
      </c>
      <c r="E91" s="3">
        <f t="shared" si="75"/>
        <v>82</v>
      </c>
      <c r="F91" s="3">
        <f t="shared" si="75"/>
        <v>0</v>
      </c>
      <c r="G91" s="3">
        <f t="shared" si="75"/>
        <v>3</v>
      </c>
      <c r="H91" s="3">
        <f t="shared" si="75"/>
        <v>0</v>
      </c>
      <c r="I91" s="3">
        <f t="shared" si="75"/>
        <v>0</v>
      </c>
      <c r="J91" s="3">
        <f t="shared" si="75"/>
        <v>5</v>
      </c>
      <c r="K91" s="22">
        <f>SUM(E91:J91)</f>
        <v>90</v>
      </c>
      <c r="L91" s="3">
        <f t="shared" si="75"/>
        <v>85</v>
      </c>
      <c r="M91" s="3">
        <f t="shared" si="75"/>
        <v>6</v>
      </c>
      <c r="N91" s="3">
        <f t="shared" si="75"/>
        <v>0</v>
      </c>
      <c r="O91" s="22">
        <f>SUM(L91:N91)</f>
        <v>91</v>
      </c>
      <c r="P91" s="22">
        <f>+D91+K91-O91</f>
        <v>8</v>
      </c>
      <c r="Q91" s="3"/>
      <c r="R91" s="3">
        <f t="shared" ref="R91:U91" si="76">+R13</f>
        <v>613</v>
      </c>
      <c r="S91" s="3">
        <f t="shared" si="76"/>
        <v>278</v>
      </c>
      <c r="T91" s="3">
        <f t="shared" si="76"/>
        <v>288</v>
      </c>
      <c r="U91" s="3">
        <f t="shared" si="76"/>
        <v>285</v>
      </c>
      <c r="V91" s="3"/>
      <c r="W91" s="18">
        <f>IF(S91&gt;0,T91/O91,"")</f>
        <v>3.1648351648351647</v>
      </c>
      <c r="X91" s="19" t="str">
        <f>IF(N91&gt;0,(N91/O91),"")</f>
        <v/>
      </c>
      <c r="Y91" s="19">
        <f>IF(S91&gt;0,(S91/R91),"")</f>
        <v>0.4535073409461664</v>
      </c>
      <c r="Z91" s="18">
        <f>IF(S91&gt;0,(R91-S91)/O91,"")</f>
        <v>3.6813186813186811</v>
      </c>
      <c r="AA91" s="18">
        <f>IF(S91&gt;0,O91/C91,"")</f>
        <v>3.0333333333333332</v>
      </c>
    </row>
    <row r="92" spans="1:27" ht="15" x14ac:dyDescent="0.2">
      <c r="A92" s="20" t="s">
        <v>159</v>
      </c>
      <c r="B92" s="23" t="s">
        <v>160</v>
      </c>
      <c r="C92" s="3">
        <f>+C30</f>
        <v>6</v>
      </c>
      <c r="D92" s="3">
        <f t="shared" ref="D92:N92" si="77">+D30</f>
        <v>3</v>
      </c>
      <c r="E92" s="3">
        <f t="shared" si="77"/>
        <v>21</v>
      </c>
      <c r="F92" s="3">
        <f t="shared" si="77"/>
        <v>0</v>
      </c>
      <c r="G92" s="3">
        <f t="shared" si="77"/>
        <v>0</v>
      </c>
      <c r="H92" s="3">
        <f t="shared" si="77"/>
        <v>0</v>
      </c>
      <c r="I92" s="3">
        <f t="shared" si="77"/>
        <v>0</v>
      </c>
      <c r="J92" s="3">
        <f t="shared" si="77"/>
        <v>6</v>
      </c>
      <c r="K92" s="22">
        <f t="shared" ref="K92:K95" si="78">SUM(E92:J92)</f>
        <v>27</v>
      </c>
      <c r="L92" s="3">
        <f t="shared" si="77"/>
        <v>22</v>
      </c>
      <c r="M92" s="3">
        <f t="shared" si="77"/>
        <v>5</v>
      </c>
      <c r="N92" s="3">
        <f t="shared" si="77"/>
        <v>0</v>
      </c>
      <c r="O92" s="22">
        <f t="shared" ref="O92:O95" si="79">SUM(L92:N92)</f>
        <v>27</v>
      </c>
      <c r="P92" s="22">
        <f t="shared" ref="P92:P96" si="80">+D92+K92-O92</f>
        <v>3</v>
      </c>
      <c r="Q92" s="3"/>
      <c r="R92" s="3">
        <f t="shared" ref="R92:U92" si="81">+R30</f>
        <v>186</v>
      </c>
      <c r="S92" s="3">
        <f t="shared" si="81"/>
        <v>115</v>
      </c>
      <c r="T92" s="3">
        <f t="shared" si="81"/>
        <v>111</v>
      </c>
      <c r="U92" s="3">
        <f t="shared" si="81"/>
        <v>111</v>
      </c>
      <c r="V92" s="3"/>
      <c r="W92" s="18">
        <f t="shared" ref="W92:W95" si="82">IF(S92&gt;0,T92/O92,"")</f>
        <v>4.1111111111111107</v>
      </c>
      <c r="X92" s="19" t="str">
        <f t="shared" ref="X92:X95" si="83">IF(N92&gt;0,(N92/O92),"")</f>
        <v/>
      </c>
      <c r="Y92" s="19">
        <f t="shared" ref="Y92:Y95" si="84">IF(S92&gt;0,(S92/R92),"")</f>
        <v>0.61827956989247312</v>
      </c>
      <c r="Z92" s="18">
        <f t="shared" ref="Z92:Z95" si="85">IF(S92&gt;0,(R92-S92)/O92,"")</f>
        <v>2.6296296296296298</v>
      </c>
      <c r="AA92" s="18">
        <f t="shared" ref="AA92:AA95" si="86">IF(S92&gt;0,O92/C92,"")</f>
        <v>4.5</v>
      </c>
    </row>
    <row r="93" spans="1:27" s="5" customFormat="1" ht="26.25" x14ac:dyDescent="0.4">
      <c r="A93" s="20" t="s">
        <v>161</v>
      </c>
      <c r="B93" s="88" t="s">
        <v>162</v>
      </c>
      <c r="C93" s="67">
        <f t="shared" ref="C93:I93" si="87">+C14+C15</f>
        <v>20</v>
      </c>
      <c r="D93" s="67">
        <f t="shared" si="87"/>
        <v>19</v>
      </c>
      <c r="E93" s="67">
        <f t="shared" si="87"/>
        <v>43</v>
      </c>
      <c r="F93" s="67">
        <f t="shared" si="87"/>
        <v>0</v>
      </c>
      <c r="G93" s="67">
        <f t="shared" si="87"/>
        <v>0</v>
      </c>
      <c r="H93" s="67">
        <f t="shared" si="87"/>
        <v>0</v>
      </c>
      <c r="I93" s="67">
        <f t="shared" si="87"/>
        <v>0</v>
      </c>
      <c r="J93" s="67">
        <v>0</v>
      </c>
      <c r="K93" s="83">
        <f t="shared" si="78"/>
        <v>43</v>
      </c>
      <c r="L93" s="67">
        <f>+L14+L15</f>
        <v>48</v>
      </c>
      <c r="M93" s="67">
        <v>0</v>
      </c>
      <c r="N93" s="67">
        <f>+N14+N15</f>
        <v>0</v>
      </c>
      <c r="O93" s="83">
        <f t="shared" si="79"/>
        <v>48</v>
      </c>
      <c r="P93" s="83">
        <f t="shared" si="80"/>
        <v>14</v>
      </c>
      <c r="Q93" s="89"/>
      <c r="R93" s="67">
        <f>+R14+R15</f>
        <v>627</v>
      </c>
      <c r="S93" s="67">
        <f>+S14+S15</f>
        <v>420</v>
      </c>
      <c r="T93" s="67">
        <f>+T14+T15</f>
        <v>435</v>
      </c>
      <c r="U93" s="67">
        <f>+U14+U15</f>
        <v>434</v>
      </c>
      <c r="V93" s="67"/>
      <c r="W93" s="90">
        <f t="shared" si="82"/>
        <v>9.0625</v>
      </c>
      <c r="X93" s="91" t="str">
        <f t="shared" si="83"/>
        <v/>
      </c>
      <c r="Y93" s="91">
        <f t="shared" si="84"/>
        <v>0.66985645933014359</v>
      </c>
      <c r="Z93" s="90">
        <f t="shared" si="85"/>
        <v>4.3125</v>
      </c>
      <c r="AA93" s="90">
        <f t="shared" si="86"/>
        <v>2.4</v>
      </c>
    </row>
    <row r="94" spans="1:27" ht="15" x14ac:dyDescent="0.2">
      <c r="A94" s="20" t="s">
        <v>163</v>
      </c>
      <c r="B94" s="21" t="s">
        <v>164</v>
      </c>
      <c r="C94" s="3">
        <f>+C17</f>
        <v>40</v>
      </c>
      <c r="D94" s="3">
        <f t="shared" ref="D94:J94" si="88">+D17</f>
        <v>21</v>
      </c>
      <c r="E94" s="3">
        <f t="shared" si="88"/>
        <v>205</v>
      </c>
      <c r="F94" s="3">
        <f t="shared" si="88"/>
        <v>0</v>
      </c>
      <c r="G94" s="3">
        <f t="shared" si="88"/>
        <v>1</v>
      </c>
      <c r="H94" s="3">
        <f t="shared" si="88"/>
        <v>0</v>
      </c>
      <c r="I94" s="3">
        <f t="shared" si="88"/>
        <v>0</v>
      </c>
      <c r="J94" s="3">
        <f t="shared" si="88"/>
        <v>0</v>
      </c>
      <c r="K94" s="22">
        <f t="shared" si="78"/>
        <v>206</v>
      </c>
      <c r="L94" s="3">
        <f>+L17</f>
        <v>198</v>
      </c>
      <c r="M94" s="3">
        <f t="shared" ref="M94:N94" si="89">+M17</f>
        <v>3</v>
      </c>
      <c r="N94" s="3">
        <f t="shared" si="89"/>
        <v>0</v>
      </c>
      <c r="O94" s="22">
        <f t="shared" si="79"/>
        <v>201</v>
      </c>
      <c r="P94" s="22">
        <f t="shared" si="80"/>
        <v>26</v>
      </c>
      <c r="Q94" s="3"/>
      <c r="R94" s="3">
        <f>+R17</f>
        <v>1208</v>
      </c>
      <c r="S94" s="3">
        <f t="shared" ref="S94:U94" si="90">+S17</f>
        <v>731</v>
      </c>
      <c r="T94" s="3">
        <f t="shared" si="90"/>
        <v>686</v>
      </c>
      <c r="U94" s="3">
        <f t="shared" si="90"/>
        <v>681</v>
      </c>
      <c r="V94" s="3"/>
      <c r="W94" s="18">
        <f t="shared" si="82"/>
        <v>3.4129353233830844</v>
      </c>
      <c r="X94" s="19" t="str">
        <f t="shared" si="83"/>
        <v/>
      </c>
      <c r="Y94" s="19">
        <f t="shared" si="84"/>
        <v>0.60513245033112584</v>
      </c>
      <c r="Z94" s="18">
        <f t="shared" si="85"/>
        <v>2.3731343283582089</v>
      </c>
      <c r="AA94" s="18">
        <f t="shared" si="86"/>
        <v>5.0250000000000004</v>
      </c>
    </row>
    <row r="95" spans="1:27" ht="15.75" x14ac:dyDescent="0.25">
      <c r="A95" s="20" t="s">
        <v>165</v>
      </c>
      <c r="B95" s="21" t="s">
        <v>166</v>
      </c>
      <c r="C95" s="3">
        <f>+C24</f>
        <v>26</v>
      </c>
      <c r="D95" s="3">
        <f t="shared" ref="D95:J95" si="91">+D24</f>
        <v>15</v>
      </c>
      <c r="E95" s="3">
        <f t="shared" si="91"/>
        <v>10</v>
      </c>
      <c r="F95" s="3">
        <f t="shared" si="91"/>
        <v>0</v>
      </c>
      <c r="G95" s="3">
        <f t="shared" si="91"/>
        <v>0</v>
      </c>
      <c r="H95" s="3">
        <f t="shared" si="91"/>
        <v>0</v>
      </c>
      <c r="I95" s="3">
        <f t="shared" si="91"/>
        <v>181</v>
      </c>
      <c r="J95" s="3">
        <f t="shared" si="91"/>
        <v>7</v>
      </c>
      <c r="K95" s="22">
        <f t="shared" si="78"/>
        <v>198</v>
      </c>
      <c r="L95" s="3">
        <f>+L24</f>
        <v>197</v>
      </c>
      <c r="M95" s="3">
        <f t="shared" ref="M95:N95" si="92">+M24</f>
        <v>1</v>
      </c>
      <c r="N95" s="3">
        <f t="shared" si="92"/>
        <v>2</v>
      </c>
      <c r="O95" s="22">
        <f t="shared" si="79"/>
        <v>200</v>
      </c>
      <c r="P95" s="22">
        <f t="shared" si="80"/>
        <v>13</v>
      </c>
      <c r="Q95" s="3"/>
      <c r="R95" s="3">
        <f>+R24</f>
        <v>806</v>
      </c>
      <c r="S95" s="67">
        <f t="shared" ref="S95:U95" si="93">+S24</f>
        <v>387</v>
      </c>
      <c r="T95" s="67">
        <f t="shared" si="93"/>
        <v>386</v>
      </c>
      <c r="U95" s="3">
        <f t="shared" si="93"/>
        <v>0</v>
      </c>
      <c r="V95" s="3"/>
      <c r="W95" s="18">
        <f t="shared" si="82"/>
        <v>1.93</v>
      </c>
      <c r="X95" s="19">
        <f t="shared" si="83"/>
        <v>0.01</v>
      </c>
      <c r="Y95" s="19">
        <f t="shared" si="84"/>
        <v>0.48014888337468981</v>
      </c>
      <c r="Z95" s="18">
        <f t="shared" si="85"/>
        <v>2.0950000000000002</v>
      </c>
      <c r="AA95" s="18">
        <f t="shared" si="86"/>
        <v>7.6923076923076925</v>
      </c>
    </row>
    <row r="96" spans="1:27" ht="15.75" x14ac:dyDescent="0.25">
      <c r="A96" s="20"/>
      <c r="B96" s="21"/>
      <c r="C96" s="3"/>
      <c r="D96" s="3"/>
      <c r="E96" s="3"/>
      <c r="F96" s="3"/>
      <c r="G96" s="3"/>
      <c r="H96" s="3"/>
      <c r="I96" s="3"/>
      <c r="J96" s="3"/>
      <c r="K96" s="22">
        <f>SUM(E96:J96)</f>
        <v>0</v>
      </c>
      <c r="L96" s="3"/>
      <c r="M96" s="3"/>
      <c r="N96" s="3"/>
      <c r="O96" s="22">
        <f>SUM(L96:N96)</f>
        <v>0</v>
      </c>
      <c r="P96" s="22">
        <f t="shared" si="80"/>
        <v>0</v>
      </c>
      <c r="Q96" s="3"/>
      <c r="R96" s="3"/>
      <c r="S96" s="67"/>
      <c r="T96" s="3"/>
      <c r="U96" s="3"/>
      <c r="V96" s="3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5" scale="32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  <pageSetUpPr fitToPage="1"/>
  </sheetPr>
  <dimension ref="A1:AA98"/>
  <sheetViews>
    <sheetView topLeftCell="A6" workbookViewId="0">
      <selection sqref="A1:U36"/>
    </sheetView>
  </sheetViews>
  <sheetFormatPr baseColWidth="10" defaultRowHeight="11.25" x14ac:dyDescent="0.2"/>
  <cols>
    <col min="1" max="1" width="11.140625" style="2" customWidth="1"/>
    <col min="2" max="2" width="14.7109375" style="2" customWidth="1"/>
    <col min="3" max="3" width="11.42578125" style="2"/>
    <col min="4" max="4" width="10.28515625" style="2" customWidth="1"/>
    <col min="5" max="5" width="9.28515625" style="2" customWidth="1"/>
    <col min="6" max="6" width="5.85546875" style="2" customWidth="1"/>
    <col min="7" max="7" width="6.7109375" style="2" customWidth="1"/>
    <col min="8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0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19" width="10.7109375" style="2" customWidth="1"/>
    <col min="20" max="20" width="8.140625" style="2" customWidth="1"/>
    <col min="21" max="21" width="9.285156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42" t="s">
        <v>147</v>
      </c>
      <c r="J1" s="142"/>
      <c r="K1" s="142"/>
      <c r="L1" s="142"/>
      <c r="M1" s="142"/>
      <c r="N1" s="142"/>
      <c r="O1" s="142"/>
    </row>
    <row r="2" spans="1:27" ht="15.75" x14ac:dyDescent="0.25">
      <c r="A2" s="1" t="s">
        <v>1</v>
      </c>
      <c r="B2" s="3" t="s">
        <v>2</v>
      </c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4"/>
      <c r="U2" s="4"/>
      <c r="V2" s="4"/>
    </row>
    <row r="3" spans="1:27" ht="15" x14ac:dyDescent="0.2">
      <c r="A3" s="1" t="s">
        <v>4</v>
      </c>
      <c r="B3" s="3" t="s">
        <v>174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43" t="s">
        <v>6</v>
      </c>
      <c r="B5" s="145" t="s">
        <v>7</v>
      </c>
      <c r="C5" s="132" t="s">
        <v>8</v>
      </c>
      <c r="D5" s="132" t="s">
        <v>9</v>
      </c>
      <c r="E5" s="130" t="s">
        <v>10</v>
      </c>
      <c r="F5" s="134"/>
      <c r="G5" s="134"/>
      <c r="H5" s="134"/>
      <c r="I5" s="134"/>
      <c r="J5" s="134"/>
      <c r="K5" s="131"/>
      <c r="L5" s="130" t="s">
        <v>11</v>
      </c>
      <c r="M5" s="134"/>
      <c r="N5" s="134"/>
      <c r="O5" s="131"/>
      <c r="P5" s="132" t="s">
        <v>12</v>
      </c>
      <c r="Q5" s="132" t="s">
        <v>13</v>
      </c>
      <c r="R5" s="130" t="s">
        <v>14</v>
      </c>
      <c r="S5" s="131"/>
      <c r="T5" s="130" t="s">
        <v>15</v>
      </c>
      <c r="U5" s="131"/>
      <c r="V5" s="132" t="s">
        <v>16</v>
      </c>
      <c r="W5" s="130" t="s">
        <v>17</v>
      </c>
      <c r="X5" s="134"/>
      <c r="Y5" s="134"/>
      <c r="Z5" s="134"/>
      <c r="AA5" s="131"/>
    </row>
    <row r="6" spans="1:27" ht="56.25" x14ac:dyDescent="0.2">
      <c r="A6" s="144"/>
      <c r="B6" s="146"/>
      <c r="C6" s="133"/>
      <c r="D6" s="133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3" t="s">
        <v>24</v>
      </c>
      <c r="L6" s="8" t="s">
        <v>25</v>
      </c>
      <c r="M6" s="9" t="s">
        <v>26</v>
      </c>
      <c r="N6" s="122" t="s">
        <v>27</v>
      </c>
      <c r="O6" s="9" t="s">
        <v>24</v>
      </c>
      <c r="P6" s="133"/>
      <c r="Q6" s="133"/>
      <c r="R6" s="121" t="s">
        <v>28</v>
      </c>
      <c r="S6" s="9" t="s">
        <v>29</v>
      </c>
      <c r="T6" s="121" t="s">
        <v>24</v>
      </c>
      <c r="U6" s="9" t="s">
        <v>30</v>
      </c>
      <c r="V6" s="133"/>
      <c r="W6" s="8" t="s">
        <v>31</v>
      </c>
      <c r="X6" s="14" t="s">
        <v>32</v>
      </c>
      <c r="Y6" s="14" t="s">
        <v>33</v>
      </c>
      <c r="Z6" s="14" t="s">
        <v>34</v>
      </c>
      <c r="AA6" s="123" t="s">
        <v>35</v>
      </c>
    </row>
    <row r="7" spans="1:27" ht="33.75" x14ac:dyDescent="0.25">
      <c r="A7" s="15"/>
      <c r="B7" s="124" t="s">
        <v>36</v>
      </c>
      <c r="C7" s="17">
        <f>SUM(C8:C36)</f>
        <v>292</v>
      </c>
      <c r="D7" s="17">
        <f t="shared" ref="D7:V7" si="0">SUM(D8:D36)</f>
        <v>203</v>
      </c>
      <c r="E7" s="17">
        <f t="shared" si="0"/>
        <v>976</v>
      </c>
      <c r="F7" s="17">
        <f>SUM(F8:F36)</f>
        <v>0</v>
      </c>
      <c r="G7" s="17">
        <f>SUM(G8:G36)</f>
        <v>102</v>
      </c>
      <c r="H7" s="17">
        <f>SUM(H8:H36)</f>
        <v>0</v>
      </c>
      <c r="I7" s="17">
        <f>SUM(I8:I36)</f>
        <v>183</v>
      </c>
      <c r="J7" s="17">
        <f t="shared" si="0"/>
        <v>226</v>
      </c>
      <c r="K7" s="17">
        <f t="shared" si="0"/>
        <v>1487</v>
      </c>
      <c r="L7" s="17">
        <f t="shared" si="0"/>
        <v>1197</v>
      </c>
      <c r="M7" s="17">
        <f t="shared" si="0"/>
        <v>226</v>
      </c>
      <c r="N7" s="17">
        <f t="shared" si="0"/>
        <v>44</v>
      </c>
      <c r="O7" s="17">
        <f t="shared" si="0"/>
        <v>1467</v>
      </c>
      <c r="P7" s="17">
        <f t="shared" si="0"/>
        <v>223</v>
      </c>
      <c r="Q7" s="17">
        <f t="shared" si="0"/>
        <v>0</v>
      </c>
      <c r="R7" s="17">
        <f t="shared" si="0"/>
        <v>8729</v>
      </c>
      <c r="S7" s="17">
        <f t="shared" si="0"/>
        <v>6696</v>
      </c>
      <c r="T7" s="17">
        <f t="shared" si="0"/>
        <v>6631</v>
      </c>
      <c r="U7" s="17">
        <f t="shared" si="0"/>
        <v>6180</v>
      </c>
      <c r="V7" s="17">
        <f t="shared" si="0"/>
        <v>0</v>
      </c>
      <c r="W7" s="18">
        <f t="shared" ref="W7:W36" si="1">IF(S7&gt;0,T7/O7,"")</f>
        <v>4.5201090661213357</v>
      </c>
      <c r="X7" s="19">
        <f t="shared" ref="X7:X36" si="2">IF(N7&gt;0,(N7/O7),"")</f>
        <v>2.9993183367416496E-2</v>
      </c>
      <c r="Y7" s="19">
        <f t="shared" ref="Y7:Y36" si="3">IF(S7&gt;0,(S7/R7),"")</f>
        <v>0.7670981784855081</v>
      </c>
      <c r="Z7" s="18">
        <f t="shared" ref="Z7:Z36" si="4">IF(S7&gt;0,(R7-S7)/O7,"")</f>
        <v>1.3858214042263122</v>
      </c>
      <c r="AA7" s="18">
        <f t="shared" ref="AA7:AA36" si="5">IF(S7&gt;0,O7/C7,"")</f>
        <v>5.0239726027397262</v>
      </c>
    </row>
    <row r="8" spans="1:27" ht="15.75" x14ac:dyDescent="0.25">
      <c r="A8" s="20" t="s">
        <v>37</v>
      </c>
      <c r="B8" s="21" t="s">
        <v>38</v>
      </c>
      <c r="C8" s="3">
        <v>65</v>
      </c>
      <c r="D8" s="3">
        <v>58</v>
      </c>
      <c r="E8" s="3">
        <v>197</v>
      </c>
      <c r="F8" s="3"/>
      <c r="G8" s="3">
        <v>11</v>
      </c>
      <c r="H8" s="3"/>
      <c r="I8" s="3"/>
      <c r="J8" s="3">
        <v>51</v>
      </c>
      <c r="K8" s="22">
        <f>SUM(E8:J8)</f>
        <v>259</v>
      </c>
      <c r="L8" s="67">
        <v>213</v>
      </c>
      <c r="M8" s="67">
        <v>30</v>
      </c>
      <c r="N8" s="67">
        <v>17</v>
      </c>
      <c r="O8" s="22">
        <f t="shared" ref="O8:O36" si="6">SUM(L8:N8)</f>
        <v>260</v>
      </c>
      <c r="P8" s="22">
        <f t="shared" ref="P8:P36" si="7">+D8+K8-O8</f>
        <v>57</v>
      </c>
      <c r="Q8" s="3"/>
      <c r="R8" s="67">
        <v>1926</v>
      </c>
      <c r="S8" s="67">
        <v>1673</v>
      </c>
      <c r="T8" s="67">
        <v>1613</v>
      </c>
      <c r="U8" s="67">
        <v>1608</v>
      </c>
      <c r="V8" s="3"/>
      <c r="W8" s="18">
        <f t="shared" si="1"/>
        <v>6.203846153846154</v>
      </c>
      <c r="X8" s="19">
        <f t="shared" si="2"/>
        <v>6.5384615384615388E-2</v>
      </c>
      <c r="Y8" s="19">
        <f t="shared" si="3"/>
        <v>0.86863966770508827</v>
      </c>
      <c r="Z8" s="18">
        <f t="shared" si="4"/>
        <v>0.97307692307692306</v>
      </c>
      <c r="AA8" s="18">
        <f t="shared" si="5"/>
        <v>4</v>
      </c>
    </row>
    <row r="9" spans="1:27" ht="15.75" x14ac:dyDescent="0.25">
      <c r="A9" s="20" t="s">
        <v>37</v>
      </c>
      <c r="B9" s="21" t="s">
        <v>40</v>
      </c>
      <c r="C9" s="3">
        <v>16</v>
      </c>
      <c r="D9" s="3">
        <v>15</v>
      </c>
      <c r="E9" s="3">
        <v>78</v>
      </c>
      <c r="F9" s="3"/>
      <c r="G9" s="3">
        <v>2</v>
      </c>
      <c r="H9" s="3"/>
      <c r="I9" s="3"/>
      <c r="J9" s="3">
        <v>20</v>
      </c>
      <c r="K9" s="22">
        <f t="shared" ref="K9:K36" si="8">SUM(E9:J9)</f>
        <v>100</v>
      </c>
      <c r="L9" s="3">
        <v>58</v>
      </c>
      <c r="M9" s="3">
        <v>28</v>
      </c>
      <c r="N9" s="3">
        <v>13</v>
      </c>
      <c r="O9" s="22">
        <f t="shared" si="6"/>
        <v>99</v>
      </c>
      <c r="P9" s="22">
        <f t="shared" si="7"/>
        <v>16</v>
      </c>
      <c r="Q9" s="3"/>
      <c r="R9" s="67">
        <v>496</v>
      </c>
      <c r="S9" s="67">
        <v>472</v>
      </c>
      <c r="T9" s="67">
        <v>505</v>
      </c>
      <c r="U9" s="67">
        <v>504</v>
      </c>
      <c r="V9" s="3"/>
      <c r="W9" s="18">
        <f t="shared" si="1"/>
        <v>5.1010101010101012</v>
      </c>
      <c r="X9" s="19">
        <f t="shared" si="2"/>
        <v>0.13131313131313133</v>
      </c>
      <c r="Y9" s="19">
        <f t="shared" si="3"/>
        <v>0.95161290322580649</v>
      </c>
      <c r="Z9" s="18">
        <f t="shared" si="4"/>
        <v>0.24242424242424243</v>
      </c>
      <c r="AA9" s="18">
        <f t="shared" si="5"/>
        <v>6.1875</v>
      </c>
    </row>
    <row r="10" spans="1:27" ht="15.75" x14ac:dyDescent="0.25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67"/>
      <c r="S10" s="67"/>
      <c r="T10" s="67"/>
      <c r="U10" s="67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.75" x14ac:dyDescent="0.25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67"/>
      <c r="S11" s="67"/>
      <c r="T11" s="67"/>
      <c r="U11" s="67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.75" x14ac:dyDescent="0.25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67"/>
      <c r="S12" s="67"/>
      <c r="T12" s="67"/>
      <c r="U12" s="67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.75" x14ac:dyDescent="0.25">
      <c r="A13" s="20" t="s">
        <v>47</v>
      </c>
      <c r="B13" s="21" t="s">
        <v>48</v>
      </c>
      <c r="C13" s="3">
        <v>30</v>
      </c>
      <c r="D13" s="3">
        <v>8</v>
      </c>
      <c r="E13" s="3">
        <v>121</v>
      </c>
      <c r="F13" s="3"/>
      <c r="G13" s="3">
        <v>8</v>
      </c>
      <c r="H13" s="3"/>
      <c r="I13" s="3"/>
      <c r="J13" s="3">
        <v>18</v>
      </c>
      <c r="K13" s="22">
        <f t="shared" si="8"/>
        <v>147</v>
      </c>
      <c r="L13" s="3">
        <v>129</v>
      </c>
      <c r="M13" s="3">
        <v>10</v>
      </c>
      <c r="N13" s="3"/>
      <c r="O13" s="22">
        <f t="shared" si="6"/>
        <v>139</v>
      </c>
      <c r="P13" s="22">
        <f t="shared" si="7"/>
        <v>16</v>
      </c>
      <c r="Q13" s="3"/>
      <c r="R13" s="67">
        <v>742</v>
      </c>
      <c r="S13" s="67">
        <v>554</v>
      </c>
      <c r="T13" s="67">
        <v>463</v>
      </c>
      <c r="U13" s="67">
        <v>459</v>
      </c>
      <c r="V13" s="3"/>
      <c r="W13" s="18">
        <f t="shared" si="1"/>
        <v>3.3309352517985613</v>
      </c>
      <c r="X13" s="19" t="str">
        <f t="shared" si="2"/>
        <v/>
      </c>
      <c r="Y13" s="19">
        <f t="shared" si="3"/>
        <v>0.74663072776280326</v>
      </c>
      <c r="Z13" s="18">
        <f t="shared" si="4"/>
        <v>1.3525179856115108</v>
      </c>
      <c r="AA13" s="18">
        <f t="shared" si="5"/>
        <v>4.6333333333333337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5</v>
      </c>
      <c r="E14" s="67">
        <v>37</v>
      </c>
      <c r="F14" s="67"/>
      <c r="G14" s="67"/>
      <c r="H14" s="67"/>
      <c r="I14" s="67"/>
      <c r="J14" s="67"/>
      <c r="K14" s="83">
        <f t="shared" si="8"/>
        <v>37</v>
      </c>
      <c r="L14" s="67">
        <v>7</v>
      </c>
      <c r="M14" s="67"/>
      <c r="N14" s="67"/>
      <c r="O14" s="83">
        <f t="shared" si="6"/>
        <v>7</v>
      </c>
      <c r="P14" s="83">
        <v>10</v>
      </c>
      <c r="Q14" s="89"/>
      <c r="R14" s="67">
        <v>310</v>
      </c>
      <c r="S14" s="67">
        <v>192</v>
      </c>
      <c r="T14" s="67">
        <v>156</v>
      </c>
      <c r="U14" s="67">
        <v>156</v>
      </c>
      <c r="V14" s="67"/>
      <c r="W14" s="90">
        <f t="shared" si="1"/>
        <v>22.285714285714285</v>
      </c>
      <c r="X14" s="91" t="str">
        <f t="shared" si="2"/>
        <v/>
      </c>
      <c r="Y14" s="91">
        <f t="shared" si="3"/>
        <v>0.61935483870967745</v>
      </c>
      <c r="Z14" s="90">
        <f t="shared" si="4"/>
        <v>16.857142857142858</v>
      </c>
      <c r="AA14" s="90">
        <f t="shared" si="5"/>
        <v>0.7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9</v>
      </c>
      <c r="E15" s="67">
        <v>11</v>
      </c>
      <c r="F15" s="67"/>
      <c r="G15" s="67"/>
      <c r="H15" s="67"/>
      <c r="I15" s="67"/>
      <c r="J15" s="67"/>
      <c r="K15" s="83">
        <f t="shared" si="8"/>
        <v>11</v>
      </c>
      <c r="L15" s="67">
        <v>41</v>
      </c>
      <c r="M15" s="67"/>
      <c r="N15" s="67"/>
      <c r="O15" s="83">
        <f t="shared" si="6"/>
        <v>41</v>
      </c>
      <c r="P15" s="83">
        <v>4</v>
      </c>
      <c r="Q15" s="67"/>
      <c r="R15" s="67">
        <v>314</v>
      </c>
      <c r="S15" s="67">
        <v>252</v>
      </c>
      <c r="T15" s="67">
        <v>329</v>
      </c>
      <c r="U15" s="67">
        <v>329</v>
      </c>
      <c r="V15" s="67"/>
      <c r="W15" s="90">
        <f t="shared" si="1"/>
        <v>8.0243902439024382</v>
      </c>
      <c r="X15" s="91" t="str">
        <f t="shared" si="2"/>
        <v/>
      </c>
      <c r="Y15" s="91">
        <f t="shared" si="3"/>
        <v>0.80254777070063699</v>
      </c>
      <c r="Z15" s="90">
        <f t="shared" si="4"/>
        <v>1.5121951219512195</v>
      </c>
      <c r="AA15" s="90">
        <f t="shared" si="5"/>
        <v>4.0999999999999996</v>
      </c>
    </row>
    <row r="16" spans="1:27" ht="15.75" x14ac:dyDescent="0.25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67"/>
      <c r="S16" s="67"/>
      <c r="T16" s="67"/>
      <c r="U16" s="67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67">
        <v>26</v>
      </c>
      <c r="E17" s="67">
        <v>206</v>
      </c>
      <c r="F17" s="67"/>
      <c r="G17" s="67">
        <v>1</v>
      </c>
      <c r="H17" s="67"/>
      <c r="I17" s="67"/>
      <c r="J17" s="67">
        <v>1</v>
      </c>
      <c r="K17" s="83">
        <f>SUM(E17:J17)</f>
        <v>208</v>
      </c>
      <c r="L17" s="67">
        <v>209</v>
      </c>
      <c r="M17" s="67">
        <v>5</v>
      </c>
      <c r="N17" s="67"/>
      <c r="O17" s="22">
        <f t="shared" si="6"/>
        <v>214</v>
      </c>
      <c r="P17" s="83">
        <f t="shared" si="7"/>
        <v>20</v>
      </c>
      <c r="Q17" s="67"/>
      <c r="R17" s="67">
        <v>1209</v>
      </c>
      <c r="S17" s="67">
        <v>766</v>
      </c>
      <c r="T17" s="67">
        <v>807</v>
      </c>
      <c r="U17" s="67">
        <v>801</v>
      </c>
      <c r="V17" s="67"/>
      <c r="W17" s="18">
        <f>IF(S17&gt;0,T17/O17,"")</f>
        <v>3.7710280373831777</v>
      </c>
      <c r="X17" s="19" t="str">
        <f>IF(N17&gt;0,(N17/O17),"")</f>
        <v/>
      </c>
      <c r="Y17" s="19">
        <f>IF(S17&gt;0,(S17/R17),"")</f>
        <v>0.63358147229114969</v>
      </c>
      <c r="Z17" s="18">
        <f>IF(S17&gt;0,(R17-S17)/O17,"")</f>
        <v>2.0700934579439254</v>
      </c>
      <c r="AA17" s="18">
        <f>IF(S17&gt;0,O17/C17,"")</f>
        <v>5.35</v>
      </c>
    </row>
    <row r="18" spans="1:27" ht="15.75" x14ac:dyDescent="0.25">
      <c r="A18" s="20" t="s">
        <v>57</v>
      </c>
      <c r="B18" s="21" t="s">
        <v>58</v>
      </c>
      <c r="C18" s="3">
        <v>10</v>
      </c>
      <c r="D18" s="3">
        <v>2</v>
      </c>
      <c r="E18" s="3">
        <v>45</v>
      </c>
      <c r="F18" s="3"/>
      <c r="G18" s="3">
        <v>5</v>
      </c>
      <c r="H18" s="3"/>
      <c r="I18" s="3"/>
      <c r="J18" s="3">
        <v>1</v>
      </c>
      <c r="K18" s="22">
        <f>SUM(E18:J18)</f>
        <v>51</v>
      </c>
      <c r="L18" s="3">
        <v>46</v>
      </c>
      <c r="M18" s="3">
        <v>2</v>
      </c>
      <c r="N18" s="3"/>
      <c r="O18" s="22">
        <f t="shared" si="6"/>
        <v>48</v>
      </c>
      <c r="P18" s="22">
        <f t="shared" si="7"/>
        <v>5</v>
      </c>
      <c r="Q18" s="3"/>
      <c r="R18" s="67">
        <v>307</v>
      </c>
      <c r="S18" s="67">
        <v>132</v>
      </c>
      <c r="T18" s="67">
        <v>119</v>
      </c>
      <c r="U18" s="67">
        <v>117</v>
      </c>
      <c r="V18" s="3"/>
      <c r="W18" s="18">
        <f>IF(S18&gt;0,T18/O18,"")</f>
        <v>2.4791666666666665</v>
      </c>
      <c r="X18" s="19" t="str">
        <f>IF(N18&gt;0,(N18/O18),"")</f>
        <v/>
      </c>
      <c r="Y18" s="19">
        <f>IF(S18&gt;0,(S18/R18),"")</f>
        <v>0.42996742671009774</v>
      </c>
      <c r="Z18" s="18">
        <f>IF(S18&gt;0,(R18-S18)/O18,"")</f>
        <v>3.6458333333333335</v>
      </c>
      <c r="AA18" s="18">
        <f>IF(S18&gt;0,O18/C18,"")</f>
        <v>4.8</v>
      </c>
    </row>
    <row r="19" spans="1:27" ht="15.75" x14ac:dyDescent="0.25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67"/>
      <c r="S19" s="67"/>
      <c r="T19" s="67"/>
      <c r="U19" s="67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.75" x14ac:dyDescent="0.25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67"/>
      <c r="S20" s="67"/>
      <c r="T20" s="67"/>
      <c r="U20" s="67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.75" x14ac:dyDescent="0.25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67"/>
      <c r="S21" s="67"/>
      <c r="T21" s="67"/>
      <c r="U21" s="67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.75" x14ac:dyDescent="0.25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67"/>
      <c r="S22" s="67"/>
      <c r="T22" s="67"/>
      <c r="U22" s="67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.75" x14ac:dyDescent="0.25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67"/>
      <c r="S23" s="67"/>
      <c r="T23" s="67"/>
      <c r="U23" s="67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13</v>
      </c>
      <c r="E24" s="3">
        <v>13</v>
      </c>
      <c r="F24" s="3"/>
      <c r="G24" s="3"/>
      <c r="H24" s="3"/>
      <c r="I24" s="67">
        <v>183</v>
      </c>
      <c r="J24" s="3">
        <v>12</v>
      </c>
      <c r="K24" s="22">
        <f t="shared" si="8"/>
        <v>208</v>
      </c>
      <c r="L24" s="67">
        <v>203</v>
      </c>
      <c r="M24" s="3"/>
      <c r="N24" s="3">
        <v>1</v>
      </c>
      <c r="O24" s="22">
        <f t="shared" si="6"/>
        <v>204</v>
      </c>
      <c r="P24" s="22">
        <f t="shared" si="7"/>
        <v>17</v>
      </c>
      <c r="Q24" s="3"/>
      <c r="R24" s="67">
        <v>801</v>
      </c>
      <c r="S24" s="67">
        <v>395</v>
      </c>
      <c r="T24" s="67">
        <v>413</v>
      </c>
      <c r="U24" s="67"/>
      <c r="V24" s="3"/>
      <c r="W24" s="18">
        <f t="shared" si="1"/>
        <v>2.0245098039215685</v>
      </c>
      <c r="X24" s="19">
        <f t="shared" si="2"/>
        <v>4.9019607843137254E-3</v>
      </c>
      <c r="Y24" s="19">
        <f t="shared" si="3"/>
        <v>0.49313358302122345</v>
      </c>
      <c r="Z24" s="18">
        <f t="shared" si="4"/>
        <v>1.9901960784313726</v>
      </c>
      <c r="AA24" s="18">
        <f t="shared" si="5"/>
        <v>7.8461538461538458</v>
      </c>
    </row>
    <row r="25" spans="1:27" ht="15.75" x14ac:dyDescent="0.25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67"/>
      <c r="S25" s="67"/>
      <c r="T25" s="67"/>
      <c r="U25" s="67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.75" x14ac:dyDescent="0.25">
      <c r="A26" s="20" t="s">
        <v>73</v>
      </c>
      <c r="B26" s="21" t="s">
        <v>74</v>
      </c>
      <c r="C26" s="3">
        <v>8</v>
      </c>
      <c r="D26" s="3">
        <v>5</v>
      </c>
      <c r="E26" s="3">
        <v>23</v>
      </c>
      <c r="F26" s="3"/>
      <c r="G26" s="3"/>
      <c r="H26" s="3"/>
      <c r="I26" s="3"/>
      <c r="J26" s="3">
        <v>18</v>
      </c>
      <c r="K26" s="22">
        <f t="shared" si="8"/>
        <v>41</v>
      </c>
      <c r="L26" s="3">
        <v>7</v>
      </c>
      <c r="M26" s="3">
        <v>19</v>
      </c>
      <c r="N26" s="3">
        <v>12</v>
      </c>
      <c r="O26" s="22">
        <f t="shared" si="6"/>
        <v>38</v>
      </c>
      <c r="P26" s="22">
        <f t="shared" si="7"/>
        <v>8</v>
      </c>
      <c r="Q26" s="3"/>
      <c r="R26" s="67">
        <v>248</v>
      </c>
      <c r="S26" s="67">
        <v>219</v>
      </c>
      <c r="T26" s="67">
        <v>207</v>
      </c>
      <c r="U26" s="67">
        <v>205</v>
      </c>
      <c r="V26" s="3"/>
      <c r="W26" s="18">
        <f t="shared" si="1"/>
        <v>5.4473684210526319</v>
      </c>
      <c r="X26" s="19">
        <f t="shared" si="2"/>
        <v>0.31578947368421051</v>
      </c>
      <c r="Y26" s="19">
        <f t="shared" si="3"/>
        <v>0.88306451612903225</v>
      </c>
      <c r="Z26" s="18">
        <f t="shared" si="4"/>
        <v>0.76315789473684215</v>
      </c>
      <c r="AA26" s="18">
        <f t="shared" si="5"/>
        <v>4.75</v>
      </c>
    </row>
    <row r="27" spans="1:27" ht="15.75" x14ac:dyDescent="0.25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67"/>
      <c r="S27" s="67"/>
      <c r="T27" s="67"/>
      <c r="U27" s="67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.75" x14ac:dyDescent="0.25">
      <c r="A28" s="20" t="s">
        <v>77</v>
      </c>
      <c r="B28" s="26" t="s">
        <v>78</v>
      </c>
      <c r="C28" s="3">
        <v>6</v>
      </c>
      <c r="D28" s="3">
        <v>5</v>
      </c>
      <c r="E28" s="3">
        <v>19</v>
      </c>
      <c r="F28" s="3"/>
      <c r="G28" s="3"/>
      <c r="H28" s="3"/>
      <c r="I28" s="3"/>
      <c r="J28" s="3">
        <v>20</v>
      </c>
      <c r="K28" s="22">
        <f t="shared" si="8"/>
        <v>39</v>
      </c>
      <c r="L28" s="3">
        <v>5</v>
      </c>
      <c r="M28" s="3">
        <v>34</v>
      </c>
      <c r="N28" s="3"/>
      <c r="O28" s="22">
        <f t="shared" si="6"/>
        <v>39</v>
      </c>
      <c r="P28" s="22">
        <f t="shared" si="7"/>
        <v>5</v>
      </c>
      <c r="Q28" s="3"/>
      <c r="R28" s="67">
        <v>186</v>
      </c>
      <c r="S28" s="67">
        <v>166</v>
      </c>
      <c r="T28" s="67">
        <v>171</v>
      </c>
      <c r="U28" s="67">
        <v>171</v>
      </c>
      <c r="V28" s="3"/>
      <c r="W28" s="18">
        <f t="shared" si="1"/>
        <v>4.384615384615385</v>
      </c>
      <c r="X28" s="19" t="str">
        <f t="shared" si="2"/>
        <v/>
      </c>
      <c r="Y28" s="19">
        <f t="shared" si="3"/>
        <v>0.89247311827956988</v>
      </c>
      <c r="Z28" s="18">
        <f t="shared" si="4"/>
        <v>0.51282051282051277</v>
      </c>
      <c r="AA28" s="18">
        <f t="shared" si="5"/>
        <v>6.5</v>
      </c>
    </row>
    <row r="29" spans="1:27" ht="15.75" x14ac:dyDescent="0.25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67"/>
      <c r="S29" s="67"/>
      <c r="T29" s="67"/>
      <c r="U29" s="67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.75" x14ac:dyDescent="0.25">
      <c r="A30" s="20" t="s">
        <v>81</v>
      </c>
      <c r="B30" s="21" t="s">
        <v>82</v>
      </c>
      <c r="C30" s="3">
        <v>6</v>
      </c>
      <c r="D30" s="3">
        <v>3</v>
      </c>
      <c r="E30" s="3">
        <v>27</v>
      </c>
      <c r="F30" s="3"/>
      <c r="G30" s="3"/>
      <c r="H30" s="3"/>
      <c r="I30" s="3"/>
      <c r="J30" s="3">
        <v>10</v>
      </c>
      <c r="K30" s="22">
        <f t="shared" si="8"/>
        <v>37</v>
      </c>
      <c r="L30" s="3">
        <v>16</v>
      </c>
      <c r="M30" s="3">
        <v>18</v>
      </c>
      <c r="N30" s="3"/>
      <c r="O30" s="22">
        <f t="shared" si="6"/>
        <v>34</v>
      </c>
      <c r="P30" s="22">
        <f t="shared" si="7"/>
        <v>6</v>
      </c>
      <c r="Q30" s="3"/>
      <c r="R30" s="67">
        <v>186</v>
      </c>
      <c r="S30" s="67">
        <v>145</v>
      </c>
      <c r="T30" s="67">
        <v>143</v>
      </c>
      <c r="U30" s="67">
        <v>143</v>
      </c>
      <c r="V30" s="3"/>
      <c r="W30" s="18">
        <f t="shared" si="1"/>
        <v>4.2058823529411766</v>
      </c>
      <c r="X30" s="19" t="str">
        <f t="shared" si="2"/>
        <v/>
      </c>
      <c r="Y30" s="19">
        <f t="shared" si="3"/>
        <v>0.77956989247311825</v>
      </c>
      <c r="Z30" s="18">
        <f t="shared" si="4"/>
        <v>1.2058823529411764</v>
      </c>
      <c r="AA30" s="18">
        <f t="shared" si="5"/>
        <v>5.666666666666667</v>
      </c>
    </row>
    <row r="31" spans="1:27" ht="15.75" x14ac:dyDescent="0.25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67"/>
      <c r="S31" s="67"/>
      <c r="T31" s="67"/>
      <c r="U31" s="67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.75" x14ac:dyDescent="0.25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67"/>
      <c r="S32" s="67"/>
      <c r="T32" s="67"/>
      <c r="U32" s="67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.75" x14ac:dyDescent="0.25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67"/>
      <c r="S33" s="67"/>
      <c r="T33" s="67"/>
      <c r="U33" s="67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v>13</v>
      </c>
      <c r="E34" s="67">
        <v>105</v>
      </c>
      <c r="F34" s="3"/>
      <c r="G34" s="3">
        <v>6</v>
      </c>
      <c r="H34" s="3"/>
      <c r="I34" s="3"/>
      <c r="J34" s="3">
        <v>27</v>
      </c>
      <c r="K34" s="83">
        <f>SUM(E34:J34)</f>
        <v>138</v>
      </c>
      <c r="L34" s="3">
        <v>89</v>
      </c>
      <c r="M34" s="67">
        <v>47</v>
      </c>
      <c r="N34" s="3">
        <v>1</v>
      </c>
      <c r="O34" s="22">
        <f>SUM(L34:N34)</f>
        <v>137</v>
      </c>
      <c r="P34" s="22">
        <f>+D34+K34-O34</f>
        <v>14</v>
      </c>
      <c r="Q34" s="3"/>
      <c r="R34" s="67">
        <v>496</v>
      </c>
      <c r="S34" s="67">
        <v>445</v>
      </c>
      <c r="T34" s="67">
        <v>480</v>
      </c>
      <c r="U34" s="67">
        <v>480</v>
      </c>
      <c r="V34" s="3"/>
      <c r="W34" s="18">
        <f>IF(S34&gt;0,T34/O34,"")</f>
        <v>3.5036496350364965</v>
      </c>
      <c r="X34" s="19">
        <f>IF(N34&gt;0,(N34/O34),"")</f>
        <v>7.2992700729927005E-3</v>
      </c>
      <c r="Y34" s="19">
        <f>IF(S34&gt;0,(S34/R34),"")</f>
        <v>0.89717741935483875</v>
      </c>
      <c r="Z34" s="18">
        <f>IF(S34&gt;0,(R34-S34)/O34,"")</f>
        <v>0.37226277372262773</v>
      </c>
      <c r="AA34" s="18">
        <f>IF(S34&gt;0,O34/C34,"")</f>
        <v>8.5625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v>41</v>
      </c>
      <c r="E35" s="3">
        <v>94</v>
      </c>
      <c r="F35" s="3"/>
      <c r="G35" s="3">
        <v>69</v>
      </c>
      <c r="H35" s="3"/>
      <c r="I35" s="3"/>
      <c r="J35" s="67">
        <v>48</v>
      </c>
      <c r="K35" s="83">
        <f>SUM(E35:J35)</f>
        <v>211</v>
      </c>
      <c r="L35" s="67">
        <v>174</v>
      </c>
      <c r="M35" s="3">
        <v>33</v>
      </c>
      <c r="N35" s="3"/>
      <c r="O35" s="22">
        <f>SUM(L35:N35)</f>
        <v>207</v>
      </c>
      <c r="P35" s="22">
        <f>+D35+K35-O35</f>
        <v>45</v>
      </c>
      <c r="Q35" s="3"/>
      <c r="R35" s="67">
        <v>1508</v>
      </c>
      <c r="S35" s="67">
        <v>1285</v>
      </c>
      <c r="T35" s="67">
        <v>1225</v>
      </c>
      <c r="U35" s="67">
        <v>1207</v>
      </c>
      <c r="V35" s="3"/>
      <c r="W35" s="18">
        <f>IF(S35&gt;0,T35/O35,"")</f>
        <v>5.9178743961352653</v>
      </c>
      <c r="X35" s="19" t="str">
        <f>IF(N35&gt;0,(N35/O35),"")</f>
        <v/>
      </c>
      <c r="Y35" s="19">
        <f>IF(S35&gt;0,(S35/R35),"")</f>
        <v>0.85212201591511938</v>
      </c>
      <c r="Z35" s="18">
        <f>IF(S35&gt;0,(R35-S35)/O35,"")</f>
        <v>1.0772946859903381</v>
      </c>
      <c r="AA35" s="18">
        <f>IF(S35&gt;0,O35/C35,"")</f>
        <v>4.2244897959183669</v>
      </c>
    </row>
    <row r="36" spans="1:27" ht="15.75" x14ac:dyDescent="0.25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67"/>
      <c r="S36" s="67"/>
      <c r="T36" s="67"/>
      <c r="U36" s="67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67.5" x14ac:dyDescent="0.2">
      <c r="A39" s="29" t="s">
        <v>96</v>
      </c>
      <c r="B39" s="30" t="s">
        <v>97</v>
      </c>
      <c r="C39" s="31">
        <f>+C51-SUM(C40:C50)</f>
        <v>5505</v>
      </c>
      <c r="E39" s="135" t="s">
        <v>98</v>
      </c>
      <c r="F39" s="136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205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5" t="s">
        <v>113</v>
      </c>
      <c r="F43" s="136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7" t="s">
        <v>125</v>
      </c>
      <c r="G46" s="148"/>
      <c r="H46" s="148"/>
      <c r="I46" s="149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7" t="s">
        <v>129</v>
      </c>
      <c r="G47" s="138"/>
      <c r="H47" s="138"/>
      <c r="I47" s="139"/>
      <c r="J47" s="53">
        <v>50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314</v>
      </c>
      <c r="E48" s="56" t="s">
        <v>132</v>
      </c>
      <c r="F48" s="57" t="s">
        <v>24</v>
      </c>
      <c r="G48" s="48"/>
      <c r="H48" s="48"/>
      <c r="I48" s="32"/>
      <c r="J48" s="58">
        <f>SUM(J44:J47)</f>
        <v>50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156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30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6210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42" t="s">
        <v>146</v>
      </c>
      <c r="J60" s="142"/>
      <c r="K60" s="142"/>
      <c r="L60" s="142"/>
      <c r="M60" s="142"/>
      <c r="N60" s="142"/>
      <c r="O60" s="142"/>
    </row>
    <row r="61" spans="1:27" ht="15.75" x14ac:dyDescent="0.25">
      <c r="A61" s="1" t="s">
        <v>1</v>
      </c>
      <c r="B61" s="3" t="s">
        <v>2</v>
      </c>
      <c r="D61" s="140" t="s">
        <v>3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4"/>
      <c r="U61" s="4"/>
      <c r="V61" s="4"/>
    </row>
    <row r="62" spans="1:27" ht="15" x14ac:dyDescent="0.2">
      <c r="A62" s="1" t="s">
        <v>4</v>
      </c>
      <c r="B62" s="3" t="s">
        <v>174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43" t="s">
        <v>6</v>
      </c>
      <c r="B64" s="145" t="s">
        <v>7</v>
      </c>
      <c r="C64" s="132" t="s">
        <v>8</v>
      </c>
      <c r="D64" s="132" t="s">
        <v>9</v>
      </c>
      <c r="E64" s="130" t="s">
        <v>10</v>
      </c>
      <c r="F64" s="134"/>
      <c r="G64" s="134"/>
      <c r="H64" s="134"/>
      <c r="I64" s="134"/>
      <c r="J64" s="134"/>
      <c r="K64" s="131"/>
      <c r="L64" s="130" t="s">
        <v>11</v>
      </c>
      <c r="M64" s="134"/>
      <c r="N64" s="134"/>
      <c r="O64" s="131"/>
      <c r="P64" s="132" t="s">
        <v>12</v>
      </c>
      <c r="Q64" s="132" t="s">
        <v>13</v>
      </c>
      <c r="R64" s="130" t="s">
        <v>14</v>
      </c>
      <c r="S64" s="131"/>
      <c r="T64" s="130" t="s">
        <v>15</v>
      </c>
      <c r="U64" s="131"/>
      <c r="V64" s="132" t="s">
        <v>16</v>
      </c>
      <c r="W64" s="130" t="s">
        <v>17</v>
      </c>
      <c r="X64" s="134"/>
      <c r="Y64" s="134"/>
      <c r="Z64" s="134"/>
      <c r="AA64" s="131"/>
    </row>
    <row r="65" spans="1:27" ht="56.25" x14ac:dyDescent="0.2">
      <c r="A65" s="144"/>
      <c r="B65" s="146"/>
      <c r="C65" s="133"/>
      <c r="D65" s="133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3" t="s">
        <v>24</v>
      </c>
      <c r="L65" s="8" t="s">
        <v>25</v>
      </c>
      <c r="M65" s="9" t="s">
        <v>26</v>
      </c>
      <c r="N65" s="122" t="s">
        <v>27</v>
      </c>
      <c r="O65" s="9" t="s">
        <v>24</v>
      </c>
      <c r="P65" s="133"/>
      <c r="Q65" s="133"/>
      <c r="R65" s="121" t="s">
        <v>28</v>
      </c>
      <c r="S65" s="9" t="s">
        <v>29</v>
      </c>
      <c r="T65" s="121" t="s">
        <v>24</v>
      </c>
      <c r="U65" s="9" t="s">
        <v>30</v>
      </c>
      <c r="V65" s="133"/>
      <c r="W65" s="8" t="s">
        <v>31</v>
      </c>
      <c r="X65" s="14" t="s">
        <v>32</v>
      </c>
      <c r="Y65" s="14" t="s">
        <v>33</v>
      </c>
      <c r="Z65" s="14" t="s">
        <v>34</v>
      </c>
      <c r="AA65" s="123" t="s">
        <v>35</v>
      </c>
    </row>
    <row r="66" spans="1:27" ht="33.75" x14ac:dyDescent="0.25">
      <c r="A66" s="15"/>
      <c r="B66" s="124" t="s">
        <v>36</v>
      </c>
      <c r="C66" s="17">
        <f t="shared" ref="C66:V66" si="9">SUM(C67:C78)</f>
        <v>292</v>
      </c>
      <c r="D66" s="17">
        <f t="shared" si="9"/>
        <v>203</v>
      </c>
      <c r="E66" s="17">
        <f t="shared" si="9"/>
        <v>976</v>
      </c>
      <c r="F66" s="17">
        <f t="shared" si="9"/>
        <v>0</v>
      </c>
      <c r="G66" s="17">
        <f t="shared" si="9"/>
        <v>102</v>
      </c>
      <c r="H66" s="17">
        <f t="shared" si="9"/>
        <v>0</v>
      </c>
      <c r="I66" s="17">
        <f t="shared" si="9"/>
        <v>183</v>
      </c>
      <c r="J66" s="17">
        <f t="shared" si="9"/>
        <v>226</v>
      </c>
      <c r="K66" s="17">
        <f t="shared" si="9"/>
        <v>1487</v>
      </c>
      <c r="L66" s="17">
        <f t="shared" si="9"/>
        <v>1197</v>
      </c>
      <c r="M66" s="17">
        <f t="shared" si="9"/>
        <v>226</v>
      </c>
      <c r="N66" s="17">
        <f t="shared" si="9"/>
        <v>44</v>
      </c>
      <c r="O66" s="17">
        <f t="shared" si="9"/>
        <v>1467</v>
      </c>
      <c r="P66" s="17">
        <f t="shared" si="9"/>
        <v>223</v>
      </c>
      <c r="Q66" s="17">
        <f t="shared" si="9"/>
        <v>0</v>
      </c>
      <c r="R66" s="17">
        <f t="shared" si="9"/>
        <v>8729</v>
      </c>
      <c r="S66" s="17">
        <f t="shared" si="9"/>
        <v>6696</v>
      </c>
      <c r="T66" s="17">
        <f t="shared" si="9"/>
        <v>6631</v>
      </c>
      <c r="U66" s="17">
        <f t="shared" si="9"/>
        <v>6180</v>
      </c>
      <c r="V66" s="17">
        <f t="shared" si="9"/>
        <v>0</v>
      </c>
      <c r="W66" s="18">
        <f t="shared" ref="W66:W70" si="10">IF(S66&gt;0,T66/O66,"")</f>
        <v>4.5201090661213357</v>
      </c>
      <c r="X66" s="19">
        <f t="shared" ref="X66:X70" si="11">IF(N66&gt;0,(N66/O66),"")</f>
        <v>2.9993183367416496E-2</v>
      </c>
      <c r="Y66" s="19">
        <f t="shared" ref="Y66:Y70" si="12">IF(S66&gt;0,(S66/R66),"")</f>
        <v>0.7670981784855081</v>
      </c>
      <c r="Z66" s="18">
        <f t="shared" ref="Z66:Z70" si="13">IF(S66&gt;0,(R66-S66)/O66,"")</f>
        <v>1.3858214042263122</v>
      </c>
      <c r="AA66" s="18">
        <f t="shared" ref="AA66:AA70" si="14">IF(S66&gt;0,O66/C66,"")</f>
        <v>5.0239726027397262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73</v>
      </c>
      <c r="E67" s="3">
        <f t="shared" si="15"/>
        <v>275</v>
      </c>
      <c r="F67" s="3">
        <f t="shared" si="15"/>
        <v>0</v>
      </c>
      <c r="G67" s="3">
        <f t="shared" si="15"/>
        <v>13</v>
      </c>
      <c r="H67" s="3">
        <f t="shared" si="15"/>
        <v>0</v>
      </c>
      <c r="I67" s="3">
        <f t="shared" si="15"/>
        <v>0</v>
      </c>
      <c r="J67" s="3">
        <f t="shared" si="15"/>
        <v>71</v>
      </c>
      <c r="K67" s="22">
        <f>SUM(E67:J67)</f>
        <v>359</v>
      </c>
      <c r="L67" s="67">
        <f>+L8+L9</f>
        <v>271</v>
      </c>
      <c r="M67" s="67">
        <f t="shared" ref="M67:N67" si="16">+M8+M9</f>
        <v>58</v>
      </c>
      <c r="N67" s="67">
        <f t="shared" si="16"/>
        <v>30</v>
      </c>
      <c r="O67" s="22">
        <f t="shared" ref="O67:O70" si="17">SUM(L67:N67)</f>
        <v>359</v>
      </c>
      <c r="P67" s="22">
        <f t="shared" ref="P67:P68" si="18">+D67+K67-O67</f>
        <v>73</v>
      </c>
      <c r="Q67" s="3"/>
      <c r="R67" s="3">
        <f>+R8+R9</f>
        <v>2422</v>
      </c>
      <c r="S67" s="3">
        <f t="shared" ref="S67:U67" si="19">+S8+S9</f>
        <v>2145</v>
      </c>
      <c r="T67" s="3">
        <f t="shared" si="19"/>
        <v>2118</v>
      </c>
      <c r="U67" s="3">
        <f t="shared" si="19"/>
        <v>2112</v>
      </c>
      <c r="V67" s="3"/>
      <c r="W67" s="18">
        <f t="shared" si="10"/>
        <v>5.8997214484679663</v>
      </c>
      <c r="X67" s="19">
        <f t="shared" si="11"/>
        <v>8.3565459610027856E-2</v>
      </c>
      <c r="Y67" s="19">
        <f t="shared" si="12"/>
        <v>0.88563170933113133</v>
      </c>
      <c r="Z67" s="18">
        <f t="shared" si="13"/>
        <v>0.77158774373259054</v>
      </c>
      <c r="AA67" s="18">
        <f t="shared" si="14"/>
        <v>4.4320987654320989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8</v>
      </c>
      <c r="E68" s="3">
        <f t="shared" si="20"/>
        <v>121</v>
      </c>
      <c r="F68" s="3">
        <f t="shared" si="20"/>
        <v>0</v>
      </c>
      <c r="G68" s="3">
        <f t="shared" si="20"/>
        <v>8</v>
      </c>
      <c r="H68" s="3">
        <f t="shared" si="20"/>
        <v>0</v>
      </c>
      <c r="I68" s="3">
        <f t="shared" si="20"/>
        <v>0</v>
      </c>
      <c r="J68" s="3">
        <f t="shared" si="20"/>
        <v>18</v>
      </c>
      <c r="K68" s="22">
        <f t="shared" ref="K68:K70" si="21">SUM(E68:J68)</f>
        <v>147</v>
      </c>
      <c r="L68" s="3">
        <f>+L13</f>
        <v>129</v>
      </c>
      <c r="M68" s="3">
        <f t="shared" ref="M68:N68" si="22">+M13</f>
        <v>10</v>
      </c>
      <c r="N68" s="3">
        <f t="shared" si="22"/>
        <v>0</v>
      </c>
      <c r="O68" s="22">
        <f t="shared" si="17"/>
        <v>139</v>
      </c>
      <c r="P68" s="22">
        <f t="shared" si="18"/>
        <v>16</v>
      </c>
      <c r="Q68" s="3"/>
      <c r="R68" s="3">
        <f>+R13</f>
        <v>742</v>
      </c>
      <c r="S68" s="3">
        <f t="shared" ref="S68:U70" si="23">+S13</f>
        <v>554</v>
      </c>
      <c r="T68" s="3">
        <f t="shared" si="23"/>
        <v>463</v>
      </c>
      <c r="U68" s="3">
        <f t="shared" si="23"/>
        <v>459</v>
      </c>
      <c r="V68" s="3"/>
      <c r="W68" s="18">
        <f t="shared" si="10"/>
        <v>3.3309352517985613</v>
      </c>
      <c r="X68" s="19" t="str">
        <f t="shared" si="11"/>
        <v/>
      </c>
      <c r="Y68" s="19">
        <f t="shared" si="12"/>
        <v>0.74663072776280326</v>
      </c>
      <c r="Z68" s="18">
        <f t="shared" si="13"/>
        <v>1.3525179856115108</v>
      </c>
      <c r="AA68" s="18">
        <f t="shared" si="14"/>
        <v>4.6333333333333337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5</v>
      </c>
      <c r="E69" s="67">
        <f t="shared" si="20"/>
        <v>37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37</v>
      </c>
      <c r="L69" s="67">
        <f>+L14</f>
        <v>7</v>
      </c>
      <c r="M69" s="67">
        <f>+M14</f>
        <v>0</v>
      </c>
      <c r="N69" s="67">
        <f>+N14</f>
        <v>0</v>
      </c>
      <c r="O69" s="83">
        <f t="shared" si="17"/>
        <v>7</v>
      </c>
      <c r="P69" s="83">
        <v>10</v>
      </c>
      <c r="Q69" s="67"/>
      <c r="R69" s="67">
        <f>+R14</f>
        <v>310</v>
      </c>
      <c r="S69" s="67">
        <f t="shared" si="23"/>
        <v>192</v>
      </c>
      <c r="T69" s="67">
        <f>+T14</f>
        <v>156</v>
      </c>
      <c r="U69" s="67">
        <f>+U14</f>
        <v>156</v>
      </c>
      <c r="V69" s="67"/>
      <c r="W69" s="90">
        <f t="shared" si="10"/>
        <v>22.285714285714285</v>
      </c>
      <c r="X69" s="91" t="str">
        <f t="shared" si="11"/>
        <v/>
      </c>
      <c r="Y69" s="91">
        <f t="shared" si="12"/>
        <v>0.61935483870967745</v>
      </c>
      <c r="Z69" s="90">
        <f t="shared" si="13"/>
        <v>16.857142857142858</v>
      </c>
      <c r="AA69" s="90">
        <f t="shared" si="14"/>
        <v>0.7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9</v>
      </c>
      <c r="E70" s="67">
        <f t="shared" si="20"/>
        <v>11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11</v>
      </c>
      <c r="L70" s="67">
        <f>+L15</f>
        <v>41</v>
      </c>
      <c r="M70" s="67">
        <f>+M15</f>
        <v>0</v>
      </c>
      <c r="N70" s="67">
        <f>+N15</f>
        <v>0</v>
      </c>
      <c r="O70" s="83">
        <f t="shared" si="17"/>
        <v>41</v>
      </c>
      <c r="P70" s="83">
        <v>4</v>
      </c>
      <c r="Q70" s="67"/>
      <c r="R70" s="67">
        <f>+R15</f>
        <v>314</v>
      </c>
      <c r="S70" s="67">
        <f t="shared" si="23"/>
        <v>252</v>
      </c>
      <c r="T70" s="67">
        <f>+T15</f>
        <v>329</v>
      </c>
      <c r="U70" s="67">
        <f>+U15</f>
        <v>329</v>
      </c>
      <c r="V70" s="67"/>
      <c r="W70" s="90">
        <f t="shared" si="10"/>
        <v>8.0243902439024382</v>
      </c>
      <c r="X70" s="91" t="str">
        <f t="shared" si="11"/>
        <v/>
      </c>
      <c r="Y70" s="91">
        <f t="shared" si="12"/>
        <v>0.80254777070063699</v>
      </c>
      <c r="Z70" s="90">
        <f t="shared" si="13"/>
        <v>1.5121951219512195</v>
      </c>
      <c r="AA70" s="90">
        <f t="shared" si="14"/>
        <v>4.0999999999999996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4">+D17</f>
        <v>26</v>
      </c>
      <c r="E71" s="3">
        <f t="shared" si="24"/>
        <v>206</v>
      </c>
      <c r="F71" s="3">
        <f t="shared" si="24"/>
        <v>0</v>
      </c>
      <c r="G71" s="3">
        <f t="shared" si="24"/>
        <v>1</v>
      </c>
      <c r="H71" s="3">
        <f t="shared" si="24"/>
        <v>0</v>
      </c>
      <c r="I71" s="3">
        <f t="shared" si="24"/>
        <v>0</v>
      </c>
      <c r="J71" s="3">
        <f t="shared" si="24"/>
        <v>1</v>
      </c>
      <c r="K71" s="22">
        <f>SUM(E71:J71)</f>
        <v>208</v>
      </c>
      <c r="L71" s="3">
        <f>+L17</f>
        <v>209</v>
      </c>
      <c r="M71" s="3">
        <f t="shared" ref="M71:N72" si="25">+M17</f>
        <v>5</v>
      </c>
      <c r="N71" s="3">
        <f t="shared" si="25"/>
        <v>0</v>
      </c>
      <c r="O71" s="22">
        <f>SUM(L71:N71)</f>
        <v>214</v>
      </c>
      <c r="P71" s="22">
        <f>+D71+K71-O71</f>
        <v>20</v>
      </c>
      <c r="Q71" s="3"/>
      <c r="R71" s="3">
        <f>+R17</f>
        <v>1209</v>
      </c>
      <c r="S71" s="3">
        <f t="shared" ref="S71:U72" si="26">+S17</f>
        <v>766</v>
      </c>
      <c r="T71" s="3">
        <f t="shared" si="26"/>
        <v>807</v>
      </c>
      <c r="U71" s="3">
        <f t="shared" si="26"/>
        <v>801</v>
      </c>
      <c r="V71" s="3"/>
      <c r="W71" s="18">
        <f>IF(S71&gt;0,T71/O71,"")</f>
        <v>3.7710280373831777</v>
      </c>
      <c r="X71" s="19" t="str">
        <f>IF(N71&gt;0,(N71/O71),"")</f>
        <v/>
      </c>
      <c r="Y71" s="19">
        <f>IF(S71&gt;0,(S71/R71),"")</f>
        <v>0.63358147229114969</v>
      </c>
      <c r="Z71" s="18">
        <f>IF(S71&gt;0,(R71-S71)/O71,"")</f>
        <v>2.0700934579439254</v>
      </c>
      <c r="AA71" s="18">
        <f>IF(S71&gt;0,O71/C71,"")</f>
        <v>5.35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2</v>
      </c>
      <c r="E72" s="3">
        <f t="shared" si="24"/>
        <v>45</v>
      </c>
      <c r="F72" s="3">
        <f t="shared" si="24"/>
        <v>0</v>
      </c>
      <c r="G72" s="3">
        <f t="shared" si="24"/>
        <v>5</v>
      </c>
      <c r="H72" s="3">
        <f t="shared" si="24"/>
        <v>0</v>
      </c>
      <c r="I72" s="3">
        <f t="shared" si="24"/>
        <v>0</v>
      </c>
      <c r="J72" s="3">
        <f t="shared" si="24"/>
        <v>1</v>
      </c>
      <c r="K72" s="22">
        <f t="shared" ref="K72:K75" si="27">SUM(E72:J72)</f>
        <v>51</v>
      </c>
      <c r="L72" s="3">
        <f>+L18</f>
        <v>46</v>
      </c>
      <c r="M72" s="3">
        <f t="shared" si="25"/>
        <v>2</v>
      </c>
      <c r="N72" s="3">
        <f t="shared" si="25"/>
        <v>0</v>
      </c>
      <c r="O72" s="22">
        <f t="shared" ref="O72:O75" si="28">SUM(L72:N72)</f>
        <v>48</v>
      </c>
      <c r="P72" s="22">
        <f t="shared" ref="P72:P78" si="29">+D72+K72-O72</f>
        <v>5</v>
      </c>
      <c r="Q72" s="3"/>
      <c r="R72" s="3">
        <f>+R18</f>
        <v>307</v>
      </c>
      <c r="S72" s="3">
        <f t="shared" si="26"/>
        <v>132</v>
      </c>
      <c r="T72" s="3">
        <f t="shared" si="26"/>
        <v>119</v>
      </c>
      <c r="U72" s="3">
        <f t="shared" si="26"/>
        <v>117</v>
      </c>
      <c r="V72" s="3"/>
      <c r="W72" s="18">
        <f t="shared" ref="W72:W75" si="30">IF(S72&gt;0,T72/O72,"")</f>
        <v>2.4791666666666665</v>
      </c>
      <c r="X72" s="19" t="str">
        <f t="shared" ref="X72:X75" si="31">IF(N72&gt;0,(N72/O72),"")</f>
        <v/>
      </c>
      <c r="Y72" s="19">
        <f t="shared" ref="Y72:Y75" si="32">IF(S72&gt;0,(S72/R72),"")</f>
        <v>0.42996742671009774</v>
      </c>
      <c r="Z72" s="18">
        <f t="shared" ref="Z72:Z75" si="33">IF(S72&gt;0,(R72-S72)/O72,"")</f>
        <v>3.6458333333333335</v>
      </c>
      <c r="AA72" s="18">
        <f t="shared" ref="AA72:AA75" si="34">IF(S72&gt;0,O72/C72,"")</f>
        <v>4.8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13</v>
      </c>
      <c r="E73" s="3">
        <f t="shared" si="35"/>
        <v>13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183</v>
      </c>
      <c r="J73" s="3">
        <f t="shared" si="35"/>
        <v>12</v>
      </c>
      <c r="K73" s="22">
        <f t="shared" si="27"/>
        <v>208</v>
      </c>
      <c r="L73" s="3">
        <f>+L24</f>
        <v>203</v>
      </c>
      <c r="M73" s="3">
        <f t="shared" ref="M73:N73" si="36">+M24</f>
        <v>0</v>
      </c>
      <c r="N73" s="3">
        <f t="shared" si="36"/>
        <v>1</v>
      </c>
      <c r="O73" s="22">
        <f t="shared" si="28"/>
        <v>204</v>
      </c>
      <c r="P73" s="22">
        <f t="shared" si="29"/>
        <v>17</v>
      </c>
      <c r="Q73" s="24"/>
      <c r="R73" s="3">
        <f>+R24</f>
        <v>801</v>
      </c>
      <c r="S73" s="3">
        <f t="shared" ref="S73:U73" si="37">+S24</f>
        <v>395</v>
      </c>
      <c r="T73" s="3">
        <f t="shared" si="37"/>
        <v>413</v>
      </c>
      <c r="U73" s="3">
        <f t="shared" si="37"/>
        <v>0</v>
      </c>
      <c r="V73" s="3"/>
      <c r="W73" s="18">
        <f t="shared" si="30"/>
        <v>2.0245098039215685</v>
      </c>
      <c r="X73" s="19">
        <f t="shared" si="31"/>
        <v>4.9019607843137254E-3</v>
      </c>
      <c r="Y73" s="19">
        <f>IF(S73&gt;0,(S73/R73),"")</f>
        <v>0.49313358302122345</v>
      </c>
      <c r="Z73" s="18">
        <f>IF(S73&gt;0,(R73-S73)/O73,"")</f>
        <v>1.9901960784313726</v>
      </c>
      <c r="AA73" s="18">
        <f t="shared" si="34"/>
        <v>7.8461538461538458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5</v>
      </c>
      <c r="E74" s="3">
        <f t="shared" si="38"/>
        <v>23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18</v>
      </c>
      <c r="K74" s="22">
        <f t="shared" si="27"/>
        <v>41</v>
      </c>
      <c r="L74" s="3">
        <f>+L26</f>
        <v>7</v>
      </c>
      <c r="M74" s="3">
        <f t="shared" ref="M74:N74" si="39">+M26</f>
        <v>19</v>
      </c>
      <c r="N74" s="3">
        <f t="shared" si="39"/>
        <v>12</v>
      </c>
      <c r="O74" s="22">
        <f t="shared" si="28"/>
        <v>38</v>
      </c>
      <c r="P74" s="22">
        <f t="shared" si="29"/>
        <v>8</v>
      </c>
      <c r="Q74" s="3"/>
      <c r="R74" s="3">
        <f>+R26</f>
        <v>248</v>
      </c>
      <c r="S74" s="3">
        <f t="shared" ref="S74:U74" si="40">+S26</f>
        <v>219</v>
      </c>
      <c r="T74" s="3">
        <f t="shared" si="40"/>
        <v>207</v>
      </c>
      <c r="U74" s="3">
        <f t="shared" si="40"/>
        <v>205</v>
      </c>
      <c r="V74" s="3"/>
      <c r="W74" s="18">
        <f t="shared" si="30"/>
        <v>5.4473684210526319</v>
      </c>
      <c r="X74" s="19">
        <f t="shared" si="31"/>
        <v>0.31578947368421051</v>
      </c>
      <c r="Y74" s="19">
        <f t="shared" si="32"/>
        <v>0.88306451612903225</v>
      </c>
      <c r="Z74" s="18">
        <f t="shared" si="33"/>
        <v>0.76315789473684215</v>
      </c>
      <c r="AA74" s="18">
        <f t="shared" si="34"/>
        <v>4.75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5</v>
      </c>
      <c r="E75" s="3">
        <f t="shared" si="41"/>
        <v>19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20</v>
      </c>
      <c r="K75" s="22">
        <f t="shared" si="27"/>
        <v>39</v>
      </c>
      <c r="L75" s="3">
        <f>+L28</f>
        <v>5</v>
      </c>
      <c r="M75" s="3">
        <f t="shared" ref="M75:N75" si="42">+M28</f>
        <v>34</v>
      </c>
      <c r="N75" s="3">
        <f t="shared" si="42"/>
        <v>0</v>
      </c>
      <c r="O75" s="22">
        <f t="shared" si="28"/>
        <v>39</v>
      </c>
      <c r="P75" s="22">
        <f t="shared" si="29"/>
        <v>5</v>
      </c>
      <c r="Q75" s="3"/>
      <c r="R75" s="3">
        <f>+R28</f>
        <v>186</v>
      </c>
      <c r="S75" s="3">
        <f t="shared" ref="S75:U75" si="43">+S28</f>
        <v>166</v>
      </c>
      <c r="T75" s="3">
        <f t="shared" si="43"/>
        <v>171</v>
      </c>
      <c r="U75" s="3">
        <f t="shared" si="43"/>
        <v>171</v>
      </c>
      <c r="V75" s="3"/>
      <c r="W75" s="18">
        <f t="shared" si="30"/>
        <v>4.384615384615385</v>
      </c>
      <c r="X75" s="19" t="str">
        <f t="shared" si="31"/>
        <v/>
      </c>
      <c r="Y75" s="19">
        <f t="shared" si="32"/>
        <v>0.89247311827956988</v>
      </c>
      <c r="Z75" s="18">
        <f t="shared" si="33"/>
        <v>0.51282051282051277</v>
      </c>
      <c r="AA75" s="18">
        <f t="shared" si="34"/>
        <v>6.5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3</v>
      </c>
      <c r="E76" s="3">
        <f t="shared" si="44"/>
        <v>27</v>
      </c>
      <c r="F76" s="3">
        <f t="shared" si="44"/>
        <v>0</v>
      </c>
      <c r="G76" s="3">
        <f t="shared" si="44"/>
        <v>0</v>
      </c>
      <c r="H76" s="3">
        <f t="shared" si="44"/>
        <v>0</v>
      </c>
      <c r="I76" s="3">
        <f t="shared" si="44"/>
        <v>0</v>
      </c>
      <c r="J76" s="3">
        <f t="shared" si="44"/>
        <v>10</v>
      </c>
      <c r="K76" s="22">
        <f>SUM(E76:J76)</f>
        <v>37</v>
      </c>
      <c r="L76" s="3">
        <f>+L30</f>
        <v>16</v>
      </c>
      <c r="M76" s="3">
        <f t="shared" ref="M76:N76" si="45">+M30</f>
        <v>18</v>
      </c>
      <c r="N76" s="3">
        <f t="shared" si="45"/>
        <v>0</v>
      </c>
      <c r="O76" s="22">
        <f>SUM(L76:N76)</f>
        <v>34</v>
      </c>
      <c r="P76" s="22">
        <f t="shared" si="29"/>
        <v>6</v>
      </c>
      <c r="Q76" s="3"/>
      <c r="R76" s="3">
        <f>+R30</f>
        <v>186</v>
      </c>
      <c r="S76" s="3">
        <f t="shared" ref="S76:U76" si="46">+S30</f>
        <v>145</v>
      </c>
      <c r="T76" s="3">
        <f t="shared" si="46"/>
        <v>143</v>
      </c>
      <c r="U76" s="3">
        <f t="shared" si="46"/>
        <v>143</v>
      </c>
      <c r="V76" s="3"/>
      <c r="W76" s="18">
        <f>IF(S76&gt;0,T76/O76,"")</f>
        <v>4.2058823529411766</v>
      </c>
      <c r="X76" s="19" t="str">
        <f>IF(N76&gt;0,(N76/O76),"")</f>
        <v/>
      </c>
      <c r="Y76" s="19">
        <f>IF(S76&gt;0,(S76/R76),"")</f>
        <v>0.77956989247311825</v>
      </c>
      <c r="Z76" s="18">
        <f>IF(S76&gt;0,(R76-S76)/O76,"")</f>
        <v>1.2058823529411764</v>
      </c>
      <c r="AA76" s="18">
        <f>IF(S76&gt;0,O76/C76,"")</f>
        <v>5.666666666666667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54</v>
      </c>
      <c r="E77" s="3">
        <f t="shared" si="47"/>
        <v>199</v>
      </c>
      <c r="F77" s="3">
        <f t="shared" si="47"/>
        <v>0</v>
      </c>
      <c r="G77" s="3">
        <f t="shared" si="47"/>
        <v>75</v>
      </c>
      <c r="H77" s="3">
        <f t="shared" si="47"/>
        <v>0</v>
      </c>
      <c r="I77" s="3">
        <f t="shared" si="47"/>
        <v>0</v>
      </c>
      <c r="J77" s="3">
        <f t="shared" si="47"/>
        <v>75</v>
      </c>
      <c r="K77" s="22">
        <f>SUM(E77:J77)</f>
        <v>349</v>
      </c>
      <c r="L77" s="3">
        <f>+L34+L35</f>
        <v>263</v>
      </c>
      <c r="M77" s="3">
        <f t="shared" ref="M77:N77" si="48">+M34+M35</f>
        <v>80</v>
      </c>
      <c r="N77" s="3">
        <f t="shared" si="48"/>
        <v>1</v>
      </c>
      <c r="O77" s="22">
        <f>SUM(L77:N77)</f>
        <v>344</v>
      </c>
      <c r="P77" s="22">
        <f t="shared" si="29"/>
        <v>59</v>
      </c>
      <c r="Q77" s="3"/>
      <c r="R77" s="3">
        <f>+R34+R35</f>
        <v>2004</v>
      </c>
      <c r="S77" s="3">
        <f t="shared" ref="S77:U77" si="49">+S34+S35</f>
        <v>1730</v>
      </c>
      <c r="T77" s="3">
        <f t="shared" si="49"/>
        <v>1705</v>
      </c>
      <c r="U77" s="3">
        <f t="shared" si="49"/>
        <v>1687</v>
      </c>
      <c r="V77" s="3"/>
      <c r="W77" s="18">
        <f>IF(S77&gt;0,T77/O77,"")</f>
        <v>4.9563953488372094</v>
      </c>
      <c r="X77" s="19">
        <f>IF(N77&gt;0,(N77/O77),"")</f>
        <v>2.9069767441860465E-3</v>
      </c>
      <c r="Y77" s="19">
        <f>IF(S77&gt;0,(S77/R77),"")</f>
        <v>0.86327345309381243</v>
      </c>
      <c r="Z77" s="18">
        <f>IF(S77&gt;0,(R77-S77)/O77,"")</f>
        <v>0.79651162790697672</v>
      </c>
      <c r="AA77" s="18">
        <f>IF(S77&gt;0,O77/C77,"")</f>
        <v>5.2923076923076922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168</v>
      </c>
      <c r="E80" s="17">
        <f t="shared" si="57"/>
        <v>738</v>
      </c>
      <c r="F80" s="17">
        <f t="shared" si="57"/>
        <v>0</v>
      </c>
      <c r="G80" s="17">
        <f t="shared" si="57"/>
        <v>94</v>
      </c>
      <c r="H80" s="17">
        <f t="shared" si="57"/>
        <v>0</v>
      </c>
      <c r="I80" s="17">
        <f t="shared" si="57"/>
        <v>183</v>
      </c>
      <c r="J80" s="17">
        <f t="shared" si="57"/>
        <v>160</v>
      </c>
      <c r="K80" s="17">
        <f t="shared" si="57"/>
        <v>1175</v>
      </c>
      <c r="L80" s="17">
        <f t="shared" si="57"/>
        <v>992</v>
      </c>
      <c r="M80" s="17">
        <f t="shared" si="57"/>
        <v>145</v>
      </c>
      <c r="N80" s="17">
        <f t="shared" si="57"/>
        <v>32</v>
      </c>
      <c r="O80" s="17">
        <f t="shared" si="57"/>
        <v>1169</v>
      </c>
      <c r="P80" s="17">
        <f t="shared" si="57"/>
        <v>174</v>
      </c>
      <c r="Q80" s="17">
        <f t="shared" si="57"/>
        <v>0</v>
      </c>
      <c r="R80" s="17">
        <f t="shared" si="57"/>
        <v>6743</v>
      </c>
      <c r="S80" s="17">
        <f>SUM(S67+S71+S72+S73+S77)</f>
        <v>5168</v>
      </c>
      <c r="T80" s="17">
        <f t="shared" si="57"/>
        <v>5162</v>
      </c>
      <c r="U80" s="17">
        <f t="shared" si="57"/>
        <v>4717</v>
      </c>
      <c r="V80" s="73"/>
      <c r="W80" s="73"/>
      <c r="X80" s="73"/>
      <c r="Y80" s="73"/>
      <c r="Z80" s="73"/>
      <c r="AA80" s="73"/>
    </row>
    <row r="82" spans="1:27" ht="15.75" x14ac:dyDescent="0.25">
      <c r="F82" s="142" t="s">
        <v>148</v>
      </c>
      <c r="G82" s="142"/>
      <c r="H82" s="142"/>
      <c r="I82" s="142"/>
      <c r="J82" s="142"/>
      <c r="K82" s="142"/>
      <c r="L82" s="142"/>
    </row>
    <row r="84" spans="1:27" x14ac:dyDescent="0.2">
      <c r="A84" s="143" t="s">
        <v>6</v>
      </c>
      <c r="B84" s="145" t="s">
        <v>7</v>
      </c>
      <c r="C84" s="132" t="s">
        <v>8</v>
      </c>
      <c r="D84" s="132" t="s">
        <v>9</v>
      </c>
      <c r="E84" s="130" t="s">
        <v>10</v>
      </c>
      <c r="F84" s="134"/>
      <c r="G84" s="134"/>
      <c r="H84" s="134"/>
      <c r="I84" s="134"/>
      <c r="J84" s="134"/>
      <c r="K84" s="131"/>
      <c r="L84" s="130" t="s">
        <v>11</v>
      </c>
      <c r="M84" s="134"/>
      <c r="N84" s="134"/>
      <c r="O84" s="131"/>
      <c r="P84" s="132" t="s">
        <v>12</v>
      </c>
      <c r="Q84" s="132" t="s">
        <v>13</v>
      </c>
      <c r="R84" s="130" t="s">
        <v>14</v>
      </c>
      <c r="S84" s="131"/>
      <c r="T84" s="130" t="s">
        <v>15</v>
      </c>
      <c r="U84" s="131"/>
      <c r="V84" s="132" t="s">
        <v>16</v>
      </c>
      <c r="W84" s="130" t="s">
        <v>17</v>
      </c>
      <c r="X84" s="134"/>
      <c r="Y84" s="134"/>
      <c r="Z84" s="134"/>
      <c r="AA84" s="131"/>
    </row>
    <row r="85" spans="1:27" ht="56.25" x14ac:dyDescent="0.2">
      <c r="A85" s="144"/>
      <c r="B85" s="146"/>
      <c r="C85" s="133"/>
      <c r="D85" s="133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3" t="s">
        <v>24</v>
      </c>
      <c r="L85" s="8" t="s">
        <v>25</v>
      </c>
      <c r="M85" s="9" t="s">
        <v>26</v>
      </c>
      <c r="N85" s="122" t="s">
        <v>27</v>
      </c>
      <c r="O85" s="9" t="s">
        <v>24</v>
      </c>
      <c r="P85" s="133"/>
      <c r="Q85" s="133"/>
      <c r="R85" s="121" t="s">
        <v>28</v>
      </c>
      <c r="S85" s="9" t="s">
        <v>29</v>
      </c>
      <c r="T85" s="121" t="s">
        <v>24</v>
      </c>
      <c r="U85" s="9" t="s">
        <v>30</v>
      </c>
      <c r="V85" s="133"/>
      <c r="W85" s="8" t="s">
        <v>31</v>
      </c>
      <c r="X85" s="14" t="s">
        <v>32</v>
      </c>
      <c r="Y85" s="14" t="s">
        <v>33</v>
      </c>
      <c r="Z85" s="14" t="s">
        <v>34</v>
      </c>
      <c r="AA85" s="123" t="s">
        <v>35</v>
      </c>
    </row>
    <row r="86" spans="1:27" ht="33.75" x14ac:dyDescent="0.25">
      <c r="A86" s="15"/>
      <c r="B86" s="124" t="s">
        <v>36</v>
      </c>
      <c r="C86" s="17">
        <f t="shared" ref="C86:V86" si="58">SUM(C87:C96)</f>
        <v>292</v>
      </c>
      <c r="D86" s="17">
        <f t="shared" si="58"/>
        <v>203</v>
      </c>
      <c r="E86" s="17">
        <f t="shared" si="58"/>
        <v>976</v>
      </c>
      <c r="F86" s="17">
        <f t="shared" si="58"/>
        <v>0</v>
      </c>
      <c r="G86" s="17">
        <f t="shared" si="58"/>
        <v>102</v>
      </c>
      <c r="H86" s="17">
        <f t="shared" si="58"/>
        <v>0</v>
      </c>
      <c r="I86" s="17">
        <f t="shared" si="58"/>
        <v>183</v>
      </c>
      <c r="J86" s="17">
        <f t="shared" si="58"/>
        <v>226</v>
      </c>
      <c r="K86" s="17">
        <f t="shared" si="58"/>
        <v>1487</v>
      </c>
      <c r="L86" s="17">
        <f t="shared" si="58"/>
        <v>1197</v>
      </c>
      <c r="M86" s="17">
        <f t="shared" si="58"/>
        <v>226</v>
      </c>
      <c r="N86" s="17">
        <f t="shared" si="58"/>
        <v>44</v>
      </c>
      <c r="O86" s="17">
        <f t="shared" si="58"/>
        <v>1467</v>
      </c>
      <c r="P86" s="17">
        <f t="shared" si="58"/>
        <v>223</v>
      </c>
      <c r="Q86" s="17">
        <f t="shared" si="58"/>
        <v>0</v>
      </c>
      <c r="R86" s="17">
        <f t="shared" si="58"/>
        <v>8729</v>
      </c>
      <c r="S86" s="17">
        <f t="shared" si="58"/>
        <v>6696</v>
      </c>
      <c r="T86" s="17">
        <f t="shared" si="58"/>
        <v>6631</v>
      </c>
      <c r="U86" s="17">
        <f t="shared" si="58"/>
        <v>6180</v>
      </c>
      <c r="V86" s="17">
        <f t="shared" si="58"/>
        <v>0</v>
      </c>
      <c r="W86" s="18">
        <f t="shared" ref="W86:W90" si="59">IF(S86&gt;0,T86/O86,"")</f>
        <v>4.5201090661213357</v>
      </c>
      <c r="X86" s="19">
        <f t="shared" ref="X86:X90" si="60">IF(N86&gt;0,(N86/O86),"")</f>
        <v>2.9993183367416496E-2</v>
      </c>
      <c r="Y86" s="19">
        <f t="shared" ref="Y86:Y90" si="61">IF(S86&gt;0,(S86/R86),"")</f>
        <v>0.7670981784855081</v>
      </c>
      <c r="Z86" s="18">
        <f t="shared" ref="Z86:Z90" si="62">IF(S86&gt;0,(R86-S86)/O86,"")</f>
        <v>1.3858214042263122</v>
      </c>
      <c r="AA86" s="18">
        <f t="shared" ref="AA86:AA90" si="63">IF(S86&gt;0,O86/C86,"")</f>
        <v>5.0239726027397262</v>
      </c>
    </row>
    <row r="87" spans="1:27" ht="15.75" x14ac:dyDescent="0.25">
      <c r="A87" s="20" t="s">
        <v>150</v>
      </c>
      <c r="B87" s="21" t="s">
        <v>149</v>
      </c>
      <c r="C87" s="3">
        <f>+C8+C18+C35</f>
        <v>124</v>
      </c>
      <c r="D87" s="3">
        <f t="shared" ref="D87:N87" si="64">+D8+D18+D35</f>
        <v>101</v>
      </c>
      <c r="E87" s="3">
        <f t="shared" si="64"/>
        <v>336</v>
      </c>
      <c r="F87" s="3">
        <f t="shared" si="64"/>
        <v>0</v>
      </c>
      <c r="G87" s="3">
        <f t="shared" si="64"/>
        <v>85</v>
      </c>
      <c r="H87" s="3">
        <f t="shared" si="64"/>
        <v>0</v>
      </c>
      <c r="I87" s="3">
        <f t="shared" si="64"/>
        <v>0</v>
      </c>
      <c r="J87" s="3">
        <f t="shared" si="64"/>
        <v>100</v>
      </c>
      <c r="K87" s="22">
        <f>SUM(E87:J87)</f>
        <v>521</v>
      </c>
      <c r="L87" s="67">
        <f t="shared" si="64"/>
        <v>433</v>
      </c>
      <c r="M87" s="3">
        <f t="shared" si="64"/>
        <v>65</v>
      </c>
      <c r="N87" s="67">
        <f t="shared" si="64"/>
        <v>17</v>
      </c>
      <c r="O87" s="22">
        <f t="shared" ref="O87:O90" si="65">SUM(L87:N87)</f>
        <v>515</v>
      </c>
      <c r="P87" s="22">
        <f t="shared" ref="P87:P90" si="66">+D87+K87-O87</f>
        <v>107</v>
      </c>
      <c r="Q87" s="3"/>
      <c r="R87" s="3">
        <f t="shared" ref="R87:U87" si="67">+R8+R18+R35</f>
        <v>3741</v>
      </c>
      <c r="S87" s="67">
        <f t="shared" si="67"/>
        <v>3090</v>
      </c>
      <c r="T87" s="3">
        <f t="shared" si="67"/>
        <v>2957</v>
      </c>
      <c r="U87" s="3">
        <f t="shared" si="67"/>
        <v>2932</v>
      </c>
      <c r="V87" s="3"/>
      <c r="W87" s="18">
        <f t="shared" si="59"/>
        <v>5.7417475728155338</v>
      </c>
      <c r="X87" s="19">
        <f t="shared" si="60"/>
        <v>3.3009708737864081E-2</v>
      </c>
      <c r="Y87" s="19">
        <f t="shared" si="61"/>
        <v>0.82598235765838013</v>
      </c>
      <c r="Z87" s="18">
        <f t="shared" si="62"/>
        <v>1.2640776699029126</v>
      </c>
      <c r="AA87" s="18">
        <f t="shared" si="63"/>
        <v>4.153225806451613</v>
      </c>
    </row>
    <row r="88" spans="1:27" ht="15" x14ac:dyDescent="0.2">
      <c r="A88" s="20" t="s">
        <v>151</v>
      </c>
      <c r="B88" s="21" t="s">
        <v>152</v>
      </c>
      <c r="C88" s="3">
        <f>+C34+C9</f>
        <v>32</v>
      </c>
      <c r="D88" s="3">
        <f t="shared" ref="D88:N88" si="68">+D34+D9</f>
        <v>28</v>
      </c>
      <c r="E88" s="3">
        <f t="shared" si="68"/>
        <v>183</v>
      </c>
      <c r="F88" s="3">
        <f t="shared" si="68"/>
        <v>0</v>
      </c>
      <c r="G88" s="3">
        <f t="shared" si="68"/>
        <v>8</v>
      </c>
      <c r="H88" s="3">
        <f t="shared" si="68"/>
        <v>0</v>
      </c>
      <c r="I88" s="3">
        <f t="shared" si="68"/>
        <v>0</v>
      </c>
      <c r="J88" s="3">
        <f t="shared" si="68"/>
        <v>47</v>
      </c>
      <c r="K88" s="22">
        <f t="shared" ref="K88:K90" si="69">SUM(E88:J88)</f>
        <v>238</v>
      </c>
      <c r="L88" s="3">
        <f t="shared" si="68"/>
        <v>147</v>
      </c>
      <c r="M88" s="3">
        <f t="shared" si="68"/>
        <v>75</v>
      </c>
      <c r="N88" s="3">
        <f t="shared" si="68"/>
        <v>14</v>
      </c>
      <c r="O88" s="22">
        <f t="shared" si="65"/>
        <v>236</v>
      </c>
      <c r="P88" s="22">
        <f t="shared" si="66"/>
        <v>30</v>
      </c>
      <c r="Q88" s="3"/>
      <c r="R88" s="3">
        <f t="shared" ref="R88:U88" si="70">+R34+R9</f>
        <v>992</v>
      </c>
      <c r="S88" s="3">
        <f t="shared" si="70"/>
        <v>917</v>
      </c>
      <c r="T88" s="3">
        <f t="shared" si="70"/>
        <v>985</v>
      </c>
      <c r="U88" s="3">
        <f t="shared" si="70"/>
        <v>984</v>
      </c>
      <c r="V88" s="3"/>
      <c r="W88" s="18">
        <f t="shared" si="59"/>
        <v>4.1737288135593218</v>
      </c>
      <c r="X88" s="19">
        <f t="shared" si="60"/>
        <v>5.9322033898305086E-2</v>
      </c>
      <c r="Y88" s="19">
        <f t="shared" si="61"/>
        <v>0.92439516129032262</v>
      </c>
      <c r="Z88" s="18">
        <f t="shared" si="62"/>
        <v>0.31779661016949151</v>
      </c>
      <c r="AA88" s="18">
        <f t="shared" si="63"/>
        <v>7.375</v>
      </c>
    </row>
    <row r="89" spans="1:27" ht="15" x14ac:dyDescent="0.2">
      <c r="A89" s="20" t="s">
        <v>153</v>
      </c>
      <c r="B89" s="23" t="s">
        <v>154</v>
      </c>
      <c r="C89" s="3">
        <f>+C26</f>
        <v>8</v>
      </c>
      <c r="D89" s="3">
        <f t="shared" ref="D89:N89" si="71">+D26</f>
        <v>5</v>
      </c>
      <c r="E89" s="3">
        <f t="shared" si="71"/>
        <v>23</v>
      </c>
      <c r="F89" s="3">
        <f t="shared" si="71"/>
        <v>0</v>
      </c>
      <c r="G89" s="3">
        <f t="shared" si="71"/>
        <v>0</v>
      </c>
      <c r="H89" s="3">
        <f t="shared" si="71"/>
        <v>0</v>
      </c>
      <c r="I89" s="3">
        <f t="shared" si="71"/>
        <v>0</v>
      </c>
      <c r="J89" s="3">
        <f t="shared" si="71"/>
        <v>18</v>
      </c>
      <c r="K89" s="22">
        <f t="shared" si="69"/>
        <v>41</v>
      </c>
      <c r="L89" s="3">
        <f t="shared" si="71"/>
        <v>7</v>
      </c>
      <c r="M89" s="3">
        <f t="shared" si="71"/>
        <v>19</v>
      </c>
      <c r="N89" s="3">
        <f t="shared" si="71"/>
        <v>12</v>
      </c>
      <c r="O89" s="22">
        <f t="shared" si="65"/>
        <v>38</v>
      </c>
      <c r="P89" s="22">
        <f t="shared" si="66"/>
        <v>8</v>
      </c>
      <c r="Q89" s="3"/>
      <c r="R89" s="3">
        <f t="shared" ref="R89:U89" si="72">+R26</f>
        <v>248</v>
      </c>
      <c r="S89" s="3">
        <f t="shared" si="72"/>
        <v>219</v>
      </c>
      <c r="T89" s="3">
        <f t="shared" si="72"/>
        <v>207</v>
      </c>
      <c r="U89" s="3">
        <f t="shared" si="72"/>
        <v>205</v>
      </c>
      <c r="V89" s="3"/>
      <c r="W89" s="18">
        <f t="shared" si="59"/>
        <v>5.4473684210526319</v>
      </c>
      <c r="X89" s="19">
        <f t="shared" si="60"/>
        <v>0.31578947368421051</v>
      </c>
      <c r="Y89" s="19">
        <f t="shared" si="61"/>
        <v>0.88306451612903225</v>
      </c>
      <c r="Z89" s="18">
        <f t="shared" si="62"/>
        <v>0.76315789473684215</v>
      </c>
      <c r="AA89" s="18">
        <f t="shared" si="63"/>
        <v>4.75</v>
      </c>
    </row>
    <row r="90" spans="1:27" ht="15" x14ac:dyDescent="0.2">
      <c r="A90" s="20" t="s">
        <v>155</v>
      </c>
      <c r="B90" s="23" t="s">
        <v>156</v>
      </c>
      <c r="C90" s="3">
        <f>+C28</f>
        <v>6</v>
      </c>
      <c r="D90" s="3">
        <f t="shared" ref="D90:N90" si="73">+D28</f>
        <v>5</v>
      </c>
      <c r="E90" s="3">
        <f t="shared" si="73"/>
        <v>19</v>
      </c>
      <c r="F90" s="3">
        <f t="shared" si="73"/>
        <v>0</v>
      </c>
      <c r="G90" s="3">
        <f t="shared" si="73"/>
        <v>0</v>
      </c>
      <c r="H90" s="3">
        <f t="shared" si="73"/>
        <v>0</v>
      </c>
      <c r="I90" s="3">
        <f t="shared" si="73"/>
        <v>0</v>
      </c>
      <c r="J90" s="3">
        <f t="shared" si="73"/>
        <v>20</v>
      </c>
      <c r="K90" s="22">
        <f t="shared" si="69"/>
        <v>39</v>
      </c>
      <c r="L90" s="3">
        <f t="shared" si="73"/>
        <v>5</v>
      </c>
      <c r="M90" s="3">
        <f t="shared" si="73"/>
        <v>34</v>
      </c>
      <c r="N90" s="3">
        <f t="shared" si="73"/>
        <v>0</v>
      </c>
      <c r="O90" s="22">
        <f t="shared" si="65"/>
        <v>39</v>
      </c>
      <c r="P90" s="22">
        <f t="shared" si="66"/>
        <v>5</v>
      </c>
      <c r="Q90" s="3"/>
      <c r="R90" s="3">
        <f t="shared" ref="R90:U90" si="74">+R28</f>
        <v>186</v>
      </c>
      <c r="S90" s="3">
        <f t="shared" si="74"/>
        <v>166</v>
      </c>
      <c r="T90" s="3">
        <f t="shared" si="74"/>
        <v>171</v>
      </c>
      <c r="U90" s="3">
        <f t="shared" si="74"/>
        <v>171</v>
      </c>
      <c r="V90" s="3"/>
      <c r="W90" s="18">
        <f t="shared" si="59"/>
        <v>4.384615384615385</v>
      </c>
      <c r="X90" s="19" t="str">
        <f t="shared" si="60"/>
        <v/>
      </c>
      <c r="Y90" s="19">
        <f t="shared" si="61"/>
        <v>0.89247311827956988</v>
      </c>
      <c r="Z90" s="18">
        <f t="shared" si="62"/>
        <v>0.51282051282051277</v>
      </c>
      <c r="AA90" s="18">
        <f t="shared" si="63"/>
        <v>6.5</v>
      </c>
    </row>
    <row r="91" spans="1:27" ht="15" x14ac:dyDescent="0.2">
      <c r="A91" s="20" t="s">
        <v>157</v>
      </c>
      <c r="B91" s="21" t="s">
        <v>158</v>
      </c>
      <c r="C91" s="3">
        <f>+C13</f>
        <v>30</v>
      </c>
      <c r="D91" s="3">
        <f t="shared" ref="D91:N91" si="75">+D13</f>
        <v>8</v>
      </c>
      <c r="E91" s="3">
        <f t="shared" si="75"/>
        <v>121</v>
      </c>
      <c r="F91" s="3">
        <f t="shared" si="75"/>
        <v>0</v>
      </c>
      <c r="G91" s="3">
        <f t="shared" si="75"/>
        <v>8</v>
      </c>
      <c r="H91" s="3">
        <f t="shared" si="75"/>
        <v>0</v>
      </c>
      <c r="I91" s="3">
        <f t="shared" si="75"/>
        <v>0</v>
      </c>
      <c r="J91" s="3">
        <f t="shared" si="75"/>
        <v>18</v>
      </c>
      <c r="K91" s="22">
        <f>SUM(E91:J91)</f>
        <v>147</v>
      </c>
      <c r="L91" s="3">
        <f t="shared" si="75"/>
        <v>129</v>
      </c>
      <c r="M91" s="3">
        <f t="shared" si="75"/>
        <v>10</v>
      </c>
      <c r="N91" s="3">
        <f t="shared" si="75"/>
        <v>0</v>
      </c>
      <c r="O91" s="22">
        <f>SUM(L91:N91)</f>
        <v>139</v>
      </c>
      <c r="P91" s="22">
        <f>+D91+K91-O91</f>
        <v>16</v>
      </c>
      <c r="Q91" s="3"/>
      <c r="R91" s="3">
        <f t="shared" ref="R91:U91" si="76">+R13</f>
        <v>742</v>
      </c>
      <c r="S91" s="3">
        <f t="shared" si="76"/>
        <v>554</v>
      </c>
      <c r="T91" s="3">
        <f t="shared" si="76"/>
        <v>463</v>
      </c>
      <c r="U91" s="3">
        <f t="shared" si="76"/>
        <v>459</v>
      </c>
      <c r="V91" s="3"/>
      <c r="W91" s="18">
        <f>IF(S91&gt;0,T91/O91,"")</f>
        <v>3.3309352517985613</v>
      </c>
      <c r="X91" s="19" t="str">
        <f>IF(N91&gt;0,(N91/O91),"")</f>
        <v/>
      </c>
      <c r="Y91" s="19">
        <f>IF(S91&gt;0,(S91/R91),"")</f>
        <v>0.74663072776280326</v>
      </c>
      <c r="Z91" s="18">
        <f>IF(S91&gt;0,(R91-S91)/O91,"")</f>
        <v>1.3525179856115108</v>
      </c>
      <c r="AA91" s="18">
        <f>IF(S91&gt;0,O91/C91,"")</f>
        <v>4.6333333333333337</v>
      </c>
    </row>
    <row r="92" spans="1:27" ht="15" x14ac:dyDescent="0.2">
      <c r="A92" s="20" t="s">
        <v>159</v>
      </c>
      <c r="B92" s="23" t="s">
        <v>160</v>
      </c>
      <c r="C92" s="3">
        <f>+C30</f>
        <v>6</v>
      </c>
      <c r="D92" s="3">
        <f t="shared" ref="D92:N92" si="77">+D30</f>
        <v>3</v>
      </c>
      <c r="E92" s="3">
        <f t="shared" si="77"/>
        <v>27</v>
      </c>
      <c r="F92" s="3">
        <f t="shared" si="77"/>
        <v>0</v>
      </c>
      <c r="G92" s="3">
        <f t="shared" si="77"/>
        <v>0</v>
      </c>
      <c r="H92" s="3">
        <f t="shared" si="77"/>
        <v>0</v>
      </c>
      <c r="I92" s="3">
        <f t="shared" si="77"/>
        <v>0</v>
      </c>
      <c r="J92" s="3">
        <f t="shared" si="77"/>
        <v>10</v>
      </c>
      <c r="K92" s="22">
        <f t="shared" ref="K92:K95" si="78">SUM(E92:J92)</f>
        <v>37</v>
      </c>
      <c r="L92" s="3">
        <f t="shared" si="77"/>
        <v>16</v>
      </c>
      <c r="M92" s="3">
        <f t="shared" si="77"/>
        <v>18</v>
      </c>
      <c r="N92" s="3">
        <f t="shared" si="77"/>
        <v>0</v>
      </c>
      <c r="O92" s="22">
        <f t="shared" ref="O92:O95" si="79">SUM(L92:N92)</f>
        <v>34</v>
      </c>
      <c r="P92" s="22">
        <f t="shared" ref="P92:P96" si="80">+D92+K92-O92</f>
        <v>6</v>
      </c>
      <c r="Q92" s="3"/>
      <c r="R92" s="3">
        <f t="shared" ref="R92:U92" si="81">+R30</f>
        <v>186</v>
      </c>
      <c r="S92" s="3">
        <f t="shared" si="81"/>
        <v>145</v>
      </c>
      <c r="T92" s="3">
        <f t="shared" si="81"/>
        <v>143</v>
      </c>
      <c r="U92" s="3">
        <f t="shared" si="81"/>
        <v>143</v>
      </c>
      <c r="V92" s="3"/>
      <c r="W92" s="18">
        <f t="shared" ref="W92:W95" si="82">IF(S92&gt;0,T92/O92,"")</f>
        <v>4.2058823529411766</v>
      </c>
      <c r="X92" s="19" t="str">
        <f t="shared" ref="X92:X95" si="83">IF(N92&gt;0,(N92/O92),"")</f>
        <v/>
      </c>
      <c r="Y92" s="19">
        <f t="shared" ref="Y92:Y95" si="84">IF(S92&gt;0,(S92/R92),"")</f>
        <v>0.77956989247311825</v>
      </c>
      <c r="Z92" s="18">
        <f t="shared" ref="Z92:Z95" si="85">IF(S92&gt;0,(R92-S92)/O92,"")</f>
        <v>1.2058823529411764</v>
      </c>
      <c r="AA92" s="18">
        <f t="shared" ref="AA92:AA95" si="86">IF(S92&gt;0,O92/C92,"")</f>
        <v>5.666666666666667</v>
      </c>
    </row>
    <row r="93" spans="1:27" s="5" customFormat="1" ht="26.25" x14ac:dyDescent="0.4">
      <c r="A93" s="20" t="s">
        <v>161</v>
      </c>
      <c r="B93" s="88" t="s">
        <v>162</v>
      </c>
      <c r="C93" s="67">
        <f t="shared" ref="C93:I93" si="87">+C14+C15</f>
        <v>20</v>
      </c>
      <c r="D93" s="67">
        <f t="shared" si="87"/>
        <v>14</v>
      </c>
      <c r="E93" s="67">
        <f t="shared" si="87"/>
        <v>48</v>
      </c>
      <c r="F93" s="67">
        <f t="shared" si="87"/>
        <v>0</v>
      </c>
      <c r="G93" s="67">
        <f t="shared" si="87"/>
        <v>0</v>
      </c>
      <c r="H93" s="67">
        <f t="shared" si="87"/>
        <v>0</v>
      </c>
      <c r="I93" s="67">
        <f t="shared" si="87"/>
        <v>0</v>
      </c>
      <c r="J93" s="67">
        <v>0</v>
      </c>
      <c r="K93" s="83">
        <f t="shared" si="78"/>
        <v>48</v>
      </c>
      <c r="L93" s="67">
        <f>+L14+L15</f>
        <v>48</v>
      </c>
      <c r="M93" s="67">
        <v>0</v>
      </c>
      <c r="N93" s="67">
        <f>+N14+N15</f>
        <v>0</v>
      </c>
      <c r="O93" s="83">
        <f t="shared" si="79"/>
        <v>48</v>
      </c>
      <c r="P93" s="83">
        <f t="shared" si="80"/>
        <v>14</v>
      </c>
      <c r="Q93" s="89"/>
      <c r="R93" s="67">
        <f>+R14+R15</f>
        <v>624</v>
      </c>
      <c r="S93" s="67">
        <f>+S14+S15</f>
        <v>444</v>
      </c>
      <c r="T93" s="67">
        <f>+T14+T15</f>
        <v>485</v>
      </c>
      <c r="U93" s="67">
        <f>+U14+U15</f>
        <v>485</v>
      </c>
      <c r="V93" s="67"/>
      <c r="W93" s="90">
        <f t="shared" si="82"/>
        <v>10.104166666666666</v>
      </c>
      <c r="X93" s="91" t="str">
        <f t="shared" si="83"/>
        <v/>
      </c>
      <c r="Y93" s="91">
        <f t="shared" si="84"/>
        <v>0.71153846153846156</v>
      </c>
      <c r="Z93" s="90">
        <f t="shared" si="85"/>
        <v>3.75</v>
      </c>
      <c r="AA93" s="90">
        <f t="shared" si="86"/>
        <v>2.4</v>
      </c>
    </row>
    <row r="94" spans="1:27" ht="15" x14ac:dyDescent="0.2">
      <c r="A94" s="20" t="s">
        <v>163</v>
      </c>
      <c r="B94" s="21" t="s">
        <v>164</v>
      </c>
      <c r="C94" s="3">
        <f>+C17</f>
        <v>40</v>
      </c>
      <c r="D94" s="3">
        <f t="shared" ref="D94:J94" si="88">+D17</f>
        <v>26</v>
      </c>
      <c r="E94" s="3">
        <f t="shared" si="88"/>
        <v>206</v>
      </c>
      <c r="F94" s="3">
        <f t="shared" si="88"/>
        <v>0</v>
      </c>
      <c r="G94" s="3">
        <f t="shared" si="88"/>
        <v>1</v>
      </c>
      <c r="H94" s="3">
        <f t="shared" si="88"/>
        <v>0</v>
      </c>
      <c r="I94" s="3">
        <f t="shared" si="88"/>
        <v>0</v>
      </c>
      <c r="J94" s="3">
        <f t="shared" si="88"/>
        <v>1</v>
      </c>
      <c r="K94" s="22">
        <f t="shared" si="78"/>
        <v>208</v>
      </c>
      <c r="L94" s="3">
        <f>+L17</f>
        <v>209</v>
      </c>
      <c r="M94" s="3">
        <f t="shared" ref="M94:N94" si="89">+M17</f>
        <v>5</v>
      </c>
      <c r="N94" s="3">
        <f t="shared" si="89"/>
        <v>0</v>
      </c>
      <c r="O94" s="22">
        <f t="shared" si="79"/>
        <v>214</v>
      </c>
      <c r="P94" s="22">
        <f t="shared" si="80"/>
        <v>20</v>
      </c>
      <c r="Q94" s="3"/>
      <c r="R94" s="3">
        <f>+R17</f>
        <v>1209</v>
      </c>
      <c r="S94" s="3">
        <f t="shared" ref="S94:U94" si="90">+S17</f>
        <v>766</v>
      </c>
      <c r="T94" s="3">
        <f t="shared" si="90"/>
        <v>807</v>
      </c>
      <c r="U94" s="3">
        <f t="shared" si="90"/>
        <v>801</v>
      </c>
      <c r="V94" s="3"/>
      <c r="W94" s="18">
        <f t="shared" si="82"/>
        <v>3.7710280373831777</v>
      </c>
      <c r="X94" s="19" t="str">
        <f t="shared" si="83"/>
        <v/>
      </c>
      <c r="Y94" s="19">
        <f t="shared" si="84"/>
        <v>0.63358147229114969</v>
      </c>
      <c r="Z94" s="18">
        <f t="shared" si="85"/>
        <v>2.0700934579439254</v>
      </c>
      <c r="AA94" s="18">
        <f t="shared" si="86"/>
        <v>5.35</v>
      </c>
    </row>
    <row r="95" spans="1:27" ht="15.75" x14ac:dyDescent="0.25">
      <c r="A95" s="20" t="s">
        <v>165</v>
      </c>
      <c r="B95" s="21" t="s">
        <v>166</v>
      </c>
      <c r="C95" s="3">
        <f>+C24</f>
        <v>26</v>
      </c>
      <c r="D95" s="3">
        <f t="shared" ref="D95:J95" si="91">+D24</f>
        <v>13</v>
      </c>
      <c r="E95" s="3">
        <f t="shared" si="91"/>
        <v>13</v>
      </c>
      <c r="F95" s="3">
        <f t="shared" si="91"/>
        <v>0</v>
      </c>
      <c r="G95" s="3">
        <f t="shared" si="91"/>
        <v>0</v>
      </c>
      <c r="H95" s="3">
        <f t="shared" si="91"/>
        <v>0</v>
      </c>
      <c r="I95" s="3">
        <f t="shared" si="91"/>
        <v>183</v>
      </c>
      <c r="J95" s="3">
        <f t="shared" si="91"/>
        <v>12</v>
      </c>
      <c r="K95" s="22">
        <f t="shared" si="78"/>
        <v>208</v>
      </c>
      <c r="L95" s="3">
        <f>+L24</f>
        <v>203</v>
      </c>
      <c r="M95" s="3">
        <f t="shared" ref="M95:N95" si="92">+M24</f>
        <v>0</v>
      </c>
      <c r="N95" s="3">
        <f t="shared" si="92"/>
        <v>1</v>
      </c>
      <c r="O95" s="22">
        <f t="shared" si="79"/>
        <v>204</v>
      </c>
      <c r="P95" s="22">
        <f t="shared" si="80"/>
        <v>17</v>
      </c>
      <c r="Q95" s="3"/>
      <c r="R95" s="3">
        <f>+R24</f>
        <v>801</v>
      </c>
      <c r="S95" s="67">
        <f t="shared" ref="S95:U95" si="93">+S24</f>
        <v>395</v>
      </c>
      <c r="T95" s="67">
        <f t="shared" si="93"/>
        <v>413</v>
      </c>
      <c r="U95" s="3">
        <f t="shared" si="93"/>
        <v>0</v>
      </c>
      <c r="V95" s="3"/>
      <c r="W95" s="18">
        <f t="shared" si="82"/>
        <v>2.0245098039215685</v>
      </c>
      <c r="X95" s="19">
        <f t="shared" si="83"/>
        <v>4.9019607843137254E-3</v>
      </c>
      <c r="Y95" s="19">
        <f t="shared" si="84"/>
        <v>0.49313358302122345</v>
      </c>
      <c r="Z95" s="18">
        <f t="shared" si="85"/>
        <v>1.9901960784313726</v>
      </c>
      <c r="AA95" s="18">
        <f t="shared" si="86"/>
        <v>7.8461538461538458</v>
      </c>
    </row>
    <row r="96" spans="1:27" ht="15.75" x14ac:dyDescent="0.25">
      <c r="A96" s="20"/>
      <c r="B96" s="21"/>
      <c r="C96" s="3"/>
      <c r="D96" s="3"/>
      <c r="E96" s="3"/>
      <c r="F96" s="3"/>
      <c r="G96" s="3"/>
      <c r="H96" s="3"/>
      <c r="I96" s="3"/>
      <c r="J96" s="3"/>
      <c r="K96" s="22">
        <f>SUM(E96:J96)</f>
        <v>0</v>
      </c>
      <c r="L96" s="3"/>
      <c r="M96" s="3"/>
      <c r="N96" s="3"/>
      <c r="O96" s="22">
        <f>SUM(L96:N96)</f>
        <v>0</v>
      </c>
      <c r="P96" s="22">
        <f t="shared" si="80"/>
        <v>0</v>
      </c>
      <c r="Q96" s="3"/>
      <c r="R96" s="3"/>
      <c r="S96" s="67"/>
      <c r="T96" s="3"/>
      <c r="U96" s="3"/>
      <c r="V96" s="3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11811023622047245" right="0" top="0.74803149606299213" bottom="0.35433070866141736" header="0.31496062992125984" footer="0.31496062992125984"/>
  <pageSetup paperSize="5" scale="32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98"/>
  <sheetViews>
    <sheetView tabSelected="1" topLeftCell="A9" workbookViewId="0">
      <selection activeCell="S20" sqref="S20"/>
    </sheetView>
  </sheetViews>
  <sheetFormatPr baseColWidth="10" defaultRowHeight="11.25" x14ac:dyDescent="0.2"/>
  <cols>
    <col min="1" max="1" width="11.140625" style="2" customWidth="1"/>
    <col min="2" max="2" width="28.140625" style="2" customWidth="1"/>
    <col min="3" max="3" width="11.42578125" style="2"/>
    <col min="4" max="4" width="10.28515625" style="2" customWidth="1"/>
    <col min="5" max="5" width="9.28515625" style="2" customWidth="1"/>
    <col min="6" max="6" width="5.85546875" style="2" customWidth="1"/>
    <col min="7" max="7" width="6.7109375" style="2" customWidth="1"/>
    <col min="8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0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19" width="10.7109375" style="2" customWidth="1"/>
    <col min="20" max="20" width="8.140625" style="2" customWidth="1"/>
    <col min="21" max="21" width="9.285156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42" t="s">
        <v>147</v>
      </c>
      <c r="J1" s="142"/>
      <c r="K1" s="142"/>
      <c r="L1" s="142"/>
      <c r="M1" s="142"/>
      <c r="N1" s="142"/>
      <c r="O1" s="142"/>
    </row>
    <row r="2" spans="1:27" ht="15.75" customHeight="1" x14ac:dyDescent="0.25">
      <c r="A2" s="1" t="s">
        <v>1</v>
      </c>
      <c r="B2" s="3" t="s">
        <v>2</v>
      </c>
      <c r="D2" s="140" t="s">
        <v>3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4"/>
      <c r="U2" s="4"/>
      <c r="V2" s="4"/>
    </row>
    <row r="3" spans="1:27" ht="15" x14ac:dyDescent="0.2">
      <c r="A3" s="1" t="s">
        <v>4</v>
      </c>
      <c r="B3" s="3" t="s">
        <v>175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1.25" customHeight="1" x14ac:dyDescent="0.2">
      <c r="A5" s="143" t="s">
        <v>6</v>
      </c>
      <c r="B5" s="145" t="s">
        <v>7</v>
      </c>
      <c r="C5" s="132" t="s">
        <v>8</v>
      </c>
      <c r="D5" s="132" t="s">
        <v>9</v>
      </c>
      <c r="E5" s="130" t="s">
        <v>10</v>
      </c>
      <c r="F5" s="134"/>
      <c r="G5" s="134"/>
      <c r="H5" s="134"/>
      <c r="I5" s="134"/>
      <c r="J5" s="134"/>
      <c r="K5" s="131"/>
      <c r="L5" s="130" t="s">
        <v>11</v>
      </c>
      <c r="M5" s="134"/>
      <c r="N5" s="134"/>
      <c r="O5" s="131"/>
      <c r="P5" s="132" t="s">
        <v>12</v>
      </c>
      <c r="Q5" s="132" t="s">
        <v>13</v>
      </c>
      <c r="R5" s="130" t="s">
        <v>14</v>
      </c>
      <c r="S5" s="131"/>
      <c r="T5" s="130" t="s">
        <v>15</v>
      </c>
      <c r="U5" s="131"/>
      <c r="V5" s="132" t="s">
        <v>16</v>
      </c>
      <c r="W5" s="130" t="s">
        <v>17</v>
      </c>
      <c r="X5" s="134"/>
      <c r="Y5" s="134"/>
      <c r="Z5" s="134"/>
      <c r="AA5" s="131"/>
    </row>
    <row r="6" spans="1:27" ht="56.25" x14ac:dyDescent="0.2">
      <c r="A6" s="144"/>
      <c r="B6" s="146"/>
      <c r="C6" s="133"/>
      <c r="D6" s="133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3" t="s">
        <v>24</v>
      </c>
      <c r="L6" s="8" t="s">
        <v>25</v>
      </c>
      <c r="M6" s="9" t="s">
        <v>26</v>
      </c>
      <c r="N6" s="122" t="s">
        <v>27</v>
      </c>
      <c r="O6" s="9" t="s">
        <v>24</v>
      </c>
      <c r="P6" s="133"/>
      <c r="Q6" s="133"/>
      <c r="R6" s="121" t="s">
        <v>28</v>
      </c>
      <c r="S6" s="9" t="s">
        <v>29</v>
      </c>
      <c r="T6" s="121" t="s">
        <v>24</v>
      </c>
      <c r="U6" s="9" t="s">
        <v>30</v>
      </c>
      <c r="V6" s="133"/>
      <c r="W6" s="8" t="s">
        <v>31</v>
      </c>
      <c r="X6" s="14" t="s">
        <v>32</v>
      </c>
      <c r="Y6" s="14" t="s">
        <v>33</v>
      </c>
      <c r="Z6" s="14" t="s">
        <v>34</v>
      </c>
      <c r="AA6" s="123" t="s">
        <v>35</v>
      </c>
    </row>
    <row r="7" spans="1:27" ht="15.75" x14ac:dyDescent="0.25">
      <c r="A7" s="15"/>
      <c r="B7" s="124" t="s">
        <v>36</v>
      </c>
      <c r="C7" s="17">
        <f>SUM(C8:C36)</f>
        <v>292</v>
      </c>
      <c r="D7" s="17">
        <f t="shared" ref="D7:V7" si="0">SUM(D8:D36)</f>
        <v>223</v>
      </c>
      <c r="E7" s="17">
        <f t="shared" si="0"/>
        <v>994</v>
      </c>
      <c r="F7" s="17">
        <f>SUM(F8:F36)</f>
        <v>0</v>
      </c>
      <c r="G7" s="17">
        <f>SUM(G8:G36)</f>
        <v>86</v>
      </c>
      <c r="H7" s="17">
        <f>SUM(H8:H36)</f>
        <v>0</v>
      </c>
      <c r="I7" s="17">
        <f>SUM(I8:I36)</f>
        <v>160</v>
      </c>
      <c r="J7" s="17">
        <f t="shared" si="0"/>
        <v>241</v>
      </c>
      <c r="K7" s="17">
        <f t="shared" si="0"/>
        <v>1481</v>
      </c>
      <c r="L7" s="17">
        <f t="shared" si="0"/>
        <v>1161</v>
      </c>
      <c r="M7" s="17">
        <f t="shared" si="0"/>
        <v>241</v>
      </c>
      <c r="N7" s="17">
        <f t="shared" si="0"/>
        <v>69</v>
      </c>
      <c r="O7" s="17">
        <f t="shared" si="0"/>
        <v>1471</v>
      </c>
      <c r="P7" s="17">
        <f t="shared" si="0"/>
        <v>233</v>
      </c>
      <c r="Q7" s="17">
        <f t="shared" si="0"/>
        <v>0</v>
      </c>
      <c r="R7" s="17">
        <f t="shared" si="0"/>
        <v>8324</v>
      </c>
      <c r="S7" s="17">
        <f t="shared" si="0"/>
        <v>6436</v>
      </c>
      <c r="T7" s="17">
        <f t="shared" si="0"/>
        <v>6571</v>
      </c>
      <c r="U7" s="17">
        <f t="shared" si="0"/>
        <v>6100</v>
      </c>
      <c r="V7" s="17">
        <f t="shared" si="0"/>
        <v>0</v>
      </c>
      <c r="W7" s="18">
        <f t="shared" ref="W7:W36" si="1">IF(S7&gt;0,T7/O7,"")</f>
        <v>4.4670292318150917</v>
      </c>
      <c r="X7" s="19">
        <f t="shared" ref="X7:X36" si="2">IF(N7&gt;0,(N7/O7),"")</f>
        <v>4.6906866077498298E-2</v>
      </c>
      <c r="Y7" s="19">
        <f t="shared" ref="Y7:Y36" si="3">IF(S7&gt;0,(S7/R7),"")</f>
        <v>0.77318596828447861</v>
      </c>
      <c r="Z7" s="18">
        <f t="shared" ref="Z7:Z36" si="4">IF(S7&gt;0,(R7-S7)/O7,"")</f>
        <v>1.2834806254248809</v>
      </c>
      <c r="AA7" s="18">
        <f t="shared" ref="AA7:AA36" si="5">IF(S7&gt;0,O7/C7,"")</f>
        <v>5.0376712328767121</v>
      </c>
    </row>
    <row r="8" spans="1:27" ht="15.75" x14ac:dyDescent="0.25">
      <c r="A8" s="20" t="s">
        <v>37</v>
      </c>
      <c r="B8" s="21" t="s">
        <v>38</v>
      </c>
      <c r="C8" s="3">
        <v>65</v>
      </c>
      <c r="D8" s="3">
        <v>57</v>
      </c>
      <c r="E8" s="3">
        <v>273</v>
      </c>
      <c r="F8" s="3"/>
      <c r="G8" s="3">
        <v>3</v>
      </c>
      <c r="H8" s="3"/>
      <c r="I8" s="3"/>
      <c r="J8" s="3">
        <v>56</v>
      </c>
      <c r="K8" s="22">
        <f>SUM(E8:J8)</f>
        <v>332</v>
      </c>
      <c r="L8" s="67">
        <v>245</v>
      </c>
      <c r="M8" s="67">
        <v>51</v>
      </c>
      <c r="N8" s="67">
        <v>30</v>
      </c>
      <c r="O8" s="22">
        <f t="shared" ref="O8:O36" si="6">SUM(L8:N8)</f>
        <v>326</v>
      </c>
      <c r="P8" s="22">
        <f t="shared" ref="P8:P36" si="7">+D8+K8-O8</f>
        <v>63</v>
      </c>
      <c r="Q8" s="3"/>
      <c r="R8" s="67">
        <v>1809</v>
      </c>
      <c r="S8" s="67">
        <v>1779</v>
      </c>
      <c r="T8" s="67">
        <v>1836</v>
      </c>
      <c r="U8" s="67">
        <v>1819</v>
      </c>
      <c r="V8" s="3"/>
      <c r="W8" s="18">
        <f t="shared" si="1"/>
        <v>5.6319018404907979</v>
      </c>
      <c r="X8" s="19">
        <f t="shared" si="2"/>
        <v>9.202453987730061E-2</v>
      </c>
      <c r="Y8" s="19">
        <f t="shared" si="3"/>
        <v>0.98341625207296846</v>
      </c>
      <c r="Z8" s="18">
        <f t="shared" si="4"/>
        <v>9.202453987730061E-2</v>
      </c>
      <c r="AA8" s="18">
        <f t="shared" si="5"/>
        <v>5.0153846153846153</v>
      </c>
    </row>
    <row r="9" spans="1:27" ht="15.75" x14ac:dyDescent="0.25">
      <c r="A9" s="20" t="s">
        <v>37</v>
      </c>
      <c r="B9" s="21" t="s">
        <v>40</v>
      </c>
      <c r="C9" s="3">
        <v>16</v>
      </c>
      <c r="D9" s="3">
        <v>16</v>
      </c>
      <c r="E9" s="3">
        <v>65</v>
      </c>
      <c r="F9" s="3"/>
      <c r="G9" s="3">
        <v>2</v>
      </c>
      <c r="H9" s="3"/>
      <c r="I9" s="3"/>
      <c r="J9" s="3">
        <v>22</v>
      </c>
      <c r="K9" s="22">
        <f t="shared" ref="K9:K36" si="8">SUM(E9:J9)</f>
        <v>89</v>
      </c>
      <c r="L9" s="3">
        <v>50</v>
      </c>
      <c r="M9" s="3">
        <v>25</v>
      </c>
      <c r="N9" s="3">
        <v>14</v>
      </c>
      <c r="O9" s="22">
        <f t="shared" si="6"/>
        <v>89</v>
      </c>
      <c r="P9" s="22">
        <f t="shared" si="7"/>
        <v>16</v>
      </c>
      <c r="Q9" s="3"/>
      <c r="R9" s="67">
        <v>480</v>
      </c>
      <c r="S9" s="67">
        <v>465</v>
      </c>
      <c r="T9" s="67">
        <v>471</v>
      </c>
      <c r="U9" s="67">
        <v>471</v>
      </c>
      <c r="V9" s="3"/>
      <c r="W9" s="18">
        <f t="shared" si="1"/>
        <v>5.2921348314606744</v>
      </c>
      <c r="X9" s="19">
        <f t="shared" si="2"/>
        <v>0.15730337078651685</v>
      </c>
      <c r="Y9" s="19">
        <f t="shared" si="3"/>
        <v>0.96875</v>
      </c>
      <c r="Z9" s="18">
        <f t="shared" si="4"/>
        <v>0.16853932584269662</v>
      </c>
      <c r="AA9" s="18">
        <f t="shared" si="5"/>
        <v>5.5625</v>
      </c>
    </row>
    <row r="10" spans="1:27" ht="15.75" x14ac:dyDescent="0.25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67"/>
      <c r="S10" s="67"/>
      <c r="T10" s="67"/>
      <c r="U10" s="67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.75" x14ac:dyDescent="0.25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67"/>
      <c r="S11" s="67"/>
      <c r="T11" s="67"/>
      <c r="U11" s="67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.75" x14ac:dyDescent="0.25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67"/>
      <c r="S12" s="67"/>
      <c r="T12" s="67"/>
      <c r="U12" s="67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.75" x14ac:dyDescent="0.25">
      <c r="A13" s="20" t="s">
        <v>47</v>
      </c>
      <c r="B13" s="21" t="s">
        <v>48</v>
      </c>
      <c r="C13" s="3">
        <v>30</v>
      </c>
      <c r="D13" s="3">
        <v>16</v>
      </c>
      <c r="E13" s="3">
        <v>101</v>
      </c>
      <c r="F13" s="3"/>
      <c r="G13" s="3">
        <v>6</v>
      </c>
      <c r="H13" s="3"/>
      <c r="I13" s="3"/>
      <c r="J13" s="3">
        <v>21</v>
      </c>
      <c r="K13" s="22">
        <f t="shared" si="8"/>
        <v>128</v>
      </c>
      <c r="L13" s="3">
        <v>115</v>
      </c>
      <c r="M13" s="3">
        <v>12</v>
      </c>
      <c r="N13" s="3"/>
      <c r="O13" s="22">
        <f t="shared" si="6"/>
        <v>127</v>
      </c>
      <c r="P13" s="22">
        <f t="shared" si="7"/>
        <v>17</v>
      </c>
      <c r="Q13" s="3"/>
      <c r="R13" s="67">
        <v>775</v>
      </c>
      <c r="S13" s="67">
        <v>477</v>
      </c>
      <c r="T13" s="67">
        <v>475</v>
      </c>
      <c r="U13" s="67">
        <v>466</v>
      </c>
      <c r="V13" s="3"/>
      <c r="W13" s="18">
        <f t="shared" si="1"/>
        <v>3.7401574803149606</v>
      </c>
      <c r="X13" s="19" t="str">
        <f t="shared" si="2"/>
        <v/>
      </c>
      <c r="Y13" s="19">
        <f t="shared" si="3"/>
        <v>0.61548387096774193</v>
      </c>
      <c r="Z13" s="18">
        <f t="shared" si="4"/>
        <v>2.3464566929133857</v>
      </c>
      <c r="AA13" s="18">
        <f t="shared" si="5"/>
        <v>4.2333333333333334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10</v>
      </c>
      <c r="E14" s="67">
        <v>36</v>
      </c>
      <c r="F14" s="67"/>
      <c r="G14" s="67"/>
      <c r="H14" s="67"/>
      <c r="I14" s="67"/>
      <c r="J14" s="67"/>
      <c r="K14" s="83">
        <f t="shared" si="8"/>
        <v>36</v>
      </c>
      <c r="L14" s="67">
        <v>5</v>
      </c>
      <c r="M14" s="67"/>
      <c r="N14" s="67">
        <v>2</v>
      </c>
      <c r="O14" s="83">
        <f t="shared" si="6"/>
        <v>7</v>
      </c>
      <c r="P14" s="83">
        <v>4</v>
      </c>
      <c r="Q14" s="89"/>
      <c r="R14" s="67">
        <v>300</v>
      </c>
      <c r="S14" s="67">
        <v>148</v>
      </c>
      <c r="T14" s="67">
        <v>189</v>
      </c>
      <c r="U14" s="67">
        <v>189</v>
      </c>
      <c r="V14" s="67"/>
      <c r="W14" s="90">
        <f t="shared" si="1"/>
        <v>27</v>
      </c>
      <c r="X14" s="91">
        <f t="shared" si="2"/>
        <v>0.2857142857142857</v>
      </c>
      <c r="Y14" s="91">
        <f t="shared" si="3"/>
        <v>0.49333333333333335</v>
      </c>
      <c r="Z14" s="90">
        <f t="shared" si="4"/>
        <v>21.714285714285715</v>
      </c>
      <c r="AA14" s="90">
        <f t="shared" si="5"/>
        <v>0.7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4</v>
      </c>
      <c r="E15" s="67">
        <v>14</v>
      </c>
      <c r="F15" s="67"/>
      <c r="G15" s="67"/>
      <c r="H15" s="67"/>
      <c r="I15" s="67"/>
      <c r="J15" s="67"/>
      <c r="K15" s="83">
        <f t="shared" si="8"/>
        <v>14</v>
      </c>
      <c r="L15" s="67">
        <v>43</v>
      </c>
      <c r="M15" s="67"/>
      <c r="N15" s="67"/>
      <c r="O15" s="83">
        <f t="shared" si="6"/>
        <v>43</v>
      </c>
      <c r="P15" s="83">
        <v>10</v>
      </c>
      <c r="Q15" s="67"/>
      <c r="R15" s="67">
        <v>305</v>
      </c>
      <c r="S15" s="67">
        <v>240</v>
      </c>
      <c r="T15" s="67">
        <v>147</v>
      </c>
      <c r="U15" s="67">
        <v>138</v>
      </c>
      <c r="V15" s="67"/>
      <c r="W15" s="90">
        <f t="shared" si="1"/>
        <v>3.4186046511627906</v>
      </c>
      <c r="X15" s="91" t="str">
        <f t="shared" si="2"/>
        <v/>
      </c>
      <c r="Y15" s="91">
        <f t="shared" si="3"/>
        <v>0.78688524590163933</v>
      </c>
      <c r="Z15" s="90">
        <f t="shared" si="4"/>
        <v>1.5116279069767442</v>
      </c>
      <c r="AA15" s="90">
        <f t="shared" si="5"/>
        <v>4.3</v>
      </c>
    </row>
    <row r="16" spans="1:27" ht="15.75" x14ac:dyDescent="0.25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67"/>
      <c r="S16" s="67"/>
      <c r="T16" s="67"/>
      <c r="U16" s="67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67">
        <v>20</v>
      </c>
      <c r="E17" s="67">
        <v>205</v>
      </c>
      <c r="F17" s="67"/>
      <c r="G17" s="67">
        <v>2</v>
      </c>
      <c r="H17" s="67"/>
      <c r="I17" s="67"/>
      <c r="J17" s="67">
        <v>1</v>
      </c>
      <c r="K17" s="83">
        <f>SUM(E17:J17)</f>
        <v>208</v>
      </c>
      <c r="L17" s="67">
        <v>198</v>
      </c>
      <c r="M17" s="67">
        <v>2</v>
      </c>
      <c r="N17" s="67"/>
      <c r="O17" s="22">
        <f t="shared" si="6"/>
        <v>200</v>
      </c>
      <c r="P17" s="83">
        <f t="shared" si="7"/>
        <v>28</v>
      </c>
      <c r="Q17" s="67"/>
      <c r="R17" s="67">
        <v>1170</v>
      </c>
      <c r="S17" s="67">
        <v>780</v>
      </c>
      <c r="T17" s="67">
        <v>757</v>
      </c>
      <c r="U17" s="67">
        <v>754</v>
      </c>
      <c r="V17" s="67"/>
      <c r="W17" s="18">
        <f>IF(S17&gt;0,T17/O17,"")</f>
        <v>3.7850000000000001</v>
      </c>
      <c r="X17" s="19" t="str">
        <f>IF(N17&gt;0,(N17/O17),"")</f>
        <v/>
      </c>
      <c r="Y17" s="19">
        <f>IF(S17&gt;0,(S17/R17),"")</f>
        <v>0.66666666666666663</v>
      </c>
      <c r="Z17" s="18">
        <f>IF(S17&gt;0,(R17-S17)/O17,"")</f>
        <v>1.95</v>
      </c>
      <c r="AA17" s="18">
        <f>IF(S17&gt;0,O17/C17,"")</f>
        <v>5</v>
      </c>
    </row>
    <row r="18" spans="1:27" ht="15.75" x14ac:dyDescent="0.25">
      <c r="A18" s="20" t="s">
        <v>57</v>
      </c>
      <c r="B18" s="21" t="s">
        <v>58</v>
      </c>
      <c r="C18" s="3">
        <v>10</v>
      </c>
      <c r="D18" s="3">
        <v>5</v>
      </c>
      <c r="E18" s="3">
        <v>47</v>
      </c>
      <c r="F18" s="3"/>
      <c r="G18" s="3">
        <v>3</v>
      </c>
      <c r="H18" s="3"/>
      <c r="I18" s="3"/>
      <c r="J18" s="3"/>
      <c r="K18" s="22">
        <f>SUM(E18:J18)</f>
        <v>50</v>
      </c>
      <c r="L18" s="3">
        <v>48</v>
      </c>
      <c r="M18" s="3"/>
      <c r="N18" s="3"/>
      <c r="O18" s="22">
        <f t="shared" si="6"/>
        <v>48</v>
      </c>
      <c r="P18" s="22">
        <f t="shared" si="7"/>
        <v>7</v>
      </c>
      <c r="Q18" s="3"/>
      <c r="R18" s="67">
        <v>288</v>
      </c>
      <c r="S18" s="67">
        <v>115</v>
      </c>
      <c r="T18" s="67">
        <v>125</v>
      </c>
      <c r="U18" s="67">
        <v>125</v>
      </c>
      <c r="V18" s="3"/>
      <c r="W18" s="18">
        <f>IF(S18&gt;0,T18/O18,"")</f>
        <v>2.6041666666666665</v>
      </c>
      <c r="X18" s="19" t="str">
        <f>IF(N18&gt;0,(N18/O18),"")</f>
        <v/>
      </c>
      <c r="Y18" s="19">
        <f>IF(S18&gt;0,(S18/R18),"")</f>
        <v>0.39930555555555558</v>
      </c>
      <c r="Z18" s="18">
        <f>IF(S18&gt;0,(R18-S18)/O18,"")</f>
        <v>3.6041666666666665</v>
      </c>
      <c r="AA18" s="18">
        <f>IF(S18&gt;0,O18/C18,"")</f>
        <v>4.8</v>
      </c>
    </row>
    <row r="19" spans="1:27" ht="15.75" x14ac:dyDescent="0.25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67"/>
      <c r="S19" s="67"/>
      <c r="T19" s="67"/>
      <c r="U19" s="67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.75" x14ac:dyDescent="0.25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67"/>
      <c r="S20" s="67"/>
      <c r="T20" s="67"/>
      <c r="U20" s="67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.75" x14ac:dyDescent="0.25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67"/>
      <c r="S21" s="67"/>
      <c r="T21" s="67"/>
      <c r="U21" s="67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.75" x14ac:dyDescent="0.25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67"/>
      <c r="S22" s="67"/>
      <c r="T22" s="67"/>
      <c r="U22" s="67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.75" x14ac:dyDescent="0.25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67"/>
      <c r="S23" s="67"/>
      <c r="T23" s="67"/>
      <c r="U23" s="67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17</v>
      </c>
      <c r="E24" s="3">
        <v>9</v>
      </c>
      <c r="F24" s="3"/>
      <c r="G24" s="3"/>
      <c r="H24" s="3"/>
      <c r="I24" s="67">
        <v>160</v>
      </c>
      <c r="J24" s="3">
        <v>8</v>
      </c>
      <c r="K24" s="22">
        <f t="shared" si="8"/>
        <v>177</v>
      </c>
      <c r="L24" s="67">
        <v>174</v>
      </c>
      <c r="M24" s="3"/>
      <c r="N24" s="3">
        <v>1</v>
      </c>
      <c r="O24" s="22">
        <f t="shared" si="6"/>
        <v>175</v>
      </c>
      <c r="P24" s="22">
        <f t="shared" si="7"/>
        <v>19</v>
      </c>
      <c r="Q24" s="3"/>
      <c r="R24" s="67">
        <v>775</v>
      </c>
      <c r="S24" s="67">
        <v>394</v>
      </c>
      <c r="T24" s="67">
        <v>391</v>
      </c>
      <c r="U24" s="67"/>
      <c r="V24" s="3"/>
      <c r="W24" s="18">
        <f t="shared" si="1"/>
        <v>2.2342857142857144</v>
      </c>
      <c r="X24" s="19">
        <f t="shared" si="2"/>
        <v>5.7142857142857143E-3</v>
      </c>
      <c r="Y24" s="19">
        <f t="shared" si="3"/>
        <v>0.50838709677419358</v>
      </c>
      <c r="Z24" s="18">
        <f t="shared" si="4"/>
        <v>2.177142857142857</v>
      </c>
      <c r="AA24" s="18">
        <f t="shared" si="5"/>
        <v>6.7307692307692308</v>
      </c>
    </row>
    <row r="25" spans="1:27" ht="15.75" x14ac:dyDescent="0.25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67"/>
      <c r="S25" s="67"/>
      <c r="T25" s="67"/>
      <c r="U25" s="67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.75" x14ac:dyDescent="0.25">
      <c r="A26" s="20" t="s">
        <v>73</v>
      </c>
      <c r="B26" s="21" t="s">
        <v>74</v>
      </c>
      <c r="C26" s="3">
        <v>8</v>
      </c>
      <c r="D26" s="3">
        <v>8</v>
      </c>
      <c r="E26" s="3">
        <v>11</v>
      </c>
      <c r="F26" s="3"/>
      <c r="G26" s="3"/>
      <c r="H26" s="3"/>
      <c r="I26" s="3"/>
      <c r="J26" s="3">
        <v>24</v>
      </c>
      <c r="K26" s="22">
        <f t="shared" si="8"/>
        <v>35</v>
      </c>
      <c r="L26" s="3">
        <v>3</v>
      </c>
      <c r="M26" s="3">
        <v>24</v>
      </c>
      <c r="N26" s="3">
        <v>8</v>
      </c>
      <c r="O26" s="22">
        <f t="shared" si="6"/>
        <v>35</v>
      </c>
      <c r="P26" s="22">
        <f t="shared" si="7"/>
        <v>8</v>
      </c>
      <c r="Q26" s="3"/>
      <c r="R26" s="67">
        <v>240</v>
      </c>
      <c r="S26" s="67">
        <v>229</v>
      </c>
      <c r="T26" s="67">
        <v>237</v>
      </c>
      <c r="U26" s="67">
        <v>237</v>
      </c>
      <c r="V26" s="3"/>
      <c r="W26" s="18">
        <f t="shared" si="1"/>
        <v>6.7714285714285714</v>
      </c>
      <c r="X26" s="19">
        <f t="shared" si="2"/>
        <v>0.22857142857142856</v>
      </c>
      <c r="Y26" s="19">
        <f t="shared" si="3"/>
        <v>0.95416666666666672</v>
      </c>
      <c r="Z26" s="18">
        <f t="shared" si="4"/>
        <v>0.31428571428571428</v>
      </c>
      <c r="AA26" s="18">
        <f t="shared" si="5"/>
        <v>4.375</v>
      </c>
    </row>
    <row r="27" spans="1:27" ht="15.75" x14ac:dyDescent="0.25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67"/>
      <c r="S27" s="67"/>
      <c r="T27" s="67"/>
      <c r="U27" s="67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.75" x14ac:dyDescent="0.25">
      <c r="A28" s="20" t="s">
        <v>77</v>
      </c>
      <c r="B28" s="26" t="s">
        <v>78</v>
      </c>
      <c r="C28" s="3">
        <v>6</v>
      </c>
      <c r="D28" s="3">
        <v>5</v>
      </c>
      <c r="E28" s="3">
        <v>15</v>
      </c>
      <c r="F28" s="3"/>
      <c r="G28" s="3"/>
      <c r="H28" s="3"/>
      <c r="I28" s="3"/>
      <c r="J28" s="3">
        <v>32</v>
      </c>
      <c r="K28" s="22">
        <f t="shared" si="8"/>
        <v>47</v>
      </c>
      <c r="L28" s="3">
        <v>4</v>
      </c>
      <c r="M28" s="3">
        <v>39</v>
      </c>
      <c r="N28" s="3">
        <v>3</v>
      </c>
      <c r="O28" s="22">
        <f t="shared" si="6"/>
        <v>46</v>
      </c>
      <c r="P28" s="22">
        <f t="shared" si="7"/>
        <v>6</v>
      </c>
      <c r="Q28" s="3"/>
      <c r="R28" s="67">
        <v>180</v>
      </c>
      <c r="S28" s="67">
        <v>167</v>
      </c>
      <c r="T28" s="67">
        <v>165</v>
      </c>
      <c r="U28" s="67">
        <v>160</v>
      </c>
      <c r="V28" s="3"/>
      <c r="W28" s="18">
        <f t="shared" si="1"/>
        <v>3.5869565217391304</v>
      </c>
      <c r="X28" s="19">
        <f t="shared" si="2"/>
        <v>6.5217391304347824E-2</v>
      </c>
      <c r="Y28" s="19">
        <f t="shared" si="3"/>
        <v>0.92777777777777781</v>
      </c>
      <c r="Z28" s="18">
        <f t="shared" si="4"/>
        <v>0.28260869565217389</v>
      </c>
      <c r="AA28" s="18">
        <f t="shared" si="5"/>
        <v>7.666666666666667</v>
      </c>
    </row>
    <row r="29" spans="1:27" ht="15.75" x14ac:dyDescent="0.25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67"/>
      <c r="S29" s="67"/>
      <c r="T29" s="67"/>
      <c r="U29" s="67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.75" x14ac:dyDescent="0.25">
      <c r="A30" s="20" t="s">
        <v>81</v>
      </c>
      <c r="B30" s="21" t="s">
        <v>82</v>
      </c>
      <c r="C30" s="3">
        <v>6</v>
      </c>
      <c r="D30" s="3">
        <v>6</v>
      </c>
      <c r="E30" s="3">
        <v>27</v>
      </c>
      <c r="F30" s="3"/>
      <c r="G30" s="3"/>
      <c r="H30" s="3"/>
      <c r="I30" s="3"/>
      <c r="J30" s="3">
        <v>12</v>
      </c>
      <c r="K30" s="22">
        <f t="shared" si="8"/>
        <v>39</v>
      </c>
      <c r="L30" s="3">
        <v>17</v>
      </c>
      <c r="M30" s="3">
        <v>21</v>
      </c>
      <c r="N30" s="3">
        <v>1</v>
      </c>
      <c r="O30" s="22">
        <f t="shared" si="6"/>
        <v>39</v>
      </c>
      <c r="P30" s="22">
        <f t="shared" si="7"/>
        <v>6</v>
      </c>
      <c r="Q30" s="3"/>
      <c r="R30" s="67">
        <v>180</v>
      </c>
      <c r="S30" s="67">
        <v>151</v>
      </c>
      <c r="T30" s="67">
        <v>152</v>
      </c>
      <c r="U30" s="67">
        <v>143</v>
      </c>
      <c r="V30" s="3"/>
      <c r="W30" s="18">
        <f t="shared" si="1"/>
        <v>3.8974358974358974</v>
      </c>
      <c r="X30" s="19">
        <f t="shared" si="2"/>
        <v>2.564102564102564E-2</v>
      </c>
      <c r="Y30" s="19">
        <f t="shared" si="3"/>
        <v>0.83888888888888891</v>
      </c>
      <c r="Z30" s="18">
        <f t="shared" si="4"/>
        <v>0.74358974358974361</v>
      </c>
      <c r="AA30" s="18">
        <f t="shared" si="5"/>
        <v>6.5</v>
      </c>
    </row>
    <row r="31" spans="1:27" ht="15.75" x14ac:dyDescent="0.25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67"/>
      <c r="S31" s="67"/>
      <c r="T31" s="67"/>
      <c r="U31" s="67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.75" x14ac:dyDescent="0.25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67"/>
      <c r="S32" s="67"/>
      <c r="T32" s="67"/>
      <c r="U32" s="67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.75" x14ac:dyDescent="0.25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67"/>
      <c r="S33" s="67"/>
      <c r="T33" s="67"/>
      <c r="U33" s="67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v>14</v>
      </c>
      <c r="E34" s="67">
        <v>114</v>
      </c>
      <c r="F34" s="3"/>
      <c r="G34" s="3">
        <v>2</v>
      </c>
      <c r="H34" s="3"/>
      <c r="I34" s="3"/>
      <c r="J34" s="3">
        <v>24</v>
      </c>
      <c r="K34" s="83">
        <f>SUM(E34:J34)</f>
        <v>140</v>
      </c>
      <c r="L34" s="3">
        <v>75</v>
      </c>
      <c r="M34" s="67">
        <v>54</v>
      </c>
      <c r="N34" s="3">
        <v>9</v>
      </c>
      <c r="O34" s="22">
        <f>SUM(L34:N34)</f>
        <v>138</v>
      </c>
      <c r="P34" s="22">
        <f>+D34+K34-O34</f>
        <v>16</v>
      </c>
      <c r="Q34" s="3"/>
      <c r="R34" s="67">
        <v>480</v>
      </c>
      <c r="S34" s="67">
        <v>429</v>
      </c>
      <c r="T34" s="67">
        <v>428</v>
      </c>
      <c r="U34" s="67">
        <v>419</v>
      </c>
      <c r="V34" s="3"/>
      <c r="W34" s="18">
        <f>IF(S34&gt;0,T34/O34,"")</f>
        <v>3.1014492753623188</v>
      </c>
      <c r="X34" s="19">
        <f>IF(N34&gt;0,(N34/O34),"")</f>
        <v>6.5217391304347824E-2</v>
      </c>
      <c r="Y34" s="19">
        <f>IF(S34&gt;0,(S34/R34),"")</f>
        <v>0.89375000000000004</v>
      </c>
      <c r="Z34" s="18">
        <f>IF(S34&gt;0,(R34-S34)/O34,"")</f>
        <v>0.36956521739130432</v>
      </c>
      <c r="AA34" s="18">
        <f>IF(S34&gt;0,O34/C34,"")</f>
        <v>8.625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v>45</v>
      </c>
      <c r="E35" s="3">
        <v>77</v>
      </c>
      <c r="F35" s="3"/>
      <c r="G35" s="3">
        <v>68</v>
      </c>
      <c r="H35" s="3"/>
      <c r="I35" s="3"/>
      <c r="J35" s="67">
        <v>41</v>
      </c>
      <c r="K35" s="83">
        <f>SUM(E35:J35)</f>
        <v>186</v>
      </c>
      <c r="L35" s="67">
        <v>184</v>
      </c>
      <c r="M35" s="3">
        <v>13</v>
      </c>
      <c r="N35" s="3">
        <v>1</v>
      </c>
      <c r="O35" s="22">
        <f>SUM(L35:N35)</f>
        <v>198</v>
      </c>
      <c r="P35" s="22">
        <f>+D35+K35-O35</f>
        <v>33</v>
      </c>
      <c r="Q35" s="3"/>
      <c r="R35" s="67">
        <v>1342</v>
      </c>
      <c r="S35" s="67">
        <v>1062</v>
      </c>
      <c r="T35" s="67">
        <v>1198</v>
      </c>
      <c r="U35" s="67">
        <v>1179</v>
      </c>
      <c r="V35" s="3"/>
      <c r="W35" s="18">
        <f>IF(S35&gt;0,T35/O35,"")</f>
        <v>6.0505050505050502</v>
      </c>
      <c r="X35" s="19">
        <f>IF(N35&gt;0,(N35/O35),"")</f>
        <v>5.0505050505050509E-3</v>
      </c>
      <c r="Y35" s="19">
        <f>IF(S35&gt;0,(S35/R35),"")</f>
        <v>0.79135618479880776</v>
      </c>
      <c r="Z35" s="18">
        <f>IF(S35&gt;0,(R35-S35)/O35,"")</f>
        <v>1.4141414141414141</v>
      </c>
      <c r="AA35" s="18">
        <f>IF(S35&gt;0,O35/C35,"")</f>
        <v>4.0408163265306118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90" customHeight="1" x14ac:dyDescent="0.2">
      <c r="A39" s="29" t="s">
        <v>96</v>
      </c>
      <c r="B39" s="30" t="s">
        <v>97</v>
      </c>
      <c r="C39" s="31">
        <f>+C51-SUM(C40:C50)</f>
        <v>5371</v>
      </c>
      <c r="E39" s="135" t="s">
        <v>98</v>
      </c>
      <c r="F39" s="136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237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customHeight="1" x14ac:dyDescent="0.2">
      <c r="A43" s="47" t="s">
        <v>111</v>
      </c>
      <c r="B43" s="46" t="s">
        <v>112</v>
      </c>
      <c r="C43" s="38"/>
      <c r="E43" s="135" t="s">
        <v>113</v>
      </c>
      <c r="F43" s="136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customHeight="1" x14ac:dyDescent="0.2">
      <c r="A46" s="54" t="s">
        <v>122</v>
      </c>
      <c r="B46" s="37" t="s">
        <v>123</v>
      </c>
      <c r="C46" s="38"/>
      <c r="E46" s="36" t="s">
        <v>124</v>
      </c>
      <c r="F46" s="147" t="s">
        <v>125</v>
      </c>
      <c r="G46" s="148"/>
      <c r="H46" s="148"/>
      <c r="I46" s="149"/>
      <c r="J46" s="53"/>
      <c r="U46" s="34"/>
      <c r="V46" s="35"/>
    </row>
    <row r="47" spans="1:27" ht="15" customHeight="1" x14ac:dyDescent="0.2">
      <c r="A47" s="55" t="s">
        <v>126</v>
      </c>
      <c r="B47" s="37" t="s">
        <v>127</v>
      </c>
      <c r="C47" s="38"/>
      <c r="E47" s="36" t="s">
        <v>128</v>
      </c>
      <c r="F47" s="137" t="s">
        <v>129</v>
      </c>
      <c r="G47" s="138"/>
      <c r="H47" s="138"/>
      <c r="I47" s="139"/>
      <c r="J47" s="53">
        <v>56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303</v>
      </c>
      <c r="E48" s="56" t="s">
        <v>132</v>
      </c>
      <c r="F48" s="57" t="s">
        <v>24</v>
      </c>
      <c r="G48" s="48"/>
      <c r="H48" s="48"/>
      <c r="I48" s="32"/>
      <c r="J48" s="58">
        <f>SUM(J44:J47)</f>
        <v>56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189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32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6132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42" t="s">
        <v>146</v>
      </c>
      <c r="J60" s="142"/>
      <c r="K60" s="142"/>
      <c r="L60" s="142"/>
      <c r="M60" s="142"/>
      <c r="N60" s="142"/>
      <c r="O60" s="142"/>
    </row>
    <row r="61" spans="1:27" ht="15.75" customHeight="1" x14ac:dyDescent="0.25">
      <c r="A61" s="1" t="s">
        <v>1</v>
      </c>
      <c r="B61" s="3" t="s">
        <v>2</v>
      </c>
      <c r="D61" s="140" t="s">
        <v>3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4"/>
      <c r="U61" s="4"/>
      <c r="V61" s="4"/>
    </row>
    <row r="62" spans="1:27" ht="15" x14ac:dyDescent="0.2">
      <c r="A62" s="1" t="s">
        <v>4</v>
      </c>
      <c r="B62" s="3" t="s">
        <v>175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1.25" customHeight="1" x14ac:dyDescent="0.2">
      <c r="A64" s="143" t="s">
        <v>6</v>
      </c>
      <c r="B64" s="145" t="s">
        <v>7</v>
      </c>
      <c r="C64" s="132" t="s">
        <v>8</v>
      </c>
      <c r="D64" s="132" t="s">
        <v>9</v>
      </c>
      <c r="E64" s="130" t="s">
        <v>10</v>
      </c>
      <c r="F64" s="134"/>
      <c r="G64" s="134"/>
      <c r="H64" s="134"/>
      <c r="I64" s="134"/>
      <c r="J64" s="134"/>
      <c r="K64" s="131"/>
      <c r="L64" s="130" t="s">
        <v>11</v>
      </c>
      <c r="M64" s="134"/>
      <c r="N64" s="134"/>
      <c r="O64" s="131"/>
      <c r="P64" s="132" t="s">
        <v>12</v>
      </c>
      <c r="Q64" s="132" t="s">
        <v>13</v>
      </c>
      <c r="R64" s="130" t="s">
        <v>14</v>
      </c>
      <c r="S64" s="131"/>
      <c r="T64" s="130" t="s">
        <v>15</v>
      </c>
      <c r="U64" s="131"/>
      <c r="V64" s="132" t="s">
        <v>16</v>
      </c>
      <c r="W64" s="130" t="s">
        <v>17</v>
      </c>
      <c r="X64" s="134"/>
      <c r="Y64" s="134"/>
      <c r="Z64" s="134"/>
      <c r="AA64" s="131"/>
    </row>
    <row r="65" spans="1:27" ht="56.25" x14ac:dyDescent="0.2">
      <c r="A65" s="144"/>
      <c r="B65" s="146"/>
      <c r="C65" s="133"/>
      <c r="D65" s="133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3" t="s">
        <v>24</v>
      </c>
      <c r="L65" s="8" t="s">
        <v>25</v>
      </c>
      <c r="M65" s="9" t="s">
        <v>26</v>
      </c>
      <c r="N65" s="122" t="s">
        <v>27</v>
      </c>
      <c r="O65" s="9" t="s">
        <v>24</v>
      </c>
      <c r="P65" s="133"/>
      <c r="Q65" s="133"/>
      <c r="R65" s="121" t="s">
        <v>28</v>
      </c>
      <c r="S65" s="9" t="s">
        <v>29</v>
      </c>
      <c r="T65" s="121" t="s">
        <v>24</v>
      </c>
      <c r="U65" s="9" t="s">
        <v>30</v>
      </c>
      <c r="V65" s="133"/>
      <c r="W65" s="8" t="s">
        <v>31</v>
      </c>
      <c r="X65" s="14" t="s">
        <v>32</v>
      </c>
      <c r="Y65" s="14" t="s">
        <v>33</v>
      </c>
      <c r="Z65" s="14" t="s">
        <v>34</v>
      </c>
      <c r="AA65" s="123" t="s">
        <v>35</v>
      </c>
    </row>
    <row r="66" spans="1:27" ht="33.75" customHeight="1" x14ac:dyDescent="0.25">
      <c r="A66" s="15"/>
      <c r="B66" s="124" t="s">
        <v>36</v>
      </c>
      <c r="C66" s="17">
        <f t="shared" ref="C66:V66" si="9">SUM(C67:C78)</f>
        <v>292</v>
      </c>
      <c r="D66" s="17">
        <f t="shared" si="9"/>
        <v>223</v>
      </c>
      <c r="E66" s="17">
        <f t="shared" si="9"/>
        <v>994</v>
      </c>
      <c r="F66" s="17">
        <f t="shared" si="9"/>
        <v>0</v>
      </c>
      <c r="G66" s="17">
        <f t="shared" si="9"/>
        <v>86</v>
      </c>
      <c r="H66" s="17">
        <f t="shared" si="9"/>
        <v>0</v>
      </c>
      <c r="I66" s="17">
        <f t="shared" si="9"/>
        <v>160</v>
      </c>
      <c r="J66" s="17">
        <f t="shared" si="9"/>
        <v>241</v>
      </c>
      <c r="K66" s="17">
        <f t="shared" si="9"/>
        <v>1481</v>
      </c>
      <c r="L66" s="17">
        <f t="shared" si="9"/>
        <v>1161</v>
      </c>
      <c r="M66" s="17">
        <f t="shared" si="9"/>
        <v>241</v>
      </c>
      <c r="N66" s="17">
        <f t="shared" si="9"/>
        <v>69</v>
      </c>
      <c r="O66" s="17">
        <f t="shared" si="9"/>
        <v>1471</v>
      </c>
      <c r="P66" s="17">
        <f t="shared" si="9"/>
        <v>233</v>
      </c>
      <c r="Q66" s="17">
        <f t="shared" si="9"/>
        <v>0</v>
      </c>
      <c r="R66" s="17">
        <f t="shared" si="9"/>
        <v>8324</v>
      </c>
      <c r="S66" s="17">
        <f t="shared" si="9"/>
        <v>6436</v>
      </c>
      <c r="T66" s="17">
        <f t="shared" si="9"/>
        <v>6571</v>
      </c>
      <c r="U66" s="17">
        <f t="shared" si="9"/>
        <v>6100</v>
      </c>
      <c r="V66" s="17">
        <f t="shared" si="9"/>
        <v>0</v>
      </c>
      <c r="W66" s="18">
        <f t="shared" ref="W66:W70" si="10">IF(S66&gt;0,T66/O66,"")</f>
        <v>4.4670292318150917</v>
      </c>
      <c r="X66" s="19">
        <f t="shared" ref="X66:X70" si="11">IF(N66&gt;0,(N66/O66),"")</f>
        <v>4.6906866077498298E-2</v>
      </c>
      <c r="Y66" s="19">
        <f t="shared" ref="Y66:Y70" si="12">IF(S66&gt;0,(S66/R66),"")</f>
        <v>0.77318596828447861</v>
      </c>
      <c r="Z66" s="18">
        <f t="shared" ref="Z66:Z70" si="13">IF(S66&gt;0,(R66-S66)/O66,"")</f>
        <v>1.2834806254248809</v>
      </c>
      <c r="AA66" s="18">
        <f t="shared" ref="AA66:AA70" si="14">IF(S66&gt;0,O66/C66,"")</f>
        <v>5.0376712328767121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73</v>
      </c>
      <c r="E67" s="3">
        <f t="shared" si="15"/>
        <v>338</v>
      </c>
      <c r="F67" s="3">
        <f t="shared" si="15"/>
        <v>0</v>
      </c>
      <c r="G67" s="3">
        <f t="shared" si="15"/>
        <v>5</v>
      </c>
      <c r="H67" s="3">
        <f t="shared" si="15"/>
        <v>0</v>
      </c>
      <c r="I67" s="3">
        <f t="shared" si="15"/>
        <v>0</v>
      </c>
      <c r="J67" s="3">
        <f t="shared" si="15"/>
        <v>78</v>
      </c>
      <c r="K67" s="22">
        <f>SUM(E67:J67)</f>
        <v>421</v>
      </c>
      <c r="L67" s="67">
        <f>+L8+L9</f>
        <v>295</v>
      </c>
      <c r="M67" s="67">
        <f t="shared" ref="M67:N67" si="16">+M8+M9</f>
        <v>76</v>
      </c>
      <c r="N67" s="67">
        <f t="shared" si="16"/>
        <v>44</v>
      </c>
      <c r="O67" s="22">
        <f t="shared" ref="O67:O70" si="17">SUM(L67:N67)</f>
        <v>415</v>
      </c>
      <c r="P67" s="22">
        <f t="shared" ref="P67:P68" si="18">+D67+K67-O67</f>
        <v>79</v>
      </c>
      <c r="Q67" s="3"/>
      <c r="R67" s="3">
        <f>+R8+R9</f>
        <v>2289</v>
      </c>
      <c r="S67" s="3">
        <f t="shared" ref="S67:U67" si="19">+S8+S9</f>
        <v>2244</v>
      </c>
      <c r="T67" s="3">
        <f t="shared" si="19"/>
        <v>2307</v>
      </c>
      <c r="U67" s="3">
        <f t="shared" si="19"/>
        <v>2290</v>
      </c>
      <c r="V67" s="3"/>
      <c r="W67" s="18">
        <f t="shared" si="10"/>
        <v>5.5590361445783136</v>
      </c>
      <c r="X67" s="19">
        <f t="shared" si="11"/>
        <v>0.10602409638554217</v>
      </c>
      <c r="Y67" s="19">
        <f t="shared" si="12"/>
        <v>0.98034076015727389</v>
      </c>
      <c r="Z67" s="18">
        <f t="shared" si="13"/>
        <v>0.10843373493975904</v>
      </c>
      <c r="AA67" s="18">
        <f t="shared" si="14"/>
        <v>5.1234567901234565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16</v>
      </c>
      <c r="E68" s="3">
        <f t="shared" si="20"/>
        <v>101</v>
      </c>
      <c r="F68" s="3">
        <f t="shared" si="20"/>
        <v>0</v>
      </c>
      <c r="G68" s="3">
        <f t="shared" si="20"/>
        <v>6</v>
      </c>
      <c r="H68" s="3">
        <f t="shared" si="20"/>
        <v>0</v>
      </c>
      <c r="I68" s="3">
        <f t="shared" si="20"/>
        <v>0</v>
      </c>
      <c r="J68" s="3">
        <f t="shared" si="20"/>
        <v>21</v>
      </c>
      <c r="K68" s="22">
        <f t="shared" ref="K68:K70" si="21">SUM(E68:J68)</f>
        <v>128</v>
      </c>
      <c r="L68" s="3">
        <f>+L13</f>
        <v>115</v>
      </c>
      <c r="M68" s="3">
        <f t="shared" ref="M68:N68" si="22">+M13</f>
        <v>12</v>
      </c>
      <c r="N68" s="3">
        <f t="shared" si="22"/>
        <v>0</v>
      </c>
      <c r="O68" s="22">
        <f t="shared" si="17"/>
        <v>127</v>
      </c>
      <c r="P68" s="22">
        <f t="shared" si="18"/>
        <v>17</v>
      </c>
      <c r="Q68" s="3"/>
      <c r="R68" s="3">
        <f>+R13</f>
        <v>775</v>
      </c>
      <c r="S68" s="3">
        <f t="shared" ref="S68:U70" si="23">+S13</f>
        <v>477</v>
      </c>
      <c r="T68" s="3">
        <f t="shared" si="23"/>
        <v>475</v>
      </c>
      <c r="U68" s="3">
        <f t="shared" si="23"/>
        <v>466</v>
      </c>
      <c r="V68" s="3"/>
      <c r="W68" s="18">
        <f t="shared" si="10"/>
        <v>3.7401574803149606</v>
      </c>
      <c r="X68" s="19" t="str">
        <f t="shared" si="11"/>
        <v/>
      </c>
      <c r="Y68" s="19">
        <f t="shared" si="12"/>
        <v>0.61548387096774193</v>
      </c>
      <c r="Z68" s="18">
        <f t="shared" si="13"/>
        <v>2.3464566929133857</v>
      </c>
      <c r="AA68" s="18">
        <f t="shared" si="14"/>
        <v>4.2333333333333334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10</v>
      </c>
      <c r="E69" s="67">
        <f t="shared" si="20"/>
        <v>36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36</v>
      </c>
      <c r="L69" s="67">
        <f>+L14</f>
        <v>5</v>
      </c>
      <c r="M69" s="67">
        <f>+M14</f>
        <v>0</v>
      </c>
      <c r="N69" s="67">
        <f>+N14</f>
        <v>2</v>
      </c>
      <c r="O69" s="83">
        <f t="shared" si="17"/>
        <v>7</v>
      </c>
      <c r="P69" s="83">
        <v>4</v>
      </c>
      <c r="Q69" s="67"/>
      <c r="R69" s="67">
        <f>+R14</f>
        <v>300</v>
      </c>
      <c r="S69" s="67">
        <f t="shared" si="23"/>
        <v>148</v>
      </c>
      <c r="T69" s="67">
        <f t="shared" si="23"/>
        <v>189</v>
      </c>
      <c r="U69" s="67">
        <f t="shared" si="23"/>
        <v>189</v>
      </c>
      <c r="V69" s="67"/>
      <c r="W69" s="90">
        <f t="shared" si="10"/>
        <v>27</v>
      </c>
      <c r="X69" s="91">
        <f t="shared" si="11"/>
        <v>0.2857142857142857</v>
      </c>
      <c r="Y69" s="91">
        <f t="shared" si="12"/>
        <v>0.49333333333333335</v>
      </c>
      <c r="Z69" s="90">
        <f t="shared" si="13"/>
        <v>21.714285714285715</v>
      </c>
      <c r="AA69" s="90">
        <f t="shared" si="14"/>
        <v>0.7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4</v>
      </c>
      <c r="E70" s="67">
        <f t="shared" si="20"/>
        <v>14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14</v>
      </c>
      <c r="L70" s="67">
        <f>+L15</f>
        <v>43</v>
      </c>
      <c r="M70" s="67">
        <f>+M15</f>
        <v>0</v>
      </c>
      <c r="N70" s="67">
        <f>+N15</f>
        <v>0</v>
      </c>
      <c r="O70" s="83">
        <f t="shared" si="17"/>
        <v>43</v>
      </c>
      <c r="P70" s="83">
        <v>10</v>
      </c>
      <c r="Q70" s="67"/>
      <c r="R70" s="67">
        <f>+R15</f>
        <v>305</v>
      </c>
      <c r="S70" s="67">
        <f t="shared" si="23"/>
        <v>240</v>
      </c>
      <c r="T70" s="67">
        <f t="shared" si="23"/>
        <v>147</v>
      </c>
      <c r="U70" s="67">
        <f t="shared" si="23"/>
        <v>138</v>
      </c>
      <c r="V70" s="67"/>
      <c r="W70" s="90">
        <f t="shared" si="10"/>
        <v>3.4186046511627906</v>
      </c>
      <c r="X70" s="91" t="str">
        <f t="shared" si="11"/>
        <v/>
      </c>
      <c r="Y70" s="91">
        <f t="shared" si="12"/>
        <v>0.78688524590163933</v>
      </c>
      <c r="Z70" s="90">
        <f t="shared" si="13"/>
        <v>1.5116279069767442</v>
      </c>
      <c r="AA70" s="90">
        <f t="shared" si="14"/>
        <v>4.3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4">+D17</f>
        <v>20</v>
      </c>
      <c r="E71" s="3">
        <f t="shared" si="24"/>
        <v>205</v>
      </c>
      <c r="F71" s="3">
        <f t="shared" si="24"/>
        <v>0</v>
      </c>
      <c r="G71" s="3">
        <f t="shared" si="24"/>
        <v>2</v>
      </c>
      <c r="H71" s="3">
        <f t="shared" si="24"/>
        <v>0</v>
      </c>
      <c r="I71" s="3">
        <f t="shared" si="24"/>
        <v>0</v>
      </c>
      <c r="J71" s="3">
        <f t="shared" si="24"/>
        <v>1</v>
      </c>
      <c r="K71" s="22">
        <f>SUM(E71:J71)</f>
        <v>208</v>
      </c>
      <c r="L71" s="3">
        <f>+L17</f>
        <v>198</v>
      </c>
      <c r="M71" s="3">
        <f t="shared" ref="M71:N72" si="25">+M17</f>
        <v>2</v>
      </c>
      <c r="N71" s="3">
        <f t="shared" si="25"/>
        <v>0</v>
      </c>
      <c r="O71" s="22">
        <f>SUM(L71:N71)</f>
        <v>200</v>
      </c>
      <c r="P71" s="22">
        <f>+D71+K71-O71</f>
        <v>28</v>
      </c>
      <c r="Q71" s="3"/>
      <c r="R71" s="3">
        <f>+R17</f>
        <v>1170</v>
      </c>
      <c r="S71" s="3">
        <f t="shared" ref="S71:U72" si="26">+S17</f>
        <v>780</v>
      </c>
      <c r="T71" s="3">
        <f t="shared" si="26"/>
        <v>757</v>
      </c>
      <c r="U71" s="3">
        <f t="shared" si="26"/>
        <v>754</v>
      </c>
      <c r="V71" s="3"/>
      <c r="W71" s="18">
        <f>IF(S71&gt;0,T71/O71,"")</f>
        <v>3.7850000000000001</v>
      </c>
      <c r="X71" s="19" t="str">
        <f>IF(N71&gt;0,(N71/O71),"")</f>
        <v/>
      </c>
      <c r="Y71" s="19">
        <f>IF(S71&gt;0,(S71/R71),"")</f>
        <v>0.66666666666666663</v>
      </c>
      <c r="Z71" s="18">
        <f>IF(S71&gt;0,(R71-S71)/O71,"")</f>
        <v>1.95</v>
      </c>
      <c r="AA71" s="18">
        <f>IF(S71&gt;0,O71/C71,"")</f>
        <v>5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5</v>
      </c>
      <c r="E72" s="3">
        <f t="shared" si="24"/>
        <v>47</v>
      </c>
      <c r="F72" s="3">
        <f t="shared" si="24"/>
        <v>0</v>
      </c>
      <c r="G72" s="3">
        <f t="shared" si="24"/>
        <v>3</v>
      </c>
      <c r="H72" s="3">
        <f t="shared" si="24"/>
        <v>0</v>
      </c>
      <c r="I72" s="3">
        <f t="shared" si="24"/>
        <v>0</v>
      </c>
      <c r="J72" s="3">
        <f t="shared" si="24"/>
        <v>0</v>
      </c>
      <c r="K72" s="22">
        <f t="shared" ref="K72:K75" si="27">SUM(E72:J72)</f>
        <v>50</v>
      </c>
      <c r="L72" s="3">
        <f>+L18</f>
        <v>48</v>
      </c>
      <c r="M72" s="3">
        <f t="shared" si="25"/>
        <v>0</v>
      </c>
      <c r="N72" s="3">
        <f t="shared" si="25"/>
        <v>0</v>
      </c>
      <c r="O72" s="22">
        <f t="shared" ref="O72:O75" si="28">SUM(L72:N72)</f>
        <v>48</v>
      </c>
      <c r="P72" s="22">
        <f t="shared" ref="P72:P78" si="29">+D72+K72-O72</f>
        <v>7</v>
      </c>
      <c r="Q72" s="3"/>
      <c r="R72" s="3">
        <f>+R18</f>
        <v>288</v>
      </c>
      <c r="S72" s="3">
        <f t="shared" si="26"/>
        <v>115</v>
      </c>
      <c r="T72" s="3">
        <f t="shared" si="26"/>
        <v>125</v>
      </c>
      <c r="U72" s="3">
        <f t="shared" si="26"/>
        <v>125</v>
      </c>
      <c r="V72" s="3"/>
      <c r="W72" s="18">
        <f t="shared" ref="W72:W75" si="30">IF(S72&gt;0,T72/O72,"")</f>
        <v>2.6041666666666665</v>
      </c>
      <c r="X72" s="19" t="str">
        <f t="shared" ref="X72:X75" si="31">IF(N72&gt;0,(N72/O72),"")</f>
        <v/>
      </c>
      <c r="Y72" s="19">
        <f t="shared" ref="Y72:Y75" si="32">IF(S72&gt;0,(S72/R72),"")</f>
        <v>0.39930555555555558</v>
      </c>
      <c r="Z72" s="18">
        <f t="shared" ref="Z72:Z75" si="33">IF(S72&gt;0,(R72-S72)/O72,"")</f>
        <v>3.6041666666666665</v>
      </c>
      <c r="AA72" s="18">
        <f t="shared" ref="AA72:AA75" si="34">IF(S72&gt;0,O72/C72,"")</f>
        <v>4.8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17</v>
      </c>
      <c r="E73" s="3">
        <f t="shared" si="35"/>
        <v>9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160</v>
      </c>
      <c r="J73" s="3">
        <f t="shared" si="35"/>
        <v>8</v>
      </c>
      <c r="K73" s="22">
        <f t="shared" si="27"/>
        <v>177</v>
      </c>
      <c r="L73" s="3">
        <f>+L24</f>
        <v>174</v>
      </c>
      <c r="M73" s="3">
        <f t="shared" ref="M73:N73" si="36">+M24</f>
        <v>0</v>
      </c>
      <c r="N73" s="3">
        <f t="shared" si="36"/>
        <v>1</v>
      </c>
      <c r="O73" s="22">
        <f t="shared" si="28"/>
        <v>175</v>
      </c>
      <c r="P73" s="22">
        <f t="shared" si="29"/>
        <v>19</v>
      </c>
      <c r="Q73" s="24"/>
      <c r="R73" s="3">
        <f>+R24</f>
        <v>775</v>
      </c>
      <c r="S73" s="3">
        <f t="shared" ref="S73:U73" si="37">+S24</f>
        <v>394</v>
      </c>
      <c r="T73" s="3">
        <f t="shared" si="37"/>
        <v>391</v>
      </c>
      <c r="U73" s="3">
        <f t="shared" si="37"/>
        <v>0</v>
      </c>
      <c r="V73" s="3"/>
      <c r="W73" s="18">
        <f t="shared" si="30"/>
        <v>2.2342857142857144</v>
      </c>
      <c r="X73" s="19">
        <f t="shared" si="31"/>
        <v>5.7142857142857143E-3</v>
      </c>
      <c r="Y73" s="19">
        <f>IF(S73&gt;0,(S73/R73),"")</f>
        <v>0.50838709677419358</v>
      </c>
      <c r="Z73" s="18">
        <f>IF(S73&gt;0,(R73-S73)/O73,"")</f>
        <v>2.177142857142857</v>
      </c>
      <c r="AA73" s="18">
        <f t="shared" si="34"/>
        <v>6.7307692307692308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8</v>
      </c>
      <c r="E74" s="3">
        <f t="shared" si="38"/>
        <v>11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24</v>
      </c>
      <c r="K74" s="22">
        <f t="shared" si="27"/>
        <v>35</v>
      </c>
      <c r="L74" s="3">
        <f>+L26</f>
        <v>3</v>
      </c>
      <c r="M74" s="3">
        <f t="shared" ref="M74:N74" si="39">+M26</f>
        <v>24</v>
      </c>
      <c r="N74" s="3">
        <f t="shared" si="39"/>
        <v>8</v>
      </c>
      <c r="O74" s="22">
        <f t="shared" si="28"/>
        <v>35</v>
      </c>
      <c r="P74" s="22">
        <f t="shared" si="29"/>
        <v>8</v>
      </c>
      <c r="Q74" s="3"/>
      <c r="R74" s="3">
        <f>+R26</f>
        <v>240</v>
      </c>
      <c r="S74" s="3">
        <f t="shared" ref="S74:U74" si="40">+S26</f>
        <v>229</v>
      </c>
      <c r="T74" s="3">
        <f t="shared" si="40"/>
        <v>237</v>
      </c>
      <c r="U74" s="3">
        <f t="shared" si="40"/>
        <v>237</v>
      </c>
      <c r="V74" s="3"/>
      <c r="W74" s="18">
        <f t="shared" si="30"/>
        <v>6.7714285714285714</v>
      </c>
      <c r="X74" s="19">
        <f t="shared" si="31"/>
        <v>0.22857142857142856</v>
      </c>
      <c r="Y74" s="19">
        <f t="shared" si="32"/>
        <v>0.95416666666666672</v>
      </c>
      <c r="Z74" s="18">
        <f t="shared" si="33"/>
        <v>0.31428571428571428</v>
      </c>
      <c r="AA74" s="18">
        <f t="shared" si="34"/>
        <v>4.375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5</v>
      </c>
      <c r="E75" s="3">
        <f t="shared" si="41"/>
        <v>15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32</v>
      </c>
      <c r="K75" s="22">
        <f t="shared" si="27"/>
        <v>47</v>
      </c>
      <c r="L75" s="3">
        <f>+L28</f>
        <v>4</v>
      </c>
      <c r="M75" s="3">
        <f t="shared" ref="M75:N75" si="42">+M28</f>
        <v>39</v>
      </c>
      <c r="N75" s="3">
        <f t="shared" si="42"/>
        <v>3</v>
      </c>
      <c r="O75" s="22">
        <f t="shared" si="28"/>
        <v>46</v>
      </c>
      <c r="P75" s="22">
        <f t="shared" si="29"/>
        <v>6</v>
      </c>
      <c r="Q75" s="3"/>
      <c r="R75" s="3">
        <f>+R28</f>
        <v>180</v>
      </c>
      <c r="S75" s="3">
        <f t="shared" ref="S75:U75" si="43">+S28</f>
        <v>167</v>
      </c>
      <c r="T75" s="3">
        <f t="shared" si="43"/>
        <v>165</v>
      </c>
      <c r="U75" s="3">
        <f t="shared" si="43"/>
        <v>160</v>
      </c>
      <c r="V75" s="3"/>
      <c r="W75" s="18">
        <f t="shared" si="30"/>
        <v>3.5869565217391304</v>
      </c>
      <c r="X75" s="19">
        <f t="shared" si="31"/>
        <v>6.5217391304347824E-2</v>
      </c>
      <c r="Y75" s="19">
        <f t="shared" si="32"/>
        <v>0.92777777777777781</v>
      </c>
      <c r="Z75" s="18">
        <f t="shared" si="33"/>
        <v>0.28260869565217389</v>
      </c>
      <c r="AA75" s="18">
        <f t="shared" si="34"/>
        <v>7.666666666666667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6</v>
      </c>
      <c r="E76" s="3">
        <f t="shared" si="44"/>
        <v>27</v>
      </c>
      <c r="F76" s="3">
        <f t="shared" si="44"/>
        <v>0</v>
      </c>
      <c r="G76" s="3">
        <f t="shared" si="44"/>
        <v>0</v>
      </c>
      <c r="H76" s="3">
        <f t="shared" si="44"/>
        <v>0</v>
      </c>
      <c r="I76" s="3">
        <f t="shared" si="44"/>
        <v>0</v>
      </c>
      <c r="J76" s="3">
        <f t="shared" si="44"/>
        <v>12</v>
      </c>
      <c r="K76" s="22">
        <f>SUM(E76:J76)</f>
        <v>39</v>
      </c>
      <c r="L76" s="3">
        <f>+L30</f>
        <v>17</v>
      </c>
      <c r="M76" s="3">
        <f t="shared" ref="M76:N76" si="45">+M30</f>
        <v>21</v>
      </c>
      <c r="N76" s="3">
        <f t="shared" si="45"/>
        <v>1</v>
      </c>
      <c r="O76" s="22">
        <f>SUM(L76:N76)</f>
        <v>39</v>
      </c>
      <c r="P76" s="22">
        <f t="shared" si="29"/>
        <v>6</v>
      </c>
      <c r="Q76" s="3"/>
      <c r="R76" s="3">
        <f>+R30</f>
        <v>180</v>
      </c>
      <c r="S76" s="3">
        <f t="shared" ref="S76:U76" si="46">+S30</f>
        <v>151</v>
      </c>
      <c r="T76" s="3">
        <f t="shared" si="46"/>
        <v>152</v>
      </c>
      <c r="U76" s="3">
        <f t="shared" si="46"/>
        <v>143</v>
      </c>
      <c r="V76" s="3"/>
      <c r="W76" s="18">
        <f>IF(S76&gt;0,T76/O76,"")</f>
        <v>3.8974358974358974</v>
      </c>
      <c r="X76" s="19">
        <f>IF(N76&gt;0,(N76/O76),"")</f>
        <v>2.564102564102564E-2</v>
      </c>
      <c r="Y76" s="19">
        <f>IF(S76&gt;0,(S76/R76),"")</f>
        <v>0.83888888888888891</v>
      </c>
      <c r="Z76" s="18">
        <f>IF(S76&gt;0,(R76-S76)/O76,"")</f>
        <v>0.74358974358974361</v>
      </c>
      <c r="AA76" s="18">
        <f>IF(S76&gt;0,O76/C76,"")</f>
        <v>6.5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59</v>
      </c>
      <c r="E77" s="3">
        <f t="shared" si="47"/>
        <v>191</v>
      </c>
      <c r="F77" s="3">
        <f t="shared" si="47"/>
        <v>0</v>
      </c>
      <c r="G77" s="3">
        <f t="shared" si="47"/>
        <v>70</v>
      </c>
      <c r="H77" s="3">
        <f t="shared" si="47"/>
        <v>0</v>
      </c>
      <c r="I77" s="3">
        <f t="shared" si="47"/>
        <v>0</v>
      </c>
      <c r="J77" s="3">
        <f t="shared" si="47"/>
        <v>65</v>
      </c>
      <c r="K77" s="22">
        <f>SUM(E77:J77)</f>
        <v>326</v>
      </c>
      <c r="L77" s="3">
        <f>+L34+L35</f>
        <v>259</v>
      </c>
      <c r="M77" s="3">
        <f t="shared" ref="M77:N77" si="48">+M34+M35</f>
        <v>67</v>
      </c>
      <c r="N77" s="3">
        <f t="shared" si="48"/>
        <v>10</v>
      </c>
      <c r="O77" s="22">
        <f>SUM(L77:N77)</f>
        <v>336</v>
      </c>
      <c r="P77" s="22">
        <f t="shared" si="29"/>
        <v>49</v>
      </c>
      <c r="Q77" s="3"/>
      <c r="R77" s="3">
        <f>+R34+R35</f>
        <v>1822</v>
      </c>
      <c r="S77" s="3">
        <f t="shared" ref="S77:U77" si="49">+S34+S35</f>
        <v>1491</v>
      </c>
      <c r="T77" s="3">
        <f t="shared" si="49"/>
        <v>1626</v>
      </c>
      <c r="U77" s="3">
        <f t="shared" si="49"/>
        <v>1598</v>
      </c>
      <c r="V77" s="3"/>
      <c r="W77" s="18">
        <f>IF(S77&gt;0,T77/O77,"")</f>
        <v>4.8392857142857144</v>
      </c>
      <c r="X77" s="19">
        <f>IF(N77&gt;0,(N77/O77),"")</f>
        <v>2.976190476190476E-2</v>
      </c>
      <c r="Y77" s="19">
        <f>IF(S77&gt;0,(S77/R77),"")</f>
        <v>0.81833150384193198</v>
      </c>
      <c r="Z77" s="18">
        <f>IF(S77&gt;0,(R77-S77)/O77,"")</f>
        <v>0.98511904761904767</v>
      </c>
      <c r="AA77" s="18">
        <f>IF(S77&gt;0,O77/C77,"")</f>
        <v>5.1692307692307695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174</v>
      </c>
      <c r="E80" s="17">
        <f t="shared" si="57"/>
        <v>790</v>
      </c>
      <c r="F80" s="17">
        <f t="shared" si="57"/>
        <v>0</v>
      </c>
      <c r="G80" s="17">
        <f t="shared" si="57"/>
        <v>80</v>
      </c>
      <c r="H80" s="17">
        <f t="shared" si="57"/>
        <v>0</v>
      </c>
      <c r="I80" s="17">
        <f t="shared" si="57"/>
        <v>160</v>
      </c>
      <c r="J80" s="17">
        <f t="shared" si="57"/>
        <v>152</v>
      </c>
      <c r="K80" s="17">
        <f t="shared" si="57"/>
        <v>1182</v>
      </c>
      <c r="L80" s="17">
        <f t="shared" si="57"/>
        <v>974</v>
      </c>
      <c r="M80" s="17">
        <f t="shared" si="57"/>
        <v>145</v>
      </c>
      <c r="N80" s="17">
        <f t="shared" si="57"/>
        <v>55</v>
      </c>
      <c r="O80" s="17">
        <f t="shared" si="57"/>
        <v>1174</v>
      </c>
      <c r="P80" s="17">
        <f t="shared" si="57"/>
        <v>182</v>
      </c>
      <c r="Q80" s="17">
        <f t="shared" si="57"/>
        <v>0</v>
      </c>
      <c r="R80" s="17">
        <f t="shared" si="57"/>
        <v>6344</v>
      </c>
      <c r="S80" s="17">
        <f>SUM(S67+S71+S72+S73+S77)</f>
        <v>5024</v>
      </c>
      <c r="T80" s="17">
        <f t="shared" si="57"/>
        <v>5206</v>
      </c>
      <c r="U80" s="17">
        <f t="shared" si="57"/>
        <v>4767</v>
      </c>
      <c r="V80" s="73"/>
      <c r="W80" s="73"/>
      <c r="X80" s="73"/>
      <c r="Y80" s="73"/>
      <c r="Z80" s="73"/>
      <c r="AA80" s="73"/>
    </row>
    <row r="82" spans="1:27" s="93" customFormat="1" ht="15.75" x14ac:dyDescent="0.25">
      <c r="F82" s="156" t="s">
        <v>148</v>
      </c>
      <c r="G82" s="156"/>
      <c r="H82" s="156"/>
      <c r="I82" s="156"/>
      <c r="J82" s="156"/>
      <c r="K82" s="156"/>
      <c r="L82" s="156"/>
    </row>
    <row r="83" spans="1:27" s="93" customFormat="1" x14ac:dyDescent="0.2"/>
    <row r="84" spans="1:27" s="93" customFormat="1" ht="11.25" customHeight="1" x14ac:dyDescent="0.2">
      <c r="A84" s="157" t="s">
        <v>6</v>
      </c>
      <c r="B84" s="159" t="s">
        <v>7</v>
      </c>
      <c r="C84" s="152" t="s">
        <v>8</v>
      </c>
      <c r="D84" s="152" t="s">
        <v>9</v>
      </c>
      <c r="E84" s="154" t="s">
        <v>10</v>
      </c>
      <c r="F84" s="161"/>
      <c r="G84" s="161"/>
      <c r="H84" s="161"/>
      <c r="I84" s="161"/>
      <c r="J84" s="161"/>
      <c r="K84" s="155"/>
      <c r="L84" s="154" t="s">
        <v>11</v>
      </c>
      <c r="M84" s="161"/>
      <c r="N84" s="161"/>
      <c r="O84" s="155"/>
      <c r="P84" s="152" t="s">
        <v>12</v>
      </c>
      <c r="Q84" s="152" t="s">
        <v>13</v>
      </c>
      <c r="R84" s="154" t="s">
        <v>14</v>
      </c>
      <c r="S84" s="155"/>
      <c r="T84" s="154" t="s">
        <v>15</v>
      </c>
      <c r="U84" s="155"/>
      <c r="V84" s="152" t="s">
        <v>16</v>
      </c>
      <c r="W84" s="154" t="s">
        <v>17</v>
      </c>
      <c r="X84" s="161"/>
      <c r="Y84" s="161"/>
      <c r="Z84" s="161"/>
      <c r="AA84" s="155"/>
    </row>
    <row r="85" spans="1:27" ht="56.25" x14ac:dyDescent="0.2">
      <c r="A85" s="158"/>
      <c r="B85" s="160"/>
      <c r="C85" s="153"/>
      <c r="D85" s="153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3" t="s">
        <v>24</v>
      </c>
      <c r="L85" s="8" t="s">
        <v>25</v>
      </c>
      <c r="M85" s="9" t="s">
        <v>26</v>
      </c>
      <c r="N85" s="122" t="s">
        <v>27</v>
      </c>
      <c r="O85" s="9" t="s">
        <v>24</v>
      </c>
      <c r="P85" s="153"/>
      <c r="Q85" s="153"/>
      <c r="R85" s="121" t="s">
        <v>28</v>
      </c>
      <c r="S85" s="9" t="s">
        <v>29</v>
      </c>
      <c r="T85" s="121" t="s">
        <v>24</v>
      </c>
      <c r="U85" s="9" t="s">
        <v>30</v>
      </c>
      <c r="V85" s="153"/>
      <c r="W85" s="8" t="s">
        <v>31</v>
      </c>
      <c r="X85" s="14" t="s">
        <v>32</v>
      </c>
      <c r="Y85" s="14" t="s">
        <v>33</v>
      </c>
      <c r="Z85" s="14" t="s">
        <v>34</v>
      </c>
      <c r="AA85" s="123" t="s">
        <v>35</v>
      </c>
    </row>
    <row r="86" spans="1:27" ht="33.75" customHeight="1" x14ac:dyDescent="0.25">
      <c r="A86" s="15"/>
      <c r="B86" s="124" t="s">
        <v>36</v>
      </c>
      <c r="C86" s="17">
        <f t="shared" ref="C86:V86" si="58">SUM(C87:C96)</f>
        <v>292</v>
      </c>
      <c r="D86" s="17">
        <f t="shared" si="58"/>
        <v>223</v>
      </c>
      <c r="E86" s="17">
        <f t="shared" si="58"/>
        <v>994</v>
      </c>
      <c r="F86" s="17">
        <f t="shared" si="58"/>
        <v>0</v>
      </c>
      <c r="G86" s="17">
        <f t="shared" si="58"/>
        <v>86</v>
      </c>
      <c r="H86" s="17">
        <f t="shared" si="58"/>
        <v>0</v>
      </c>
      <c r="I86" s="17">
        <f t="shared" si="58"/>
        <v>160</v>
      </c>
      <c r="J86" s="17">
        <f t="shared" si="58"/>
        <v>241</v>
      </c>
      <c r="K86" s="17">
        <f t="shared" si="58"/>
        <v>1481</v>
      </c>
      <c r="L86" s="17">
        <f t="shared" si="58"/>
        <v>1161</v>
      </c>
      <c r="M86" s="17">
        <f t="shared" si="58"/>
        <v>241</v>
      </c>
      <c r="N86" s="17">
        <f t="shared" si="58"/>
        <v>69</v>
      </c>
      <c r="O86" s="17">
        <f t="shared" si="58"/>
        <v>1471</v>
      </c>
      <c r="P86" s="17">
        <f t="shared" si="58"/>
        <v>233</v>
      </c>
      <c r="Q86" s="17">
        <f t="shared" si="58"/>
        <v>0</v>
      </c>
      <c r="R86" s="17">
        <f t="shared" si="58"/>
        <v>8324</v>
      </c>
      <c r="S86" s="17">
        <f t="shared" si="58"/>
        <v>6436</v>
      </c>
      <c r="T86" s="17">
        <f t="shared" si="58"/>
        <v>6571</v>
      </c>
      <c r="U86" s="17">
        <f t="shared" si="58"/>
        <v>6100</v>
      </c>
      <c r="V86" s="17">
        <f t="shared" si="58"/>
        <v>0</v>
      </c>
      <c r="W86" s="18">
        <f t="shared" ref="W86:W90" si="59">IF(S86&gt;0,T86/O86,"")</f>
        <v>4.4670292318150917</v>
      </c>
      <c r="X86" s="19">
        <f t="shared" ref="X86:X90" si="60">IF(N86&gt;0,(N86/O86),"")</f>
        <v>4.6906866077498298E-2</v>
      </c>
      <c r="Y86" s="19">
        <f t="shared" ref="Y86:Y90" si="61">IF(S86&gt;0,(S86/R86),"")</f>
        <v>0.77318596828447861</v>
      </c>
      <c r="Z86" s="18">
        <f t="shared" ref="Z86:Z90" si="62">IF(S86&gt;0,(R86-S86)/O86,"")</f>
        <v>1.2834806254248809</v>
      </c>
      <c r="AA86" s="18">
        <f t="shared" ref="AA86:AA90" si="63">IF(S86&gt;0,O86/C86,"")</f>
        <v>5.0376712328767121</v>
      </c>
    </row>
    <row r="87" spans="1:27" ht="15.75" x14ac:dyDescent="0.25">
      <c r="A87" s="20" t="s">
        <v>150</v>
      </c>
      <c r="B87" s="21" t="s">
        <v>149</v>
      </c>
      <c r="C87" s="100">
        <f>+C8+C18+C35</f>
        <v>124</v>
      </c>
      <c r="D87" s="100">
        <f t="shared" ref="D87:N87" si="64">+D8+D18+D35</f>
        <v>107</v>
      </c>
      <c r="E87" s="100">
        <f t="shared" si="64"/>
        <v>397</v>
      </c>
      <c r="F87" s="100">
        <f t="shared" si="64"/>
        <v>0</v>
      </c>
      <c r="G87" s="100">
        <f t="shared" si="64"/>
        <v>74</v>
      </c>
      <c r="H87" s="100">
        <f t="shared" si="64"/>
        <v>0</v>
      </c>
      <c r="I87" s="100">
        <f t="shared" si="64"/>
        <v>0</v>
      </c>
      <c r="J87" s="100">
        <f t="shared" si="64"/>
        <v>97</v>
      </c>
      <c r="K87" s="22">
        <f>SUM(E87:J87)</f>
        <v>568</v>
      </c>
      <c r="L87" s="101">
        <f t="shared" si="64"/>
        <v>477</v>
      </c>
      <c r="M87" s="100">
        <f t="shared" si="64"/>
        <v>64</v>
      </c>
      <c r="N87" s="101">
        <f t="shared" si="64"/>
        <v>31</v>
      </c>
      <c r="O87" s="22">
        <f t="shared" ref="O87:O90" si="65">SUM(L87:N87)</f>
        <v>572</v>
      </c>
      <c r="P87" s="22">
        <f t="shared" ref="P87:P90" si="66">+D87+K87-O87</f>
        <v>103</v>
      </c>
      <c r="Q87" s="100"/>
      <c r="R87" s="100">
        <f t="shared" ref="R87:U87" si="67">+R8+R18+R35</f>
        <v>3439</v>
      </c>
      <c r="S87" s="101">
        <f t="shared" si="67"/>
        <v>2956</v>
      </c>
      <c r="T87" s="100">
        <f t="shared" si="67"/>
        <v>3159</v>
      </c>
      <c r="U87" s="100">
        <f t="shared" si="67"/>
        <v>3123</v>
      </c>
      <c r="V87" s="100"/>
      <c r="W87" s="18">
        <f t="shared" si="59"/>
        <v>5.5227272727272725</v>
      </c>
      <c r="X87" s="19">
        <f t="shared" si="60"/>
        <v>5.4195804195804193E-2</v>
      </c>
      <c r="Y87" s="19">
        <f t="shared" si="61"/>
        <v>0.85955219540564121</v>
      </c>
      <c r="Z87" s="18">
        <f t="shared" si="62"/>
        <v>0.84440559440559437</v>
      </c>
      <c r="AA87" s="18">
        <f t="shared" si="63"/>
        <v>4.612903225806452</v>
      </c>
    </row>
    <row r="88" spans="1:27" ht="15" x14ac:dyDescent="0.2">
      <c r="A88" s="20" t="s">
        <v>151</v>
      </c>
      <c r="B88" s="21" t="s">
        <v>152</v>
      </c>
      <c r="C88" s="100">
        <f>+C34+C9</f>
        <v>32</v>
      </c>
      <c r="D88" s="100">
        <f t="shared" ref="D88:N88" si="68">+D34+D9</f>
        <v>30</v>
      </c>
      <c r="E88" s="100">
        <f t="shared" si="68"/>
        <v>179</v>
      </c>
      <c r="F88" s="100">
        <f t="shared" si="68"/>
        <v>0</v>
      </c>
      <c r="G88" s="100">
        <f t="shared" si="68"/>
        <v>4</v>
      </c>
      <c r="H88" s="100">
        <f t="shared" si="68"/>
        <v>0</v>
      </c>
      <c r="I88" s="100">
        <f t="shared" si="68"/>
        <v>0</v>
      </c>
      <c r="J88" s="100">
        <f t="shared" si="68"/>
        <v>46</v>
      </c>
      <c r="K88" s="22">
        <f t="shared" ref="K88:K90" si="69">SUM(E88:J88)</f>
        <v>229</v>
      </c>
      <c r="L88" s="100">
        <f t="shared" si="68"/>
        <v>125</v>
      </c>
      <c r="M88" s="100">
        <f t="shared" si="68"/>
        <v>79</v>
      </c>
      <c r="N88" s="100">
        <f t="shared" si="68"/>
        <v>23</v>
      </c>
      <c r="O88" s="22">
        <f t="shared" si="65"/>
        <v>227</v>
      </c>
      <c r="P88" s="22">
        <f t="shared" si="66"/>
        <v>32</v>
      </c>
      <c r="Q88" s="100"/>
      <c r="R88" s="100">
        <f t="shared" ref="R88:U88" si="70">+R34+R9</f>
        <v>960</v>
      </c>
      <c r="S88" s="100">
        <f t="shared" si="70"/>
        <v>894</v>
      </c>
      <c r="T88" s="100">
        <f t="shared" si="70"/>
        <v>899</v>
      </c>
      <c r="U88" s="100">
        <f t="shared" si="70"/>
        <v>890</v>
      </c>
      <c r="V88" s="100"/>
      <c r="W88" s="18">
        <f t="shared" si="59"/>
        <v>3.9603524229074889</v>
      </c>
      <c r="X88" s="19">
        <f t="shared" si="60"/>
        <v>0.1013215859030837</v>
      </c>
      <c r="Y88" s="19">
        <f t="shared" si="61"/>
        <v>0.93125000000000002</v>
      </c>
      <c r="Z88" s="18">
        <f t="shared" si="62"/>
        <v>0.29074889867841408</v>
      </c>
      <c r="AA88" s="18">
        <f t="shared" si="63"/>
        <v>7.09375</v>
      </c>
    </row>
    <row r="89" spans="1:27" ht="15" x14ac:dyDescent="0.2">
      <c r="A89" s="20" t="s">
        <v>153</v>
      </c>
      <c r="B89" s="23" t="s">
        <v>154</v>
      </c>
      <c r="C89" s="100">
        <f>+C26</f>
        <v>8</v>
      </c>
      <c r="D89" s="100">
        <f t="shared" ref="D89:N89" si="71">+D26</f>
        <v>8</v>
      </c>
      <c r="E89" s="100">
        <f t="shared" si="71"/>
        <v>11</v>
      </c>
      <c r="F89" s="100">
        <f t="shared" si="71"/>
        <v>0</v>
      </c>
      <c r="G89" s="100">
        <f t="shared" si="71"/>
        <v>0</v>
      </c>
      <c r="H89" s="100">
        <f t="shared" si="71"/>
        <v>0</v>
      </c>
      <c r="I89" s="100">
        <f t="shared" si="71"/>
        <v>0</v>
      </c>
      <c r="J89" s="100">
        <f t="shared" si="71"/>
        <v>24</v>
      </c>
      <c r="K89" s="22">
        <f t="shared" si="69"/>
        <v>35</v>
      </c>
      <c r="L89" s="100">
        <f t="shared" si="71"/>
        <v>3</v>
      </c>
      <c r="M89" s="100">
        <f t="shared" si="71"/>
        <v>24</v>
      </c>
      <c r="N89" s="100">
        <f t="shared" si="71"/>
        <v>8</v>
      </c>
      <c r="O89" s="22">
        <f t="shared" si="65"/>
        <v>35</v>
      </c>
      <c r="P89" s="22">
        <f t="shared" si="66"/>
        <v>8</v>
      </c>
      <c r="Q89" s="100"/>
      <c r="R89" s="100">
        <f t="shared" ref="R89:U89" si="72">+R26</f>
        <v>240</v>
      </c>
      <c r="S89" s="100">
        <f t="shared" si="72"/>
        <v>229</v>
      </c>
      <c r="T89" s="100">
        <f t="shared" si="72"/>
        <v>237</v>
      </c>
      <c r="U89" s="100">
        <f t="shared" si="72"/>
        <v>237</v>
      </c>
      <c r="V89" s="100"/>
      <c r="W89" s="18">
        <f t="shared" si="59"/>
        <v>6.7714285714285714</v>
      </c>
      <c r="X89" s="19">
        <f t="shared" si="60"/>
        <v>0.22857142857142856</v>
      </c>
      <c r="Y89" s="19">
        <f t="shared" si="61"/>
        <v>0.95416666666666672</v>
      </c>
      <c r="Z89" s="18">
        <f t="shared" si="62"/>
        <v>0.31428571428571428</v>
      </c>
      <c r="AA89" s="18">
        <f t="shared" si="63"/>
        <v>4.375</v>
      </c>
    </row>
    <row r="90" spans="1:27" ht="15" x14ac:dyDescent="0.2">
      <c r="A90" s="20" t="s">
        <v>155</v>
      </c>
      <c r="B90" s="23" t="s">
        <v>156</v>
      </c>
      <c r="C90" s="100">
        <f>+C28</f>
        <v>6</v>
      </c>
      <c r="D90" s="100">
        <f t="shared" ref="D90:N90" si="73">+D28</f>
        <v>5</v>
      </c>
      <c r="E90" s="100">
        <f t="shared" si="73"/>
        <v>15</v>
      </c>
      <c r="F90" s="100">
        <f t="shared" si="73"/>
        <v>0</v>
      </c>
      <c r="G90" s="100">
        <f t="shared" si="73"/>
        <v>0</v>
      </c>
      <c r="H90" s="100">
        <f t="shared" si="73"/>
        <v>0</v>
      </c>
      <c r="I90" s="100">
        <f t="shared" si="73"/>
        <v>0</v>
      </c>
      <c r="J90" s="100">
        <f t="shared" si="73"/>
        <v>32</v>
      </c>
      <c r="K90" s="22">
        <f t="shared" si="69"/>
        <v>47</v>
      </c>
      <c r="L90" s="100">
        <f t="shared" si="73"/>
        <v>4</v>
      </c>
      <c r="M90" s="100">
        <f t="shared" si="73"/>
        <v>39</v>
      </c>
      <c r="N90" s="100">
        <f t="shared" si="73"/>
        <v>3</v>
      </c>
      <c r="O90" s="22">
        <f t="shared" si="65"/>
        <v>46</v>
      </c>
      <c r="P90" s="22">
        <f t="shared" si="66"/>
        <v>6</v>
      </c>
      <c r="Q90" s="100"/>
      <c r="R90" s="100">
        <f t="shared" ref="R90:U90" si="74">+R28</f>
        <v>180</v>
      </c>
      <c r="S90" s="100">
        <f t="shared" si="74"/>
        <v>167</v>
      </c>
      <c r="T90" s="100">
        <f t="shared" si="74"/>
        <v>165</v>
      </c>
      <c r="U90" s="100">
        <f t="shared" si="74"/>
        <v>160</v>
      </c>
      <c r="V90" s="100"/>
      <c r="W90" s="18">
        <f t="shared" si="59"/>
        <v>3.5869565217391304</v>
      </c>
      <c r="X90" s="19">
        <f t="shared" si="60"/>
        <v>6.5217391304347824E-2</v>
      </c>
      <c r="Y90" s="19">
        <f t="shared" si="61"/>
        <v>0.92777777777777781</v>
      </c>
      <c r="Z90" s="18">
        <f t="shared" si="62"/>
        <v>0.28260869565217389</v>
      </c>
      <c r="AA90" s="18">
        <f t="shared" si="63"/>
        <v>7.666666666666667</v>
      </c>
    </row>
    <row r="91" spans="1:27" ht="15" x14ac:dyDescent="0.2">
      <c r="A91" s="20" t="s">
        <v>157</v>
      </c>
      <c r="B91" s="21" t="s">
        <v>158</v>
      </c>
      <c r="C91" s="100">
        <f>+C13</f>
        <v>30</v>
      </c>
      <c r="D91" s="100">
        <f t="shared" ref="D91:N91" si="75">+D13</f>
        <v>16</v>
      </c>
      <c r="E91" s="100">
        <f t="shared" si="75"/>
        <v>101</v>
      </c>
      <c r="F91" s="100">
        <f t="shared" si="75"/>
        <v>0</v>
      </c>
      <c r="G91" s="100">
        <f t="shared" si="75"/>
        <v>6</v>
      </c>
      <c r="H91" s="100">
        <f t="shared" si="75"/>
        <v>0</v>
      </c>
      <c r="I91" s="100">
        <f t="shared" si="75"/>
        <v>0</v>
      </c>
      <c r="J91" s="100">
        <f t="shared" si="75"/>
        <v>21</v>
      </c>
      <c r="K91" s="22">
        <f>SUM(E91:J91)</f>
        <v>128</v>
      </c>
      <c r="L91" s="100">
        <f t="shared" si="75"/>
        <v>115</v>
      </c>
      <c r="M91" s="100">
        <f t="shared" si="75"/>
        <v>12</v>
      </c>
      <c r="N91" s="100">
        <f t="shared" si="75"/>
        <v>0</v>
      </c>
      <c r="O91" s="22">
        <f>SUM(L91:N91)</f>
        <v>127</v>
      </c>
      <c r="P91" s="22">
        <f>+D91+K91-O91</f>
        <v>17</v>
      </c>
      <c r="Q91" s="100"/>
      <c r="R91" s="100">
        <f t="shared" ref="R91:U91" si="76">+R13</f>
        <v>775</v>
      </c>
      <c r="S91" s="100">
        <f t="shared" si="76"/>
        <v>477</v>
      </c>
      <c r="T91" s="100">
        <f t="shared" si="76"/>
        <v>475</v>
      </c>
      <c r="U91" s="100">
        <f t="shared" si="76"/>
        <v>466</v>
      </c>
      <c r="V91" s="100"/>
      <c r="W91" s="18">
        <f>IF(S91&gt;0,T91/O91,"")</f>
        <v>3.7401574803149606</v>
      </c>
      <c r="X91" s="19" t="str">
        <f>IF(N91&gt;0,(N91/O91),"")</f>
        <v/>
      </c>
      <c r="Y91" s="19">
        <f>IF(S91&gt;0,(S91/R91),"")</f>
        <v>0.61548387096774193</v>
      </c>
      <c r="Z91" s="18">
        <f>IF(S91&gt;0,(R91-S91)/O91,"")</f>
        <v>2.3464566929133857</v>
      </c>
      <c r="AA91" s="18">
        <f>IF(S91&gt;0,O91/C91,"")</f>
        <v>4.2333333333333334</v>
      </c>
    </row>
    <row r="92" spans="1:27" ht="15" x14ac:dyDescent="0.2">
      <c r="A92" s="20" t="s">
        <v>159</v>
      </c>
      <c r="B92" s="23" t="s">
        <v>160</v>
      </c>
      <c r="C92" s="100">
        <f>+C30</f>
        <v>6</v>
      </c>
      <c r="D92" s="100">
        <f t="shared" ref="D92:N92" si="77">+D30</f>
        <v>6</v>
      </c>
      <c r="E92" s="100">
        <f t="shared" si="77"/>
        <v>27</v>
      </c>
      <c r="F92" s="100">
        <f t="shared" si="77"/>
        <v>0</v>
      </c>
      <c r="G92" s="100">
        <f t="shared" si="77"/>
        <v>0</v>
      </c>
      <c r="H92" s="100">
        <f t="shared" si="77"/>
        <v>0</v>
      </c>
      <c r="I92" s="100">
        <f t="shared" si="77"/>
        <v>0</v>
      </c>
      <c r="J92" s="100">
        <f t="shared" si="77"/>
        <v>12</v>
      </c>
      <c r="K92" s="22">
        <f t="shared" ref="K92:K95" si="78">SUM(E92:J92)</f>
        <v>39</v>
      </c>
      <c r="L92" s="100">
        <f t="shared" si="77"/>
        <v>17</v>
      </c>
      <c r="M92" s="100">
        <f t="shared" si="77"/>
        <v>21</v>
      </c>
      <c r="N92" s="100">
        <f t="shared" si="77"/>
        <v>1</v>
      </c>
      <c r="O92" s="22">
        <f t="shared" ref="O92:O95" si="79">SUM(L92:N92)</f>
        <v>39</v>
      </c>
      <c r="P92" s="22">
        <f t="shared" ref="P92:P96" si="80">+D92+K92-O92</f>
        <v>6</v>
      </c>
      <c r="Q92" s="100"/>
      <c r="R92" s="100">
        <f t="shared" ref="R92:U92" si="81">+R30</f>
        <v>180</v>
      </c>
      <c r="S92" s="100">
        <f t="shared" si="81"/>
        <v>151</v>
      </c>
      <c r="T92" s="100">
        <f t="shared" si="81"/>
        <v>152</v>
      </c>
      <c r="U92" s="100">
        <f t="shared" si="81"/>
        <v>143</v>
      </c>
      <c r="V92" s="100"/>
      <c r="W92" s="18">
        <f t="shared" ref="W92:W95" si="82">IF(S92&gt;0,T92/O92,"")</f>
        <v>3.8974358974358974</v>
      </c>
      <c r="X92" s="19">
        <f t="shared" ref="X92:X95" si="83">IF(N92&gt;0,(N92/O92),"")</f>
        <v>2.564102564102564E-2</v>
      </c>
      <c r="Y92" s="19">
        <f t="shared" ref="Y92:Y95" si="84">IF(S92&gt;0,(S92/R92),"")</f>
        <v>0.83888888888888891</v>
      </c>
      <c r="Z92" s="18">
        <f t="shared" ref="Z92:Z95" si="85">IF(S92&gt;0,(R92-S92)/O92,"")</f>
        <v>0.74358974358974361</v>
      </c>
      <c r="AA92" s="18">
        <f t="shared" ref="AA92:AA95" si="86">IF(S92&gt;0,O92/C92,"")</f>
        <v>6.5</v>
      </c>
    </row>
    <row r="93" spans="1:27" s="5" customFormat="1" ht="26.25" x14ac:dyDescent="0.4">
      <c r="A93" s="20" t="s">
        <v>161</v>
      </c>
      <c r="B93" s="88" t="s">
        <v>162</v>
      </c>
      <c r="C93" s="101">
        <f t="shared" ref="C93:I93" si="87">+C14+C15</f>
        <v>20</v>
      </c>
      <c r="D93" s="101">
        <f t="shared" si="87"/>
        <v>14</v>
      </c>
      <c r="E93" s="101">
        <f t="shared" si="87"/>
        <v>50</v>
      </c>
      <c r="F93" s="101">
        <f t="shared" si="87"/>
        <v>0</v>
      </c>
      <c r="G93" s="101">
        <f t="shared" si="87"/>
        <v>0</v>
      </c>
      <c r="H93" s="101">
        <f t="shared" si="87"/>
        <v>0</v>
      </c>
      <c r="I93" s="101">
        <f t="shared" si="87"/>
        <v>0</v>
      </c>
      <c r="J93" s="101">
        <v>0</v>
      </c>
      <c r="K93" s="83">
        <f t="shared" si="78"/>
        <v>50</v>
      </c>
      <c r="L93" s="101">
        <f>+L14+L15</f>
        <v>48</v>
      </c>
      <c r="M93" s="101">
        <v>0</v>
      </c>
      <c r="N93" s="101">
        <f>+N14+N15</f>
        <v>2</v>
      </c>
      <c r="O93" s="83">
        <f t="shared" si="79"/>
        <v>50</v>
      </c>
      <c r="P93" s="83">
        <f t="shared" si="80"/>
        <v>14</v>
      </c>
      <c r="Q93" s="102"/>
      <c r="R93" s="101">
        <f>+R14+R15</f>
        <v>605</v>
      </c>
      <c r="S93" s="101">
        <f>+S14+S15</f>
        <v>388</v>
      </c>
      <c r="T93" s="101">
        <f>+T14+T15</f>
        <v>336</v>
      </c>
      <c r="U93" s="101">
        <f>+U14+U15</f>
        <v>327</v>
      </c>
      <c r="V93" s="101"/>
      <c r="W93" s="90">
        <f t="shared" si="82"/>
        <v>6.72</v>
      </c>
      <c r="X93" s="91">
        <f t="shared" si="83"/>
        <v>0.04</v>
      </c>
      <c r="Y93" s="91">
        <f t="shared" si="84"/>
        <v>0.64132231404958673</v>
      </c>
      <c r="Z93" s="90">
        <f t="shared" si="85"/>
        <v>4.34</v>
      </c>
      <c r="AA93" s="90">
        <f t="shared" si="86"/>
        <v>2.5</v>
      </c>
    </row>
    <row r="94" spans="1:27" ht="15" x14ac:dyDescent="0.2">
      <c r="A94" s="20" t="s">
        <v>163</v>
      </c>
      <c r="B94" s="21" t="s">
        <v>164</v>
      </c>
      <c r="C94" s="100">
        <f>+C17</f>
        <v>40</v>
      </c>
      <c r="D94" s="100">
        <f t="shared" ref="D94:J94" si="88">+D17</f>
        <v>20</v>
      </c>
      <c r="E94" s="100">
        <f t="shared" si="88"/>
        <v>205</v>
      </c>
      <c r="F94" s="100">
        <f t="shared" si="88"/>
        <v>0</v>
      </c>
      <c r="G94" s="100">
        <f t="shared" si="88"/>
        <v>2</v>
      </c>
      <c r="H94" s="100">
        <f t="shared" si="88"/>
        <v>0</v>
      </c>
      <c r="I94" s="100">
        <f t="shared" si="88"/>
        <v>0</v>
      </c>
      <c r="J94" s="100">
        <f t="shared" si="88"/>
        <v>1</v>
      </c>
      <c r="K94" s="22">
        <f t="shared" si="78"/>
        <v>208</v>
      </c>
      <c r="L94" s="100">
        <f>+L17</f>
        <v>198</v>
      </c>
      <c r="M94" s="100">
        <f t="shared" ref="M94:N94" si="89">+M17</f>
        <v>2</v>
      </c>
      <c r="N94" s="100">
        <f t="shared" si="89"/>
        <v>0</v>
      </c>
      <c r="O94" s="22">
        <f t="shared" si="79"/>
        <v>200</v>
      </c>
      <c r="P94" s="22">
        <f t="shared" si="80"/>
        <v>28</v>
      </c>
      <c r="Q94" s="100"/>
      <c r="R94" s="100">
        <f>+R17</f>
        <v>1170</v>
      </c>
      <c r="S94" s="100">
        <f t="shared" ref="S94:U94" si="90">+S17</f>
        <v>780</v>
      </c>
      <c r="T94" s="100">
        <f t="shared" si="90"/>
        <v>757</v>
      </c>
      <c r="U94" s="100">
        <f t="shared" si="90"/>
        <v>754</v>
      </c>
      <c r="V94" s="100"/>
      <c r="W94" s="18">
        <f t="shared" si="82"/>
        <v>3.7850000000000001</v>
      </c>
      <c r="X94" s="19" t="str">
        <f t="shared" si="83"/>
        <v/>
      </c>
      <c r="Y94" s="19">
        <f t="shared" si="84"/>
        <v>0.66666666666666663</v>
      </c>
      <c r="Z94" s="18">
        <f t="shared" si="85"/>
        <v>1.95</v>
      </c>
      <c r="AA94" s="18">
        <f t="shared" si="86"/>
        <v>5</v>
      </c>
    </row>
    <row r="95" spans="1:27" ht="15.75" x14ac:dyDescent="0.25">
      <c r="A95" s="20" t="s">
        <v>165</v>
      </c>
      <c r="B95" s="21" t="s">
        <v>166</v>
      </c>
      <c r="C95" s="100">
        <f>+C24</f>
        <v>26</v>
      </c>
      <c r="D95" s="100">
        <f t="shared" ref="D95:J95" si="91">+D24</f>
        <v>17</v>
      </c>
      <c r="E95" s="100">
        <f t="shared" si="91"/>
        <v>9</v>
      </c>
      <c r="F95" s="100">
        <f t="shared" si="91"/>
        <v>0</v>
      </c>
      <c r="G95" s="100">
        <f t="shared" si="91"/>
        <v>0</v>
      </c>
      <c r="H95" s="100">
        <f t="shared" si="91"/>
        <v>0</v>
      </c>
      <c r="I95" s="100">
        <f t="shared" si="91"/>
        <v>160</v>
      </c>
      <c r="J95" s="100">
        <f t="shared" si="91"/>
        <v>8</v>
      </c>
      <c r="K95" s="22">
        <f t="shared" si="78"/>
        <v>177</v>
      </c>
      <c r="L95" s="100">
        <f>+L24</f>
        <v>174</v>
      </c>
      <c r="M95" s="100">
        <f t="shared" ref="M95:N95" si="92">+M24</f>
        <v>0</v>
      </c>
      <c r="N95" s="100">
        <f t="shared" si="92"/>
        <v>1</v>
      </c>
      <c r="O95" s="22">
        <f t="shared" si="79"/>
        <v>175</v>
      </c>
      <c r="P95" s="22">
        <f t="shared" si="80"/>
        <v>19</v>
      </c>
      <c r="Q95" s="100"/>
      <c r="R95" s="100">
        <f>+R24</f>
        <v>775</v>
      </c>
      <c r="S95" s="101">
        <f t="shared" ref="S95:U95" si="93">+S24</f>
        <v>394</v>
      </c>
      <c r="T95" s="101">
        <f t="shared" si="93"/>
        <v>391</v>
      </c>
      <c r="U95" s="100">
        <f t="shared" si="93"/>
        <v>0</v>
      </c>
      <c r="V95" s="100"/>
      <c r="W95" s="18">
        <f t="shared" si="82"/>
        <v>2.2342857142857144</v>
      </c>
      <c r="X95" s="19">
        <f t="shared" si="83"/>
        <v>5.7142857142857143E-3</v>
      </c>
      <c r="Y95" s="19">
        <f t="shared" si="84"/>
        <v>0.50838709677419358</v>
      </c>
      <c r="Z95" s="18">
        <f t="shared" si="85"/>
        <v>2.177142857142857</v>
      </c>
      <c r="AA95" s="18">
        <f t="shared" si="86"/>
        <v>6.7307692307692308</v>
      </c>
    </row>
    <row r="96" spans="1:27" ht="15.75" x14ac:dyDescent="0.25">
      <c r="A96" s="20"/>
      <c r="B96" s="21"/>
      <c r="C96" s="100"/>
      <c r="D96" s="100"/>
      <c r="E96" s="100"/>
      <c r="F96" s="100"/>
      <c r="G96" s="100"/>
      <c r="H96" s="100"/>
      <c r="I96" s="100"/>
      <c r="J96" s="100"/>
      <c r="K96" s="22">
        <f>SUM(E96:J96)</f>
        <v>0</v>
      </c>
      <c r="L96" s="100"/>
      <c r="M96" s="100"/>
      <c r="N96" s="100"/>
      <c r="O96" s="22">
        <f>SUM(L96:N96)</f>
        <v>0</v>
      </c>
      <c r="P96" s="22">
        <f t="shared" si="80"/>
        <v>0</v>
      </c>
      <c r="Q96" s="100"/>
      <c r="R96" s="100"/>
      <c r="S96" s="101"/>
      <c r="T96" s="100"/>
      <c r="U96" s="100"/>
      <c r="V96" s="100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Q64:Q65"/>
    <mergeCell ref="R64:S64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</mergeCells>
  <printOptions horizontalCentered="1" verticalCentered="1"/>
  <pageMargins left="1.2204724409448819" right="0.23622047244094491" top="0.74803149606299213" bottom="0.74803149606299213" header="0.31496062992125984" footer="0.31496062992125984"/>
  <pageSetup paperSize="5" scale="3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 </vt:lpstr>
      <vt:lpstr>FEBRERO</vt:lpstr>
      <vt:lpstr>MARZO</vt:lpstr>
      <vt:lpstr>ABRIL </vt:lpstr>
      <vt:lpstr>MAYO</vt:lpstr>
      <vt:lpstr>JUNIO</vt:lpstr>
      <vt:lpstr>JULIO</vt:lpstr>
      <vt:lpstr>AGOSTO</vt:lpstr>
      <vt:lpstr>SEPTIEMBRE</vt:lpstr>
      <vt:lpstr>OCTUBRE</vt:lpstr>
      <vt:lpstr>NOVIEMBRE </vt:lpstr>
      <vt:lpstr>DICIEMBRE</vt:lpstr>
      <vt:lpstr>CONSOLIDADO OK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2016-01-15T15:05:08Z</dcterms:modified>
</cp:coreProperties>
</file>