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3485" yWindow="255" windowWidth="14805" windowHeight="8010" firstSheet="7" activeTab="12"/>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45621"/>
</workbook>
</file>

<file path=xl/calcChain.xml><?xml version="1.0" encoding="utf-8"?>
<calcChain xmlns="http://schemas.openxmlformats.org/spreadsheetml/2006/main">
  <c r="BF46" i="3" l="1"/>
  <c r="BE46" i="3"/>
  <c r="BC46" i="3"/>
  <c r="BA46" i="3"/>
  <c r="D46" i="3"/>
  <c r="F42" i="3"/>
  <c r="B42" i="3"/>
  <c r="F41" i="3"/>
  <c r="B41" i="3"/>
  <c r="BA33" i="3"/>
  <c r="C33" i="3" s="1"/>
  <c r="BA29" i="3"/>
  <c r="B29" i="3"/>
  <c r="BE33" i="3" s="1"/>
  <c r="BF24" i="3"/>
  <c r="BE24" i="3"/>
  <c r="BD24" i="3"/>
  <c r="BC24" i="3"/>
  <c r="BF23" i="3"/>
  <c r="BE23" i="3"/>
  <c r="BC23" i="3"/>
  <c r="BA23" i="3"/>
  <c r="D23" i="3" s="1"/>
  <c r="BI16" i="3"/>
  <c r="BD16" i="3"/>
  <c r="P16" i="3"/>
  <c r="BJ15" i="3"/>
  <c r="BI15" i="3"/>
  <c r="BE15" i="3"/>
  <c r="BD15" i="3"/>
  <c r="P15" i="3" s="1"/>
  <c r="BC15" i="3"/>
  <c r="K15" i="3"/>
  <c r="F15" i="3"/>
  <c r="BJ14" i="3"/>
  <c r="BI14" i="3"/>
  <c r="BH14" i="3"/>
  <c r="BG14" i="3"/>
  <c r="BE14" i="3"/>
  <c r="BD14" i="3"/>
  <c r="P14" i="3" s="1"/>
  <c r="BC14" i="3"/>
  <c r="BB14" i="3"/>
  <c r="K14" i="3"/>
  <c r="F14" i="3"/>
  <c r="BJ13" i="3"/>
  <c r="BI13" i="3"/>
  <c r="BH13" i="3"/>
  <c r="BG13" i="3"/>
  <c r="BE13" i="3"/>
  <c r="BD13" i="3"/>
  <c r="BC13" i="3"/>
  <c r="BB13" i="3"/>
  <c r="P13" i="3"/>
  <c r="K13" i="3"/>
  <c r="F13" i="3"/>
  <c r="BJ12" i="3"/>
  <c r="BI12" i="3"/>
  <c r="BH12" i="3"/>
  <c r="BG12" i="3"/>
  <c r="BE12" i="3"/>
  <c r="BD12" i="3"/>
  <c r="P12" i="3" s="1"/>
  <c r="BC12" i="3"/>
  <c r="BB12" i="3"/>
  <c r="K12" i="3"/>
  <c r="F12" i="3"/>
  <c r="BJ11" i="3"/>
  <c r="BI11" i="3"/>
  <c r="BH11" i="3"/>
  <c r="BG11" i="3"/>
  <c r="BE11" i="3"/>
  <c r="BD11" i="3"/>
  <c r="BC11" i="3"/>
  <c r="P11" i="3" s="1"/>
  <c r="BB11" i="3"/>
  <c r="K11" i="3"/>
  <c r="K10" i="3" s="1"/>
  <c r="F11" i="3"/>
  <c r="F10" i="3" s="1"/>
  <c r="O10" i="3"/>
  <c r="BE29" i="3" s="1"/>
  <c r="N10" i="3"/>
  <c r="BF29" i="3" s="1"/>
  <c r="M10" i="3"/>
  <c r="L10" i="3"/>
  <c r="J10" i="3"/>
  <c r="I10" i="3"/>
  <c r="H10" i="3"/>
  <c r="G10" i="3"/>
  <c r="E10" i="3"/>
  <c r="D10" i="3"/>
  <c r="C10" i="3"/>
  <c r="B10" i="3"/>
  <c r="A5" i="3"/>
  <c r="A4" i="3"/>
  <c r="A3" i="3"/>
  <c r="A2" i="3"/>
  <c r="A201" i="3" l="1"/>
  <c r="BG24" i="3"/>
  <c r="BC29" i="3"/>
  <c r="J29" i="3" s="1"/>
  <c r="BA24" i="3"/>
  <c r="D24" i="3" s="1"/>
  <c r="BF46" i="2"/>
  <c r="BE46" i="2"/>
  <c r="BC46" i="2"/>
  <c r="BA46" i="2"/>
  <c r="D46" i="2" s="1"/>
  <c r="F42" i="2"/>
  <c r="B42" i="2"/>
  <c r="F41" i="2"/>
  <c r="B41" i="2"/>
  <c r="BA33" i="2"/>
  <c r="C33" i="2" s="1"/>
  <c r="B29" i="2"/>
  <c r="BE33" i="2" s="1"/>
  <c r="BF24" i="2"/>
  <c r="BE24" i="2"/>
  <c r="BD24" i="2"/>
  <c r="BC24" i="2"/>
  <c r="BF23" i="2"/>
  <c r="BE23" i="2"/>
  <c r="BC23" i="2"/>
  <c r="BA23" i="2"/>
  <c r="D23" i="2"/>
  <c r="BI16" i="2"/>
  <c r="BD16" i="2"/>
  <c r="P16" i="2" s="1"/>
  <c r="BJ15" i="2"/>
  <c r="BI15" i="2"/>
  <c r="BE15" i="2"/>
  <c r="BD15" i="2"/>
  <c r="BC15" i="2"/>
  <c r="P15" i="2"/>
  <c r="K15" i="2"/>
  <c r="F15" i="2"/>
  <c r="BJ14" i="2"/>
  <c r="BI14" i="2"/>
  <c r="BH14" i="2"/>
  <c r="BG14" i="2"/>
  <c r="BE14" i="2"/>
  <c r="BD14" i="2"/>
  <c r="P14" i="2" s="1"/>
  <c r="BC14" i="2"/>
  <c r="BB14" i="2"/>
  <c r="K14" i="2"/>
  <c r="K10" i="2" s="1"/>
  <c r="F14" i="2"/>
  <c r="BJ13" i="2"/>
  <c r="BI13" i="2"/>
  <c r="BH13" i="2"/>
  <c r="BG13" i="2"/>
  <c r="BE13" i="2"/>
  <c r="BD13" i="2"/>
  <c r="P13" i="2" s="1"/>
  <c r="BC13" i="2"/>
  <c r="BB13" i="2"/>
  <c r="K13" i="2"/>
  <c r="F13" i="2"/>
  <c r="BJ12" i="2"/>
  <c r="BI12" i="2"/>
  <c r="BH12" i="2"/>
  <c r="BG12" i="2"/>
  <c r="BE12" i="2"/>
  <c r="BD12" i="2"/>
  <c r="BC12" i="2"/>
  <c r="BB12" i="2"/>
  <c r="P12" i="2" s="1"/>
  <c r="K12" i="2"/>
  <c r="F12" i="2"/>
  <c r="BJ11" i="2"/>
  <c r="BI11" i="2"/>
  <c r="BH11" i="2"/>
  <c r="BG11" i="2"/>
  <c r="BE11" i="2"/>
  <c r="BD11" i="2"/>
  <c r="BC11" i="2"/>
  <c r="BB11" i="2"/>
  <c r="P11" i="2"/>
  <c r="K11" i="2"/>
  <c r="F11" i="2"/>
  <c r="O10" i="2"/>
  <c r="BA29" i="2" s="1"/>
  <c r="N10" i="2"/>
  <c r="BC29" i="2" s="1"/>
  <c r="M10" i="2"/>
  <c r="L10" i="2"/>
  <c r="J10" i="2"/>
  <c r="I10" i="2"/>
  <c r="H10" i="2"/>
  <c r="G10" i="2"/>
  <c r="F10" i="2"/>
  <c r="E10" i="2"/>
  <c r="D10" i="2"/>
  <c r="C10" i="2"/>
  <c r="B10" i="2"/>
  <c r="A5" i="2"/>
  <c r="A4" i="2"/>
  <c r="A3" i="2"/>
  <c r="A2" i="2"/>
  <c r="A201" i="2" l="1"/>
  <c r="J29" i="2"/>
  <c r="BE29" i="2"/>
  <c r="BF29" i="2"/>
  <c r="BG24" i="2"/>
  <c r="BA24" i="2"/>
  <c r="D24" i="2" s="1"/>
  <c r="BF46" i="4"/>
  <c r="BE46" i="4"/>
  <c r="BC46" i="4"/>
  <c r="BA46" i="4"/>
  <c r="D46" i="4"/>
  <c r="F42" i="4"/>
  <c r="B42" i="4"/>
  <c r="F41" i="4"/>
  <c r="B41" i="4"/>
  <c r="BF29" i="4"/>
  <c r="B29" i="4"/>
  <c r="BE33" i="4" s="1"/>
  <c r="BF24" i="4"/>
  <c r="BE24" i="4"/>
  <c r="BD24" i="4"/>
  <c r="BC24" i="4"/>
  <c r="BF23" i="4"/>
  <c r="BE23" i="4"/>
  <c r="BC23" i="4"/>
  <c r="BA23" i="4"/>
  <c r="D23" i="4"/>
  <c r="BI16" i="4"/>
  <c r="BD16" i="4"/>
  <c r="P16" i="4"/>
  <c r="BJ15" i="4"/>
  <c r="BI15" i="4"/>
  <c r="BE15" i="4"/>
  <c r="BD15" i="4"/>
  <c r="P15" i="4" s="1"/>
  <c r="BC15" i="4"/>
  <c r="K15" i="4"/>
  <c r="F15" i="4"/>
  <c r="BJ14" i="4"/>
  <c r="BI14" i="4"/>
  <c r="BH14" i="4"/>
  <c r="BG14" i="4"/>
  <c r="BE14" i="4"/>
  <c r="P14" i="4" s="1"/>
  <c r="BD14" i="4"/>
  <c r="BC14" i="4"/>
  <c r="BB14" i="4"/>
  <c r="K14" i="4"/>
  <c r="F14" i="4"/>
  <c r="BJ13" i="4"/>
  <c r="BI13" i="4"/>
  <c r="BH13" i="4"/>
  <c r="BG13" i="4"/>
  <c r="BE13" i="4"/>
  <c r="BD13" i="4"/>
  <c r="P13" i="4" s="1"/>
  <c r="BC13" i="4"/>
  <c r="BB13" i="4"/>
  <c r="K13" i="4"/>
  <c r="F13" i="4"/>
  <c r="BJ12" i="4"/>
  <c r="BI12" i="4"/>
  <c r="BH12" i="4"/>
  <c r="BG12" i="4"/>
  <c r="BE12" i="4"/>
  <c r="BD12" i="4"/>
  <c r="P12" i="4" s="1"/>
  <c r="BC12" i="4"/>
  <c r="BB12" i="4"/>
  <c r="K12" i="4"/>
  <c r="F12" i="4"/>
  <c r="BJ11" i="4"/>
  <c r="BI11" i="4"/>
  <c r="BH11" i="4"/>
  <c r="BG11" i="4"/>
  <c r="BE11" i="4"/>
  <c r="BD11" i="4"/>
  <c r="P11" i="4" s="1"/>
  <c r="BC11" i="4"/>
  <c r="BB11" i="4"/>
  <c r="K11" i="4"/>
  <c r="F11" i="4"/>
  <c r="F10" i="4" s="1"/>
  <c r="O10" i="4"/>
  <c r="BA29" i="4" s="1"/>
  <c r="N10" i="4"/>
  <c r="BC29" i="4" s="1"/>
  <c r="M10" i="4"/>
  <c r="L10" i="4"/>
  <c r="K10" i="4"/>
  <c r="J10" i="4"/>
  <c r="I10" i="4"/>
  <c r="H10" i="4"/>
  <c r="G10" i="4"/>
  <c r="E10" i="4"/>
  <c r="D10" i="4"/>
  <c r="C10" i="4"/>
  <c r="B10" i="4"/>
  <c r="A5" i="4"/>
  <c r="A4" i="4"/>
  <c r="A3" i="4"/>
  <c r="A2" i="4"/>
  <c r="BF46" i="8"/>
  <c r="BE46" i="8"/>
  <c r="BC46" i="8"/>
  <c r="BA46" i="8"/>
  <c r="D46" i="8"/>
  <c r="F42" i="8"/>
  <c r="B42" i="8"/>
  <c r="F41" i="8"/>
  <c r="B41" i="8"/>
  <c r="BF29" i="8"/>
  <c r="B29" i="8"/>
  <c r="BE33" i="8" s="1"/>
  <c r="BF24" i="8"/>
  <c r="BE24" i="8"/>
  <c r="BD24" i="8"/>
  <c r="BC24" i="8"/>
  <c r="BF23" i="8"/>
  <c r="BE23" i="8"/>
  <c r="BC23" i="8"/>
  <c r="BA23" i="8"/>
  <c r="D23" i="8"/>
  <c r="BI16" i="8"/>
  <c r="BD16" i="8"/>
  <c r="P16" i="8"/>
  <c r="BJ15" i="8"/>
  <c r="BI15" i="8"/>
  <c r="BE15" i="8"/>
  <c r="BD15" i="8"/>
  <c r="P15" i="8" s="1"/>
  <c r="BC15" i="8"/>
  <c r="K15" i="8"/>
  <c r="F15" i="8"/>
  <c r="BJ14" i="8"/>
  <c r="BI14" i="8"/>
  <c r="BH14" i="8"/>
  <c r="BG14" i="8"/>
  <c r="BE14" i="8"/>
  <c r="P14" i="8" s="1"/>
  <c r="BD14" i="8"/>
  <c r="BC14" i="8"/>
  <c r="BB14" i="8"/>
  <c r="K14" i="8"/>
  <c r="F14" i="8"/>
  <c r="BJ13" i="8"/>
  <c r="BI13" i="8"/>
  <c r="BH13" i="8"/>
  <c r="BG13" i="8"/>
  <c r="BE13" i="8"/>
  <c r="BD13" i="8"/>
  <c r="P13" i="8" s="1"/>
  <c r="BC13" i="8"/>
  <c r="BB13" i="8"/>
  <c r="K13" i="8"/>
  <c r="F13" i="8"/>
  <c r="BJ12" i="8"/>
  <c r="BI12" i="8"/>
  <c r="BH12" i="8"/>
  <c r="BG12" i="8"/>
  <c r="BE12" i="8"/>
  <c r="BD12" i="8"/>
  <c r="P12" i="8" s="1"/>
  <c r="BC12" i="8"/>
  <c r="BB12" i="8"/>
  <c r="K12" i="8"/>
  <c r="F12" i="8"/>
  <c r="BJ11" i="8"/>
  <c r="BI11" i="8"/>
  <c r="BH11" i="8"/>
  <c r="BG11" i="8"/>
  <c r="BE11" i="8"/>
  <c r="BD11" i="8"/>
  <c r="P11" i="8" s="1"/>
  <c r="BC11" i="8"/>
  <c r="BB11" i="8"/>
  <c r="K11" i="8"/>
  <c r="F11" i="8"/>
  <c r="F10" i="8" s="1"/>
  <c r="O10" i="8"/>
  <c r="BA29" i="8" s="1"/>
  <c r="N10" i="8"/>
  <c r="BC29" i="8" s="1"/>
  <c r="M10" i="8"/>
  <c r="L10" i="8"/>
  <c r="K10" i="8"/>
  <c r="J10" i="8"/>
  <c r="I10" i="8"/>
  <c r="H10" i="8"/>
  <c r="G10" i="8"/>
  <c r="E10" i="8"/>
  <c r="D10" i="8"/>
  <c r="C10" i="8"/>
  <c r="B10" i="8"/>
  <c r="A5" i="8"/>
  <c r="A4" i="8"/>
  <c r="A3" i="8"/>
  <c r="A2" i="8"/>
  <c r="BF46" i="9"/>
  <c r="BE46" i="9"/>
  <c r="BC46" i="9"/>
  <c r="BA46" i="9"/>
  <c r="D46" i="9"/>
  <c r="F42" i="9"/>
  <c r="B42" i="9"/>
  <c r="F41" i="9"/>
  <c r="B41" i="9"/>
  <c r="BF29" i="9"/>
  <c r="B29" i="9"/>
  <c r="BA33" i="9" s="1"/>
  <c r="C33" i="9" s="1"/>
  <c r="BF24" i="9"/>
  <c r="BE24" i="9"/>
  <c r="BD24" i="9"/>
  <c r="BC24" i="9"/>
  <c r="BF23" i="9"/>
  <c r="BE23" i="9"/>
  <c r="BC23" i="9"/>
  <c r="BA23" i="9"/>
  <c r="D23" i="9"/>
  <c r="BI16" i="9"/>
  <c r="BD16" i="9"/>
  <c r="P16" i="9"/>
  <c r="BJ15" i="9"/>
  <c r="BI15" i="9"/>
  <c r="BE15" i="9"/>
  <c r="BD15" i="9"/>
  <c r="P15" i="9" s="1"/>
  <c r="BC15" i="9"/>
  <c r="K15" i="9"/>
  <c r="F15" i="9"/>
  <c r="BJ14" i="9"/>
  <c r="BI14" i="9"/>
  <c r="BH14" i="9"/>
  <c r="BG14" i="9"/>
  <c r="BE14" i="9"/>
  <c r="P14" i="9" s="1"/>
  <c r="BD14" i="9"/>
  <c r="BC14" i="9"/>
  <c r="BB14" i="9"/>
  <c r="K14" i="9"/>
  <c r="F14" i="9"/>
  <c r="BJ13" i="9"/>
  <c r="BI13" i="9"/>
  <c r="BH13" i="9"/>
  <c r="BG13" i="9"/>
  <c r="BE13" i="9"/>
  <c r="BD13" i="9"/>
  <c r="P13" i="9" s="1"/>
  <c r="BC13" i="9"/>
  <c r="BB13" i="9"/>
  <c r="K13" i="9"/>
  <c r="F13" i="9"/>
  <c r="BJ12" i="9"/>
  <c r="BI12" i="9"/>
  <c r="BH12" i="9"/>
  <c r="BG12" i="9"/>
  <c r="BE12" i="9"/>
  <c r="BD12" i="9"/>
  <c r="P12" i="9" s="1"/>
  <c r="BC12" i="9"/>
  <c r="BB12" i="9"/>
  <c r="K12" i="9"/>
  <c r="F12" i="9"/>
  <c r="BJ11" i="9"/>
  <c r="BI11" i="9"/>
  <c r="BH11" i="9"/>
  <c r="BG11" i="9"/>
  <c r="BE11" i="9"/>
  <c r="BD11" i="9"/>
  <c r="P11" i="9" s="1"/>
  <c r="BC11" i="9"/>
  <c r="BB11" i="9"/>
  <c r="K11" i="9"/>
  <c r="F11" i="9"/>
  <c r="F10" i="9" s="1"/>
  <c r="O10" i="9"/>
  <c r="BA29" i="9" s="1"/>
  <c r="N10" i="9"/>
  <c r="BC29" i="9" s="1"/>
  <c r="M10" i="9"/>
  <c r="L10" i="9"/>
  <c r="K10" i="9"/>
  <c r="J10" i="9"/>
  <c r="I10" i="9"/>
  <c r="H10" i="9"/>
  <c r="G10" i="9"/>
  <c r="E10" i="9"/>
  <c r="D10" i="9"/>
  <c r="C10" i="9"/>
  <c r="B10" i="9"/>
  <c r="A5" i="9"/>
  <c r="A4" i="9"/>
  <c r="A3" i="9"/>
  <c r="A2" i="9"/>
  <c r="BF46" i="10"/>
  <c r="BE46" i="10"/>
  <c r="BC46" i="10"/>
  <c r="BA46" i="10"/>
  <c r="D46" i="10"/>
  <c r="F42" i="10"/>
  <c r="B42" i="10"/>
  <c r="F41" i="10"/>
  <c r="B41" i="10"/>
  <c r="BF29" i="10"/>
  <c r="B29" i="10"/>
  <c r="BE33" i="10" s="1"/>
  <c r="BF24" i="10"/>
  <c r="BE24" i="10"/>
  <c r="BD24" i="10"/>
  <c r="BC24" i="10"/>
  <c r="BF23" i="10"/>
  <c r="BE23" i="10"/>
  <c r="BC23" i="10"/>
  <c r="BA23" i="10"/>
  <c r="D23" i="10"/>
  <c r="BI16" i="10"/>
  <c r="BD16" i="10"/>
  <c r="P16" i="10"/>
  <c r="BJ15" i="10"/>
  <c r="BI15" i="10"/>
  <c r="BE15" i="10"/>
  <c r="BD15" i="10"/>
  <c r="P15" i="10" s="1"/>
  <c r="BC15" i="10"/>
  <c r="K15" i="10"/>
  <c r="F15" i="10"/>
  <c r="BJ14" i="10"/>
  <c r="BI14" i="10"/>
  <c r="BH14" i="10"/>
  <c r="BG14" i="10"/>
  <c r="BE14" i="10"/>
  <c r="P14" i="10" s="1"/>
  <c r="BD14" i="10"/>
  <c r="BC14" i="10"/>
  <c r="BB14" i="10"/>
  <c r="K14" i="10"/>
  <c r="F14" i="10"/>
  <c r="BJ13" i="10"/>
  <c r="BI13" i="10"/>
  <c r="BH13" i="10"/>
  <c r="BG13" i="10"/>
  <c r="BE13" i="10"/>
  <c r="BD13" i="10"/>
  <c r="P13" i="10" s="1"/>
  <c r="BC13" i="10"/>
  <c r="BB13" i="10"/>
  <c r="K13" i="10"/>
  <c r="F13" i="10"/>
  <c r="BJ12" i="10"/>
  <c r="BI12" i="10"/>
  <c r="BH12" i="10"/>
  <c r="BG12" i="10"/>
  <c r="BE12" i="10"/>
  <c r="BD12" i="10"/>
  <c r="P12" i="10" s="1"/>
  <c r="BC12" i="10"/>
  <c r="BB12" i="10"/>
  <c r="K12" i="10"/>
  <c r="F12" i="10"/>
  <c r="BJ11" i="10"/>
  <c r="BI11" i="10"/>
  <c r="BH11" i="10"/>
  <c r="BG11" i="10"/>
  <c r="BE11" i="10"/>
  <c r="BD11" i="10"/>
  <c r="BC11" i="10"/>
  <c r="BB11" i="10"/>
  <c r="P11" i="10" s="1"/>
  <c r="K11" i="10"/>
  <c r="F11" i="10"/>
  <c r="F10" i="10" s="1"/>
  <c r="O10" i="10"/>
  <c r="BA29" i="10" s="1"/>
  <c r="N10" i="10"/>
  <c r="BC29" i="10" s="1"/>
  <c r="M10" i="10"/>
  <c r="L10" i="10"/>
  <c r="K10" i="10"/>
  <c r="J10" i="10"/>
  <c r="I10" i="10"/>
  <c r="H10" i="10"/>
  <c r="G10" i="10"/>
  <c r="E10" i="10"/>
  <c r="D10" i="10"/>
  <c r="C10" i="10"/>
  <c r="B10" i="10"/>
  <c r="A5" i="10"/>
  <c r="A4" i="10"/>
  <c r="A3" i="10"/>
  <c r="A2" i="10"/>
  <c r="BF46" i="11"/>
  <c r="BE46" i="11"/>
  <c r="BC46" i="11"/>
  <c r="BA46" i="11"/>
  <c r="D46" i="11"/>
  <c r="F42" i="11"/>
  <c r="B42" i="11"/>
  <c r="F41" i="11"/>
  <c r="B41" i="11"/>
  <c r="BF29" i="11"/>
  <c r="B29" i="11"/>
  <c r="BA33" i="11" s="1"/>
  <c r="C33" i="11" s="1"/>
  <c r="BF24" i="11"/>
  <c r="BE24" i="11"/>
  <c r="BD24" i="11"/>
  <c r="BC24" i="11"/>
  <c r="BF23" i="11"/>
  <c r="BE23" i="11"/>
  <c r="BC23" i="11"/>
  <c r="BA23" i="11"/>
  <c r="D23" i="11"/>
  <c r="BI16" i="11"/>
  <c r="BD16" i="11"/>
  <c r="P16" i="11"/>
  <c r="BJ15" i="11"/>
  <c r="BI15" i="11"/>
  <c r="BE15" i="11"/>
  <c r="BD15" i="11"/>
  <c r="P15" i="11" s="1"/>
  <c r="BC15" i="11"/>
  <c r="K15" i="11"/>
  <c r="F15" i="11"/>
  <c r="BJ14" i="11"/>
  <c r="BI14" i="11"/>
  <c r="BH14" i="11"/>
  <c r="BG14" i="11"/>
  <c r="BE14" i="11"/>
  <c r="P14" i="11" s="1"/>
  <c r="BD14" i="11"/>
  <c r="BC14" i="11"/>
  <c r="BB14" i="11"/>
  <c r="K14" i="11"/>
  <c r="F14" i="11"/>
  <c r="BJ13" i="11"/>
  <c r="BI13" i="11"/>
  <c r="BH13" i="11"/>
  <c r="BG13" i="11"/>
  <c r="BE13" i="11"/>
  <c r="BD13" i="11"/>
  <c r="P13" i="11" s="1"/>
  <c r="BC13" i="11"/>
  <c r="BB13" i="11"/>
  <c r="K13" i="11"/>
  <c r="F13" i="11"/>
  <c r="BJ12" i="11"/>
  <c r="BI12" i="11"/>
  <c r="BH12" i="11"/>
  <c r="BG12" i="11"/>
  <c r="BE12" i="11"/>
  <c r="BD12" i="11"/>
  <c r="P12" i="11" s="1"/>
  <c r="BC12" i="11"/>
  <c r="BB12" i="11"/>
  <c r="K12" i="11"/>
  <c r="F12" i="11"/>
  <c r="BJ11" i="11"/>
  <c r="BI11" i="11"/>
  <c r="BH11" i="11"/>
  <c r="BG11" i="11"/>
  <c r="BE11" i="11"/>
  <c r="BD11" i="11"/>
  <c r="P11" i="11" s="1"/>
  <c r="BC11" i="11"/>
  <c r="BB11" i="11"/>
  <c r="K11" i="11"/>
  <c r="F11" i="11"/>
  <c r="F10" i="11" s="1"/>
  <c r="O10" i="11"/>
  <c r="BA29" i="11" s="1"/>
  <c r="N10" i="11"/>
  <c r="BC29" i="11" s="1"/>
  <c r="M10" i="11"/>
  <c r="L10" i="11"/>
  <c r="K10" i="11"/>
  <c r="J10" i="11"/>
  <c r="I10" i="11"/>
  <c r="H10" i="11"/>
  <c r="G10" i="11"/>
  <c r="E10" i="11"/>
  <c r="D10" i="11"/>
  <c r="C10" i="11"/>
  <c r="B10" i="11"/>
  <c r="A5" i="11"/>
  <c r="A4" i="11"/>
  <c r="A3" i="11"/>
  <c r="A2" i="11"/>
  <c r="BF46" i="12"/>
  <c r="BE46" i="12"/>
  <c r="BC46" i="12"/>
  <c r="D46" i="12" s="1"/>
  <c r="BA46" i="12"/>
  <c r="F42" i="12"/>
  <c r="B42" i="12"/>
  <c r="F41" i="12"/>
  <c r="B41" i="12"/>
  <c r="BA33" i="12"/>
  <c r="C33" i="12" s="1"/>
  <c r="B29" i="12"/>
  <c r="BE33" i="12" s="1"/>
  <c r="BF24" i="12"/>
  <c r="BE24" i="12"/>
  <c r="BD24" i="12"/>
  <c r="BC24" i="12"/>
  <c r="BF23" i="12"/>
  <c r="BE23" i="12"/>
  <c r="BC23" i="12"/>
  <c r="BA23" i="12"/>
  <c r="D23" i="12"/>
  <c r="BI16" i="12"/>
  <c r="BD16" i="12"/>
  <c r="P16" i="12"/>
  <c r="BJ15" i="12"/>
  <c r="BI15" i="12"/>
  <c r="BE15" i="12"/>
  <c r="BD15" i="12"/>
  <c r="BC15" i="12"/>
  <c r="P15" i="12"/>
  <c r="K15" i="12"/>
  <c r="F15" i="12"/>
  <c r="BJ14" i="12"/>
  <c r="BI14" i="12"/>
  <c r="BH14" i="12"/>
  <c r="BG14" i="12"/>
  <c r="BE14" i="12"/>
  <c r="BD14" i="12"/>
  <c r="P14" i="12" s="1"/>
  <c r="BC14" i="12"/>
  <c r="BB14" i="12"/>
  <c r="K14" i="12"/>
  <c r="K10" i="12" s="1"/>
  <c r="F14" i="12"/>
  <c r="BJ13" i="12"/>
  <c r="BI13" i="12"/>
  <c r="BH13" i="12"/>
  <c r="BG13" i="12"/>
  <c r="BE13" i="12"/>
  <c r="BD13" i="12"/>
  <c r="P13" i="12" s="1"/>
  <c r="BC13" i="12"/>
  <c r="BB13" i="12"/>
  <c r="K13" i="12"/>
  <c r="F13" i="12"/>
  <c r="BJ12" i="12"/>
  <c r="BI12" i="12"/>
  <c r="BH12" i="12"/>
  <c r="BG12" i="12"/>
  <c r="BE12" i="12"/>
  <c r="BD12" i="12"/>
  <c r="P12" i="12" s="1"/>
  <c r="BC12" i="12"/>
  <c r="BB12" i="12"/>
  <c r="K12" i="12"/>
  <c r="F12" i="12"/>
  <c r="BJ11" i="12"/>
  <c r="BI11" i="12"/>
  <c r="BH11" i="12"/>
  <c r="BG11" i="12"/>
  <c r="BE11" i="12"/>
  <c r="BD11" i="12"/>
  <c r="BC11" i="12"/>
  <c r="BB11" i="12"/>
  <c r="P11" i="12"/>
  <c r="K11" i="12"/>
  <c r="F11" i="12"/>
  <c r="O10" i="12"/>
  <c r="BA29" i="12" s="1"/>
  <c r="N10" i="12"/>
  <c r="BF29" i="12" s="1"/>
  <c r="M10" i="12"/>
  <c r="L10" i="12"/>
  <c r="J10" i="12"/>
  <c r="I10" i="12"/>
  <c r="H10" i="12"/>
  <c r="G10" i="12"/>
  <c r="F10" i="12"/>
  <c r="E10" i="12"/>
  <c r="D10" i="12"/>
  <c r="C10" i="12"/>
  <c r="B10" i="12"/>
  <c r="A5" i="12"/>
  <c r="A4" i="12"/>
  <c r="A3" i="12"/>
  <c r="A2" i="12"/>
  <c r="BF46" i="13"/>
  <c r="BE46" i="13"/>
  <c r="BC46" i="13"/>
  <c r="BA46" i="13"/>
  <c r="D46" i="13" s="1"/>
  <c r="F42" i="13"/>
  <c r="B42" i="13"/>
  <c r="F41" i="13"/>
  <c r="B41" i="13"/>
  <c r="BA33" i="13"/>
  <c r="C33" i="13" s="1"/>
  <c r="B29" i="13"/>
  <c r="BE33" i="13" s="1"/>
  <c r="BF24" i="13"/>
  <c r="BE24" i="13"/>
  <c r="BD24" i="13"/>
  <c r="BC24" i="13"/>
  <c r="BF23" i="13"/>
  <c r="BE23" i="13"/>
  <c r="BC23" i="13"/>
  <c r="BA23" i="13"/>
  <c r="D23" i="13"/>
  <c r="BI16" i="13"/>
  <c r="BD16" i="13"/>
  <c r="P16" i="13" s="1"/>
  <c r="BJ15" i="13"/>
  <c r="BI15" i="13"/>
  <c r="BE15" i="13"/>
  <c r="BD15" i="13"/>
  <c r="BC15" i="13"/>
  <c r="P15" i="13"/>
  <c r="K15" i="13"/>
  <c r="F15" i="13"/>
  <c r="BJ14" i="13"/>
  <c r="BI14" i="13"/>
  <c r="BH14" i="13"/>
  <c r="BG14" i="13"/>
  <c r="BE14" i="13"/>
  <c r="BD14" i="13"/>
  <c r="P14" i="13" s="1"/>
  <c r="BC14" i="13"/>
  <c r="BB14" i="13"/>
  <c r="K14" i="13"/>
  <c r="K10" i="13" s="1"/>
  <c r="F14" i="13"/>
  <c r="BJ13" i="13"/>
  <c r="BI13" i="13"/>
  <c r="BH13" i="13"/>
  <c r="BG13" i="13"/>
  <c r="BE13" i="13"/>
  <c r="BD13" i="13"/>
  <c r="P13" i="13" s="1"/>
  <c r="BC13" i="13"/>
  <c r="BB13" i="13"/>
  <c r="K13" i="13"/>
  <c r="F13" i="13"/>
  <c r="BJ12" i="13"/>
  <c r="BI12" i="13"/>
  <c r="BH12" i="13"/>
  <c r="BG12" i="13"/>
  <c r="BE12" i="13"/>
  <c r="BD12" i="13"/>
  <c r="BC12" i="13"/>
  <c r="BB12" i="13"/>
  <c r="P12" i="13" s="1"/>
  <c r="K12" i="13"/>
  <c r="F12" i="13"/>
  <c r="BJ11" i="13"/>
  <c r="BI11" i="13"/>
  <c r="BH11" i="13"/>
  <c r="BG11" i="13"/>
  <c r="BE11" i="13"/>
  <c r="P11" i="13" s="1"/>
  <c r="BD11" i="13"/>
  <c r="BC11" i="13"/>
  <c r="BB11" i="13"/>
  <c r="K11" i="13"/>
  <c r="F11" i="13"/>
  <c r="O10" i="13"/>
  <c r="BA29" i="13" s="1"/>
  <c r="N10" i="13"/>
  <c r="BF29" i="13" s="1"/>
  <c r="M10" i="13"/>
  <c r="L10" i="13"/>
  <c r="J10" i="13"/>
  <c r="I10" i="13"/>
  <c r="H10" i="13"/>
  <c r="G10" i="13"/>
  <c r="F10" i="13"/>
  <c r="E10" i="13"/>
  <c r="D10" i="13"/>
  <c r="C10" i="13"/>
  <c r="B10" i="13"/>
  <c r="A5" i="13"/>
  <c r="A4" i="13"/>
  <c r="A3" i="13"/>
  <c r="A2" i="13"/>
  <c r="J29" i="4" l="1"/>
  <c r="BE29" i="4"/>
  <c r="BG24" i="4"/>
  <c r="BA33" i="4"/>
  <c r="C33" i="4" s="1"/>
  <c r="BA24" i="4"/>
  <c r="D24" i="4" s="1"/>
  <c r="A201" i="4" s="1"/>
  <c r="J29" i="8"/>
  <c r="BE29" i="8"/>
  <c r="BG24" i="8"/>
  <c r="BA33" i="8"/>
  <c r="C33" i="8" s="1"/>
  <c r="BA24" i="8"/>
  <c r="D24" i="8" s="1"/>
  <c r="A201" i="8" s="1"/>
  <c r="J29" i="9"/>
  <c r="BE33" i="9"/>
  <c r="BG24" i="9"/>
  <c r="BE29" i="9"/>
  <c r="BA24" i="9"/>
  <c r="D24" i="9" s="1"/>
  <c r="A201" i="9" s="1"/>
  <c r="J29" i="10"/>
  <c r="BG24" i="10"/>
  <c r="BA33" i="10"/>
  <c r="C33" i="10" s="1"/>
  <c r="BE29" i="10"/>
  <c r="BA24" i="10"/>
  <c r="D24" i="10" s="1"/>
  <c r="A201" i="10" s="1"/>
  <c r="J29" i="11"/>
  <c r="BE33" i="11"/>
  <c r="BG24" i="11"/>
  <c r="BE29" i="11"/>
  <c r="BA24" i="11"/>
  <c r="D24" i="11" s="1"/>
  <c r="A201" i="11" s="1"/>
  <c r="BG24" i="12"/>
  <c r="BC29" i="12"/>
  <c r="J29" i="12" s="1"/>
  <c r="BE29" i="12"/>
  <c r="BA24" i="12"/>
  <c r="D24" i="12" s="1"/>
  <c r="A201" i="12" s="1"/>
  <c r="BC29" i="13"/>
  <c r="J29" i="13" s="1"/>
  <c r="BE29" i="13"/>
  <c r="BG24" i="13"/>
  <c r="BA24" i="13"/>
  <c r="D24" i="13" s="1"/>
  <c r="A201" i="13" l="1"/>
  <c r="BF46" i="7" l="1"/>
  <c r="BE46" i="7"/>
  <c r="BC46" i="7"/>
  <c r="BA46" i="7"/>
  <c r="D46" i="7"/>
  <c r="F42" i="7"/>
  <c r="B42" i="7"/>
  <c r="F41" i="7"/>
  <c r="B41" i="7"/>
  <c r="BF29" i="7"/>
  <c r="B29" i="7"/>
  <c r="BE33" i="7" s="1"/>
  <c r="BF24" i="7"/>
  <c r="BE24" i="7"/>
  <c r="BD24" i="7"/>
  <c r="D24" i="7" s="1"/>
  <c r="BC24" i="7"/>
  <c r="BA24" i="7"/>
  <c r="BF23" i="7"/>
  <c r="BE23" i="7"/>
  <c r="BC23" i="7"/>
  <c r="BA23" i="7"/>
  <c r="D23" i="7"/>
  <c r="BI16" i="7"/>
  <c r="BD16" i="7"/>
  <c r="P16" i="7"/>
  <c r="BJ15" i="7"/>
  <c r="BI15" i="7"/>
  <c r="BE15" i="7"/>
  <c r="BD15" i="7"/>
  <c r="P15" i="7" s="1"/>
  <c r="BC15" i="7"/>
  <c r="K15" i="7"/>
  <c r="F15" i="7"/>
  <c r="BJ14" i="7"/>
  <c r="BI14" i="7"/>
  <c r="BH14" i="7"/>
  <c r="BG14" i="7"/>
  <c r="BE14" i="7"/>
  <c r="P14" i="7" s="1"/>
  <c r="BD14" i="7"/>
  <c r="BC14" i="7"/>
  <c r="BB14" i="7"/>
  <c r="K14" i="7"/>
  <c r="F14" i="7"/>
  <c r="BJ13" i="7"/>
  <c r="BI13" i="7"/>
  <c r="BH13" i="7"/>
  <c r="BG13" i="7"/>
  <c r="BE13" i="7"/>
  <c r="BD13" i="7"/>
  <c r="P13" i="7" s="1"/>
  <c r="BC13" i="7"/>
  <c r="BB13" i="7"/>
  <c r="K13" i="7"/>
  <c r="F13" i="7"/>
  <c r="BJ12" i="7"/>
  <c r="BI12" i="7"/>
  <c r="BH12" i="7"/>
  <c r="BG12" i="7"/>
  <c r="BE12" i="7"/>
  <c r="BD12" i="7"/>
  <c r="P12" i="7" s="1"/>
  <c r="BC12" i="7"/>
  <c r="BB12" i="7"/>
  <c r="K12" i="7"/>
  <c r="F12" i="7"/>
  <c r="BJ11" i="7"/>
  <c r="BI11" i="7"/>
  <c r="BH11" i="7"/>
  <c r="BG11" i="7"/>
  <c r="BE11" i="7"/>
  <c r="BD11" i="7"/>
  <c r="P11" i="7" s="1"/>
  <c r="BC11" i="7"/>
  <c r="BB11" i="7"/>
  <c r="K11" i="7"/>
  <c r="F11" i="7"/>
  <c r="F10" i="7" s="1"/>
  <c r="O10" i="7"/>
  <c r="BA29" i="7" s="1"/>
  <c r="J29" i="7" s="1"/>
  <c r="N10" i="7"/>
  <c r="BC29" i="7" s="1"/>
  <c r="M10" i="7"/>
  <c r="L10" i="7"/>
  <c r="K10" i="7"/>
  <c r="J10" i="7"/>
  <c r="I10" i="7"/>
  <c r="H10" i="7"/>
  <c r="G10" i="7"/>
  <c r="E10" i="7"/>
  <c r="D10" i="7"/>
  <c r="C10" i="7"/>
  <c r="B10" i="7"/>
  <c r="BG24" i="7" s="1"/>
  <c r="A5" i="7"/>
  <c r="A4" i="7"/>
  <c r="A3" i="7"/>
  <c r="A2" i="7"/>
  <c r="A201" i="7" l="1"/>
  <c r="BA33" i="7"/>
  <c r="C33" i="7" s="1"/>
  <c r="BE29" i="7"/>
  <c r="C47" i="1"/>
  <c r="B47" i="1"/>
  <c r="C46" i="1"/>
  <c r="B46" i="1"/>
  <c r="C45" i="1"/>
  <c r="B45" i="1"/>
  <c r="E42" i="1"/>
  <c r="D42" i="1"/>
  <c r="C42" i="1"/>
  <c r="E41" i="1"/>
  <c r="D41" i="1"/>
  <c r="C41" i="1"/>
  <c r="C37" i="1"/>
  <c r="B37" i="1"/>
  <c r="B34" i="1"/>
  <c r="B33" i="1"/>
  <c r="I29" i="1"/>
  <c r="H29" i="1"/>
  <c r="G29" i="1"/>
  <c r="F29" i="1"/>
  <c r="E29" i="1"/>
  <c r="D29" i="1"/>
  <c r="C29" i="1"/>
  <c r="C24" i="1"/>
  <c r="B24" i="1"/>
  <c r="C23" i="1"/>
  <c r="B23" i="1"/>
  <c r="B12" i="1"/>
  <c r="C12" i="1"/>
  <c r="D12" i="1"/>
  <c r="E12" i="1"/>
  <c r="F12" i="1"/>
  <c r="G12" i="1"/>
  <c r="H12" i="1"/>
  <c r="I12" i="1"/>
  <c r="J12" i="1"/>
  <c r="K12" i="1"/>
  <c r="L12" i="1"/>
  <c r="M12" i="1"/>
  <c r="N12" i="1"/>
  <c r="O12" i="1"/>
  <c r="B13" i="1"/>
  <c r="C13" i="1"/>
  <c r="D13" i="1"/>
  <c r="E13" i="1"/>
  <c r="F13" i="1"/>
  <c r="G13" i="1"/>
  <c r="H13" i="1"/>
  <c r="I13" i="1"/>
  <c r="J13" i="1"/>
  <c r="K13" i="1"/>
  <c r="L13" i="1"/>
  <c r="M13" i="1"/>
  <c r="N13" i="1"/>
  <c r="O13" i="1"/>
  <c r="B14" i="1"/>
  <c r="C14" i="1"/>
  <c r="D14" i="1"/>
  <c r="E14" i="1"/>
  <c r="F14" i="1"/>
  <c r="G14" i="1"/>
  <c r="H14" i="1"/>
  <c r="I14" i="1"/>
  <c r="J14" i="1"/>
  <c r="K14" i="1"/>
  <c r="L14" i="1"/>
  <c r="M14" i="1"/>
  <c r="N14" i="1"/>
  <c r="O14" i="1"/>
  <c r="B15" i="1"/>
  <c r="C15" i="1"/>
  <c r="D15" i="1"/>
  <c r="E15" i="1"/>
  <c r="F15" i="1"/>
  <c r="G15" i="1"/>
  <c r="H15" i="1"/>
  <c r="I15" i="1"/>
  <c r="J15" i="1"/>
  <c r="K15" i="1"/>
  <c r="L15" i="1"/>
  <c r="M15" i="1"/>
  <c r="N15" i="1"/>
  <c r="O15" i="1"/>
  <c r="B16" i="1"/>
  <c r="C16" i="1"/>
  <c r="D16" i="1"/>
  <c r="E16" i="1"/>
  <c r="F16" i="1"/>
  <c r="G16" i="1"/>
  <c r="H16" i="1"/>
  <c r="I16" i="1"/>
  <c r="J16" i="1"/>
  <c r="K16" i="1"/>
  <c r="L16" i="1"/>
  <c r="M16" i="1"/>
  <c r="N16" i="1"/>
  <c r="O16" i="1"/>
  <c r="B17" i="1"/>
  <c r="C17" i="1"/>
  <c r="D17" i="1"/>
  <c r="E17" i="1"/>
  <c r="F17" i="1"/>
  <c r="G17" i="1"/>
  <c r="H17" i="1"/>
  <c r="I17" i="1"/>
  <c r="J17" i="1"/>
  <c r="K17" i="1"/>
  <c r="L17" i="1"/>
  <c r="M17" i="1"/>
  <c r="N17" i="1"/>
  <c r="O17" i="1"/>
  <c r="B18" i="1"/>
  <c r="C18" i="1"/>
  <c r="D18" i="1"/>
  <c r="E18" i="1"/>
  <c r="F18" i="1"/>
  <c r="G18" i="1"/>
  <c r="H18" i="1"/>
  <c r="I18" i="1"/>
  <c r="J18" i="1"/>
  <c r="K18" i="1"/>
  <c r="L18" i="1"/>
  <c r="M18" i="1"/>
  <c r="N18" i="1"/>
  <c r="O18" i="1"/>
  <c r="B19" i="1"/>
  <c r="C19" i="1"/>
  <c r="D19" i="1"/>
  <c r="E19" i="1"/>
  <c r="F19" i="1"/>
  <c r="G19" i="1"/>
  <c r="H19" i="1"/>
  <c r="I19" i="1"/>
  <c r="J19" i="1"/>
  <c r="K19" i="1"/>
  <c r="L19" i="1"/>
  <c r="M19" i="1"/>
  <c r="N19" i="1"/>
  <c r="O19" i="1"/>
  <c r="C11" i="1"/>
  <c r="D11" i="1"/>
  <c r="E11" i="1"/>
  <c r="F11" i="1"/>
  <c r="G11" i="1"/>
  <c r="H11" i="1"/>
  <c r="I11" i="1"/>
  <c r="J11" i="1"/>
  <c r="K11" i="1"/>
  <c r="L11" i="1"/>
  <c r="M11" i="1"/>
  <c r="N11" i="1"/>
  <c r="O11" i="1"/>
  <c r="B11" i="1"/>
  <c r="BF46" i="6" l="1"/>
  <c r="BE46" i="6"/>
  <c r="BC46" i="6"/>
  <c r="BA46" i="6"/>
  <c r="D46" i="6" s="1"/>
  <c r="F42" i="6"/>
  <c r="B42" i="6"/>
  <c r="F41" i="6"/>
  <c r="B41" i="6"/>
  <c r="BA33" i="6"/>
  <c r="C33" i="6" s="1"/>
  <c r="B29" i="6"/>
  <c r="BE33" i="6" s="1"/>
  <c r="BF24" i="6"/>
  <c r="BE24" i="6"/>
  <c r="BD24" i="6"/>
  <c r="BC24" i="6"/>
  <c r="BF23" i="6"/>
  <c r="BE23" i="6"/>
  <c r="BC23" i="6"/>
  <c r="BA23" i="6"/>
  <c r="D23" i="6"/>
  <c r="BI16" i="6"/>
  <c r="BD16" i="6"/>
  <c r="P16" i="6" s="1"/>
  <c r="BJ15" i="6"/>
  <c r="BI15" i="6"/>
  <c r="BE15" i="6"/>
  <c r="BD15" i="6"/>
  <c r="BC15" i="6"/>
  <c r="P15" i="6"/>
  <c r="K15" i="6"/>
  <c r="F15" i="6"/>
  <c r="BJ14" i="6"/>
  <c r="BI14" i="6"/>
  <c r="BH14" i="6"/>
  <c r="BG14" i="6"/>
  <c r="BE14" i="6"/>
  <c r="BD14" i="6"/>
  <c r="P14" i="6" s="1"/>
  <c r="BC14" i="6"/>
  <c r="BB14" i="6"/>
  <c r="K14" i="6"/>
  <c r="K10" i="6" s="1"/>
  <c r="F14" i="6"/>
  <c r="BJ13" i="6"/>
  <c r="BI13" i="6"/>
  <c r="BH13" i="6"/>
  <c r="BG13" i="6"/>
  <c r="BE13" i="6"/>
  <c r="BD13" i="6"/>
  <c r="P13" i="6" s="1"/>
  <c r="BC13" i="6"/>
  <c r="BB13" i="6"/>
  <c r="K13" i="6"/>
  <c r="F13" i="6"/>
  <c r="BJ12" i="6"/>
  <c r="BI12" i="6"/>
  <c r="BH12" i="6"/>
  <c r="BG12" i="6"/>
  <c r="BE12" i="6"/>
  <c r="BD12" i="6"/>
  <c r="BC12" i="6"/>
  <c r="BB12" i="6"/>
  <c r="P12" i="6" s="1"/>
  <c r="K12" i="6"/>
  <c r="F12" i="6"/>
  <c r="BJ11" i="6"/>
  <c r="BI11" i="6"/>
  <c r="BH11" i="6"/>
  <c r="BG11" i="6"/>
  <c r="BE11" i="6"/>
  <c r="P11" i="6" s="1"/>
  <c r="BD11" i="6"/>
  <c r="BC11" i="6"/>
  <c r="BB11" i="6"/>
  <c r="K11" i="6"/>
  <c r="F11" i="6"/>
  <c r="O10" i="6"/>
  <c r="BA29" i="6" s="1"/>
  <c r="N10" i="6"/>
  <c r="BC29" i="6" s="1"/>
  <c r="M10" i="6"/>
  <c r="L10" i="6"/>
  <c r="J10" i="6"/>
  <c r="I10" i="6"/>
  <c r="H10" i="6"/>
  <c r="G10" i="6"/>
  <c r="F10" i="6"/>
  <c r="E10" i="6"/>
  <c r="D10" i="6"/>
  <c r="C10" i="6"/>
  <c r="B10" i="6"/>
  <c r="A5" i="6"/>
  <c r="A4" i="6"/>
  <c r="A3" i="6"/>
  <c r="A2" i="6"/>
  <c r="J29" i="6" l="1"/>
  <c r="BE29" i="6"/>
  <c r="BF29" i="6"/>
  <c r="BG24" i="6"/>
  <c r="BA24" i="6"/>
  <c r="D24" i="6" s="1"/>
  <c r="A201" i="6" s="1"/>
  <c r="BF46" i="5" l="1"/>
  <c r="BE46" i="5"/>
  <c r="BC46" i="5"/>
  <c r="BA46" i="5"/>
  <c r="D46" i="5"/>
  <c r="F42" i="5"/>
  <c r="B42" i="5"/>
  <c r="F41" i="5"/>
  <c r="B41" i="5"/>
  <c r="BA33" i="5"/>
  <c r="C33" i="5" s="1"/>
  <c r="B29" i="5"/>
  <c r="BE33" i="5" s="1"/>
  <c r="BF24" i="5"/>
  <c r="BE24" i="5"/>
  <c r="BD24" i="5"/>
  <c r="BC24" i="5"/>
  <c r="BF23" i="5"/>
  <c r="BE23" i="5"/>
  <c r="BC23" i="5"/>
  <c r="BA23" i="5"/>
  <c r="D23" i="5" s="1"/>
  <c r="BI16" i="5"/>
  <c r="BD16" i="5"/>
  <c r="P16" i="5"/>
  <c r="BJ15" i="5"/>
  <c r="BI15" i="5"/>
  <c r="BE15" i="5"/>
  <c r="BD15" i="5"/>
  <c r="P15" i="5" s="1"/>
  <c r="BC15" i="5"/>
  <c r="K15" i="5"/>
  <c r="F15" i="5"/>
  <c r="BJ14" i="5"/>
  <c r="BI14" i="5"/>
  <c r="BH14" i="5"/>
  <c r="BG14" i="5"/>
  <c r="BE14" i="5"/>
  <c r="BD14" i="5"/>
  <c r="P14" i="5" s="1"/>
  <c r="BC14" i="5"/>
  <c r="BB14" i="5"/>
  <c r="K14" i="5"/>
  <c r="F14" i="5"/>
  <c r="BJ13" i="5"/>
  <c r="BI13" i="5"/>
  <c r="BH13" i="5"/>
  <c r="BG13" i="5"/>
  <c r="BE13" i="5"/>
  <c r="BD13" i="5"/>
  <c r="BC13" i="5"/>
  <c r="BB13" i="5"/>
  <c r="P13" i="5"/>
  <c r="K13" i="5"/>
  <c r="F13" i="5"/>
  <c r="BJ12" i="5"/>
  <c r="BI12" i="5"/>
  <c r="BH12" i="5"/>
  <c r="BG12" i="5"/>
  <c r="BE12" i="5"/>
  <c r="BD12" i="5"/>
  <c r="P12" i="5" s="1"/>
  <c r="BC12" i="5"/>
  <c r="BB12" i="5"/>
  <c r="K12" i="5"/>
  <c r="F12" i="5"/>
  <c r="BJ11" i="5"/>
  <c r="BI11" i="5"/>
  <c r="BH11" i="5"/>
  <c r="BG11" i="5"/>
  <c r="BE11" i="5"/>
  <c r="BD11" i="5"/>
  <c r="BC11" i="5"/>
  <c r="P11" i="5" s="1"/>
  <c r="BB11" i="5"/>
  <c r="K11" i="5"/>
  <c r="K10" i="5" s="1"/>
  <c r="F11" i="5"/>
  <c r="F10" i="5" s="1"/>
  <c r="O10" i="5"/>
  <c r="BA29" i="5" s="1"/>
  <c r="N10" i="5"/>
  <c r="BF29" i="5" s="1"/>
  <c r="M10" i="5"/>
  <c r="L10" i="5"/>
  <c r="J10" i="5"/>
  <c r="I10" i="5"/>
  <c r="H10" i="5"/>
  <c r="G10" i="5"/>
  <c r="E10" i="5"/>
  <c r="D10" i="5"/>
  <c r="C10" i="5"/>
  <c r="B10" i="5"/>
  <c r="A5" i="5"/>
  <c r="A4" i="5"/>
  <c r="A3" i="5"/>
  <c r="A2" i="5"/>
  <c r="J29" i="5" l="1"/>
  <c r="BG24" i="5"/>
  <c r="BC29" i="5"/>
  <c r="BE29" i="5"/>
  <c r="BA24" i="5"/>
  <c r="D24" i="5" s="1"/>
  <c r="A201" i="5" s="1"/>
  <c r="BF46" i="1"/>
  <c r="BE46" i="1"/>
  <c r="BC46" i="1"/>
  <c r="BA46" i="1"/>
  <c r="F42" i="1"/>
  <c r="B42" i="1"/>
  <c r="F41" i="1"/>
  <c r="B41" i="1"/>
  <c r="B29" i="1"/>
  <c r="BE33" i="1" s="1"/>
  <c r="BF24" i="1"/>
  <c r="BE24" i="1"/>
  <c r="BD24" i="1"/>
  <c r="BC24" i="1"/>
  <c r="BF23" i="1"/>
  <c r="BE23" i="1"/>
  <c r="BC23" i="1"/>
  <c r="BA23" i="1"/>
  <c r="BI16" i="1"/>
  <c r="BD16" i="1"/>
  <c r="P16" i="1" s="1"/>
  <c r="BJ15" i="1"/>
  <c r="BI15" i="1"/>
  <c r="BE15" i="1"/>
  <c r="BD15" i="1"/>
  <c r="BC15" i="1"/>
  <c r="BJ14" i="1"/>
  <c r="BI14" i="1"/>
  <c r="BH14" i="1"/>
  <c r="BG14" i="1"/>
  <c r="BE14" i="1"/>
  <c r="BD14" i="1"/>
  <c r="BC14" i="1"/>
  <c r="BB14" i="1"/>
  <c r="K10" i="1"/>
  <c r="BJ13" i="1"/>
  <c r="BI13" i="1"/>
  <c r="BH13" i="1"/>
  <c r="BG13" i="1"/>
  <c r="BE13" i="1"/>
  <c r="BD13" i="1"/>
  <c r="BC13" i="1"/>
  <c r="BB13" i="1"/>
  <c r="BJ12" i="1"/>
  <c r="BI12" i="1"/>
  <c r="BH12" i="1"/>
  <c r="BG12" i="1"/>
  <c r="BE12" i="1"/>
  <c r="BD12" i="1"/>
  <c r="BC12" i="1"/>
  <c r="BB12" i="1"/>
  <c r="BJ11" i="1"/>
  <c r="BI11" i="1"/>
  <c r="BH11" i="1"/>
  <c r="BG11" i="1"/>
  <c r="BE11" i="1"/>
  <c r="BD11" i="1"/>
  <c r="BC11" i="1"/>
  <c r="BB11" i="1"/>
  <c r="O10" i="1"/>
  <c r="BA29" i="1" s="1"/>
  <c r="N10" i="1"/>
  <c r="BF29" i="1" s="1"/>
  <c r="M10" i="1"/>
  <c r="L10" i="1"/>
  <c r="J10" i="1"/>
  <c r="I10" i="1"/>
  <c r="H10" i="1"/>
  <c r="G10" i="1"/>
  <c r="F10" i="1"/>
  <c r="E10" i="1"/>
  <c r="D10" i="1"/>
  <c r="C10" i="1"/>
  <c r="B10" i="1"/>
  <c r="A5" i="1"/>
  <c r="A4" i="1"/>
  <c r="A3" i="1"/>
  <c r="A2" i="1"/>
  <c r="P14" i="1" l="1"/>
  <c r="D23" i="1"/>
  <c r="BA33" i="1"/>
  <c r="C33" i="1" s="1"/>
  <c r="P15" i="1"/>
  <c r="D46" i="1"/>
  <c r="P13" i="1"/>
  <c r="P12" i="1"/>
  <c r="P11" i="1"/>
  <c r="BC29" i="1"/>
  <c r="J29" i="1" s="1"/>
  <c r="BE29" i="1"/>
  <c r="BG24" i="1"/>
  <c r="BA24" i="1"/>
  <c r="D24" i="1" s="1"/>
  <c r="A201" i="1" l="1"/>
</calcChain>
</file>

<file path=xl/sharedStrings.xml><?xml version="1.0" encoding="utf-8"?>
<sst xmlns="http://schemas.openxmlformats.org/spreadsheetml/2006/main" count="1040" uniqueCount="73">
  <si>
    <t>SERVICIO DE SALUD</t>
  </si>
  <si>
    <t>REM-A24.   ATENCIÓN EN MATERNIDAD</t>
  </si>
  <si>
    <t xml:space="preserve">SECCIÓN A: INFORMACIÓN DE PARTOS Y ABORTOS ATENDIDOS </t>
  </si>
  <si>
    <t>TÉRMINO 
DEL 
EMBARAZO</t>
  </si>
  <si>
    <t>PARTOS Y ABORTOS</t>
  </si>
  <si>
    <t>PARTOS PREMATUROS</t>
  </si>
  <si>
    <t>ANESTESIA</t>
  </si>
  <si>
    <t>ANALGESIA</t>
  </si>
  <si>
    <t>APEGO
PRECOZ</t>
  </si>
  <si>
    <t>TOTAL</t>
  </si>
  <si>
    <t>BENEFI-
CIARIAS</t>
  </si>
  <si>
    <t>PARTOS PREMATUROS MENOS DE 32 SEMANAS</t>
  </si>
  <si>
    <t>PARTOS PREMATUROS DE 32 A 36 SEMANAS</t>
  </si>
  <si>
    <t>TOTAL 
ANESTESIA</t>
  </si>
  <si>
    <t>EPIDURAL</t>
  </si>
  <si>
    <t>RAQUÍDEA</t>
  </si>
  <si>
    <t>GENERAL</t>
  </si>
  <si>
    <t>LOCAL</t>
  </si>
  <si>
    <t>TOTAL ANALGESIA</t>
  </si>
  <si>
    <t>ANALGESIA 
INHALATORIA</t>
  </si>
  <si>
    <t>MEDIDAS 
ANALGÉSICAS
NO FARMACO-
LÓGICAS</t>
  </si>
  <si>
    <t>CONTACTO MAYOR A 30 MINUTOS (RN con peso menor o igual a 2.499 grs.)</t>
  </si>
  <si>
    <t>CONTACTO MAYOR A 30 MINUTOS  (RN con peso de 2.500 grs. o más)</t>
  </si>
  <si>
    <t>TOTAL PARTOS</t>
  </si>
  <si>
    <t>NORMAL</t>
  </si>
  <si>
    <t>DISTÓCICO VAGINAL</t>
  </si>
  <si>
    <t>CESÁREA ELECTIVA</t>
  </si>
  <si>
    <t>CESÁREA URGENCIA</t>
  </si>
  <si>
    <t>ABORTOS</t>
  </si>
  <si>
    <t>PARTO NORMAL VERTICAL (*)</t>
  </si>
  <si>
    <t>ENTREGA DE PLACENTA A SOLICITUD MUJER PUEBLO ORIGINARIO</t>
  </si>
  <si>
    <t>PARTO FUERA ESTABLECIMIENTO DE SALUD</t>
  </si>
  <si>
    <t>EMBARAZO NO CONTROLADO</t>
  </si>
  <si>
    <t>(*)Incluido en parto normal</t>
  </si>
  <si>
    <t>SECCIÓN B: ACOMPAÑAMIENTO EN EL PROCESO REPRODUCTIVO</t>
  </si>
  <si>
    <t>EVENTO</t>
  </si>
  <si>
    <t xml:space="preserve">BENEFICIARIAS </t>
  </si>
  <si>
    <t>SOLO EN EL PARTO</t>
  </si>
  <si>
    <t>PRE PARTO Y PARTO</t>
  </si>
  <si>
    <t>SECCIÓN C: INFORMACIÓN RECIEN NACIDOS</t>
  </si>
  <si>
    <t xml:space="preserve">SECCIÓN C.1: NACIDOS VIVOS SEGÚN PESO AL NACER  </t>
  </si>
  <si>
    <t>TIPO</t>
  </si>
  <si>
    <t>PESO AL NACER (en gramos)</t>
  </si>
  <si>
    <t>Menos de 
1.000</t>
  </si>
  <si>
    <t>1.000 a 
1.499</t>
  </si>
  <si>
    <t>1.500 a 
1.999</t>
  </si>
  <si>
    <t>2.000 a 
2.499</t>
  </si>
  <si>
    <t>2.500 a 
2.999</t>
  </si>
  <si>
    <t>3.000 a 
3.999</t>
  </si>
  <si>
    <t>4.000 y 
más</t>
  </si>
  <si>
    <t>NACIDOS VIVOS</t>
  </si>
  <si>
    <t>SECCIÓN C.2: RECIEN NACIDOS CON MALFORMACIÓN CONGÉNITA</t>
  </si>
  <si>
    <t>NACIDOS FALLECIDOS</t>
  </si>
  <si>
    <t>SECCIÓN C.3: APGAR MENOR O IGUAL A 3 AL MINUTO Y APGAR MENOR O IGUAL A 6 A LOS 5 MINUTOS</t>
  </si>
  <si>
    <t>APGAR MENOR O IGUAL A  3 AL MINUTO</t>
  </si>
  <si>
    <t>APGAR MENOR O IGUAL A 6 A LOS 5  MINUTOS</t>
  </si>
  <si>
    <t>SECCIÓN D: ESTERILIZACIONES SEGÚN SEXO</t>
  </si>
  <si>
    <t/>
  </si>
  <si>
    <t>SEXO</t>
  </si>
  <si>
    <t xml:space="preserve">TOTAL      </t>
  </si>
  <si>
    <t>EDAD (en años)</t>
  </si>
  <si>
    <t>Menor 
de 20</t>
  </si>
  <si>
    <t>20 - 34</t>
  </si>
  <si>
    <t xml:space="preserve">35 y más </t>
  </si>
  <si>
    <t>MUJER</t>
  </si>
  <si>
    <t>HOMBRE</t>
  </si>
  <si>
    <t>SECCIÓN E: EGRESOS DE MATERNIDAD Y NEONATOLOGIA, SEGÚN LACTANCIA MATERNA EXCLUSIVA</t>
  </si>
  <si>
    <t>TIPO DE ALIMENTACIÓN</t>
  </si>
  <si>
    <t>MATERNIDAD (PUÉRPERAS CON RN VIVO)</t>
  </si>
  <si>
    <t>NEONATOLOGÍA</t>
  </si>
  <si>
    <t>TOTAL DE EGRESOS</t>
  </si>
  <si>
    <t xml:space="preserve">EGRESADOS CON LACTANCIA MATERNA EXCLUSIVA </t>
  </si>
  <si>
    <t xml:space="preserve">EGRESADOS CON LACTANCIA MATERNA EXCLUSIVA DURANTE TODA LA ESTADÍA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</si>
</sst>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0_)"/>
  </numFmts>
  <fonts count="16" x14ac:knownFonts="1">
    <font>
      <sz val="11"/>
      <color theme="1"/>
      <name val="Calibri"/>
      <family val="2"/>
      <scheme val="minor"/>
    </font>
    <font>
      <b/>
      <sz val="8"/>
      <name val="Verdana"/>
      <family val="2"/>
    </font>
    <font>
      <sz val="8"/>
      <name val="Verdana"/>
      <family val="2"/>
    </font>
    <font>
      <sz val="8"/>
      <color rgb="FFFF0000"/>
      <name val="Verdana"/>
      <family val="2"/>
    </font>
    <font>
      <b/>
      <sz val="10"/>
      <name val="Verdana"/>
      <family val="2"/>
    </font>
    <font>
      <b/>
      <sz val="12"/>
      <name val="Verdana"/>
      <family val="2"/>
    </font>
    <font>
      <b/>
      <sz val="11"/>
      <name val="Verdana"/>
      <family val="2"/>
    </font>
    <font>
      <b/>
      <sz val="10"/>
      <color rgb="FFFF0000"/>
      <name val="Verdana"/>
      <family val="2"/>
    </font>
    <font>
      <sz val="10"/>
      <color indexed="10"/>
      <name val="Verdana"/>
      <family val="2"/>
    </font>
    <font>
      <b/>
      <sz val="10"/>
      <color indexed="10"/>
      <name val="Verdana"/>
      <family val="2"/>
    </font>
    <font>
      <sz val="10"/>
      <color rgb="FFFF0000"/>
      <name val="Verdana"/>
      <family val="2"/>
    </font>
    <font>
      <sz val="9"/>
      <color rgb="FFFF0000"/>
      <name val="Verdana"/>
      <family val="2"/>
    </font>
    <font>
      <sz val="9"/>
      <name val="Verdana"/>
      <family val="2"/>
    </font>
    <font>
      <sz val="10"/>
      <name val="Verdana"/>
      <family val="2"/>
    </font>
    <font>
      <sz val="9"/>
      <color indexed="10"/>
      <name val="Verdana"/>
      <family val="2"/>
    </font>
    <font>
      <sz val="8"/>
      <color indexed="53"/>
      <name val="Verdana"/>
      <family val="2"/>
    </font>
  </fonts>
  <fills count="11">
    <fill>
      <patternFill patternType="none"/>
    </fill>
    <fill>
      <patternFill patternType="gray125"/>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theme="0" tint="-0.249977111117893"/>
        <bgColor indexed="64"/>
      </patternFill>
    </fill>
    <fill>
      <patternFill patternType="solid">
        <fgColor indexed="22"/>
        <bgColor indexed="64"/>
      </patternFill>
    </fill>
    <fill>
      <patternFill patternType="solid">
        <fgColor indexed="44"/>
        <bgColor indexed="64"/>
      </patternFill>
    </fill>
  </fills>
  <borders count="57">
    <border>
      <left/>
      <right/>
      <top/>
      <bottom/>
      <diagonal/>
    </border>
    <border>
      <left style="thin">
        <color indexed="9"/>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right style="thin">
        <color indexed="64"/>
      </right>
      <top style="double">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s>
  <cellStyleXfs count="1">
    <xf numFmtId="0" fontId="0" fillId="0" borderId="0"/>
  </cellStyleXfs>
  <cellXfs count="223">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Protection="1"/>
    <xf numFmtId="0" fontId="2" fillId="3" borderId="0" xfId="0" applyFont="1" applyFill="1" applyProtection="1"/>
    <xf numFmtId="0" fontId="4"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1" fillId="2" borderId="0" xfId="0" applyNumberFormat="1" applyFont="1" applyFill="1" applyBorder="1" applyAlignment="1" applyProtection="1">
      <alignment horizontal="center" vertical="center"/>
    </xf>
    <xf numFmtId="0" fontId="1" fillId="2" borderId="0" xfId="0" applyNumberFormat="1" applyFont="1" applyFill="1" applyAlignment="1" applyProtection="1"/>
    <xf numFmtId="0" fontId="6" fillId="2" borderId="1" xfId="0" applyFont="1" applyFill="1" applyBorder="1" applyAlignment="1" applyProtection="1">
      <alignment horizontal="left"/>
    </xf>
    <xf numFmtId="0" fontId="6" fillId="2" borderId="0" xfId="0" applyFont="1" applyFill="1" applyAlignment="1" applyProtection="1">
      <alignment horizontal="left"/>
    </xf>
    <xf numFmtId="0" fontId="1" fillId="2" borderId="0" xfId="0" applyFont="1" applyFill="1" applyAlignment="1" applyProtection="1">
      <alignment horizontal="left"/>
    </xf>
    <xf numFmtId="0" fontId="7" fillId="2" borderId="0" xfId="0" applyFont="1" applyFill="1" applyAlignment="1" applyProtection="1">
      <alignment horizontal="left"/>
    </xf>
    <xf numFmtId="0" fontId="8" fillId="2" borderId="0" xfId="0" applyFont="1" applyFill="1" applyProtection="1"/>
    <xf numFmtId="0" fontId="2" fillId="0" borderId="0" xfId="0" applyFont="1" applyFill="1" applyProtection="1"/>
    <xf numFmtId="0" fontId="2" fillId="0" borderId="0" xfId="0" applyFont="1" applyProtection="1"/>
    <xf numFmtId="0" fontId="2" fillId="0" borderId="7" xfId="0" applyFont="1" applyBorder="1" applyAlignment="1" applyProtection="1">
      <alignment horizontal="center" vertical="center"/>
    </xf>
    <xf numFmtId="0" fontId="2" fillId="2" borderId="8" xfId="0" applyFont="1" applyFill="1" applyBorder="1" applyAlignment="1" applyProtection="1">
      <alignment horizontal="center" vertical="center" wrapText="1"/>
    </xf>
    <xf numFmtId="0" fontId="2" fillId="4" borderId="7" xfId="0" applyFont="1" applyFill="1" applyBorder="1" applyAlignment="1" applyProtection="1">
      <alignment horizontal="center" vertical="center" wrapText="1"/>
    </xf>
    <xf numFmtId="0" fontId="2" fillId="4" borderId="8" xfId="0" applyFont="1" applyFill="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9" fillId="2" borderId="0" xfId="0" applyFont="1" applyFill="1" applyAlignment="1" applyProtection="1">
      <alignment horizontal="left"/>
    </xf>
    <xf numFmtId="0" fontId="2" fillId="0" borderId="11" xfId="0" applyFont="1" applyBorder="1" applyAlignment="1" applyProtection="1">
      <alignment horizontal="center" vertical="center"/>
    </xf>
    <xf numFmtId="3" fontId="2" fillId="0" borderId="10" xfId="0" applyNumberFormat="1" applyFont="1" applyBorder="1" applyAlignment="1" applyProtection="1">
      <alignment wrapText="1"/>
    </xf>
    <xf numFmtId="3" fontId="2" fillId="0" borderId="8" xfId="0" applyNumberFormat="1" applyFont="1" applyBorder="1" applyAlignment="1" applyProtection="1">
      <alignment wrapText="1"/>
    </xf>
    <xf numFmtId="3" fontId="2" fillId="0" borderId="7" xfId="0" applyNumberFormat="1" applyFont="1" applyBorder="1" applyAlignment="1" applyProtection="1">
      <alignment wrapText="1"/>
    </xf>
    <xf numFmtId="3" fontId="2" fillId="0" borderId="9" xfId="0" applyNumberFormat="1" applyFont="1" applyBorder="1" applyAlignment="1" applyProtection="1">
      <alignment wrapText="1"/>
    </xf>
    <xf numFmtId="3" fontId="2" fillId="0" borderId="4" xfId="0" applyNumberFormat="1" applyFont="1" applyBorder="1" applyAlignment="1" applyProtection="1">
      <alignment wrapText="1"/>
    </xf>
    <xf numFmtId="0" fontId="10" fillId="2" borderId="0" xfId="0" applyFont="1" applyFill="1" applyAlignment="1" applyProtection="1">
      <alignment vertical="center"/>
    </xf>
    <xf numFmtId="0" fontId="8" fillId="2" borderId="0" xfId="0" applyNumberFormat="1" applyFont="1" applyFill="1" applyBorder="1" applyAlignment="1" applyProtection="1"/>
    <xf numFmtId="0" fontId="2" fillId="2" borderId="0" xfId="0" applyNumberFormat="1" applyFont="1" applyFill="1" applyBorder="1" applyAlignment="1" applyProtection="1"/>
    <xf numFmtId="0" fontId="2" fillId="2" borderId="0" xfId="0" applyFont="1" applyFill="1" applyAlignment="1" applyProtection="1">
      <alignment wrapText="1"/>
    </xf>
    <xf numFmtId="0" fontId="2" fillId="0" borderId="12" xfId="0" applyFont="1" applyBorder="1" applyAlignment="1" applyProtection="1">
      <alignment horizontal="left"/>
    </xf>
    <xf numFmtId="3" fontId="2" fillId="5" borderId="13" xfId="0" applyNumberFormat="1" applyFont="1" applyFill="1" applyBorder="1" applyAlignment="1" applyProtection="1">
      <protection locked="0"/>
    </xf>
    <xf numFmtId="3" fontId="2" fillId="5" borderId="14" xfId="0" applyNumberFormat="1" applyFont="1" applyFill="1" applyBorder="1" applyAlignment="1" applyProtection="1">
      <protection locked="0"/>
    </xf>
    <xf numFmtId="3" fontId="2" fillId="5" borderId="15" xfId="0" applyNumberFormat="1" applyFont="1" applyFill="1" applyBorder="1" applyAlignment="1" applyProtection="1">
      <protection locked="0"/>
    </xf>
    <xf numFmtId="3" fontId="2" fillId="0" borderId="16" xfId="0" applyNumberFormat="1" applyFont="1" applyFill="1" applyBorder="1" applyAlignment="1" applyProtection="1"/>
    <xf numFmtId="3" fontId="2" fillId="5" borderId="17" xfId="0" applyNumberFormat="1" applyFont="1" applyFill="1" applyBorder="1" applyAlignment="1" applyProtection="1">
      <protection locked="0"/>
    </xf>
    <xf numFmtId="3" fontId="2" fillId="0" borderId="17" xfId="0" applyNumberFormat="1" applyFont="1" applyFill="1" applyBorder="1" applyAlignment="1" applyProtection="1"/>
    <xf numFmtId="0" fontId="11" fillId="2" borderId="0" xfId="0" applyFont="1" applyFill="1" applyAlignment="1" applyProtection="1">
      <alignment vertical="center"/>
    </xf>
    <xf numFmtId="0" fontId="2" fillId="6" borderId="0" xfId="0" applyFont="1" applyFill="1" applyAlignment="1" applyProtection="1">
      <alignment wrapText="1"/>
    </xf>
    <xf numFmtId="0" fontId="2" fillId="7" borderId="0" xfId="0" applyFont="1" applyFill="1" applyProtection="1"/>
    <xf numFmtId="0" fontId="2" fillId="0" borderId="18" xfId="0" applyFont="1" applyBorder="1" applyAlignment="1" applyProtection="1">
      <alignment horizontal="left"/>
    </xf>
    <xf numFmtId="3" fontId="2" fillId="5" borderId="19" xfId="0" applyNumberFormat="1" applyFont="1" applyFill="1" applyBorder="1" applyAlignment="1" applyProtection="1">
      <protection locked="0"/>
    </xf>
    <xf numFmtId="3" fontId="2" fillId="5" borderId="20" xfId="0" applyNumberFormat="1" applyFont="1" applyFill="1" applyBorder="1" applyAlignment="1" applyProtection="1">
      <protection locked="0"/>
    </xf>
    <xf numFmtId="3" fontId="2" fillId="5" borderId="21" xfId="0" applyNumberFormat="1" applyFont="1" applyFill="1" applyBorder="1" applyAlignment="1" applyProtection="1">
      <protection locked="0"/>
    </xf>
    <xf numFmtId="3" fontId="2" fillId="0" borderId="22" xfId="0" applyNumberFormat="1" applyFont="1" applyFill="1" applyBorder="1" applyAlignment="1" applyProtection="1"/>
    <xf numFmtId="3" fontId="2" fillId="5" borderId="23" xfId="0" applyNumberFormat="1" applyFont="1" applyFill="1" applyBorder="1" applyAlignment="1" applyProtection="1">
      <protection locked="0"/>
    </xf>
    <xf numFmtId="3" fontId="2" fillId="0" borderId="23" xfId="0" applyNumberFormat="1" applyFont="1" applyFill="1" applyBorder="1" applyAlignment="1" applyProtection="1"/>
    <xf numFmtId="0" fontId="2" fillId="0" borderId="24" xfId="0" applyFont="1" applyBorder="1" applyAlignment="1" applyProtection="1">
      <alignment horizontal="left"/>
    </xf>
    <xf numFmtId="3" fontId="2" fillId="5" borderId="25" xfId="0" applyNumberFormat="1" applyFont="1" applyFill="1" applyBorder="1" applyAlignment="1" applyProtection="1">
      <protection locked="0"/>
    </xf>
    <xf numFmtId="3" fontId="2" fillId="5" borderId="26" xfId="0" applyNumberFormat="1" applyFont="1" applyFill="1" applyBorder="1" applyAlignment="1" applyProtection="1">
      <protection locked="0"/>
    </xf>
    <xf numFmtId="3" fontId="2" fillId="5" borderId="27" xfId="0" applyNumberFormat="1" applyFont="1" applyFill="1" applyBorder="1" applyAlignment="1" applyProtection="1">
      <protection locked="0"/>
    </xf>
    <xf numFmtId="3" fontId="2" fillId="0" borderId="28" xfId="0" applyNumberFormat="1" applyFont="1" applyFill="1" applyBorder="1" applyAlignment="1" applyProtection="1"/>
    <xf numFmtId="3" fontId="2" fillId="5" borderId="29" xfId="0" applyNumberFormat="1" applyFont="1" applyFill="1" applyBorder="1" applyAlignment="1" applyProtection="1">
      <protection locked="0"/>
    </xf>
    <xf numFmtId="3" fontId="2" fillId="0" borderId="29" xfId="0" applyNumberFormat="1" applyFont="1" applyFill="1" applyBorder="1" applyAlignment="1" applyProtection="1"/>
    <xf numFmtId="0" fontId="2" fillId="0" borderId="30" xfId="0" applyFont="1" applyBorder="1" applyAlignment="1" applyProtection="1">
      <alignment horizontal="left"/>
    </xf>
    <xf numFmtId="3" fontId="2" fillId="5" borderId="31" xfId="0" applyNumberFormat="1" applyFont="1" applyFill="1" applyBorder="1" applyAlignment="1" applyProtection="1">
      <protection locked="0"/>
    </xf>
    <xf numFmtId="3" fontId="2" fillId="5" borderId="32" xfId="0" applyNumberFormat="1" applyFont="1" applyFill="1" applyBorder="1" applyAlignment="1" applyProtection="1">
      <protection locked="0"/>
    </xf>
    <xf numFmtId="3" fontId="2" fillId="8" borderId="33" xfId="0" applyNumberFormat="1" applyFont="1" applyFill="1" applyBorder="1" applyAlignment="1" applyProtection="1"/>
    <xf numFmtId="3" fontId="2" fillId="8" borderId="34" xfId="0" applyNumberFormat="1" applyFont="1" applyFill="1" applyBorder="1" applyAlignment="1" applyProtection="1"/>
    <xf numFmtId="3" fontId="2" fillId="0" borderId="35" xfId="0" applyNumberFormat="1" applyFont="1" applyFill="1" applyBorder="1" applyAlignment="1" applyProtection="1"/>
    <xf numFmtId="3" fontId="2" fillId="5" borderId="36" xfId="0" applyNumberFormat="1" applyFont="1" applyFill="1" applyBorder="1" applyAlignment="1" applyProtection="1">
      <protection locked="0"/>
    </xf>
    <xf numFmtId="3" fontId="2" fillId="5" borderId="34" xfId="0" applyNumberFormat="1" applyFont="1" applyFill="1" applyBorder="1" applyAlignment="1" applyProtection="1">
      <protection locked="0"/>
    </xf>
    <xf numFmtId="3" fontId="2" fillId="0" borderId="36" xfId="0" applyNumberFormat="1" applyFont="1" applyFill="1" applyBorder="1" applyAlignment="1" applyProtection="1"/>
    <xf numFmtId="3" fontId="2" fillId="5" borderId="37" xfId="0" applyNumberFormat="1" applyFont="1" applyFill="1" applyBorder="1" applyAlignment="1" applyProtection="1">
      <protection locked="0"/>
    </xf>
    <xf numFmtId="3" fontId="2" fillId="5" borderId="38" xfId="0" applyNumberFormat="1" applyFont="1" applyFill="1" applyBorder="1" applyAlignment="1" applyProtection="1">
      <protection locked="0"/>
    </xf>
    <xf numFmtId="3" fontId="2" fillId="9" borderId="39" xfId="0" applyNumberFormat="1" applyFont="1" applyFill="1" applyBorder="1" applyAlignment="1" applyProtection="1"/>
    <xf numFmtId="3" fontId="2" fillId="9" borderId="30" xfId="0" applyNumberFormat="1" applyFont="1" applyFill="1" applyBorder="1" applyAlignment="1" applyProtection="1"/>
    <xf numFmtId="0" fontId="2" fillId="0" borderId="0" xfId="0" applyFont="1" applyFill="1" applyAlignment="1" applyProtection="1">
      <alignment wrapText="1"/>
    </xf>
    <xf numFmtId="3" fontId="2" fillId="5" borderId="33" xfId="0" applyNumberFormat="1" applyFont="1" applyFill="1" applyBorder="1" applyAlignment="1" applyProtection="1">
      <protection locked="0"/>
    </xf>
    <xf numFmtId="3" fontId="2" fillId="9" borderId="34" xfId="0" applyNumberFormat="1" applyFont="1" applyFill="1" applyBorder="1" applyAlignment="1" applyProtection="1"/>
    <xf numFmtId="3" fontId="2" fillId="9" borderId="33" xfId="0" applyNumberFormat="1" applyFont="1" applyFill="1" applyBorder="1" applyAlignment="1" applyProtection="1"/>
    <xf numFmtId="3" fontId="2" fillId="9" borderId="35" xfId="0" applyNumberFormat="1" applyFont="1" applyFill="1" applyBorder="1" applyAlignment="1" applyProtection="1"/>
    <xf numFmtId="3" fontId="2" fillId="9" borderId="36" xfId="0" applyNumberFormat="1" applyFont="1" applyFill="1" applyBorder="1" applyAlignment="1" applyProtection="1"/>
    <xf numFmtId="3" fontId="2" fillId="9" borderId="32" xfId="0" applyNumberFormat="1" applyFont="1" applyFill="1" applyBorder="1" applyAlignment="1" applyProtection="1"/>
    <xf numFmtId="0" fontId="2" fillId="4" borderId="6" xfId="0" applyFont="1" applyFill="1" applyBorder="1" applyAlignment="1" applyProtection="1">
      <alignment horizontal="left" wrapText="1"/>
    </xf>
    <xf numFmtId="3" fontId="2" fillId="5" borderId="40" xfId="0" applyNumberFormat="1" applyFont="1" applyFill="1" applyBorder="1" applyAlignment="1" applyProtection="1">
      <protection locked="0"/>
    </xf>
    <xf numFmtId="3" fontId="2" fillId="9" borderId="41" xfId="0" applyNumberFormat="1" applyFont="1" applyFill="1" applyBorder="1" applyAlignment="1" applyProtection="1"/>
    <xf numFmtId="3" fontId="2" fillId="9" borderId="40" xfId="0" applyNumberFormat="1" applyFont="1" applyFill="1" applyBorder="1" applyAlignment="1" applyProtection="1"/>
    <xf numFmtId="3" fontId="2" fillId="9" borderId="42" xfId="0" applyNumberFormat="1" applyFont="1" applyFill="1" applyBorder="1" applyAlignment="1" applyProtection="1"/>
    <xf numFmtId="3" fontId="2" fillId="9" borderId="43" xfId="0" applyNumberFormat="1" applyFont="1" applyFill="1" applyBorder="1" applyAlignment="1" applyProtection="1"/>
    <xf numFmtId="3" fontId="2" fillId="9" borderId="44" xfId="0" applyNumberFormat="1" applyFont="1" applyFill="1" applyBorder="1" applyAlignment="1" applyProtection="1"/>
    <xf numFmtId="3" fontId="2" fillId="9" borderId="6" xfId="0" applyNumberFormat="1" applyFont="1" applyFill="1" applyBorder="1" applyAlignment="1" applyProtection="1"/>
    <xf numFmtId="0" fontId="2" fillId="0" borderId="11" xfId="0" applyFont="1" applyBorder="1" applyAlignment="1" applyProtection="1">
      <alignment wrapText="1"/>
    </xf>
    <xf numFmtId="3" fontId="2" fillId="5" borderId="7" xfId="0" applyNumberFormat="1" applyFont="1" applyFill="1" applyBorder="1" applyAlignment="1" applyProtection="1">
      <protection locked="0"/>
    </xf>
    <xf numFmtId="3" fontId="2" fillId="9" borderId="8" xfId="0" applyNumberFormat="1" applyFont="1" applyFill="1" applyBorder="1" applyAlignment="1" applyProtection="1"/>
    <xf numFmtId="3" fontId="2" fillId="9" borderId="7" xfId="0" applyNumberFormat="1" applyFont="1" applyFill="1" applyBorder="1" applyAlignment="1" applyProtection="1"/>
    <xf numFmtId="3" fontId="2" fillId="9" borderId="9" xfId="0" applyNumberFormat="1" applyFont="1" applyFill="1" applyBorder="1" applyAlignment="1" applyProtection="1"/>
    <xf numFmtId="3" fontId="2" fillId="9" borderId="10" xfId="0" applyNumberFormat="1" applyFont="1" applyFill="1" applyBorder="1" applyAlignment="1" applyProtection="1"/>
    <xf numFmtId="3" fontId="2" fillId="9" borderId="4" xfId="0" applyNumberFormat="1" applyFont="1" applyFill="1" applyBorder="1" applyAlignment="1" applyProtection="1"/>
    <xf numFmtId="3" fontId="2" fillId="9" borderId="11" xfId="0" applyNumberFormat="1" applyFont="1" applyFill="1" applyBorder="1" applyAlignment="1" applyProtection="1"/>
    <xf numFmtId="0" fontId="2" fillId="0" borderId="11" xfId="0" applyFont="1" applyBorder="1" applyAlignment="1" applyProtection="1">
      <alignment horizontal="left"/>
    </xf>
    <xf numFmtId="0" fontId="2" fillId="2" borderId="0" xfId="0" applyFont="1" applyFill="1" applyBorder="1" applyAlignment="1" applyProtection="1">
      <alignment horizontal="left" vertical="center"/>
    </xf>
    <xf numFmtId="0" fontId="2" fillId="2" borderId="0" xfId="0" applyFont="1" applyFill="1" applyBorder="1" applyAlignment="1" applyProtection="1">
      <alignment horizontal="left"/>
    </xf>
    <xf numFmtId="41" fontId="12" fillId="2" borderId="0" xfId="0" applyNumberFormat="1" applyFont="1" applyFill="1" applyBorder="1" applyAlignment="1" applyProtection="1">
      <alignment horizontal="right"/>
      <protection locked="0"/>
    </xf>
    <xf numFmtId="164" fontId="12" fillId="2" borderId="0" xfId="0" applyNumberFormat="1" applyFont="1" applyFill="1" applyBorder="1" applyAlignment="1" applyProtection="1">
      <alignment horizontal="right"/>
    </xf>
    <xf numFmtId="0" fontId="2" fillId="2" borderId="0" xfId="0" applyFont="1" applyFill="1" applyAlignment="1" applyProtection="1">
      <alignment vertical="center"/>
    </xf>
    <xf numFmtId="0" fontId="3" fillId="2" borderId="0" xfId="0" applyNumberFormat="1" applyFont="1" applyFill="1" applyBorder="1" applyAlignment="1" applyProtection="1"/>
    <xf numFmtId="0" fontId="6" fillId="2" borderId="0" xfId="0" applyFont="1" applyFill="1" applyBorder="1" applyAlignment="1" applyProtection="1">
      <alignment horizontal="left"/>
    </xf>
    <xf numFmtId="0" fontId="6" fillId="2" borderId="0" xfId="0" applyFont="1" applyFill="1" applyBorder="1" applyAlignment="1" applyProtection="1">
      <alignment horizontal="left" vertical="center"/>
    </xf>
    <xf numFmtId="0" fontId="6" fillId="2" borderId="0" xfId="0" applyFont="1" applyFill="1" applyBorder="1" applyAlignment="1" applyProtection="1">
      <alignment horizontal="left" vertical="top" wrapText="1"/>
    </xf>
    <xf numFmtId="0" fontId="6" fillId="2" borderId="0" xfId="0" applyFont="1" applyFill="1" applyBorder="1" applyAlignment="1" applyProtection="1">
      <alignment vertical="top" wrapText="1"/>
    </xf>
    <xf numFmtId="0" fontId="6" fillId="2" borderId="0" xfId="0" applyFont="1" applyFill="1" applyBorder="1" applyProtection="1"/>
    <xf numFmtId="0" fontId="1" fillId="2" borderId="0" xfId="0" applyFont="1" applyFill="1" applyBorder="1" applyProtection="1"/>
    <xf numFmtId="0" fontId="2" fillId="0" borderId="11" xfId="0" applyFont="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0" fontId="2" fillId="2" borderId="0" xfId="0" applyFont="1" applyFill="1" applyBorder="1" applyAlignment="1" applyProtection="1">
      <alignment vertical="top" wrapText="1"/>
    </xf>
    <xf numFmtId="41" fontId="2" fillId="0" borderId="45" xfId="0" applyNumberFormat="1" applyFont="1" applyFill="1" applyBorder="1" applyAlignment="1" applyProtection="1">
      <alignment horizontal="left"/>
    </xf>
    <xf numFmtId="3" fontId="12" fillId="5" borderId="45" xfId="0" applyNumberFormat="1" applyFont="1" applyFill="1" applyBorder="1" applyAlignment="1" applyProtection="1">
      <protection locked="0"/>
    </xf>
    <xf numFmtId="0" fontId="3" fillId="2" borderId="0" xfId="0" applyNumberFormat="1" applyFont="1" applyFill="1" applyAlignment="1" applyProtection="1">
      <alignment vertical="center"/>
    </xf>
    <xf numFmtId="0" fontId="2" fillId="2" borderId="0" xfId="0" applyFont="1" applyFill="1" applyAlignment="1" applyProtection="1">
      <alignment horizontal="left" vertical="center"/>
    </xf>
    <xf numFmtId="0" fontId="2" fillId="2" borderId="0" xfId="0" applyFont="1" applyFill="1" applyAlignment="1" applyProtection="1"/>
    <xf numFmtId="0" fontId="2" fillId="2" borderId="0" xfId="0" applyFont="1" applyFill="1" applyBorder="1" applyAlignment="1" applyProtection="1"/>
    <xf numFmtId="41" fontId="2" fillId="0" borderId="6" xfId="0" applyNumberFormat="1" applyFont="1" applyFill="1" applyBorder="1" applyAlignment="1" applyProtection="1">
      <alignment horizontal="left"/>
    </xf>
    <xf numFmtId="3" fontId="12" fillId="5" borderId="6" xfId="0" applyNumberFormat="1" applyFont="1" applyFill="1" applyBorder="1" applyAlignment="1" applyProtection="1">
      <protection locked="0"/>
    </xf>
    <xf numFmtId="0" fontId="2" fillId="2" borderId="0" xfId="0" applyFont="1" applyFill="1" applyAlignment="1" applyProtection="1">
      <alignment horizontal="left"/>
    </xf>
    <xf numFmtId="0" fontId="6" fillId="2" borderId="0" xfId="0" applyFont="1" applyFill="1" applyProtection="1"/>
    <xf numFmtId="0" fontId="1" fillId="2" borderId="0" xfId="0" applyFont="1" applyFill="1" applyProtection="1"/>
    <xf numFmtId="0" fontId="2" fillId="0" borderId="7" xfId="0" applyFont="1" applyFill="1" applyBorder="1" applyAlignment="1" applyProtection="1">
      <alignment horizontal="center" vertical="center" wrapText="1"/>
    </xf>
    <xf numFmtId="0" fontId="2" fillId="0" borderId="10" xfId="0" applyFont="1" applyFill="1" applyBorder="1" applyAlignment="1" applyProtection="1">
      <alignment horizontal="center" vertical="center" wrapText="1"/>
    </xf>
    <xf numFmtId="0" fontId="2" fillId="0" borderId="11" xfId="0" applyFont="1" applyFill="1" applyBorder="1" applyAlignment="1" applyProtection="1">
      <alignment horizontal="left" wrapText="1"/>
    </xf>
    <xf numFmtId="3" fontId="2" fillId="0" borderId="11" xfId="0" applyNumberFormat="1" applyFont="1" applyFill="1" applyBorder="1" applyAlignment="1" applyProtection="1">
      <alignment wrapText="1"/>
    </xf>
    <xf numFmtId="3" fontId="2" fillId="5" borderId="10" xfId="0" applyNumberFormat="1" applyFont="1" applyFill="1" applyBorder="1" applyAlignment="1" applyProtection="1">
      <protection locked="0"/>
    </xf>
    <xf numFmtId="3" fontId="2" fillId="5" borderId="8" xfId="0" applyNumberFormat="1" applyFont="1" applyFill="1" applyBorder="1" applyAlignment="1" applyProtection="1">
      <protection locked="0"/>
    </xf>
    <xf numFmtId="0" fontId="6" fillId="2" borderId="1" xfId="0" applyFont="1" applyFill="1" applyBorder="1" applyAlignment="1" applyProtection="1"/>
    <xf numFmtId="0" fontId="6" fillId="2" borderId="0" xfId="0" applyFont="1" applyFill="1" applyBorder="1" applyAlignment="1" applyProtection="1"/>
    <xf numFmtId="0" fontId="2" fillId="0" borderId="45" xfId="0" applyFont="1" applyFill="1" applyBorder="1" applyAlignment="1" applyProtection="1">
      <alignment horizontal="left" wrapText="1"/>
    </xf>
    <xf numFmtId="0" fontId="3" fillId="0" borderId="0" xfId="0" applyNumberFormat="1" applyFont="1" applyFill="1" applyAlignment="1" applyProtection="1">
      <alignment vertical="center" readingOrder="1"/>
    </xf>
    <xf numFmtId="0" fontId="2" fillId="0" borderId="0" xfId="0" applyFont="1" applyFill="1" applyAlignment="1" applyProtection="1">
      <alignment horizontal="left" readingOrder="1"/>
      <protection locked="0"/>
    </xf>
    <xf numFmtId="0" fontId="2" fillId="0" borderId="0" xfId="0" applyNumberFormat="1" applyFont="1" applyFill="1" applyAlignment="1" applyProtection="1">
      <alignment readingOrder="1"/>
    </xf>
    <xf numFmtId="0" fontId="2" fillId="0" borderId="0" xfId="0" applyFont="1" applyFill="1" applyAlignment="1" applyProtection="1">
      <alignment readingOrder="1"/>
      <protection locked="0"/>
    </xf>
    <xf numFmtId="0" fontId="2" fillId="0" borderId="46" xfId="0" applyFont="1" applyFill="1" applyBorder="1" applyAlignment="1" applyProtection="1">
      <alignment horizontal="left" wrapText="1"/>
    </xf>
    <xf numFmtId="3" fontId="12" fillId="5" borderId="47" xfId="0" applyNumberFormat="1" applyFont="1" applyFill="1" applyBorder="1" applyAlignment="1" applyProtection="1">
      <protection locked="0"/>
    </xf>
    <xf numFmtId="41" fontId="11" fillId="2" borderId="0" xfId="0" applyNumberFormat="1" applyFont="1" applyFill="1" applyBorder="1" applyProtection="1">
      <protection locked="0"/>
    </xf>
    <xf numFmtId="41" fontId="12" fillId="2" borderId="0" xfId="0" applyNumberFormat="1" applyFont="1" applyFill="1" applyBorder="1" applyProtection="1">
      <protection locked="0"/>
    </xf>
    <xf numFmtId="41" fontId="12" fillId="2" borderId="0" xfId="0" applyNumberFormat="1" applyFont="1" applyFill="1" applyBorder="1" applyAlignment="1" applyProtection="1">
      <alignment horizontal="center"/>
      <protection locked="0"/>
    </xf>
    <xf numFmtId="164" fontId="6" fillId="2" borderId="0" xfId="0" applyNumberFormat="1" applyFont="1" applyFill="1" applyBorder="1" applyAlignment="1" applyProtection="1">
      <alignment horizontal="left" wrapText="1"/>
    </xf>
    <xf numFmtId="41" fontId="6" fillId="2" borderId="0" xfId="0" applyNumberFormat="1" applyFont="1" applyFill="1" applyBorder="1" applyProtection="1"/>
    <xf numFmtId="41" fontId="6" fillId="2" borderId="0" xfId="0" applyNumberFormat="1" applyFont="1" applyFill="1" applyBorder="1" applyAlignment="1" applyProtection="1">
      <alignment horizontal="center"/>
    </xf>
    <xf numFmtId="0" fontId="2" fillId="0" borderId="2" xfId="0" applyFont="1" applyBorder="1" applyAlignment="1" applyProtection="1">
      <alignment horizontal="center" vertical="center" wrapText="1"/>
    </xf>
    <xf numFmtId="41" fontId="2" fillId="2" borderId="0" xfId="0" applyNumberFormat="1" applyFont="1" applyFill="1" applyBorder="1" applyProtection="1"/>
    <xf numFmtId="41" fontId="2" fillId="2" borderId="0" xfId="0" applyNumberFormat="1" applyFont="1" applyFill="1" applyBorder="1" applyAlignment="1" applyProtection="1">
      <alignment horizontal="center"/>
    </xf>
    <xf numFmtId="3" fontId="12" fillId="5" borderId="11" xfId="0" applyNumberFormat="1" applyFont="1" applyFill="1" applyBorder="1" applyAlignment="1" applyProtection="1">
      <protection locked="0"/>
    </xf>
    <xf numFmtId="3" fontId="12" fillId="5" borderId="4" xfId="0" applyNumberFormat="1" applyFont="1" applyFill="1" applyBorder="1" applyAlignment="1" applyProtection="1">
      <protection locked="0"/>
    </xf>
    <xf numFmtId="41" fontId="3" fillId="2" borderId="0" xfId="0" applyNumberFormat="1" applyFont="1" applyFill="1" applyBorder="1" applyProtection="1"/>
    <xf numFmtId="0" fontId="2" fillId="0" borderId="4" xfId="0" applyFont="1" applyBorder="1" applyAlignment="1" applyProtection="1">
      <alignment horizontal="center" vertical="center" wrapText="1"/>
    </xf>
    <xf numFmtId="0" fontId="2" fillId="0" borderId="10"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45" xfId="0" applyFont="1" applyFill="1" applyBorder="1" applyAlignment="1" applyProtection="1">
      <alignment horizontal="left"/>
    </xf>
    <xf numFmtId="3" fontId="2" fillId="0" borderId="45" xfId="0" applyNumberFormat="1" applyFont="1" applyFill="1" applyBorder="1" applyAlignment="1" applyProtection="1"/>
    <xf numFmtId="3" fontId="2" fillId="5" borderId="49" xfId="0" applyNumberFormat="1" applyFont="1" applyFill="1" applyBorder="1" applyAlignment="1" applyProtection="1">
      <protection locked="0"/>
    </xf>
    <xf numFmtId="3" fontId="2" fillId="5" borderId="50" xfId="0" applyNumberFormat="1" applyFont="1" applyFill="1" applyBorder="1" applyAlignment="1" applyProtection="1">
      <protection locked="0"/>
    </xf>
    <xf numFmtId="3" fontId="2" fillId="5" borderId="51" xfId="0" applyNumberFormat="1" applyFont="1" applyFill="1" applyBorder="1" applyAlignment="1" applyProtection="1">
      <protection locked="0"/>
    </xf>
    <xf numFmtId="0" fontId="3" fillId="2" borderId="48" xfId="0" applyFont="1" applyFill="1" applyBorder="1" applyAlignment="1" applyProtection="1"/>
    <xf numFmtId="0" fontId="1" fillId="2" borderId="0" xfId="0" applyFont="1" applyFill="1" applyAlignment="1" applyProtection="1">
      <alignment vertical="center"/>
    </xf>
    <xf numFmtId="0" fontId="2" fillId="0" borderId="47" xfId="0" applyFont="1" applyFill="1" applyBorder="1" applyAlignment="1" applyProtection="1">
      <alignment horizontal="left"/>
    </xf>
    <xf numFmtId="3" fontId="2" fillId="0" borderId="47" xfId="0" applyNumberFormat="1" applyFont="1" applyFill="1" applyBorder="1" applyAlignment="1" applyProtection="1"/>
    <xf numFmtId="3" fontId="2" fillId="5" borderId="52" xfId="0" applyNumberFormat="1" applyFont="1" applyFill="1" applyBorder="1" applyAlignment="1" applyProtection="1">
      <protection locked="0"/>
    </xf>
    <xf numFmtId="3" fontId="2" fillId="5" borderId="53" xfId="0" applyNumberFormat="1" applyFont="1" applyFill="1" applyBorder="1" applyAlignment="1" applyProtection="1">
      <protection locked="0"/>
    </xf>
    <xf numFmtId="3" fontId="2" fillId="5" borderId="54" xfId="0" applyNumberFormat="1" applyFont="1" applyFill="1" applyBorder="1" applyAlignment="1" applyProtection="1">
      <protection locked="0"/>
    </xf>
    <xf numFmtId="0" fontId="6" fillId="2" borderId="0" xfId="0" applyFont="1" applyFill="1"/>
    <xf numFmtId="0" fontId="13" fillId="2" borderId="0" xfId="0" applyFont="1" applyFill="1"/>
    <xf numFmtId="0" fontId="4" fillId="2" borderId="0" xfId="0" applyFont="1" applyFill="1"/>
    <xf numFmtId="0" fontId="2" fillId="0" borderId="11"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wrapText="1"/>
    </xf>
    <xf numFmtId="0" fontId="2" fillId="0" borderId="45" xfId="0" applyNumberFormat="1" applyFont="1" applyFill="1" applyBorder="1" applyAlignment="1" applyProtection="1">
      <alignment vertical="center"/>
    </xf>
    <xf numFmtId="3" fontId="12" fillId="5" borderId="55" xfId="0" applyNumberFormat="1" applyFont="1" applyFill="1" applyBorder="1" applyAlignment="1" applyProtection="1">
      <protection locked="0"/>
    </xf>
    <xf numFmtId="0" fontId="10" fillId="2" borderId="0" xfId="0" applyFont="1" applyFill="1"/>
    <xf numFmtId="0" fontId="2" fillId="0" borderId="0" xfId="0" applyFont="1" applyAlignment="1">
      <alignment wrapText="1"/>
    </xf>
    <xf numFmtId="3" fontId="12" fillId="5" borderId="18" xfId="0" applyNumberFormat="1" applyFont="1" applyFill="1" applyBorder="1" applyAlignment="1" applyProtection="1">
      <protection locked="0"/>
    </xf>
    <xf numFmtId="3" fontId="12" fillId="5" borderId="20" xfId="0" applyNumberFormat="1" applyFont="1" applyFill="1" applyBorder="1" applyAlignment="1" applyProtection="1">
      <protection locked="0"/>
    </xf>
    <xf numFmtId="0" fontId="13" fillId="2" borderId="0" xfId="0" applyFont="1" applyFill="1" applyProtection="1"/>
    <xf numFmtId="0" fontId="2" fillId="0" borderId="56" xfId="0" applyFont="1" applyBorder="1" applyAlignment="1">
      <alignment wrapText="1"/>
    </xf>
    <xf numFmtId="3" fontId="12" fillId="5" borderId="56" xfId="0" applyNumberFormat="1" applyFont="1" applyFill="1" applyBorder="1" applyAlignment="1" applyProtection="1">
      <protection locked="0"/>
    </xf>
    <xf numFmtId="0" fontId="3" fillId="0" borderId="0" xfId="0" applyFont="1" applyFill="1" applyBorder="1" applyProtection="1"/>
    <xf numFmtId="0" fontId="2" fillId="0" borderId="0" xfId="0" applyFont="1" applyFill="1" applyBorder="1" applyProtection="1"/>
    <xf numFmtId="0" fontId="13" fillId="0" borderId="0" xfId="0" applyFont="1" applyFill="1" applyBorder="1" applyProtection="1"/>
    <xf numFmtId="0" fontId="2" fillId="3" borderId="0" xfId="0" applyFont="1" applyFill="1" applyBorder="1" applyProtection="1"/>
    <xf numFmtId="0" fontId="13" fillId="0" borderId="0" xfId="0" applyFont="1" applyFill="1" applyBorder="1" applyProtection="1">
      <protection hidden="1"/>
    </xf>
    <xf numFmtId="0" fontId="2" fillId="0" borderId="0" xfId="0" applyFont="1" applyFill="1" applyBorder="1" applyProtection="1">
      <protection hidden="1"/>
    </xf>
    <xf numFmtId="0" fontId="3" fillId="0" borderId="0" xfId="0" applyFont="1" applyFill="1" applyBorder="1" applyProtection="1">
      <protection hidden="1"/>
    </xf>
    <xf numFmtId="0" fontId="2" fillId="3" borderId="0" xfId="0" applyFont="1" applyFill="1" applyBorder="1" applyProtection="1">
      <protection hidden="1"/>
    </xf>
    <xf numFmtId="0" fontId="13" fillId="10" borderId="0" xfId="0" applyFont="1" applyFill="1" applyBorder="1" applyProtection="1"/>
    <xf numFmtId="0" fontId="2" fillId="10" borderId="0" xfId="0" applyFont="1" applyFill="1" applyBorder="1" applyProtection="1">
      <protection hidden="1"/>
    </xf>
    <xf numFmtId="0" fontId="8" fillId="2" borderId="0" xfId="0" applyFont="1" applyFill="1" applyAlignment="1" applyProtection="1">
      <alignment vertical="center"/>
    </xf>
    <xf numFmtId="0" fontId="14" fillId="2" borderId="0" xfId="0" applyFont="1" applyFill="1" applyAlignment="1" applyProtection="1">
      <alignment vertical="center"/>
    </xf>
    <xf numFmtId="0" fontId="15" fillId="2" borderId="0" xfId="0" applyNumberFormat="1" applyFont="1" applyFill="1" applyAlignment="1" applyProtection="1">
      <alignment vertical="center"/>
    </xf>
    <xf numFmtId="0" fontId="2" fillId="0" borderId="0" xfId="0" applyNumberFormat="1" applyFont="1" applyFill="1" applyAlignment="1" applyProtection="1">
      <alignment vertical="center" readingOrder="1"/>
    </xf>
    <xf numFmtId="0" fontId="2" fillId="2" borderId="48" xfId="0" applyFont="1" applyFill="1" applyBorder="1" applyAlignment="1" applyProtection="1"/>
    <xf numFmtId="0" fontId="2" fillId="0" borderId="2"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5" fillId="2" borderId="0" xfId="0" applyNumberFormat="1" applyFont="1" applyFill="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1" fillId="0" borderId="3" xfId="0" applyFont="1" applyBorder="1" applyAlignment="1" applyProtection="1">
      <alignment horizontal="center" vertical="center"/>
    </xf>
    <xf numFmtId="0" fontId="2" fillId="0" borderId="4" xfId="0" applyFont="1" applyBorder="1"/>
    <xf numFmtId="0" fontId="1" fillId="0" borderId="5" xfId="0" applyFont="1" applyBorder="1" applyAlignment="1" applyProtection="1">
      <alignment horizontal="center" vertical="center"/>
    </xf>
    <xf numFmtId="0" fontId="1" fillId="0" borderId="4" xfId="0" applyFont="1" applyBorder="1" applyAlignment="1" applyProtection="1">
      <alignment horizontal="center" vertical="center"/>
    </xf>
    <xf numFmtId="0" fontId="2" fillId="2" borderId="48" xfId="0" applyFont="1" applyFill="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6" fillId="2" borderId="1" xfId="0" applyFont="1" applyFill="1" applyBorder="1" applyAlignment="1" applyProtection="1">
      <alignment horizontal="left" wrapText="1"/>
    </xf>
    <xf numFmtId="0" fontId="6" fillId="2" borderId="0" xfId="0" applyFont="1" applyFill="1" applyBorder="1" applyAlignment="1" applyProtection="1">
      <alignment horizontal="left" wrapText="1"/>
    </xf>
    <xf numFmtId="0" fontId="2" fillId="0" borderId="2"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2" xfId="0" applyFont="1" applyBorder="1" applyAlignment="1" applyProtection="1">
      <alignment horizontal="center" vertical="center"/>
    </xf>
    <xf numFmtId="0" fontId="2" fillId="0" borderId="3"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4" xfId="0" applyFont="1" applyBorder="1" applyAlignment="1" applyProtection="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5/REM%202015/R%20E%20M%20%202015/DICIEMBRE%20CON%20REM%2009%202015/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topLeftCell="A28" workbookViewId="0">
      <selection activeCell="I43" sqref="I43"/>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",[1]NOMBRE!B2," - ","( ",[1]NOMBRE!C2,[1]NOMBRE!D2,[1]NOMBRE!E2,[1]NOMBRE!F2,[1]NOMBRE!G2," )")</f>
        <v>COMUNA:  - (  )</v>
      </c>
      <c r="B2" s="2"/>
      <c r="C2" s="2"/>
      <c r="D2" s="2"/>
      <c r="E2" s="2"/>
      <c r="F2" s="2"/>
      <c r="G2" s="2"/>
      <c r="H2" s="2"/>
      <c r="I2" s="2"/>
      <c r="J2" s="2"/>
      <c r="K2" s="2"/>
      <c r="P2" s="4"/>
      <c r="AZ2" s="5"/>
      <c r="BM2" s="5"/>
    </row>
    <row r="3" spans="1:74" s="3" customFormat="1" ht="12.75" customHeight="1" x14ac:dyDescent="0.2">
      <c r="A3" s="1" t="str">
        <f>CONCATENATE("ESTABLECIMIENTO/ESTRATEGIA: ",[1]NOMBRE!B3," - ","( ",[1]NOMBRE!C3,[1]NOMBRE!D3,[1]NOMBRE!E3,[1]NOMBRE!F3,[1]NOMBRE!G3,[1]NOMBRE!H3," )")</f>
        <v>ESTABLECIMIENTO/ESTRATEGIA:  - (  )</v>
      </c>
      <c r="B3" s="2"/>
      <c r="C3" s="2"/>
      <c r="D3" s="6"/>
      <c r="E3" s="2"/>
      <c r="F3" s="2"/>
      <c r="G3" s="2"/>
      <c r="H3" s="2"/>
      <c r="I3" s="2"/>
      <c r="J3" s="2"/>
      <c r="K3" s="2"/>
      <c r="P3" s="4"/>
      <c r="AZ3" s="5"/>
      <c r="BM3" s="5"/>
    </row>
    <row r="4" spans="1:74" s="3" customFormat="1" ht="12.75" customHeight="1" x14ac:dyDescent="0.15">
      <c r="A4" s="1" t="str">
        <f>CONCATENATE("MES: ",[1]NOMBRE!B6," - ","( ",[1]NOMBRE!C6,[1]NOMBRE!D6," )")</f>
        <v>MES:  - (  )</v>
      </c>
      <c r="B4" s="2"/>
      <c r="C4" s="2"/>
      <c r="D4" s="2"/>
      <c r="E4" s="2"/>
      <c r="F4" s="2"/>
      <c r="G4" s="2"/>
      <c r="H4" s="2"/>
      <c r="I4" s="2"/>
      <c r="J4" s="2"/>
      <c r="K4" s="2"/>
      <c r="P4" s="4"/>
      <c r="AZ4" s="5"/>
      <c r="BM4" s="5"/>
    </row>
    <row r="5" spans="1:74" s="3" customFormat="1" ht="12.75" customHeight="1" x14ac:dyDescent="0.15">
      <c r="A5" s="7" t="str">
        <f>CONCATENATE("AÑO: ",[1]NOMBRE!B7)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25" t="s">
        <v>21</v>
      </c>
      <c r="O9" s="25"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2543</v>
      </c>
      <c r="C10" s="29">
        <f>SUM(C11:C14)</f>
        <v>1554</v>
      </c>
      <c r="D10" s="30">
        <f>SUM(D11:D14)</f>
        <v>29</v>
      </c>
      <c r="E10" s="29">
        <f>SUM(E11:E14)</f>
        <v>130</v>
      </c>
      <c r="F10" s="31">
        <f t="shared" si="0"/>
        <v>2410</v>
      </c>
      <c r="G10" s="28">
        <f t="shared" si="0"/>
        <v>625</v>
      </c>
      <c r="H10" s="28">
        <f t="shared" ref="H10:M10" si="1">SUM(H11:H14)</f>
        <v>1356</v>
      </c>
      <c r="I10" s="28">
        <f t="shared" si="1"/>
        <v>35</v>
      </c>
      <c r="J10" s="29">
        <f t="shared" si="1"/>
        <v>394</v>
      </c>
      <c r="K10" s="30">
        <f t="shared" si="1"/>
        <v>127</v>
      </c>
      <c r="L10" s="28">
        <f t="shared" si="1"/>
        <v>23</v>
      </c>
      <c r="M10" s="29">
        <f t="shared" si="1"/>
        <v>104</v>
      </c>
      <c r="N10" s="32">
        <f>SUM(N11:N14)</f>
        <v>50</v>
      </c>
      <c r="O10" s="32">
        <f>SUM(O11:O14)</f>
        <v>2103</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f>SUM(Enero!B11+Febrero!B11+'Marzo '!B11+'Abril '!B11+'Mayo '!B11+Junio!B11+Julio!B11+Agosto!B11+Septiembre!B11+'Octubre '!B11+Noviembre!B11+'Diciembre '!B11)</f>
        <v>1088</v>
      </c>
      <c r="C11" s="38">
        <f>SUM(Enero!C11+Febrero!C11+'Marzo '!C11+'Abril '!C11+'Mayo '!C11+Junio!C11+Julio!C11+Agosto!C11+Septiembre!C11+'Octubre '!C11+Noviembre!C11+'Diciembre '!C11)</f>
        <v>1006</v>
      </c>
      <c r="D11" s="38">
        <f>SUM(Enero!D11+Febrero!D11+'Marzo '!D11+'Abril '!D11+'Mayo '!D11+Junio!D11+Julio!D11+Agosto!D11+Septiembre!D11+'Octubre '!D11+Noviembre!D11+'Diciembre '!D11)</f>
        <v>17</v>
      </c>
      <c r="E11" s="38">
        <f>SUM(Enero!E11+Febrero!E11+'Marzo '!E11+'Abril '!E11+'Mayo '!E11+Junio!E11+Julio!E11+Agosto!E11+Septiembre!E11+'Octubre '!E11+Noviembre!E11+'Diciembre '!E11)</f>
        <v>58</v>
      </c>
      <c r="F11" s="38">
        <f>SUM(Enero!F11+Febrero!F11+'Marzo '!F11+'Abril '!F11+'Mayo '!F11+Junio!F11+Julio!F11+Agosto!F11+Septiembre!F11+'Octubre '!F11+Noviembre!F11+'Diciembre '!F11)</f>
        <v>960</v>
      </c>
      <c r="G11" s="38">
        <f>SUM(Enero!G11+Febrero!G11+'Marzo '!G11+'Abril '!G11+'Mayo '!G11+Junio!G11+Julio!G11+Agosto!G11+Septiembre!G11+'Octubre '!G11+Noviembre!G11+'Diciembre '!G11)</f>
        <v>553</v>
      </c>
      <c r="H11" s="38">
        <f>SUM(Enero!H11+Febrero!H11+'Marzo '!H11+'Abril '!H11+'Mayo '!H11+Junio!H11+Julio!H11+Agosto!H11+Septiembre!H11+'Octubre '!H11+Noviembre!H11+'Diciembre '!H11)</f>
        <v>15</v>
      </c>
      <c r="I11" s="38">
        <f>SUM(Enero!I11+Febrero!I11+'Marzo '!I11+'Abril '!I11+'Mayo '!I11+Junio!I11+Julio!I11+Agosto!I11+Septiembre!I11+'Octubre '!I11+Noviembre!I11+'Diciembre '!I11)</f>
        <v>0</v>
      </c>
      <c r="J11" s="38">
        <f>SUM(Enero!J11+Febrero!J11+'Marzo '!J11+'Abril '!J11+'Mayo '!J11+Junio!J11+Julio!J11+Agosto!J11+Septiembre!J11+'Octubre '!J11+Noviembre!J11+'Diciembre '!J11)</f>
        <v>392</v>
      </c>
      <c r="K11" s="38">
        <f>SUM(Enero!K11+Febrero!K11+'Marzo '!K11+'Abril '!K11+'Mayo '!K11+Junio!K11+Julio!K11+Agosto!K11+Septiembre!K11+'Octubre '!K11+Noviembre!K11+'Diciembre '!K11)</f>
        <v>118</v>
      </c>
      <c r="L11" s="38">
        <f>SUM(Enero!L11+Febrero!L11+'Marzo '!L11+'Abril '!L11+'Mayo '!L11+Junio!L11+Julio!L11+Agosto!L11+Septiembre!L11+'Octubre '!L11+Noviembre!L11+'Diciembre '!L11)</f>
        <v>21</v>
      </c>
      <c r="M11" s="38">
        <f>SUM(Enero!M11+Febrero!M11+'Marzo '!M11+'Abril '!M11+'Mayo '!M11+Junio!M11+Julio!M11+Agosto!M11+Septiembre!M11+'Octubre '!M11+Noviembre!M11+'Diciembre '!M11)</f>
        <v>97</v>
      </c>
      <c r="N11" s="38">
        <f>SUM(Enero!N11+Febrero!N11+'Marzo '!N11+'Abril '!N11+'Mayo '!N11+Junio!N11+Julio!N11+Agosto!N11+Septiembre!N11+'Octubre '!N11+Noviembre!N11+'Diciembre '!N11)</f>
        <v>20</v>
      </c>
      <c r="O11" s="38">
        <f>SUM(Enero!O11+Febrero!O11+'Marzo '!O11+'Abril '!O11+'Mayo '!O11+Junio!O11+Julio!O11+Agosto!O11+Septiembre!O11+'Octubre '!O11+Noviembre!O11+'Diciembre '!O11)</f>
        <v>942</v>
      </c>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38">
        <f>SUM(Enero!B12+Febrero!B12+'Marzo '!B12+'Abril '!B12+'Mayo '!B12+Junio!B12+Julio!B12+Agosto!B12+Septiembre!B12+'Octubre '!B12+Noviembre!B12+'Diciembre '!B12)</f>
        <v>55</v>
      </c>
      <c r="C12" s="38">
        <f>SUM(Enero!C12+Febrero!C12+'Marzo '!C12+'Abril '!C12+'Mayo '!C12+Junio!C12+Julio!C12+Agosto!C12+Septiembre!C12+'Octubre '!C12+Noviembre!C12+'Diciembre '!C12)</f>
        <v>48</v>
      </c>
      <c r="D12" s="38">
        <f>SUM(Enero!D12+Febrero!D12+'Marzo '!D12+'Abril '!D12+'Mayo '!D12+Junio!D12+Julio!D12+Agosto!D12+Septiembre!D12+'Octubre '!D12+Noviembre!D12+'Diciembre '!D12)</f>
        <v>1</v>
      </c>
      <c r="E12" s="38">
        <f>SUM(Enero!E12+Febrero!E12+'Marzo '!E12+'Abril '!E12+'Mayo '!E12+Junio!E12+Julio!E12+Agosto!E12+Septiembre!E12+'Octubre '!E12+Noviembre!E12+'Diciembre '!E12)</f>
        <v>2</v>
      </c>
      <c r="F12" s="38">
        <f>SUM(Enero!F12+Febrero!F12+'Marzo '!F12+'Abril '!F12+'Mayo '!F12+Junio!F12+Julio!F12+Agosto!F12+Septiembre!F12+'Octubre '!F12+Noviembre!F12+'Diciembre '!F12)</f>
        <v>50</v>
      </c>
      <c r="G12" s="38">
        <f>SUM(Enero!G12+Febrero!G12+'Marzo '!G12+'Abril '!G12+'Mayo '!G12+Junio!G12+Julio!G12+Agosto!G12+Septiembre!G12+'Octubre '!G12+Noviembre!G12+'Diciembre '!G12)</f>
        <v>46</v>
      </c>
      <c r="H12" s="38">
        <f>SUM(Enero!H12+Febrero!H12+'Marzo '!H12+'Abril '!H12+'Mayo '!H12+Junio!H12+Julio!H12+Agosto!H12+Septiembre!H12+'Octubre '!H12+Noviembre!H12+'Diciembre '!H12)</f>
        <v>2</v>
      </c>
      <c r="I12" s="38">
        <f>SUM(Enero!I12+Febrero!I12+'Marzo '!I12+'Abril '!I12+'Mayo '!I12+Junio!I12+Julio!I12+Agosto!I12+Septiembre!I12+'Octubre '!I12+Noviembre!I12+'Diciembre '!I12)</f>
        <v>0</v>
      </c>
      <c r="J12" s="38">
        <f>SUM(Enero!J12+Febrero!J12+'Marzo '!J12+'Abril '!J12+'Mayo '!J12+Junio!J12+Julio!J12+Agosto!J12+Septiembre!J12+'Octubre '!J12+Noviembre!J12+'Diciembre '!J12)</f>
        <v>2</v>
      </c>
      <c r="K12" s="38">
        <f>SUM(Enero!K12+Febrero!K12+'Marzo '!K12+'Abril '!K12+'Mayo '!K12+Junio!K12+Julio!K12+Agosto!K12+Septiembre!K12+'Octubre '!K12+Noviembre!K12+'Diciembre '!K12)</f>
        <v>9</v>
      </c>
      <c r="L12" s="38">
        <f>SUM(Enero!L12+Febrero!L12+'Marzo '!L12+'Abril '!L12+'Mayo '!L12+Junio!L12+Julio!L12+Agosto!L12+Septiembre!L12+'Octubre '!L12+Noviembre!L12+'Diciembre '!L12)</f>
        <v>2</v>
      </c>
      <c r="M12" s="38">
        <f>SUM(Enero!M12+Febrero!M12+'Marzo '!M12+'Abril '!M12+'Mayo '!M12+Junio!M12+Julio!M12+Agosto!M12+Septiembre!M12+'Octubre '!M12+Noviembre!M12+'Diciembre '!M12)</f>
        <v>7</v>
      </c>
      <c r="N12" s="38">
        <f>SUM(Enero!N12+Febrero!N12+'Marzo '!N12+'Abril '!N12+'Mayo '!N12+Junio!N12+Julio!N12+Agosto!N12+Septiembre!N12+'Octubre '!N12+Noviembre!N12+'Diciembre '!N12)</f>
        <v>0</v>
      </c>
      <c r="O12" s="38">
        <f>SUM(Enero!O12+Febrero!O12+'Marzo '!O12+'Abril '!O12+'Mayo '!O12+Junio!O12+Julio!O12+Agosto!O12+Septiembre!O12+'Octubre '!O12+Noviembre!O12+'Diciembre '!O12)</f>
        <v>41</v>
      </c>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38">
        <f>SUM(Enero!B13+Febrero!B13+'Marzo '!B13+'Abril '!B13+'Mayo '!B13+Junio!B13+Julio!B13+Agosto!B13+Septiembre!B13+'Octubre '!B13+Noviembre!B13+'Diciembre '!B13)</f>
        <v>871</v>
      </c>
      <c r="C13" s="38">
        <f>SUM(Enero!C13+Febrero!C13+'Marzo '!C13+'Abril '!C13+'Mayo '!C13+Junio!C13+Julio!C13+Agosto!C13+Septiembre!C13+'Octubre '!C13+Noviembre!C13+'Diciembre '!C13)</f>
        <v>155</v>
      </c>
      <c r="D13" s="38">
        <f>SUM(Enero!D13+Febrero!D13+'Marzo '!D13+'Abril '!D13+'Mayo '!D13+Junio!D13+Julio!D13+Agosto!D13+Septiembre!D13+'Octubre '!D13+Noviembre!D13+'Diciembre '!D13)</f>
        <v>0</v>
      </c>
      <c r="E13" s="38">
        <f>SUM(Enero!E13+Febrero!E13+'Marzo '!E13+'Abril '!E13+'Mayo '!E13+Junio!E13+Julio!E13+Agosto!E13+Septiembre!E13+'Octubre '!E13+Noviembre!E13+'Diciembre '!E13)</f>
        <v>9</v>
      </c>
      <c r="F13" s="38">
        <f>SUM(Enero!F13+Febrero!F13+'Marzo '!F13+'Abril '!F13+'Mayo '!F13+Junio!F13+Julio!F13+Agosto!F13+Septiembre!F13+'Octubre '!F13+Noviembre!F13+'Diciembre '!F13)</f>
        <v>913</v>
      </c>
      <c r="G13" s="38">
        <f>SUM(Enero!G13+Febrero!G13+'Marzo '!G13+'Abril '!G13+'Mayo '!G13+Junio!G13+Julio!G13+Agosto!G13+Septiembre!G13+'Octubre '!G13+Noviembre!G13+'Diciembre '!G13)</f>
        <v>0</v>
      </c>
      <c r="H13" s="38">
        <f>SUM(Enero!H13+Febrero!H13+'Marzo '!H13+'Abril '!H13+'Mayo '!H13+Junio!H13+Julio!H13+Agosto!H13+Septiembre!H13+'Octubre '!H13+Noviembre!H13+'Diciembre '!H13)</f>
        <v>898</v>
      </c>
      <c r="I13" s="38">
        <f>SUM(Enero!I13+Febrero!I13+'Marzo '!I13+'Abril '!I13+'Mayo '!I13+Junio!I13+Julio!I13+Agosto!I13+Septiembre!I13+'Octubre '!I13+Noviembre!I13+'Diciembre '!I13)</f>
        <v>15</v>
      </c>
      <c r="J13" s="38">
        <f>SUM(Enero!J13+Febrero!J13+'Marzo '!J13+'Abril '!J13+'Mayo '!J13+Junio!J13+Julio!J13+Agosto!J13+Septiembre!J13+'Octubre '!J13+Noviembre!J13+'Diciembre '!J13)</f>
        <v>0</v>
      </c>
      <c r="K13" s="38">
        <f>SUM(Enero!K13+Febrero!K13+'Marzo '!K13+'Abril '!K13+'Mayo '!K13+Junio!K13+Julio!K13+Agosto!K13+Septiembre!K13+'Octubre '!K13+Noviembre!K13+'Diciembre '!K13)</f>
        <v>0</v>
      </c>
      <c r="L13" s="38">
        <f>SUM(Enero!L13+Febrero!L13+'Marzo '!L13+'Abril '!L13+'Mayo '!L13+Junio!L13+Julio!L13+Agosto!L13+Septiembre!L13+'Octubre '!L13+Noviembre!L13+'Diciembre '!L13)</f>
        <v>0</v>
      </c>
      <c r="M13" s="38">
        <f>SUM(Enero!M13+Febrero!M13+'Marzo '!M13+'Abril '!M13+'Mayo '!M13+Junio!M13+Julio!M13+Agosto!M13+Septiembre!M13+'Octubre '!M13+Noviembre!M13+'Diciembre '!M13)</f>
        <v>0</v>
      </c>
      <c r="N13" s="38">
        <f>SUM(Enero!N13+Febrero!N13+'Marzo '!N13+'Abril '!N13+'Mayo '!N13+Junio!N13+Julio!N13+Agosto!N13+Septiembre!N13+'Octubre '!N13+Noviembre!N13+'Diciembre '!N13)</f>
        <v>20</v>
      </c>
      <c r="O13" s="38">
        <f>SUM(Enero!O13+Febrero!O13+'Marzo '!O13+'Abril '!O13+'Mayo '!O13+Junio!O13+Julio!O13+Agosto!O13+Septiembre!O13+'Octubre '!O13+Noviembre!O13+'Diciembre '!O13)</f>
        <v>740</v>
      </c>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38">
        <f>SUM(Enero!B14+Febrero!B14+'Marzo '!B14+'Abril '!B14+'Mayo '!B14+Junio!B14+Julio!B14+Agosto!B14+Septiembre!B14+'Octubre '!B14+Noviembre!B14+'Diciembre '!B14)</f>
        <v>529</v>
      </c>
      <c r="C14" s="38">
        <f>SUM(Enero!C14+Febrero!C14+'Marzo '!C14+'Abril '!C14+'Mayo '!C14+Junio!C14+Julio!C14+Agosto!C14+Septiembre!C14+'Octubre '!C14+Noviembre!C14+'Diciembre '!C14)</f>
        <v>345</v>
      </c>
      <c r="D14" s="38">
        <f>SUM(Enero!D14+Febrero!D14+'Marzo '!D14+'Abril '!D14+'Mayo '!D14+Junio!D14+Julio!D14+Agosto!D14+Septiembre!D14+'Octubre '!D14+Noviembre!D14+'Diciembre '!D14)</f>
        <v>11</v>
      </c>
      <c r="E14" s="38">
        <f>SUM(Enero!E14+Febrero!E14+'Marzo '!E14+'Abril '!E14+'Mayo '!E14+Junio!E14+Julio!E14+Agosto!E14+Septiembre!E14+'Octubre '!E14+Noviembre!E14+'Diciembre '!E14)</f>
        <v>61</v>
      </c>
      <c r="F14" s="38">
        <f>SUM(Enero!F14+Febrero!F14+'Marzo '!F14+'Abril '!F14+'Mayo '!F14+Junio!F14+Julio!F14+Agosto!F14+Septiembre!F14+'Octubre '!F14+Noviembre!F14+'Diciembre '!F14)</f>
        <v>487</v>
      </c>
      <c r="G14" s="38">
        <f>SUM(Enero!G14+Febrero!G14+'Marzo '!G14+'Abril '!G14+'Mayo '!G14+Junio!G14+Julio!G14+Agosto!G14+Septiembre!G14+'Octubre '!G14+Noviembre!G14+'Diciembre '!G14)</f>
        <v>26</v>
      </c>
      <c r="H14" s="38">
        <f>SUM(Enero!H14+Febrero!H14+'Marzo '!H14+'Abril '!H14+'Mayo '!H14+Junio!H14+Julio!H14+Agosto!H14+Septiembre!H14+'Octubre '!H14+Noviembre!H14+'Diciembre '!H14)</f>
        <v>441</v>
      </c>
      <c r="I14" s="38">
        <f>SUM(Enero!I14+Febrero!I14+'Marzo '!I14+'Abril '!I14+'Mayo '!I14+Junio!I14+Julio!I14+Agosto!I14+Septiembre!I14+'Octubre '!I14+Noviembre!I14+'Diciembre '!I14)</f>
        <v>20</v>
      </c>
      <c r="J14" s="38">
        <f>SUM(Enero!J14+Febrero!J14+'Marzo '!J14+'Abril '!J14+'Mayo '!J14+Junio!J14+Julio!J14+Agosto!J14+Septiembre!J14+'Octubre '!J14+Noviembre!J14+'Diciembre '!J14)</f>
        <v>0</v>
      </c>
      <c r="K14" s="38">
        <f>SUM(Enero!K14+Febrero!K14+'Marzo '!K14+'Abril '!K14+'Mayo '!K14+Junio!K14+Julio!K14+Agosto!K14+Septiembre!K14+'Octubre '!K14+Noviembre!K14+'Diciembre '!K14)</f>
        <v>0</v>
      </c>
      <c r="L14" s="38">
        <f>SUM(Enero!L14+Febrero!L14+'Marzo '!L14+'Abril '!L14+'Mayo '!L14+Junio!L14+Julio!L14+Agosto!L14+Septiembre!L14+'Octubre '!L14+Noviembre!L14+'Diciembre '!L14)</f>
        <v>0</v>
      </c>
      <c r="M14" s="38">
        <f>SUM(Enero!M14+Febrero!M14+'Marzo '!M14+'Abril '!M14+'Mayo '!M14+Junio!M14+Julio!M14+Agosto!M14+Septiembre!M14+'Octubre '!M14+Noviembre!M14+'Diciembre '!M14)</f>
        <v>0</v>
      </c>
      <c r="N14" s="38">
        <f>SUM(Enero!N14+Febrero!N14+'Marzo '!N14+'Abril '!N14+'Mayo '!N14+Junio!N14+Julio!N14+Agosto!N14+Septiembre!N14+'Octubre '!N14+Noviembre!N14+'Diciembre '!N14)</f>
        <v>10</v>
      </c>
      <c r="O14" s="38">
        <f>SUM(Enero!O14+Febrero!O14+'Marzo '!O14+'Abril '!O14+'Mayo '!O14+Junio!O14+Julio!O14+Agosto!O14+Septiembre!O14+'Octubre '!O14+Noviembre!O14+'Diciembre '!O14)</f>
        <v>380</v>
      </c>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38">
        <f>SUM(Enero!B15+Febrero!B15+'Marzo '!B15+'Abril '!B15+'Mayo '!B15+Junio!B15+Julio!B15+Agosto!B15+Septiembre!B15+'Octubre '!B15+Noviembre!B15+'Diciembre '!B15)</f>
        <v>235</v>
      </c>
      <c r="C15" s="38">
        <f>SUM(Enero!C15+Febrero!C15+'Marzo '!C15+'Abril '!C15+'Mayo '!C15+Junio!C15+Julio!C15+Agosto!C15+Septiembre!C15+'Octubre '!C15+Noviembre!C15+'Diciembre '!C15)</f>
        <v>218</v>
      </c>
      <c r="D15" s="38">
        <f>SUM(Enero!D15+Febrero!D15+'Marzo '!D15+'Abril '!D15+'Mayo '!D15+Junio!D15+Julio!D15+Agosto!D15+Septiembre!D15+'Octubre '!D15+Noviembre!D15+'Diciembre '!D15)</f>
        <v>0</v>
      </c>
      <c r="E15" s="38">
        <f>SUM(Enero!E15+Febrero!E15+'Marzo '!E15+'Abril '!E15+'Mayo '!E15+Junio!E15+Julio!E15+Agosto!E15+Septiembre!E15+'Octubre '!E15+Noviembre!E15+'Diciembre '!E15)</f>
        <v>0</v>
      </c>
      <c r="F15" s="38">
        <f>SUM(Enero!F15+Febrero!F15+'Marzo '!F15+'Abril '!F15+'Mayo '!F15+Junio!F15+Julio!F15+Agosto!F15+Septiembre!F15+'Octubre '!F15+Noviembre!F15+'Diciembre '!F15)</f>
        <v>113</v>
      </c>
      <c r="G15" s="38">
        <f>SUM(Enero!G15+Febrero!G15+'Marzo '!G15+'Abril '!G15+'Mayo '!G15+Junio!G15+Julio!G15+Agosto!G15+Septiembre!G15+'Octubre '!G15+Noviembre!G15+'Diciembre '!G15)</f>
        <v>0</v>
      </c>
      <c r="H15" s="38">
        <f>SUM(Enero!H15+Febrero!H15+'Marzo '!H15+'Abril '!H15+'Mayo '!H15+Junio!H15+Julio!H15+Agosto!H15+Septiembre!H15+'Octubre '!H15+Noviembre!H15+'Diciembre '!H15)</f>
        <v>0</v>
      </c>
      <c r="I15" s="38">
        <f>SUM(Enero!I15+Febrero!I15+'Marzo '!I15+'Abril '!I15+'Mayo '!I15+Junio!I15+Julio!I15+Agosto!I15+Septiembre!I15+'Octubre '!I15+Noviembre!I15+'Diciembre '!I15)</f>
        <v>113</v>
      </c>
      <c r="J15" s="38">
        <f>SUM(Enero!J15+Febrero!J15+'Marzo '!J15+'Abril '!J15+'Mayo '!J15+Junio!J15+Julio!J15+Agosto!J15+Septiembre!J15+'Octubre '!J15+Noviembre!J15+'Diciembre '!J15)</f>
        <v>0</v>
      </c>
      <c r="K15" s="38">
        <f>SUM(Enero!K15+Febrero!K15+'Marzo '!K15+'Abril '!K15+'Mayo '!K15+Junio!K15+Julio!K15+Agosto!K15+Septiembre!K15+'Octubre '!K15+Noviembre!K15+'Diciembre '!K15)</f>
        <v>0</v>
      </c>
      <c r="L15" s="38">
        <f>SUM(Enero!L15+Febrero!L15+'Marzo '!L15+'Abril '!L15+'Mayo '!L15+Junio!L15+Julio!L15+Agosto!L15+Septiembre!L15+'Octubre '!L15+Noviembre!L15+'Diciembre '!L15)</f>
        <v>0</v>
      </c>
      <c r="M15" s="38">
        <f>SUM(Enero!M15+Febrero!M15+'Marzo '!M15+'Abril '!M15+'Mayo '!M15+Junio!M15+Julio!M15+Agosto!M15+Septiembre!M15+'Octubre '!M15+Noviembre!M15+'Diciembre '!M15)</f>
        <v>0</v>
      </c>
      <c r="N15" s="38">
        <f>SUM(Enero!N15+Febrero!N15+'Marzo '!N15+'Abril '!N15+'Mayo '!N15+Junio!N15+Julio!N15+Agosto!N15+Septiembre!N15+'Octubre '!N15+Noviembre!N15+'Diciembre '!N15)</f>
        <v>0</v>
      </c>
      <c r="O15" s="38">
        <f>SUM(Enero!O15+Febrero!O15+'Marzo '!O15+'Abril '!O15+'Mayo '!O15+Junio!O15+Julio!O15+Agosto!O15+Septiembre!O15+'Octubre '!O15+Noviembre!O15+'Diciembre '!O15)</f>
        <v>0</v>
      </c>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38">
        <f>SUM(Enero!B16+Febrero!B16+'Marzo '!B16+'Abril '!B16+'Mayo '!B16+Junio!B16+Julio!B16+Agosto!B16+Septiembre!B16+'Octubre '!B16+Noviembre!B16+'Diciembre '!B16)</f>
        <v>5</v>
      </c>
      <c r="C16" s="38">
        <f>SUM(Enero!C16+Febrero!C16+'Marzo '!C16+'Abril '!C16+'Mayo '!C16+Junio!C16+Julio!C16+Agosto!C16+Septiembre!C16+'Octubre '!C16+Noviembre!C16+'Diciembre '!C16)</f>
        <v>0</v>
      </c>
      <c r="D16" s="38">
        <f>SUM(Enero!D16+Febrero!D16+'Marzo '!D16+'Abril '!D16+'Mayo '!D16+Junio!D16+Julio!D16+Agosto!D16+Septiembre!D16+'Octubre '!D16+Noviembre!D16+'Diciembre '!D16)</f>
        <v>0</v>
      </c>
      <c r="E16" s="38">
        <f>SUM(Enero!E16+Febrero!E16+'Marzo '!E16+'Abril '!E16+'Mayo '!E16+Junio!E16+Julio!E16+Agosto!E16+Septiembre!E16+'Octubre '!E16+Noviembre!E16+'Diciembre '!E16)</f>
        <v>0</v>
      </c>
      <c r="F16" s="38">
        <f>SUM(Enero!F16+Febrero!F16+'Marzo '!F16+'Abril '!F16+'Mayo '!F16+Junio!F16+Julio!F16+Agosto!F16+Septiembre!F16+'Octubre '!F16+Noviembre!F16+'Diciembre '!F16)</f>
        <v>0</v>
      </c>
      <c r="G16" s="38">
        <f>SUM(Enero!G16+Febrero!G16+'Marzo '!G16+'Abril '!G16+'Mayo '!G16+Junio!G16+Julio!G16+Agosto!G16+Septiembre!G16+'Octubre '!G16+Noviembre!G16+'Diciembre '!G16)</f>
        <v>0</v>
      </c>
      <c r="H16" s="38">
        <f>SUM(Enero!H16+Febrero!H16+'Marzo '!H16+'Abril '!H16+'Mayo '!H16+Junio!H16+Julio!H16+Agosto!H16+Septiembre!H16+'Octubre '!H16+Noviembre!H16+'Diciembre '!H16)</f>
        <v>0</v>
      </c>
      <c r="I16" s="38">
        <f>SUM(Enero!I16+Febrero!I16+'Marzo '!I16+'Abril '!I16+'Mayo '!I16+Junio!I16+Julio!I16+Agosto!I16+Septiembre!I16+'Octubre '!I16+Noviembre!I16+'Diciembre '!I16)</f>
        <v>0</v>
      </c>
      <c r="J16" s="38">
        <f>SUM(Enero!J16+Febrero!J16+'Marzo '!J16+'Abril '!J16+'Mayo '!J16+Junio!J16+Julio!J16+Agosto!J16+Septiembre!J16+'Octubre '!J16+Noviembre!J16+'Diciembre '!J16)</f>
        <v>0</v>
      </c>
      <c r="K16" s="38">
        <f>SUM(Enero!K16+Febrero!K16+'Marzo '!K16+'Abril '!K16+'Mayo '!K16+Junio!K16+Julio!K16+Agosto!K16+Septiembre!K16+'Octubre '!K16+Noviembre!K16+'Diciembre '!K16)</f>
        <v>0</v>
      </c>
      <c r="L16" s="38">
        <f>SUM(Enero!L16+Febrero!L16+'Marzo '!L16+'Abril '!L16+'Mayo '!L16+Junio!L16+Julio!L16+Agosto!L16+Septiembre!L16+'Octubre '!L16+Noviembre!L16+'Diciembre '!L16)</f>
        <v>0</v>
      </c>
      <c r="M16" s="38">
        <f>SUM(Enero!M16+Febrero!M16+'Marzo '!M16+'Abril '!M16+'Mayo '!M16+Junio!M16+Julio!M16+Agosto!M16+Septiembre!M16+'Octubre '!M16+Noviembre!M16+'Diciembre '!M16)</f>
        <v>0</v>
      </c>
      <c r="N16" s="38">
        <f>SUM(Enero!N16+Febrero!N16+'Marzo '!N16+'Abril '!N16+'Mayo '!N16+Junio!N16+Julio!N16+Agosto!N16+Septiembre!N16+'Octubre '!N16+Noviembre!N16+'Diciembre '!N16)</f>
        <v>0</v>
      </c>
      <c r="O16" s="38">
        <f>SUM(Enero!O16+Febrero!O16+'Marzo '!O16+'Abril '!O16+'Mayo '!O16+Junio!O16+Julio!O16+Agosto!O16+Septiembre!O16+'Octubre '!O16+Noviembre!O16+'Diciembre '!O16)</f>
        <v>0</v>
      </c>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38">
        <f>SUM(Enero!B17+Febrero!B17+'Marzo '!B17+'Abril '!B17+'Mayo '!B17+Junio!B17+Julio!B17+Agosto!B17+Septiembre!B17+'Octubre '!B17+Noviembre!B17+'Diciembre '!B17)</f>
        <v>0</v>
      </c>
      <c r="C17" s="38">
        <f>SUM(Enero!C17+Febrero!C17+'Marzo '!C17+'Abril '!C17+'Mayo '!C17+Junio!C17+Julio!C17+Agosto!C17+Septiembre!C17+'Octubre '!C17+Noviembre!C17+'Diciembre '!C17)</f>
        <v>0</v>
      </c>
      <c r="D17" s="38">
        <f>SUM(Enero!D17+Febrero!D17+'Marzo '!D17+'Abril '!D17+'Mayo '!D17+Junio!D17+Julio!D17+Agosto!D17+Septiembre!D17+'Octubre '!D17+Noviembre!D17+'Diciembre '!D17)</f>
        <v>0</v>
      </c>
      <c r="E17" s="38">
        <f>SUM(Enero!E17+Febrero!E17+'Marzo '!E17+'Abril '!E17+'Mayo '!E17+Junio!E17+Julio!E17+Agosto!E17+Septiembre!E17+'Octubre '!E17+Noviembre!E17+'Diciembre '!E17)</f>
        <v>0</v>
      </c>
      <c r="F17" s="38">
        <f>SUM(Enero!F17+Febrero!F17+'Marzo '!F17+'Abril '!F17+'Mayo '!F17+Junio!F17+Julio!F17+Agosto!F17+Septiembre!F17+'Octubre '!F17+Noviembre!F17+'Diciembre '!F17)</f>
        <v>0</v>
      </c>
      <c r="G17" s="38">
        <f>SUM(Enero!G17+Febrero!G17+'Marzo '!G17+'Abril '!G17+'Mayo '!G17+Junio!G17+Julio!G17+Agosto!G17+Septiembre!G17+'Octubre '!G17+Noviembre!G17+'Diciembre '!G17)</f>
        <v>0</v>
      </c>
      <c r="H17" s="38">
        <f>SUM(Enero!H17+Febrero!H17+'Marzo '!H17+'Abril '!H17+'Mayo '!H17+Junio!H17+Julio!H17+Agosto!H17+Septiembre!H17+'Octubre '!H17+Noviembre!H17+'Diciembre '!H17)</f>
        <v>0</v>
      </c>
      <c r="I17" s="38">
        <f>SUM(Enero!I17+Febrero!I17+'Marzo '!I17+'Abril '!I17+'Mayo '!I17+Junio!I17+Julio!I17+Agosto!I17+Septiembre!I17+'Octubre '!I17+Noviembre!I17+'Diciembre '!I17)</f>
        <v>0</v>
      </c>
      <c r="J17" s="38">
        <f>SUM(Enero!J17+Febrero!J17+'Marzo '!J17+'Abril '!J17+'Mayo '!J17+Junio!J17+Julio!J17+Agosto!J17+Septiembre!J17+'Octubre '!J17+Noviembre!J17+'Diciembre '!J17)</f>
        <v>0</v>
      </c>
      <c r="K17" s="38">
        <f>SUM(Enero!K17+Febrero!K17+'Marzo '!K17+'Abril '!K17+'Mayo '!K17+Junio!K17+Julio!K17+Agosto!K17+Septiembre!K17+'Octubre '!K17+Noviembre!K17+'Diciembre '!K17)</f>
        <v>0</v>
      </c>
      <c r="L17" s="38">
        <f>SUM(Enero!L17+Febrero!L17+'Marzo '!L17+'Abril '!L17+'Mayo '!L17+Junio!L17+Julio!L17+Agosto!L17+Septiembre!L17+'Octubre '!L17+Noviembre!L17+'Diciembre '!L17)</f>
        <v>0</v>
      </c>
      <c r="M17" s="38">
        <f>SUM(Enero!M17+Febrero!M17+'Marzo '!M17+'Abril '!M17+'Mayo '!M17+Junio!M17+Julio!M17+Agosto!M17+Septiembre!M17+'Octubre '!M17+Noviembre!M17+'Diciembre '!M17)</f>
        <v>0</v>
      </c>
      <c r="N17" s="38">
        <f>SUM(Enero!N17+Febrero!N17+'Marzo '!N17+'Abril '!N17+'Mayo '!N17+Junio!N17+Julio!N17+Agosto!N17+Septiembre!N17+'Octubre '!N17+Noviembre!N17+'Diciembre '!N17)</f>
        <v>0</v>
      </c>
      <c r="O17" s="38">
        <f>SUM(Enero!O17+Febrero!O17+'Marzo '!O17+'Abril '!O17+'Mayo '!O17+Junio!O17+Julio!O17+Agosto!O17+Septiembre!O17+'Octubre '!O17+Noviembre!O17+'Diciembre '!O17)</f>
        <v>0</v>
      </c>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38">
        <f>SUM(Enero!B18+Febrero!B18+'Marzo '!B18+'Abril '!B18+'Mayo '!B18+Junio!B18+Julio!B18+Agosto!B18+Septiembre!B18+'Octubre '!B18+Noviembre!B18+'Diciembre '!B18)</f>
        <v>1</v>
      </c>
      <c r="C18" s="38">
        <f>SUM(Enero!C18+Febrero!C18+'Marzo '!C18+'Abril '!C18+'Mayo '!C18+Junio!C18+Julio!C18+Agosto!C18+Septiembre!C18+'Octubre '!C18+Noviembre!C18+'Diciembre '!C18)</f>
        <v>0</v>
      </c>
      <c r="D18" s="38">
        <f>SUM(Enero!D18+Febrero!D18+'Marzo '!D18+'Abril '!D18+'Mayo '!D18+Junio!D18+Julio!D18+Agosto!D18+Septiembre!D18+'Octubre '!D18+Noviembre!D18+'Diciembre '!D18)</f>
        <v>0</v>
      </c>
      <c r="E18" s="38">
        <f>SUM(Enero!E18+Febrero!E18+'Marzo '!E18+'Abril '!E18+'Mayo '!E18+Junio!E18+Julio!E18+Agosto!E18+Septiembre!E18+'Octubre '!E18+Noviembre!E18+'Diciembre '!E18)</f>
        <v>0</v>
      </c>
      <c r="F18" s="38">
        <f>SUM(Enero!F18+Febrero!F18+'Marzo '!F18+'Abril '!F18+'Mayo '!F18+Junio!F18+Julio!F18+Agosto!F18+Septiembre!F18+'Octubre '!F18+Noviembre!F18+'Diciembre '!F18)</f>
        <v>0</v>
      </c>
      <c r="G18" s="38">
        <f>SUM(Enero!G18+Febrero!G18+'Marzo '!G18+'Abril '!G18+'Mayo '!G18+Junio!G18+Julio!G18+Agosto!G18+Septiembre!G18+'Octubre '!G18+Noviembre!G18+'Diciembre '!G18)</f>
        <v>0</v>
      </c>
      <c r="H18" s="38">
        <f>SUM(Enero!H18+Febrero!H18+'Marzo '!H18+'Abril '!H18+'Mayo '!H18+Junio!H18+Julio!H18+Agosto!H18+Septiembre!H18+'Octubre '!H18+Noviembre!H18+'Diciembre '!H18)</f>
        <v>0</v>
      </c>
      <c r="I18" s="38">
        <f>SUM(Enero!I18+Febrero!I18+'Marzo '!I18+'Abril '!I18+'Mayo '!I18+Junio!I18+Julio!I18+Agosto!I18+Septiembre!I18+'Octubre '!I18+Noviembre!I18+'Diciembre '!I18)</f>
        <v>0</v>
      </c>
      <c r="J18" s="38">
        <f>SUM(Enero!J18+Febrero!J18+'Marzo '!J18+'Abril '!J18+'Mayo '!J18+Junio!J18+Julio!J18+Agosto!J18+Septiembre!J18+'Octubre '!J18+Noviembre!J18+'Diciembre '!J18)</f>
        <v>0</v>
      </c>
      <c r="K18" s="38">
        <f>SUM(Enero!K18+Febrero!K18+'Marzo '!K18+'Abril '!K18+'Mayo '!K18+Junio!K18+Julio!K18+Agosto!K18+Septiembre!K18+'Octubre '!K18+Noviembre!K18+'Diciembre '!K18)</f>
        <v>0</v>
      </c>
      <c r="L18" s="38">
        <f>SUM(Enero!L18+Febrero!L18+'Marzo '!L18+'Abril '!L18+'Mayo '!L18+Junio!L18+Julio!L18+Agosto!L18+Septiembre!L18+'Octubre '!L18+Noviembre!L18+'Diciembre '!L18)</f>
        <v>0</v>
      </c>
      <c r="M18" s="38">
        <f>SUM(Enero!M18+Febrero!M18+'Marzo '!M18+'Abril '!M18+'Mayo '!M18+Junio!M18+Julio!M18+Agosto!M18+Septiembre!M18+'Octubre '!M18+Noviembre!M18+'Diciembre '!M18)</f>
        <v>0</v>
      </c>
      <c r="N18" s="38">
        <f>SUM(Enero!N18+Febrero!N18+'Marzo '!N18+'Abril '!N18+'Mayo '!N18+Junio!N18+Julio!N18+Agosto!N18+Septiembre!N18+'Octubre '!N18+Noviembre!N18+'Diciembre '!N18)</f>
        <v>0</v>
      </c>
      <c r="O18" s="38">
        <f>SUM(Enero!O18+Febrero!O18+'Marzo '!O18+'Abril '!O18+'Mayo '!O18+Junio!O18+Julio!O18+Agosto!O18+Septiembre!O18+'Octubre '!O18+Noviembre!O18+'Diciembre '!O18)</f>
        <v>0</v>
      </c>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38">
        <f>SUM(Enero!B19+Febrero!B19+'Marzo '!B19+'Abril '!B19+'Mayo '!B19+Junio!B19+Julio!B19+Agosto!B19+Septiembre!B19+'Octubre '!B19+Noviembre!B19+'Diciembre '!B19)</f>
        <v>7</v>
      </c>
      <c r="C19" s="38">
        <f>SUM(Enero!C19+Febrero!C19+'Marzo '!C19+'Abril '!C19+'Mayo '!C19+Junio!C19+Julio!C19+Agosto!C19+Septiembre!C19+'Octubre '!C19+Noviembre!C19+'Diciembre '!C19)</f>
        <v>0</v>
      </c>
      <c r="D19" s="38">
        <f>SUM(Enero!D19+Febrero!D19+'Marzo '!D19+'Abril '!D19+'Mayo '!D19+Junio!D19+Julio!D19+Agosto!D19+Septiembre!D19+'Octubre '!D19+Noviembre!D19+'Diciembre '!D19)</f>
        <v>0</v>
      </c>
      <c r="E19" s="38">
        <f>SUM(Enero!E19+Febrero!E19+'Marzo '!E19+'Abril '!E19+'Mayo '!E19+Junio!E19+Julio!E19+Agosto!E19+Septiembre!E19+'Octubre '!E19+Noviembre!E19+'Diciembre '!E19)</f>
        <v>0</v>
      </c>
      <c r="F19" s="38">
        <f>SUM(Enero!F19+Febrero!F19+'Marzo '!F19+'Abril '!F19+'Mayo '!F19+Junio!F19+Julio!F19+Agosto!F19+Septiembre!F19+'Octubre '!F19+Noviembre!F19+'Diciembre '!F19)</f>
        <v>0</v>
      </c>
      <c r="G19" s="38">
        <f>SUM(Enero!G19+Febrero!G19+'Marzo '!G19+'Abril '!G19+'Mayo '!G19+Junio!G19+Julio!G19+Agosto!G19+Septiembre!G19+'Octubre '!G19+Noviembre!G19+'Diciembre '!G19)</f>
        <v>0</v>
      </c>
      <c r="H19" s="38">
        <f>SUM(Enero!H19+Febrero!H19+'Marzo '!H19+'Abril '!H19+'Mayo '!H19+Junio!H19+Julio!H19+Agosto!H19+Septiembre!H19+'Octubre '!H19+Noviembre!H19+'Diciembre '!H19)</f>
        <v>0</v>
      </c>
      <c r="I19" s="38">
        <f>SUM(Enero!I19+Febrero!I19+'Marzo '!I19+'Abril '!I19+'Mayo '!I19+Junio!I19+Julio!I19+Agosto!I19+Septiembre!I19+'Octubre '!I19+Noviembre!I19+'Diciembre '!I19)</f>
        <v>0</v>
      </c>
      <c r="J19" s="38">
        <f>SUM(Enero!J19+Febrero!J19+'Marzo '!J19+'Abril '!J19+'Mayo '!J19+Junio!J19+Julio!J19+Agosto!J19+Septiembre!J19+'Octubre '!J19+Noviembre!J19+'Diciembre '!J19)</f>
        <v>0</v>
      </c>
      <c r="K19" s="38">
        <f>SUM(Enero!K19+Febrero!K19+'Marzo '!K19+'Abril '!K19+'Mayo '!K19+Junio!K19+Julio!K19+Agosto!K19+Septiembre!K19+'Octubre '!K19+Noviembre!K19+'Diciembre '!K19)</f>
        <v>0</v>
      </c>
      <c r="L19" s="38">
        <f>SUM(Enero!L19+Febrero!L19+'Marzo '!L19+'Abril '!L19+'Mayo '!L19+Junio!L19+Julio!L19+Agosto!L19+Septiembre!L19+'Octubre '!L19+Noviembre!L19+'Diciembre '!L19)</f>
        <v>0</v>
      </c>
      <c r="M19" s="38">
        <f>SUM(Enero!M19+Febrero!M19+'Marzo '!M19+'Abril '!M19+'Mayo '!M19+Junio!M19+Julio!M19+Agosto!M19+Septiembre!M19+'Octubre '!M19+Noviembre!M19+'Diciembre '!M19)</f>
        <v>0</v>
      </c>
      <c r="N19" s="38">
        <f>SUM(Enero!N19+Febrero!N19+'Marzo '!N19+'Abril '!N19+'Mayo '!N19+Junio!N19+Julio!N19+Agosto!N19+Septiembre!N19+'Octubre '!N19+Noviembre!N19+'Diciembre '!N19)</f>
        <v>0</v>
      </c>
      <c r="O19" s="38">
        <f>SUM(Enero!O19+Febrero!O19+'Marzo '!O19+'Abril '!O19+'Mayo '!O19+Junio!O19+Julio!O19+Agosto!O19+Septiembre!O19+'Octubre '!O19+Noviembre!O19+'Diciembre '!O19)</f>
        <v>0</v>
      </c>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f>SUM(Enero!B23+Febrero!B23+'Marzo '!B23+'Abril '!B23+'Mayo '!B23+Junio!B23+Julio!B23+Agosto!B23+Septiembre!B23+'Octubre '!B23+Noviembre!B23+'Diciembre '!B23)</f>
        <v>176</v>
      </c>
      <c r="C23" s="114">
        <f>SUM(Enero!C23+Febrero!C23+'Marzo '!C23+'Abril '!C23+'Mayo '!C23+Junio!C23+Julio!C23+Agosto!C23+Septiembre!C23+'Octubre '!C23+Noviembre!C23+'Diciembre '!C23)</f>
        <v>147</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f>SUM(Enero!B24+Febrero!B24+'Marzo '!B24+'Abril '!B24+'Mayo '!B24+Junio!B24+Julio!B24+Agosto!B24+Septiembre!B24+'Octubre '!B24+Noviembre!B24+'Diciembre '!B24)</f>
        <v>1652</v>
      </c>
      <c r="C24" s="120">
        <f>SUM(Enero!C24+Febrero!C24+'Marzo '!C24+'Abril '!C24+'Mayo '!C24+Junio!C24+Julio!C24+Agosto!C24+Septiembre!C24+'Octubre '!C24+Noviembre!C24+'Diciembre '!C24)</f>
        <v>1180</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2548</v>
      </c>
      <c r="C29" s="90">
        <f>SUM(Enero!C29+Febrero!C29+'Marzo '!C29+'Abril '!C29+'Mayo '!C29+Junio!C29+Julio!C29+Agosto!C29+Septiembre!C29+'Octubre '!C29+Noviembre!C29+'Diciembre '!C29)</f>
        <v>7</v>
      </c>
      <c r="D29" s="128">
        <f>SUM(Enero!D29+Febrero!D29+'Marzo '!D29+'Abril '!D29+'Mayo '!D29+Junio!D29+Julio!D29+Agosto!D29+Septiembre!D29+'Octubre '!D29+Noviembre!D29+'Diciembre '!D29)</f>
        <v>10</v>
      </c>
      <c r="E29" s="128">
        <f>SUM(Enero!E29+Febrero!E29+'Marzo '!E29+'Abril '!E29+'Mayo '!E29+Junio!E29+Julio!E29+Agosto!E29+Septiembre!E29+'Octubre '!E29+Noviembre!E29+'Diciembre '!E29)</f>
        <v>31</v>
      </c>
      <c r="F29" s="128">
        <f>SUM(Enero!F29+Febrero!F29+'Marzo '!F29+'Abril '!F29+'Mayo '!F29+Junio!F29+Julio!F29+Agosto!F29+Septiembre!F29+'Octubre '!F29+Noviembre!F29+'Diciembre '!F29)</f>
        <v>97</v>
      </c>
      <c r="G29" s="128">
        <f>SUM(Enero!G29+Febrero!G29+'Marzo '!G29+'Abril '!G29+'Mayo '!G29+Junio!G29+Julio!G29+Agosto!G29+Septiembre!G29+'Octubre '!G29+Noviembre!G29+'Diciembre '!G29)</f>
        <v>432</v>
      </c>
      <c r="H29" s="128">
        <f>SUM(Enero!H29+Febrero!H29+'Marzo '!H29+'Abril '!H29+'Mayo '!H29+Junio!H29+Julio!H29+Agosto!H29+Septiembre!H29+'Octubre '!H29+Noviembre!H29+'Diciembre '!H29)</f>
        <v>1746</v>
      </c>
      <c r="I29" s="129">
        <f>SUM(Enero!I29+Febrero!I29+'Marzo '!I29+'Abril '!I29+'Mayo '!I29+Junio!I29+Julio!I29+Agosto!I29+Septiembre!I29+'Octubre '!I29+Noviembre!I29+'Diciembre '!I29)</f>
        <v>225</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f>SUM(Enero!B33+Febrero!B33+'Marzo '!B33+'Abril '!B33+'Mayo '!B33+Junio!B33+Julio!B33+Agosto!B33+Septiembre!B33+'Octubre '!B33+Noviembre!B33+'Diciembre '!B33)</f>
        <v>24</v>
      </c>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f>SUM(Enero!B34+Febrero!B34+'Marzo '!B34+'Abril '!B34+'Mayo '!B34+Junio!B34+Julio!B34+Agosto!B34+Septiembre!B34+'Octubre '!B34+Noviembre!B34+'Diciembre '!B34)</f>
        <v>3</v>
      </c>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45" t="s">
        <v>54</v>
      </c>
      <c r="C36" s="25"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f>SUM(Enero!B37+Febrero!B37+'Marzo '!B37+'Abril '!B37+'Mayo '!B37+Junio!B37+Julio!B37+Agosto!B37+Septiembre!B37+'Octubre '!B37+Noviembre!B37+'Diciembre '!B37)</f>
        <v>34</v>
      </c>
      <c r="C37" s="149">
        <f>SUM(Enero!C37+Febrero!C37+'Marzo '!C37+'Abril '!C37+'Mayo '!C37+Junio!C37+Julio!C37+Agosto!C37+Septiembre!C37+'Octubre '!C37+Noviembre!C37+'Diciembre '!C37)</f>
        <v>17</v>
      </c>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247</v>
      </c>
      <c r="C41" s="156">
        <f>SUM(Enero!C41+Febrero!C41+'Marzo '!C41+'Abril '!C41+'Mayo '!C41+Junio!C41+Julio!C41+Agosto!C41+Septiembre!C41+'Octubre '!C41+Noviembre!C41+'Diciembre '!C41)</f>
        <v>1</v>
      </c>
      <c r="D41" s="157">
        <f>SUM(Enero!D41+Febrero!D41+'Marzo '!D41+'Abril '!D41+'Mayo '!D41+Junio!D41+Julio!D41+Agosto!D41+Septiembre!D41+'Octubre '!D41+Noviembre!D41+'Diciembre '!D41)</f>
        <v>126</v>
      </c>
      <c r="E41" s="158">
        <f>SUM(Enero!E41+Febrero!E41+'Marzo '!E41+'Abril '!E41+'Mayo '!E41+Junio!E41+Julio!E41+Agosto!E41+Septiembre!E41+'Octubre '!E41+Noviembre!E41+'Diciembre '!E41)</f>
        <v>120</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f>SUM(Enero!C42+Febrero!C42+'Marzo '!C42+'Abril '!C42+'Mayo '!C42+Junio!C42+Julio!C42+Agosto!C42+Septiembre!C42+'Octubre '!C42+Noviembre!C42+'Diciembre '!C42)</f>
        <v>0</v>
      </c>
      <c r="D42" s="164">
        <f>SUM(Enero!D42+Febrero!D42+'Marzo '!D42+'Abril '!D42+'Mayo '!D42+Junio!D42+Julio!D42+Agosto!D42+Septiembre!D42+'Octubre '!D42+Noviembre!D42+'Diciembre '!D42)</f>
        <v>0</v>
      </c>
      <c r="E42" s="165">
        <f>SUM(Enero!E42+Febrero!E42+'Marzo '!E42+'Abril '!E42+'Mayo '!E42+Junio!E42+Julio!E42+Agosto!E42+Septiembre!E42+'Octubre '!E42+Noviembre!E42+'Diciembre '!E42)</f>
        <v>0</v>
      </c>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f>SUM(Enero!B45+Febrero!B45+'Marzo '!B45+'Abril '!B45+'Mayo '!B45+Junio!B45+Julio!B45+Agosto!B45+Septiembre!B45+'Octubre '!B45+Noviembre!B45+'Diciembre '!B45)</f>
        <v>1255</v>
      </c>
      <c r="C45" s="172">
        <f>SUM(Enero!C45+Febrero!C45+'Marzo '!C45+'Abril '!C45+'Mayo '!C45+Junio!C45+Julio!C45+Agosto!C45+Septiembre!C45+'Octubre '!C45+Noviembre!C45+'Diciembre '!C45)</f>
        <v>505</v>
      </c>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f>SUM(Enero!B46+Febrero!B46+'Marzo '!B46+'Abril '!B46+'Mayo '!B46+Junio!B46+Julio!B46+Agosto!B46+Septiembre!B46+'Octubre '!B46+Noviembre!B46+'Diciembre '!B46)</f>
        <v>1213</v>
      </c>
      <c r="C46" s="176">
        <f>SUM(Enero!C46+Febrero!C46+'Marzo '!C46+'Abril '!C46+'Mayo '!C46+Junio!C46+Julio!C46+Agosto!C46+Septiembre!C46+'Octubre '!C46+Noviembre!C46+'Diciembre '!C46)</f>
        <v>339</v>
      </c>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f>SUM(Enero!B47+Febrero!B47+'Marzo '!B47+'Abril '!B47+'Mayo '!B47+Junio!B47+Julio!B47+Agosto!B47+Septiembre!B47+'Octubre '!B47+Noviembre!B47+'Diciembre '!B47)</f>
        <v>869</v>
      </c>
      <c r="C47" s="179">
        <f>SUM(Enero!C47+Febrero!C47+'Marzo '!C47+'Abril '!C47+'Mayo '!C47+Junio!C47+Julio!C47+Agosto!C47+Septiembre!C47+'Octubre '!C47+Noviembre!C47+'Diciembre '!C47)</f>
        <v>0</v>
      </c>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31487</v>
      </c>
      <c r="BE201" s="189">
        <v>0</v>
      </c>
    </row>
    <row r="202" spans="1:57" ht="15.75" hidden="1" customHeight="1" x14ac:dyDescent="0.2"/>
    <row r="203" spans="1:57" hidden="1" x14ac:dyDescent="0.2"/>
  </sheetData>
  <mergeCells count="18">
    <mergeCell ref="F39:F40"/>
    <mergeCell ref="N8:O8"/>
    <mergeCell ref="A25:J25"/>
    <mergeCell ref="A26:J26"/>
    <mergeCell ref="A27:A28"/>
    <mergeCell ref="B27:B28"/>
    <mergeCell ref="C27:I27"/>
    <mergeCell ref="A31:A32"/>
    <mergeCell ref="B31:B32"/>
    <mergeCell ref="A39:A40"/>
    <mergeCell ref="B39:B40"/>
    <mergeCell ref="C39:E39"/>
    <mergeCell ref="A6:L6"/>
    <mergeCell ref="A8:A9"/>
    <mergeCell ref="B8:C8"/>
    <mergeCell ref="D8:E8"/>
    <mergeCell ref="F8:J8"/>
    <mergeCell ref="K8:M8"/>
  </mergeCells>
  <dataValidations count="2">
    <dataValidation allowBlank="1" showInputMessage="1" showErrorMessage="1" errorTitle="Error" error="Por favor ingrese números enteros" sqref="WVX1:WVX1048576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D8:E10"/>
    <dataValidation type="whole" allowBlank="1" showInputMessage="1" showErrorMessage="1" errorTitle="Error" error="Por favor ingrese números enteros" sqref="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WVI983058:WVI983085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K1:O10 G20:J65543 G9:J10 G11:O19 D11:E65543 F1:F1048576 B1:C1048576 K20:O1048576">
      <formula1>0</formula1>
      <formula2>10000000000</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D9" sqref="D9"/>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",[10]NOMBRE!B2," - ","( ",[10]NOMBRE!C2,[10]NOMBRE!D2,[10]NOMBRE!E2,[10]NOMBRE!F2,[10]NOMBRE!G2," )")</f>
        <v>COMUNA: Linares - ( 07401 )</v>
      </c>
      <c r="B2" s="2"/>
      <c r="C2" s="2"/>
      <c r="D2" s="2"/>
      <c r="E2" s="2"/>
      <c r="F2" s="2"/>
      <c r="G2" s="2"/>
      <c r="H2" s="2"/>
      <c r="I2" s="2"/>
      <c r="J2" s="2"/>
      <c r="K2" s="2"/>
      <c r="P2" s="4"/>
      <c r="AZ2" s="5"/>
      <c r="BM2" s="5"/>
    </row>
    <row r="3" spans="1:74"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6"/>
      <c r="E3" s="2"/>
      <c r="F3" s="2"/>
      <c r="G3" s="2"/>
      <c r="H3" s="2"/>
      <c r="I3" s="2"/>
      <c r="J3" s="2"/>
      <c r="K3" s="2"/>
      <c r="P3" s="4"/>
      <c r="AZ3" s="5"/>
      <c r="BM3" s="5"/>
    </row>
    <row r="4" spans="1:74" s="3" customFormat="1" ht="12.75" customHeight="1" x14ac:dyDescent="0.15">
      <c r="A4" s="1" t="str">
        <f>CONCATENATE("MES: ",[10]NOMBRE!B6," - ","( ",[10]NOMBRE!C6,[10]NOMBRE!D6," )")</f>
        <v>MES: SEPTIEMBRE - ( 09 )</v>
      </c>
      <c r="B4" s="2"/>
      <c r="C4" s="2"/>
      <c r="D4" s="2"/>
      <c r="E4" s="2"/>
      <c r="F4" s="2"/>
      <c r="G4" s="2"/>
      <c r="H4" s="2"/>
      <c r="I4" s="2"/>
      <c r="J4" s="2"/>
      <c r="K4" s="2"/>
      <c r="P4" s="4"/>
      <c r="AZ4" s="5"/>
      <c r="BM4" s="5"/>
    </row>
    <row r="5" spans="1:74" s="3" customFormat="1" ht="12.75" customHeight="1" x14ac:dyDescent="0.15">
      <c r="A5" s="7" t="str">
        <f>CONCATENATE("AÑO: ",[10]NOMBRE!B7)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196" t="s">
        <v>21</v>
      </c>
      <c r="O9" s="196"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202</v>
      </c>
      <c r="C10" s="29">
        <f>SUM(C11:C14)</f>
        <v>124</v>
      </c>
      <c r="D10" s="30">
        <f>SUM(D11:D14)</f>
        <v>2</v>
      </c>
      <c r="E10" s="29">
        <f>SUM(E11:E14)</f>
        <v>11</v>
      </c>
      <c r="F10" s="31">
        <f t="shared" si="0"/>
        <v>192</v>
      </c>
      <c r="G10" s="28">
        <f t="shared" si="0"/>
        <v>48</v>
      </c>
      <c r="H10" s="28">
        <f t="shared" ref="H10:M10" si="1">SUM(H11:H14)</f>
        <v>105</v>
      </c>
      <c r="I10" s="28">
        <f t="shared" si="1"/>
        <v>5</v>
      </c>
      <c r="J10" s="29">
        <f t="shared" si="1"/>
        <v>34</v>
      </c>
      <c r="K10" s="30">
        <f t="shared" si="1"/>
        <v>4</v>
      </c>
      <c r="L10" s="28">
        <f t="shared" si="1"/>
        <v>0</v>
      </c>
      <c r="M10" s="29">
        <f t="shared" si="1"/>
        <v>4</v>
      </c>
      <c r="N10" s="32">
        <f>SUM(N11:N14)</f>
        <v>5</v>
      </c>
      <c r="O10" s="32">
        <f>SUM(O11:O14)</f>
        <v>177</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84</v>
      </c>
      <c r="C11" s="39">
        <v>81</v>
      </c>
      <c r="D11" s="38">
        <v>1</v>
      </c>
      <c r="E11" s="40">
        <v>5</v>
      </c>
      <c r="F11" s="41">
        <f>SUM(G11:J11)</f>
        <v>74</v>
      </c>
      <c r="G11" s="42">
        <v>40</v>
      </c>
      <c r="H11" s="42">
        <v>0</v>
      </c>
      <c r="I11" s="42">
        <v>0</v>
      </c>
      <c r="J11" s="40">
        <v>34</v>
      </c>
      <c r="K11" s="43">
        <f>SUM(L11:M11)</f>
        <v>4</v>
      </c>
      <c r="L11" s="42"/>
      <c r="M11" s="40">
        <v>4</v>
      </c>
      <c r="N11" s="39">
        <v>3</v>
      </c>
      <c r="O11" s="39">
        <v>81</v>
      </c>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6</v>
      </c>
      <c r="C12" s="49">
        <v>6</v>
      </c>
      <c r="D12" s="48"/>
      <c r="E12" s="50">
        <v>1</v>
      </c>
      <c r="F12" s="51">
        <f>SUM(G12:J12)</f>
        <v>6</v>
      </c>
      <c r="G12" s="52">
        <v>5</v>
      </c>
      <c r="H12" s="52">
        <v>1</v>
      </c>
      <c r="I12" s="52"/>
      <c r="J12" s="50"/>
      <c r="K12" s="53">
        <f>SUM(L12:M12)</f>
        <v>0</v>
      </c>
      <c r="L12" s="52"/>
      <c r="M12" s="50"/>
      <c r="N12" s="49"/>
      <c r="O12" s="49">
        <v>4</v>
      </c>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70</v>
      </c>
      <c r="C13" s="49">
        <v>14</v>
      </c>
      <c r="D13" s="48"/>
      <c r="E13" s="50"/>
      <c r="F13" s="51">
        <f>SUM(G13:J13)</f>
        <v>70</v>
      </c>
      <c r="G13" s="52"/>
      <c r="H13" s="52">
        <v>67</v>
      </c>
      <c r="I13" s="52">
        <v>3</v>
      </c>
      <c r="J13" s="50"/>
      <c r="K13" s="53">
        <f>SUM(L13:M13)</f>
        <v>0</v>
      </c>
      <c r="L13" s="52"/>
      <c r="M13" s="50"/>
      <c r="N13" s="49">
        <v>1</v>
      </c>
      <c r="O13" s="49">
        <v>65</v>
      </c>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42</v>
      </c>
      <c r="C14" s="56">
        <v>23</v>
      </c>
      <c r="D14" s="55">
        <v>1</v>
      </c>
      <c r="E14" s="57">
        <v>5</v>
      </c>
      <c r="F14" s="58">
        <f>SUM(G14:J14)</f>
        <v>42</v>
      </c>
      <c r="G14" s="59">
        <v>3</v>
      </c>
      <c r="H14" s="59">
        <v>37</v>
      </c>
      <c r="I14" s="59">
        <v>2</v>
      </c>
      <c r="J14" s="57"/>
      <c r="K14" s="60">
        <f>SUM(L14:M14)</f>
        <v>0</v>
      </c>
      <c r="L14" s="59"/>
      <c r="M14" s="57"/>
      <c r="N14" s="56">
        <v>1</v>
      </c>
      <c r="O14" s="56">
        <v>27</v>
      </c>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v>20</v>
      </c>
      <c r="C15" s="63">
        <v>18</v>
      </c>
      <c r="D15" s="64"/>
      <c r="E15" s="65"/>
      <c r="F15" s="66">
        <f>SUM(G15:J15)</f>
        <v>0</v>
      </c>
      <c r="G15" s="67"/>
      <c r="H15" s="67"/>
      <c r="I15" s="67"/>
      <c r="J15" s="68"/>
      <c r="K15" s="69">
        <f>SUM(L15:M15)</f>
        <v>0</v>
      </c>
      <c r="L15" s="70"/>
      <c r="M15" s="71"/>
      <c r="N15" s="72"/>
      <c r="O15" s="73"/>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75"/>
      <c r="C16" s="76"/>
      <c r="D16" s="77"/>
      <c r="E16" s="76"/>
      <c r="F16" s="78"/>
      <c r="G16" s="79"/>
      <c r="H16" s="79"/>
      <c r="I16" s="79"/>
      <c r="J16" s="76"/>
      <c r="K16" s="77"/>
      <c r="L16" s="79"/>
      <c r="M16" s="76"/>
      <c r="N16" s="80"/>
      <c r="O16" s="73"/>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c r="C18" s="91"/>
      <c r="D18" s="92"/>
      <c r="E18" s="91"/>
      <c r="F18" s="93"/>
      <c r="G18" s="94"/>
      <c r="H18" s="94"/>
      <c r="I18" s="94"/>
      <c r="J18" s="91"/>
      <c r="K18" s="92"/>
      <c r="L18" s="94"/>
      <c r="M18" s="91"/>
      <c r="N18" s="95"/>
      <c r="O18" s="96"/>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v>1</v>
      </c>
      <c r="C19" s="91"/>
      <c r="D19" s="92"/>
      <c r="E19" s="91"/>
      <c r="F19" s="93"/>
      <c r="G19" s="94"/>
      <c r="H19" s="94"/>
      <c r="I19" s="94"/>
      <c r="J19" s="91"/>
      <c r="K19" s="92"/>
      <c r="L19" s="94"/>
      <c r="M19" s="91"/>
      <c r="N19" s="95"/>
      <c r="O19" s="96"/>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15</v>
      </c>
      <c r="C23" s="114">
        <v>12</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158</v>
      </c>
      <c r="C24" s="120">
        <v>81</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205</v>
      </c>
      <c r="C29" s="90">
        <v>2</v>
      </c>
      <c r="D29" s="128"/>
      <c r="E29" s="128">
        <v>5</v>
      </c>
      <c r="F29" s="128">
        <v>10</v>
      </c>
      <c r="G29" s="128">
        <v>33</v>
      </c>
      <c r="H29" s="128">
        <v>136</v>
      </c>
      <c r="I29" s="129">
        <v>19</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v>1</v>
      </c>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v>0</v>
      </c>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95" t="s">
        <v>54</v>
      </c>
      <c r="C36" s="196"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v>2</v>
      </c>
      <c r="C37" s="149">
        <v>2</v>
      </c>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10</v>
      </c>
      <c r="C41" s="156"/>
      <c r="D41" s="157">
        <v>5</v>
      </c>
      <c r="E41" s="158">
        <v>5</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v>0</v>
      </c>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97</v>
      </c>
      <c r="C45" s="172">
        <v>46</v>
      </c>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93</v>
      </c>
      <c r="C46" s="176">
        <v>34</v>
      </c>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v>66</v>
      </c>
      <c r="C47" s="179"/>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2472</v>
      </c>
      <c r="BE201" s="189">
        <v>0</v>
      </c>
    </row>
    <row r="202" spans="1:57" ht="15.75" hidden="1" customHeight="1" x14ac:dyDescent="0.2"/>
    <row r="203" spans="1:57" hidden="1" x14ac:dyDescent="0.2"/>
  </sheetData>
  <mergeCells count="18">
    <mergeCell ref="F39:F40"/>
    <mergeCell ref="N8:O8"/>
    <mergeCell ref="A25:J25"/>
    <mergeCell ref="A26:J26"/>
    <mergeCell ref="A27:A28"/>
    <mergeCell ref="B27:B28"/>
    <mergeCell ref="C27:I27"/>
    <mergeCell ref="A31:A32"/>
    <mergeCell ref="B31:B32"/>
    <mergeCell ref="A39:A40"/>
    <mergeCell ref="B39:B40"/>
    <mergeCell ref="C39:E39"/>
    <mergeCell ref="A6:L6"/>
    <mergeCell ref="A8:A9"/>
    <mergeCell ref="B8:C8"/>
    <mergeCell ref="D8:E8"/>
    <mergeCell ref="F8:J8"/>
    <mergeCell ref="K8:M8"/>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C14" sqref="C14"/>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",[11]NOMBRE!B2," - ","( ",[11]NOMBRE!C2,[11]NOMBRE!D2,[11]NOMBRE!E2,[11]NOMBRE!F2,[11]NOMBRE!G2," )")</f>
        <v>COMUNA: Linares - ( 07401 )</v>
      </c>
      <c r="B2" s="2"/>
      <c r="C2" s="2"/>
      <c r="D2" s="2"/>
      <c r="E2" s="2"/>
      <c r="F2" s="2"/>
      <c r="G2" s="2"/>
      <c r="H2" s="2"/>
      <c r="I2" s="2"/>
      <c r="J2" s="2"/>
      <c r="K2" s="2"/>
      <c r="P2" s="4"/>
      <c r="AZ2" s="5"/>
      <c r="BM2" s="5"/>
    </row>
    <row r="3" spans="1:74"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6"/>
      <c r="E3" s="2"/>
      <c r="F3" s="2"/>
      <c r="G3" s="2"/>
      <c r="H3" s="2"/>
      <c r="I3" s="2"/>
      <c r="J3" s="2"/>
      <c r="K3" s="2"/>
      <c r="P3" s="4"/>
      <c r="AZ3" s="5"/>
      <c r="BM3" s="5"/>
    </row>
    <row r="4" spans="1:74" s="3" customFormat="1" ht="12.75" customHeight="1" x14ac:dyDescent="0.15">
      <c r="A4" s="1" t="str">
        <f>CONCATENATE("MES: ",[11]NOMBRE!B6," - ","( ",[11]NOMBRE!C6,[11]NOMBRE!D6," )")</f>
        <v>MES: OCTUBRE - ( 10 )</v>
      </c>
      <c r="B4" s="2"/>
      <c r="C4" s="2"/>
      <c r="D4" s="2"/>
      <c r="E4" s="2"/>
      <c r="F4" s="2"/>
      <c r="G4" s="2"/>
      <c r="H4" s="2"/>
      <c r="I4" s="2"/>
      <c r="J4" s="2"/>
      <c r="K4" s="2"/>
      <c r="P4" s="4"/>
      <c r="AZ4" s="5"/>
      <c r="BM4" s="5"/>
    </row>
    <row r="5" spans="1:74" s="3" customFormat="1" ht="12.75" customHeight="1" x14ac:dyDescent="0.15">
      <c r="A5" s="7" t="str">
        <f>CONCATENATE("AÑO: ",[11]NOMBRE!B7)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196" t="s">
        <v>21</v>
      </c>
      <c r="O9" s="196"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207</v>
      </c>
      <c r="C10" s="29">
        <f>SUM(C11:C14)</f>
        <v>126</v>
      </c>
      <c r="D10" s="30">
        <f>SUM(D11:D14)</f>
        <v>1</v>
      </c>
      <c r="E10" s="29">
        <f>SUM(E11:E14)</f>
        <v>10</v>
      </c>
      <c r="F10" s="31">
        <f t="shared" si="0"/>
        <v>200</v>
      </c>
      <c r="G10" s="28">
        <f t="shared" si="0"/>
        <v>57</v>
      </c>
      <c r="H10" s="28">
        <f t="shared" ref="H10:M10" si="1">SUM(H11:H14)</f>
        <v>111</v>
      </c>
      <c r="I10" s="28">
        <f t="shared" si="1"/>
        <v>2</v>
      </c>
      <c r="J10" s="29">
        <f t="shared" si="1"/>
        <v>30</v>
      </c>
      <c r="K10" s="30">
        <f t="shared" si="1"/>
        <v>7</v>
      </c>
      <c r="L10" s="28">
        <f t="shared" si="1"/>
        <v>4</v>
      </c>
      <c r="M10" s="29">
        <f t="shared" si="1"/>
        <v>3</v>
      </c>
      <c r="N10" s="32">
        <f>SUM(N11:N14)</f>
        <v>5</v>
      </c>
      <c r="O10" s="32">
        <f>SUM(O11:O14)</f>
        <v>189</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88</v>
      </c>
      <c r="C11" s="39">
        <v>78</v>
      </c>
      <c r="D11" s="38">
        <v>1</v>
      </c>
      <c r="E11" s="40">
        <v>6</v>
      </c>
      <c r="F11" s="41">
        <f>SUM(G11:J11)</f>
        <v>81</v>
      </c>
      <c r="G11" s="42">
        <v>48</v>
      </c>
      <c r="H11" s="42">
        <v>3</v>
      </c>
      <c r="I11" s="42"/>
      <c r="J11" s="40">
        <v>30</v>
      </c>
      <c r="K11" s="43">
        <f>SUM(L11:M11)</f>
        <v>7</v>
      </c>
      <c r="L11" s="42">
        <v>4</v>
      </c>
      <c r="M11" s="40">
        <v>3</v>
      </c>
      <c r="N11" s="39">
        <v>3</v>
      </c>
      <c r="O11" s="39">
        <v>81</v>
      </c>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6</v>
      </c>
      <c r="C12" s="49">
        <v>6</v>
      </c>
      <c r="D12" s="48"/>
      <c r="E12" s="50"/>
      <c r="F12" s="51">
        <f>SUM(G12:J12)</f>
        <v>6</v>
      </c>
      <c r="G12" s="52">
        <v>6</v>
      </c>
      <c r="H12" s="52"/>
      <c r="I12" s="52"/>
      <c r="J12" s="50"/>
      <c r="K12" s="53">
        <f>SUM(L12:M12)</f>
        <v>0</v>
      </c>
      <c r="L12" s="52"/>
      <c r="M12" s="50"/>
      <c r="N12" s="49"/>
      <c r="O12" s="49">
        <v>5</v>
      </c>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72</v>
      </c>
      <c r="C13" s="49">
        <v>13</v>
      </c>
      <c r="D13" s="48"/>
      <c r="E13" s="50">
        <v>1</v>
      </c>
      <c r="F13" s="51">
        <f>SUM(G13:J13)</f>
        <v>72</v>
      </c>
      <c r="G13" s="52"/>
      <c r="H13" s="52">
        <v>72</v>
      </c>
      <c r="I13" s="52"/>
      <c r="J13" s="50"/>
      <c r="K13" s="53">
        <f>SUM(L13:M13)</f>
        <v>0</v>
      </c>
      <c r="L13" s="52"/>
      <c r="M13" s="50"/>
      <c r="N13" s="49">
        <v>1</v>
      </c>
      <c r="O13" s="49">
        <v>63</v>
      </c>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41</v>
      </c>
      <c r="C14" s="56">
        <v>29</v>
      </c>
      <c r="D14" s="55"/>
      <c r="E14" s="57">
        <v>3</v>
      </c>
      <c r="F14" s="58">
        <f>SUM(G14:J14)</f>
        <v>41</v>
      </c>
      <c r="G14" s="59">
        <v>3</v>
      </c>
      <c r="H14" s="59">
        <v>36</v>
      </c>
      <c r="I14" s="59">
        <v>2</v>
      </c>
      <c r="J14" s="57"/>
      <c r="K14" s="60">
        <f>SUM(L14:M14)</f>
        <v>0</v>
      </c>
      <c r="L14" s="59"/>
      <c r="M14" s="57"/>
      <c r="N14" s="56">
        <v>1</v>
      </c>
      <c r="O14" s="56">
        <v>40</v>
      </c>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v>21</v>
      </c>
      <c r="C15" s="63">
        <v>20</v>
      </c>
      <c r="D15" s="64"/>
      <c r="E15" s="65"/>
      <c r="F15" s="66">
        <f>SUM(G15:J15)</f>
        <v>0</v>
      </c>
      <c r="G15" s="67"/>
      <c r="H15" s="67"/>
      <c r="I15" s="67"/>
      <c r="J15" s="68"/>
      <c r="K15" s="69">
        <f>SUM(L15:M15)</f>
        <v>0</v>
      </c>
      <c r="L15" s="70"/>
      <c r="M15" s="71"/>
      <c r="N15" s="72"/>
      <c r="O15" s="73"/>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75"/>
      <c r="C16" s="76"/>
      <c r="D16" s="77"/>
      <c r="E16" s="76"/>
      <c r="F16" s="78"/>
      <c r="G16" s="79"/>
      <c r="H16" s="79"/>
      <c r="I16" s="79"/>
      <c r="J16" s="76"/>
      <c r="K16" s="77"/>
      <c r="L16" s="79"/>
      <c r="M16" s="76"/>
      <c r="N16" s="80"/>
      <c r="O16" s="73"/>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c r="C18" s="91"/>
      <c r="D18" s="92"/>
      <c r="E18" s="91"/>
      <c r="F18" s="93"/>
      <c r="G18" s="94"/>
      <c r="H18" s="94"/>
      <c r="I18" s="94"/>
      <c r="J18" s="91"/>
      <c r="K18" s="92"/>
      <c r="L18" s="94"/>
      <c r="M18" s="91"/>
      <c r="N18" s="95"/>
      <c r="O18" s="96"/>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c r="C19" s="91"/>
      <c r="D19" s="92"/>
      <c r="E19" s="91"/>
      <c r="F19" s="93"/>
      <c r="G19" s="94"/>
      <c r="H19" s="94"/>
      <c r="I19" s="94"/>
      <c r="J19" s="91"/>
      <c r="K19" s="92"/>
      <c r="L19" s="94"/>
      <c r="M19" s="91"/>
      <c r="N19" s="95"/>
      <c r="O19" s="96"/>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11</v>
      </c>
      <c r="C23" s="114">
        <v>7</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158</v>
      </c>
      <c r="C24" s="120">
        <v>158</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208</v>
      </c>
      <c r="C29" s="90">
        <v>1</v>
      </c>
      <c r="D29" s="128">
        <v>1</v>
      </c>
      <c r="E29" s="128">
        <v>2</v>
      </c>
      <c r="F29" s="128">
        <v>9</v>
      </c>
      <c r="G29" s="128">
        <v>31</v>
      </c>
      <c r="H29" s="128">
        <v>148</v>
      </c>
      <c r="I29" s="129">
        <v>16</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v>2</v>
      </c>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95" t="s">
        <v>54</v>
      </c>
      <c r="C36" s="196"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v>4</v>
      </c>
      <c r="C37" s="149">
        <v>1</v>
      </c>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7</v>
      </c>
      <c r="C41" s="156"/>
      <c r="D41" s="157">
        <v>2</v>
      </c>
      <c r="E41" s="158">
        <v>5</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92</v>
      </c>
      <c r="C45" s="172">
        <v>51</v>
      </c>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89</v>
      </c>
      <c r="C46" s="176">
        <v>32</v>
      </c>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v>68</v>
      </c>
      <c r="C47" s="179"/>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2592</v>
      </c>
      <c r="BE201" s="189">
        <v>0</v>
      </c>
    </row>
    <row r="202" spans="1:57" ht="15.75" hidden="1" customHeight="1" x14ac:dyDescent="0.2"/>
    <row r="203" spans="1:57" hidden="1" x14ac:dyDescent="0.2"/>
  </sheetData>
  <mergeCells count="18">
    <mergeCell ref="F39:F40"/>
    <mergeCell ref="N8:O8"/>
    <mergeCell ref="A25:J25"/>
    <mergeCell ref="A26:J26"/>
    <mergeCell ref="A27:A28"/>
    <mergeCell ref="B27:B28"/>
    <mergeCell ref="C27:I27"/>
    <mergeCell ref="A31:A32"/>
    <mergeCell ref="B31:B32"/>
    <mergeCell ref="A39:A40"/>
    <mergeCell ref="B39:B40"/>
    <mergeCell ref="C39:E39"/>
    <mergeCell ref="A6:L6"/>
    <mergeCell ref="A8:A9"/>
    <mergeCell ref="B8:C8"/>
    <mergeCell ref="D8:E8"/>
    <mergeCell ref="F8:J8"/>
    <mergeCell ref="K8:M8"/>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E9" sqref="E9"/>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",[12]NOMBRE!B2," - ","( ",[12]NOMBRE!C2,[12]NOMBRE!D2,[12]NOMBRE!E2,[12]NOMBRE!F2,[12]NOMBRE!G2," )")</f>
        <v>COMUNA: Linares - ( 07401 )</v>
      </c>
      <c r="B2" s="2"/>
      <c r="C2" s="2"/>
      <c r="D2" s="2"/>
      <c r="E2" s="2"/>
      <c r="F2" s="2"/>
      <c r="G2" s="2"/>
      <c r="H2" s="2"/>
      <c r="I2" s="2"/>
      <c r="J2" s="2"/>
      <c r="K2" s="2"/>
      <c r="P2" s="4"/>
      <c r="AZ2" s="5"/>
      <c r="BM2" s="5"/>
    </row>
    <row r="3" spans="1:74"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6"/>
      <c r="E3" s="2"/>
      <c r="F3" s="2"/>
      <c r="G3" s="2"/>
      <c r="H3" s="2"/>
      <c r="I3" s="2"/>
      <c r="J3" s="2"/>
      <c r="K3" s="2"/>
      <c r="P3" s="4"/>
      <c r="AZ3" s="5"/>
      <c r="BM3" s="5"/>
    </row>
    <row r="4" spans="1:74" s="3" customFormat="1" ht="12.75" customHeight="1" x14ac:dyDescent="0.15">
      <c r="A4" s="1" t="str">
        <f>CONCATENATE("MES: ",[12]NOMBRE!B6," - ","( ",[12]NOMBRE!C6,[12]NOMBRE!D6," )")</f>
        <v>MES: NOVIEMBRE - ( 11 )</v>
      </c>
      <c r="B4" s="2"/>
      <c r="C4" s="2"/>
      <c r="D4" s="2"/>
      <c r="E4" s="2"/>
      <c r="F4" s="2"/>
      <c r="G4" s="2"/>
      <c r="H4" s="2"/>
      <c r="I4" s="2"/>
      <c r="J4" s="2"/>
      <c r="K4" s="2"/>
      <c r="P4" s="4"/>
      <c r="AZ4" s="5"/>
      <c r="BM4" s="5"/>
    </row>
    <row r="5" spans="1:74" s="3" customFormat="1" ht="12.75" customHeight="1" x14ac:dyDescent="0.15">
      <c r="A5" s="7" t="str">
        <f>CONCATENATE("AÑO: ",[12]NOMBRE!B7)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198" t="s">
        <v>21</v>
      </c>
      <c r="O9" s="198"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190</v>
      </c>
      <c r="C10" s="29">
        <f>SUM(C11:C14)</f>
        <v>117</v>
      </c>
      <c r="D10" s="30">
        <f>SUM(D11:D14)</f>
        <v>3</v>
      </c>
      <c r="E10" s="29">
        <f>SUM(E11:E14)</f>
        <v>8</v>
      </c>
      <c r="F10" s="31">
        <f t="shared" si="0"/>
        <v>182</v>
      </c>
      <c r="G10" s="28">
        <f t="shared" si="0"/>
        <v>42</v>
      </c>
      <c r="H10" s="28">
        <f t="shared" ref="H10:M10" si="1">SUM(H11:H14)</f>
        <v>111</v>
      </c>
      <c r="I10" s="28">
        <f t="shared" si="1"/>
        <v>1</v>
      </c>
      <c r="J10" s="29">
        <f t="shared" si="1"/>
        <v>28</v>
      </c>
      <c r="K10" s="30">
        <f t="shared" si="1"/>
        <v>8</v>
      </c>
      <c r="L10" s="28">
        <f t="shared" si="1"/>
        <v>0</v>
      </c>
      <c r="M10" s="29">
        <f t="shared" si="1"/>
        <v>8</v>
      </c>
      <c r="N10" s="32">
        <f>SUM(N11:N14)</f>
        <v>0</v>
      </c>
      <c r="O10" s="32">
        <f>SUM(O11:O14)</f>
        <v>175</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73</v>
      </c>
      <c r="C11" s="39">
        <v>68</v>
      </c>
      <c r="D11" s="38"/>
      <c r="E11" s="40">
        <v>3</v>
      </c>
      <c r="F11" s="41">
        <f>SUM(G11:J11)</f>
        <v>66</v>
      </c>
      <c r="G11" s="42">
        <v>38</v>
      </c>
      <c r="H11" s="42"/>
      <c r="I11" s="42"/>
      <c r="J11" s="40">
        <v>28</v>
      </c>
      <c r="K11" s="43">
        <f>SUM(L11:M11)</f>
        <v>7</v>
      </c>
      <c r="L11" s="42"/>
      <c r="M11" s="40">
        <v>7</v>
      </c>
      <c r="N11" s="39"/>
      <c r="O11" s="39">
        <v>69</v>
      </c>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4</v>
      </c>
      <c r="C12" s="49">
        <v>3</v>
      </c>
      <c r="D12" s="48"/>
      <c r="E12" s="50"/>
      <c r="F12" s="51">
        <f>SUM(G12:J12)</f>
        <v>3</v>
      </c>
      <c r="G12" s="52">
        <v>3</v>
      </c>
      <c r="H12" s="52"/>
      <c r="I12" s="52"/>
      <c r="J12" s="50"/>
      <c r="K12" s="53">
        <f>SUM(L12:M12)</f>
        <v>1</v>
      </c>
      <c r="L12" s="52"/>
      <c r="M12" s="50">
        <v>1</v>
      </c>
      <c r="N12" s="49"/>
      <c r="O12" s="49">
        <v>3</v>
      </c>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63</v>
      </c>
      <c r="C13" s="49">
        <v>12</v>
      </c>
      <c r="D13" s="48"/>
      <c r="E13" s="50">
        <v>1</v>
      </c>
      <c r="F13" s="51">
        <f>SUM(G13:J13)</f>
        <v>63</v>
      </c>
      <c r="G13" s="52"/>
      <c r="H13" s="52">
        <v>62</v>
      </c>
      <c r="I13" s="52">
        <v>1</v>
      </c>
      <c r="J13" s="50"/>
      <c r="K13" s="53">
        <f>SUM(L13:M13)</f>
        <v>0</v>
      </c>
      <c r="L13" s="52"/>
      <c r="M13" s="50"/>
      <c r="N13" s="49"/>
      <c r="O13" s="49">
        <v>60</v>
      </c>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50</v>
      </c>
      <c r="C14" s="56">
        <v>34</v>
      </c>
      <c r="D14" s="55">
        <v>3</v>
      </c>
      <c r="E14" s="57">
        <v>4</v>
      </c>
      <c r="F14" s="58">
        <f>SUM(G14:J14)</f>
        <v>50</v>
      </c>
      <c r="G14" s="59">
        <v>1</v>
      </c>
      <c r="H14" s="59">
        <v>49</v>
      </c>
      <c r="I14" s="59"/>
      <c r="J14" s="57"/>
      <c r="K14" s="60">
        <f>SUM(L14:M14)</f>
        <v>0</v>
      </c>
      <c r="L14" s="59"/>
      <c r="M14" s="57"/>
      <c r="N14" s="56"/>
      <c r="O14" s="56">
        <v>43</v>
      </c>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v>22</v>
      </c>
      <c r="C15" s="63">
        <v>20</v>
      </c>
      <c r="D15" s="64"/>
      <c r="E15" s="65"/>
      <c r="F15" s="66">
        <f>SUM(G15:J15)</f>
        <v>0</v>
      </c>
      <c r="G15" s="67"/>
      <c r="H15" s="67"/>
      <c r="I15" s="67"/>
      <c r="J15" s="68"/>
      <c r="K15" s="69">
        <f>SUM(L15:M15)</f>
        <v>0</v>
      </c>
      <c r="L15" s="70"/>
      <c r="M15" s="71"/>
      <c r="N15" s="72"/>
      <c r="O15" s="73"/>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75"/>
      <c r="C16" s="76"/>
      <c r="D16" s="77"/>
      <c r="E16" s="76"/>
      <c r="F16" s="78"/>
      <c r="G16" s="79"/>
      <c r="H16" s="79"/>
      <c r="I16" s="79"/>
      <c r="J16" s="76"/>
      <c r="K16" s="77"/>
      <c r="L16" s="79"/>
      <c r="M16" s="76"/>
      <c r="N16" s="80"/>
      <c r="O16" s="73"/>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c r="C18" s="91"/>
      <c r="D18" s="92"/>
      <c r="E18" s="91"/>
      <c r="F18" s="93"/>
      <c r="G18" s="94"/>
      <c r="H18" s="94"/>
      <c r="I18" s="94"/>
      <c r="J18" s="91"/>
      <c r="K18" s="92"/>
      <c r="L18" s="94"/>
      <c r="M18" s="91"/>
      <c r="N18" s="95"/>
      <c r="O18" s="96"/>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v>1</v>
      </c>
      <c r="C19" s="91"/>
      <c r="D19" s="92"/>
      <c r="E19" s="91"/>
      <c r="F19" s="93"/>
      <c r="G19" s="94"/>
      <c r="H19" s="94"/>
      <c r="I19" s="94"/>
      <c r="J19" s="91"/>
      <c r="K19" s="92"/>
      <c r="L19" s="94"/>
      <c r="M19" s="91"/>
      <c r="N19" s="95"/>
      <c r="O19" s="96"/>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23</v>
      </c>
      <c r="C23" s="114">
        <v>17</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143</v>
      </c>
      <c r="C24" s="120">
        <v>143</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192</v>
      </c>
      <c r="C29" s="90"/>
      <c r="D29" s="128">
        <v>4</v>
      </c>
      <c r="E29" s="128">
        <v>2</v>
      </c>
      <c r="F29" s="128">
        <v>9</v>
      </c>
      <c r="G29" s="128">
        <v>27</v>
      </c>
      <c r="H29" s="128">
        <v>130</v>
      </c>
      <c r="I29" s="129">
        <v>20</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v>1</v>
      </c>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v>2</v>
      </c>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97" t="s">
        <v>54</v>
      </c>
      <c r="C36" s="198"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v>3</v>
      </c>
      <c r="C37" s="149">
        <v>2</v>
      </c>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10</v>
      </c>
      <c r="C41" s="156"/>
      <c r="D41" s="157">
        <v>5</v>
      </c>
      <c r="E41" s="158">
        <v>5</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86</v>
      </c>
      <c r="C45" s="172">
        <v>47</v>
      </c>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83</v>
      </c>
      <c r="C46" s="176">
        <v>25</v>
      </c>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v>65</v>
      </c>
      <c r="C47" s="179"/>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2418</v>
      </c>
      <c r="BE201" s="189">
        <v>0</v>
      </c>
    </row>
    <row r="202" spans="1:57" ht="15.75" hidden="1" customHeight="1" x14ac:dyDescent="0.2"/>
    <row r="203" spans="1:57" hidden="1" x14ac:dyDescent="0.2"/>
  </sheetData>
  <mergeCells count="18">
    <mergeCell ref="A6:L6"/>
    <mergeCell ref="A8:A9"/>
    <mergeCell ref="B8:C8"/>
    <mergeCell ref="D8:E8"/>
    <mergeCell ref="F8:J8"/>
    <mergeCell ref="K8:M8"/>
    <mergeCell ref="F39:F40"/>
    <mergeCell ref="N8:O8"/>
    <mergeCell ref="A25:J25"/>
    <mergeCell ref="A26:J26"/>
    <mergeCell ref="A27:A28"/>
    <mergeCell ref="B27:B28"/>
    <mergeCell ref="C27:I27"/>
    <mergeCell ref="A31:A32"/>
    <mergeCell ref="B31:B32"/>
    <mergeCell ref="A39:A40"/>
    <mergeCell ref="B39:B40"/>
    <mergeCell ref="C39:E39"/>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tabSelected="1" workbookViewId="0">
      <selection activeCell="H3" sqref="H3"/>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",[13]NOMBRE!B2," - ","( ",[13]NOMBRE!C2,[13]NOMBRE!D2,[13]NOMBRE!E2,[13]NOMBRE!F2,[13]NOMBRE!G2," )")</f>
        <v>COMUNA: Linares - ( 07401 )</v>
      </c>
      <c r="B2" s="2"/>
      <c r="C2" s="2"/>
      <c r="D2" s="2"/>
      <c r="E2" s="2"/>
      <c r="F2" s="2"/>
      <c r="G2" s="2"/>
      <c r="H2" s="2"/>
      <c r="I2" s="2"/>
      <c r="J2" s="2"/>
      <c r="K2" s="2"/>
      <c r="P2" s="4"/>
      <c r="AZ2" s="5"/>
      <c r="BM2" s="5"/>
    </row>
    <row r="3" spans="1:74" s="3" customFormat="1" ht="12.75" customHeight="1" x14ac:dyDescent="0.2">
      <c r="A3" s="1" t="str">
        <f>CONCATENATE("ESTABLECIMIENTO/ESTRATEGIA: ",[13]NOMBRE!B3," - ","( ",[13]NOMBRE!C3,[13]NOMBRE!D3,[13]NOMBRE!E3,[13]NOMBRE!F3,[13]NOMBRE!G3,[13]NOMBRE!H3," )")</f>
        <v>ESTABLECIMIENTO/ESTRATEGIA: Hospital Presidente Carlos Ibáñez del Campo - ( 116108 )</v>
      </c>
      <c r="B3" s="2"/>
      <c r="C3" s="2"/>
      <c r="D3" s="6"/>
      <c r="E3" s="2"/>
      <c r="F3" s="2"/>
      <c r="G3" s="2"/>
      <c r="H3" s="2"/>
      <c r="I3" s="2"/>
      <c r="J3" s="2"/>
      <c r="K3" s="2"/>
      <c r="P3" s="4"/>
      <c r="AZ3" s="5"/>
      <c r="BM3" s="5"/>
    </row>
    <row r="4" spans="1:74" s="3" customFormat="1" ht="12.75" customHeight="1" x14ac:dyDescent="0.15">
      <c r="A4" s="1" t="str">
        <f>CONCATENATE("MES: ",[13]NOMBRE!B6," - ","( ",[13]NOMBRE!C6,[13]NOMBRE!D6," )")</f>
        <v>MES: DICIEMBRE - ( 12 )</v>
      </c>
      <c r="B4" s="2"/>
      <c r="C4" s="2"/>
      <c r="D4" s="2"/>
      <c r="E4" s="2"/>
      <c r="F4" s="2"/>
      <c r="G4" s="2"/>
      <c r="H4" s="2"/>
      <c r="I4" s="2"/>
      <c r="J4" s="2"/>
      <c r="K4" s="2"/>
      <c r="P4" s="4"/>
      <c r="AZ4" s="5"/>
      <c r="BM4" s="5"/>
    </row>
    <row r="5" spans="1:74" s="3" customFormat="1" ht="12.75" customHeight="1" x14ac:dyDescent="0.15">
      <c r="A5" s="7" t="str">
        <f>CONCATENATE("AÑO: ",[13]NOMBRE!B7)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200" t="s">
        <v>21</v>
      </c>
      <c r="O9" s="200"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222</v>
      </c>
      <c r="C10" s="29">
        <f>SUM(C11:C14)</f>
        <v>122</v>
      </c>
      <c r="D10" s="30">
        <f>SUM(D11:D14)</f>
        <v>4</v>
      </c>
      <c r="E10" s="29">
        <f>SUM(E11:E14)</f>
        <v>6</v>
      </c>
      <c r="F10" s="31">
        <f t="shared" si="0"/>
        <v>216</v>
      </c>
      <c r="G10" s="28">
        <f t="shared" si="0"/>
        <v>74</v>
      </c>
      <c r="H10" s="28">
        <f t="shared" ref="H10:M10" si="1">SUM(H11:H14)</f>
        <v>128</v>
      </c>
      <c r="I10" s="28">
        <f t="shared" si="1"/>
        <v>1</v>
      </c>
      <c r="J10" s="29">
        <f t="shared" si="1"/>
        <v>13</v>
      </c>
      <c r="K10" s="30">
        <f t="shared" si="1"/>
        <v>6</v>
      </c>
      <c r="L10" s="28">
        <f t="shared" si="1"/>
        <v>0</v>
      </c>
      <c r="M10" s="29">
        <f t="shared" si="1"/>
        <v>6</v>
      </c>
      <c r="N10" s="32">
        <f>SUM(N11:N14)</f>
        <v>0</v>
      </c>
      <c r="O10" s="32">
        <f>SUM(O11:O14)</f>
        <v>175</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89</v>
      </c>
      <c r="C11" s="39">
        <v>80</v>
      </c>
      <c r="D11" s="38">
        <v>4</v>
      </c>
      <c r="E11" s="40">
        <v>1</v>
      </c>
      <c r="F11" s="41">
        <f>SUM(G11:J11)</f>
        <v>83</v>
      </c>
      <c r="G11" s="42">
        <v>69</v>
      </c>
      <c r="H11" s="42">
        <v>1</v>
      </c>
      <c r="I11" s="42"/>
      <c r="J11" s="40">
        <v>13</v>
      </c>
      <c r="K11" s="43">
        <f>SUM(L11:M11)</f>
        <v>6</v>
      </c>
      <c r="L11" s="42"/>
      <c r="M11" s="40">
        <v>6</v>
      </c>
      <c r="N11" s="39"/>
      <c r="O11" s="39">
        <v>69</v>
      </c>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4</v>
      </c>
      <c r="C12" s="49">
        <v>3</v>
      </c>
      <c r="D12" s="48"/>
      <c r="E12" s="50"/>
      <c r="F12" s="51">
        <f>SUM(G12:J12)</f>
        <v>4</v>
      </c>
      <c r="G12" s="52">
        <v>4</v>
      </c>
      <c r="H12" s="52"/>
      <c r="I12" s="52"/>
      <c r="J12" s="50"/>
      <c r="K12" s="53">
        <f>SUM(L12:M12)</f>
        <v>0</v>
      </c>
      <c r="L12" s="52"/>
      <c r="M12" s="50"/>
      <c r="N12" s="49"/>
      <c r="O12" s="49">
        <v>3</v>
      </c>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81</v>
      </c>
      <c r="C13" s="49">
        <v>12</v>
      </c>
      <c r="D13" s="48"/>
      <c r="E13" s="50">
        <v>1</v>
      </c>
      <c r="F13" s="51">
        <f>SUM(G13:J13)</f>
        <v>81</v>
      </c>
      <c r="G13" s="52"/>
      <c r="H13" s="52">
        <v>81</v>
      </c>
      <c r="I13" s="52"/>
      <c r="J13" s="50"/>
      <c r="K13" s="53">
        <f>SUM(L13:M13)</f>
        <v>0</v>
      </c>
      <c r="L13" s="52"/>
      <c r="M13" s="50"/>
      <c r="N13" s="49"/>
      <c r="O13" s="49">
        <v>60</v>
      </c>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48</v>
      </c>
      <c r="C14" s="56">
        <v>27</v>
      </c>
      <c r="D14" s="55"/>
      <c r="E14" s="57">
        <v>4</v>
      </c>
      <c r="F14" s="58">
        <f>SUM(G14:J14)</f>
        <v>48</v>
      </c>
      <c r="G14" s="59">
        <v>1</v>
      </c>
      <c r="H14" s="59">
        <v>46</v>
      </c>
      <c r="I14" s="59">
        <v>1</v>
      </c>
      <c r="J14" s="57"/>
      <c r="K14" s="60">
        <f>SUM(L14:M14)</f>
        <v>0</v>
      </c>
      <c r="L14" s="59"/>
      <c r="M14" s="57"/>
      <c r="N14" s="56"/>
      <c r="O14" s="56">
        <v>43</v>
      </c>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v>19</v>
      </c>
      <c r="C15" s="63">
        <v>16</v>
      </c>
      <c r="D15" s="64"/>
      <c r="E15" s="65"/>
      <c r="F15" s="66">
        <f>SUM(G15:J15)</f>
        <v>0</v>
      </c>
      <c r="G15" s="67"/>
      <c r="H15" s="67"/>
      <c r="I15" s="67"/>
      <c r="J15" s="68"/>
      <c r="K15" s="69">
        <f>SUM(L15:M15)</f>
        <v>0</v>
      </c>
      <c r="L15" s="70"/>
      <c r="M15" s="71"/>
      <c r="N15" s="72"/>
      <c r="O15" s="73"/>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75">
        <v>3</v>
      </c>
      <c r="C16" s="76"/>
      <c r="D16" s="77"/>
      <c r="E16" s="76"/>
      <c r="F16" s="78"/>
      <c r="G16" s="79"/>
      <c r="H16" s="79"/>
      <c r="I16" s="79"/>
      <c r="J16" s="76"/>
      <c r="K16" s="77"/>
      <c r="L16" s="79"/>
      <c r="M16" s="76"/>
      <c r="N16" s="80"/>
      <c r="O16" s="73"/>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v>1</v>
      </c>
      <c r="C18" s="91"/>
      <c r="D18" s="92"/>
      <c r="E18" s="91"/>
      <c r="F18" s="93"/>
      <c r="G18" s="94"/>
      <c r="H18" s="94"/>
      <c r="I18" s="94"/>
      <c r="J18" s="91"/>
      <c r="K18" s="92"/>
      <c r="L18" s="94"/>
      <c r="M18" s="91"/>
      <c r="N18" s="95"/>
      <c r="O18" s="96"/>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c r="C19" s="91"/>
      <c r="D19" s="92"/>
      <c r="E19" s="91"/>
      <c r="F19" s="93"/>
      <c r="G19" s="94"/>
      <c r="H19" s="94"/>
      <c r="I19" s="94"/>
      <c r="J19" s="91"/>
      <c r="K19" s="92"/>
      <c r="L19" s="94"/>
      <c r="M19" s="91"/>
      <c r="N19" s="95"/>
      <c r="O19" s="96"/>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10</v>
      </c>
      <c r="C23" s="114">
        <v>5</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179</v>
      </c>
      <c r="C24" s="120">
        <v>175</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221</v>
      </c>
      <c r="C29" s="90">
        <v>2</v>
      </c>
      <c r="D29" s="128"/>
      <c r="E29" s="128">
        <v>1</v>
      </c>
      <c r="F29" s="128">
        <v>7</v>
      </c>
      <c r="G29" s="128">
        <v>36</v>
      </c>
      <c r="H29" s="128">
        <v>154</v>
      </c>
      <c r="I29" s="129">
        <v>21</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v>2</v>
      </c>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99" t="s">
        <v>54</v>
      </c>
      <c r="C36" s="200"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v>3</v>
      </c>
      <c r="C37" s="149">
        <v>3</v>
      </c>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9</v>
      </c>
      <c r="C41" s="156"/>
      <c r="D41" s="157">
        <v>5</v>
      </c>
      <c r="E41" s="158">
        <v>4</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99</v>
      </c>
      <c r="C45" s="172">
        <v>51</v>
      </c>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96</v>
      </c>
      <c r="C46" s="176">
        <v>36</v>
      </c>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v>80</v>
      </c>
      <c r="C47" s="179"/>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2754</v>
      </c>
      <c r="BE201" s="189">
        <v>0</v>
      </c>
    </row>
    <row r="202" spans="1:57" ht="15.75" hidden="1" customHeight="1" x14ac:dyDescent="0.2"/>
    <row r="203" spans="1:57" hidden="1" x14ac:dyDescent="0.2"/>
  </sheetData>
  <mergeCells count="18">
    <mergeCell ref="F39:F40"/>
    <mergeCell ref="N8:O8"/>
    <mergeCell ref="A25:J25"/>
    <mergeCell ref="A26:J26"/>
    <mergeCell ref="A27:A28"/>
    <mergeCell ref="B27:B28"/>
    <mergeCell ref="C27:I27"/>
    <mergeCell ref="A31:A32"/>
    <mergeCell ref="B31:B32"/>
    <mergeCell ref="A39:A40"/>
    <mergeCell ref="B39:B40"/>
    <mergeCell ref="C39:E39"/>
    <mergeCell ref="A6:L6"/>
    <mergeCell ref="A8:A9"/>
    <mergeCell ref="B8:C8"/>
    <mergeCell ref="D8:E8"/>
    <mergeCell ref="F8:J8"/>
    <mergeCell ref="K8:M8"/>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topLeftCell="A31" workbookViewId="0">
      <selection activeCell="E9" sqref="E9"/>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AZ1" s="5"/>
      <c r="BM1" s="5"/>
    </row>
    <row r="2" spans="1:74" s="3" customFormat="1" ht="12.75" customHeight="1" x14ac:dyDescent="0.15">
      <c r="A2" s="1" t="str">
        <f>CONCATENATE("COMUNA: ",[2]NOMBRE!B2," - ","( ",[2]NOMBRE!C2,[2]NOMBRE!D2,[2]NOMBRE!E2,[2]NOMBRE!F2,[2]NOMBRE!G2," )")</f>
        <v>COMUNA: LINARES  - ( 07401 )</v>
      </c>
      <c r="B2" s="2"/>
      <c r="C2" s="2"/>
      <c r="D2" s="2"/>
      <c r="E2" s="2"/>
      <c r="F2" s="2"/>
      <c r="G2" s="2"/>
      <c r="H2" s="2"/>
      <c r="I2" s="2"/>
      <c r="J2" s="2"/>
      <c r="K2" s="2"/>
      <c r="AZ2" s="5"/>
      <c r="BM2" s="5"/>
    </row>
    <row r="3" spans="1:74" s="3" customFormat="1" ht="12.75" customHeight="1" x14ac:dyDescent="0.2">
      <c r="A3" s="1" t="str">
        <f>CONCATENATE("ESTABLECIMIENTO/ESTRATEGIA: ",[2]NOMBRE!B3," - ","( ",[2]NOMBRE!C3,[2]NOMBRE!D3,[2]NOMBRE!E3,[2]NOMBRE!F3,[2]NOMBRE!G3,[2]NOMBRE!H3," )")</f>
        <v>ESTABLECIMIENTO/ESTRATEGIA: HOSPITAL DE LINARES  - ( 116108 )</v>
      </c>
      <c r="B3" s="2"/>
      <c r="C3" s="2"/>
      <c r="D3" s="6"/>
      <c r="E3" s="2"/>
      <c r="F3" s="2"/>
      <c r="G3" s="2"/>
      <c r="H3" s="2"/>
      <c r="I3" s="2"/>
      <c r="J3" s="2"/>
      <c r="K3" s="2"/>
      <c r="AZ3" s="5"/>
      <c r="BM3" s="5"/>
    </row>
    <row r="4" spans="1:74" s="3" customFormat="1" ht="12.75" customHeight="1" x14ac:dyDescent="0.15">
      <c r="A4" s="1" t="str">
        <f>CONCATENATE("MES: ",[2]NOMBRE!B6," - ","( ",[2]NOMBRE!C6,[2]NOMBRE!D6," )")</f>
        <v>MES: ENERO - ( 01 )</v>
      </c>
      <c r="B4" s="2"/>
      <c r="C4" s="2"/>
      <c r="D4" s="2"/>
      <c r="E4" s="2"/>
      <c r="F4" s="2"/>
      <c r="G4" s="2"/>
      <c r="H4" s="2"/>
      <c r="I4" s="2"/>
      <c r="J4" s="2"/>
      <c r="K4" s="2"/>
      <c r="AZ4" s="5"/>
      <c r="BM4" s="5"/>
    </row>
    <row r="5" spans="1:74" s="3" customFormat="1" ht="12.75" customHeight="1" x14ac:dyDescent="0.15">
      <c r="A5" s="7" t="str">
        <f>CONCATENATE("AÑO: ",[2]NOMBRE!B7)</f>
        <v>AÑO: 2015</v>
      </c>
      <c r="B5" s="2"/>
      <c r="C5" s="2"/>
      <c r="D5" s="2"/>
      <c r="E5" s="2"/>
      <c r="F5" s="2"/>
      <c r="G5" s="2"/>
      <c r="H5" s="2"/>
      <c r="I5" s="2"/>
      <c r="J5" s="2"/>
      <c r="K5" s="2"/>
      <c r="AZ5" s="5"/>
      <c r="BM5" s="5"/>
    </row>
    <row r="6" spans="1:74" s="3" customFormat="1" ht="39.75" customHeight="1" x14ac:dyDescent="0.15">
      <c r="A6" s="201" t="s">
        <v>1</v>
      </c>
      <c r="B6" s="201"/>
      <c r="C6" s="201"/>
      <c r="D6" s="201"/>
      <c r="E6" s="201"/>
      <c r="F6" s="201"/>
      <c r="G6" s="201"/>
      <c r="H6" s="201"/>
      <c r="I6" s="201"/>
      <c r="J6" s="201"/>
      <c r="K6" s="201"/>
      <c r="L6" s="201"/>
      <c r="M6" s="8"/>
      <c r="N6" s="9"/>
      <c r="AZ6" s="5"/>
      <c r="BM6" s="5"/>
    </row>
    <row r="7" spans="1:74" s="3" customFormat="1" ht="30" customHeight="1" x14ac:dyDescent="0.2">
      <c r="A7" s="10" t="s">
        <v>2</v>
      </c>
      <c r="B7" s="11"/>
      <c r="C7" s="11"/>
      <c r="D7" s="11"/>
      <c r="E7" s="11"/>
      <c r="F7" s="11"/>
      <c r="G7" s="11"/>
      <c r="H7" s="11"/>
      <c r="I7" s="11"/>
      <c r="J7" s="11"/>
      <c r="K7" s="11"/>
      <c r="L7" s="11"/>
      <c r="M7" s="12"/>
      <c r="N7" s="12"/>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26"/>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151" t="s">
        <v>21</v>
      </c>
      <c r="O9" s="151" t="s">
        <v>22</v>
      </c>
      <c r="P9" s="26"/>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253</v>
      </c>
      <c r="C10" s="29">
        <f>SUM(C11:C14)</f>
        <v>158</v>
      </c>
      <c r="D10" s="30">
        <f>SUM(D11:D14)</f>
        <v>1</v>
      </c>
      <c r="E10" s="29">
        <f>SUM(E11:E14)</f>
        <v>10</v>
      </c>
      <c r="F10" s="31">
        <f t="shared" si="0"/>
        <v>241</v>
      </c>
      <c r="G10" s="28">
        <f t="shared" si="0"/>
        <v>57</v>
      </c>
      <c r="H10" s="28">
        <f t="shared" ref="H10:M10" si="1">SUM(H11:H14)</f>
        <v>130</v>
      </c>
      <c r="I10" s="28">
        <f t="shared" si="1"/>
        <v>5</v>
      </c>
      <c r="J10" s="29">
        <f t="shared" si="1"/>
        <v>49</v>
      </c>
      <c r="K10" s="30">
        <f t="shared" si="1"/>
        <v>12</v>
      </c>
      <c r="L10" s="28">
        <f t="shared" si="1"/>
        <v>1</v>
      </c>
      <c r="M10" s="29">
        <f t="shared" si="1"/>
        <v>11</v>
      </c>
      <c r="N10" s="32">
        <f>SUM(N11:N14)</f>
        <v>5</v>
      </c>
      <c r="O10" s="32">
        <f>SUM(O11:O14)</f>
        <v>227</v>
      </c>
      <c r="P10" s="190"/>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115</v>
      </c>
      <c r="C11" s="39">
        <v>108</v>
      </c>
      <c r="D11" s="38"/>
      <c r="E11" s="40">
        <v>6</v>
      </c>
      <c r="F11" s="41">
        <f>SUM(G11:J11)</f>
        <v>103</v>
      </c>
      <c r="G11" s="42">
        <v>51</v>
      </c>
      <c r="H11" s="42">
        <v>3</v>
      </c>
      <c r="I11" s="42"/>
      <c r="J11" s="40">
        <v>49</v>
      </c>
      <c r="K11" s="43">
        <f>SUM(L11:M11)</f>
        <v>11</v>
      </c>
      <c r="L11" s="42">
        <v>1</v>
      </c>
      <c r="M11" s="40">
        <v>10</v>
      </c>
      <c r="N11" s="39">
        <v>2</v>
      </c>
      <c r="O11" s="39">
        <v>108</v>
      </c>
      <c r="P11" s="191"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3</v>
      </c>
      <c r="C12" s="49">
        <v>2</v>
      </c>
      <c r="D12" s="48"/>
      <c r="E12" s="50"/>
      <c r="F12" s="51">
        <f>SUM(G12:J12)</f>
        <v>3</v>
      </c>
      <c r="G12" s="52">
        <v>3</v>
      </c>
      <c r="H12" s="52"/>
      <c r="I12" s="52"/>
      <c r="J12" s="50"/>
      <c r="K12" s="53">
        <f>SUM(L12:M12)</f>
        <v>1</v>
      </c>
      <c r="L12" s="52"/>
      <c r="M12" s="50">
        <v>1</v>
      </c>
      <c r="N12" s="49"/>
      <c r="O12" s="49">
        <v>3</v>
      </c>
      <c r="P12" s="191"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88</v>
      </c>
      <c r="C13" s="49">
        <v>20</v>
      </c>
      <c r="D13" s="48"/>
      <c r="E13" s="50"/>
      <c r="F13" s="51">
        <f>SUM(G13:J13)</f>
        <v>88</v>
      </c>
      <c r="G13" s="52"/>
      <c r="H13" s="52">
        <v>85</v>
      </c>
      <c r="I13" s="52">
        <v>3</v>
      </c>
      <c r="J13" s="50"/>
      <c r="K13" s="53">
        <f>SUM(L13:M13)</f>
        <v>0</v>
      </c>
      <c r="L13" s="52"/>
      <c r="M13" s="50"/>
      <c r="N13" s="49">
        <v>1</v>
      </c>
      <c r="O13" s="49">
        <v>81</v>
      </c>
      <c r="P13" s="191"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47</v>
      </c>
      <c r="C14" s="56">
        <v>28</v>
      </c>
      <c r="D14" s="55">
        <v>1</v>
      </c>
      <c r="E14" s="57">
        <v>4</v>
      </c>
      <c r="F14" s="58">
        <f>SUM(G14:J14)</f>
        <v>47</v>
      </c>
      <c r="G14" s="59">
        <v>3</v>
      </c>
      <c r="H14" s="59">
        <v>42</v>
      </c>
      <c r="I14" s="59">
        <v>2</v>
      </c>
      <c r="J14" s="57"/>
      <c r="K14" s="60">
        <f>SUM(L14:M14)</f>
        <v>0</v>
      </c>
      <c r="L14" s="59"/>
      <c r="M14" s="57"/>
      <c r="N14" s="56">
        <v>2</v>
      </c>
      <c r="O14" s="56">
        <v>35</v>
      </c>
      <c r="P14" s="191"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v>23</v>
      </c>
      <c r="C15" s="63">
        <v>22</v>
      </c>
      <c r="D15" s="64"/>
      <c r="E15" s="65"/>
      <c r="F15" s="66">
        <f>SUM(G15:J15)</f>
        <v>23</v>
      </c>
      <c r="G15" s="67"/>
      <c r="H15" s="67"/>
      <c r="I15" s="67">
        <v>23</v>
      </c>
      <c r="J15" s="68"/>
      <c r="K15" s="69">
        <f>SUM(L15:M15)</f>
        <v>0</v>
      </c>
      <c r="L15" s="70"/>
      <c r="M15" s="71"/>
      <c r="N15" s="72"/>
      <c r="O15" s="73"/>
      <c r="P15" s="191"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75">
        <v>1</v>
      </c>
      <c r="C16" s="76"/>
      <c r="D16" s="77"/>
      <c r="E16" s="76"/>
      <c r="F16" s="78"/>
      <c r="G16" s="79"/>
      <c r="H16" s="79"/>
      <c r="I16" s="79"/>
      <c r="J16" s="76"/>
      <c r="K16" s="77"/>
      <c r="L16" s="79"/>
      <c r="M16" s="76"/>
      <c r="N16" s="80"/>
      <c r="O16" s="73"/>
      <c r="P16" s="191"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191"/>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c r="C18" s="91"/>
      <c r="D18" s="92"/>
      <c r="E18" s="91"/>
      <c r="F18" s="93"/>
      <c r="G18" s="94"/>
      <c r="H18" s="94"/>
      <c r="I18" s="94"/>
      <c r="J18" s="91"/>
      <c r="K18" s="92"/>
      <c r="L18" s="94"/>
      <c r="M18" s="91"/>
      <c r="N18" s="95"/>
      <c r="O18" s="96"/>
      <c r="P18" s="191"/>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v>2</v>
      </c>
      <c r="C19" s="91"/>
      <c r="D19" s="92"/>
      <c r="E19" s="91"/>
      <c r="F19" s="93"/>
      <c r="G19" s="94"/>
      <c r="H19" s="94"/>
      <c r="I19" s="94"/>
      <c r="J19" s="91"/>
      <c r="K19" s="92"/>
      <c r="L19" s="94"/>
      <c r="M19" s="91"/>
      <c r="N19" s="95"/>
      <c r="O19" s="96"/>
      <c r="P19" s="191"/>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35"/>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3"/>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12</v>
      </c>
      <c r="C23" s="114">
        <v>11</v>
      </c>
      <c r="D23" s="192" t="str">
        <f>$BA23&amp;" "&amp;$BC23</f>
        <v xml:space="preserve"> </v>
      </c>
      <c r="E23" s="116"/>
      <c r="F23" s="2"/>
      <c r="G23" s="117"/>
      <c r="H23" s="117"/>
      <c r="I23" s="118"/>
      <c r="J23" s="2"/>
      <c r="K23" s="2"/>
      <c r="L23" s="2"/>
      <c r="M23" s="3"/>
      <c r="N23" s="3"/>
      <c r="O23" s="3"/>
      <c r="P23" s="3"/>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10</v>
      </c>
      <c r="C24" s="120">
        <v>10</v>
      </c>
      <c r="D24" s="192" t="str">
        <f>$BA24&amp;" "&amp;$BC24&amp;" "&amp;$BD24</f>
        <v xml:space="preserve">  </v>
      </c>
      <c r="E24" s="121"/>
      <c r="F24" s="3"/>
      <c r="G24" s="3"/>
      <c r="H24" s="3"/>
      <c r="I24" s="2"/>
      <c r="J24" s="2"/>
      <c r="K24" s="2"/>
      <c r="L24" s="2"/>
      <c r="M24" s="3"/>
      <c r="N24" s="3"/>
      <c r="O24" s="3"/>
      <c r="P24" s="3"/>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AZ25" s="5"/>
      <c r="BM25" s="5"/>
    </row>
    <row r="26" spans="1:73" s="3" customFormat="1" ht="30" customHeight="1" x14ac:dyDescent="0.2">
      <c r="A26" s="211" t="s">
        <v>40</v>
      </c>
      <c r="B26" s="212"/>
      <c r="C26" s="212"/>
      <c r="D26" s="212"/>
      <c r="E26" s="212"/>
      <c r="F26" s="212"/>
      <c r="G26" s="212"/>
      <c r="H26" s="212"/>
      <c r="I26" s="212"/>
      <c r="J26" s="212"/>
      <c r="K26" s="108"/>
      <c r="L26" s="122"/>
      <c r="M26" s="123"/>
      <c r="N26" s="123"/>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3"/>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3"/>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251</v>
      </c>
      <c r="C29" s="90"/>
      <c r="D29" s="128"/>
      <c r="E29" s="128">
        <v>1</v>
      </c>
      <c r="F29" s="128">
        <v>6</v>
      </c>
      <c r="G29" s="128">
        <v>37</v>
      </c>
      <c r="H29" s="128">
        <v>179</v>
      </c>
      <c r="I29" s="129">
        <v>28</v>
      </c>
      <c r="J29" s="190" t="str">
        <f>$BA29&amp;" "&amp;$BC29</f>
        <v xml:space="preserve"> </v>
      </c>
      <c r="K29" s="121"/>
      <c r="L29" s="3"/>
      <c r="M29" s="3"/>
      <c r="N29" s="3"/>
      <c r="O29" s="3"/>
      <c r="P29" s="3"/>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3"/>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3"/>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v>1</v>
      </c>
      <c r="C33" s="193" t="str">
        <f>$BA33</f>
        <v/>
      </c>
      <c r="D33" s="134"/>
      <c r="E33" s="135"/>
      <c r="F33" s="135"/>
      <c r="G33" s="136"/>
      <c r="H33" s="136"/>
      <c r="I33" s="3"/>
      <c r="J33" s="3"/>
      <c r="K33" s="3"/>
      <c r="L33" s="3"/>
      <c r="M33" s="3"/>
      <c r="N33" s="3"/>
      <c r="O33" s="3"/>
      <c r="P33" s="3"/>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c r="C34" s="140"/>
      <c r="D34" s="140"/>
      <c r="E34" s="140"/>
      <c r="F34" s="141"/>
      <c r="G34" s="140"/>
      <c r="H34" s="140"/>
      <c r="I34" s="140"/>
      <c r="J34" s="3"/>
      <c r="K34" s="121"/>
      <c r="L34" s="3"/>
      <c r="M34" s="3"/>
      <c r="N34" s="3"/>
      <c r="O34" s="3"/>
      <c r="P34" s="3"/>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AZ35" s="5"/>
      <c r="BM35" s="5"/>
    </row>
    <row r="36" spans="1:71" s="16" customFormat="1" ht="42" x14ac:dyDescent="0.15">
      <c r="A36" s="27" t="s">
        <v>41</v>
      </c>
      <c r="B36" s="145" t="s">
        <v>54</v>
      </c>
      <c r="C36" s="151" t="s">
        <v>55</v>
      </c>
      <c r="D36" s="146"/>
      <c r="E36" s="146"/>
      <c r="F36" s="147"/>
      <c r="G36" s="146"/>
      <c r="H36" s="146"/>
      <c r="I36" s="146"/>
      <c r="J36" s="146"/>
      <c r="K36" s="121"/>
      <c r="L36" s="3"/>
      <c r="M36" s="3"/>
      <c r="N36" s="3"/>
      <c r="O36" s="3"/>
      <c r="P36" s="3"/>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c r="C37" s="149">
        <v>1</v>
      </c>
      <c r="D37" s="146"/>
      <c r="E37" s="146"/>
      <c r="F37" s="147"/>
      <c r="G37" s="146"/>
      <c r="H37" s="146"/>
      <c r="I37" s="146"/>
      <c r="J37" s="146"/>
      <c r="K37" s="121"/>
      <c r="L37" s="3"/>
      <c r="M37" s="3"/>
      <c r="N37" s="3"/>
      <c r="O37" s="3"/>
      <c r="P37" s="3"/>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3"/>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3"/>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27</v>
      </c>
      <c r="C41" s="156"/>
      <c r="D41" s="157">
        <v>14</v>
      </c>
      <c r="E41" s="158">
        <v>13</v>
      </c>
      <c r="F41" s="194">
        <f>$BA41</f>
        <v>0</v>
      </c>
      <c r="G41" s="160"/>
      <c r="H41" s="3"/>
      <c r="I41" s="3"/>
      <c r="J41" s="3"/>
      <c r="K41" s="3"/>
      <c r="L41" s="3"/>
      <c r="M41" s="3"/>
      <c r="N41" s="3"/>
      <c r="O41" s="3"/>
      <c r="P41" s="3"/>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c r="F42" s="194">
        <f>$BA42</f>
        <v>0</v>
      </c>
      <c r="G42" s="160"/>
      <c r="H42" s="3"/>
      <c r="I42" s="3"/>
      <c r="J42" s="3"/>
      <c r="K42" s="3"/>
      <c r="L42" s="3"/>
      <c r="M42" s="3"/>
      <c r="N42" s="3"/>
      <c r="O42" s="3"/>
      <c r="P42" s="3"/>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3"/>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129</v>
      </c>
      <c r="C45" s="172">
        <v>35</v>
      </c>
      <c r="D45" s="167"/>
      <c r="E45" s="167"/>
      <c r="F45" s="3"/>
      <c r="G45" s="3"/>
      <c r="H45" s="3"/>
      <c r="I45" s="3"/>
      <c r="J45" s="3"/>
      <c r="K45" s="3"/>
      <c r="L45" s="3"/>
      <c r="M45" s="3"/>
      <c r="N45" s="3"/>
      <c r="O45" s="3"/>
      <c r="P45" s="3"/>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124</v>
      </c>
      <c r="C46" s="176">
        <v>24</v>
      </c>
      <c r="D46" s="192" t="str">
        <f>$BA46&amp;"   "&amp;$BC46</f>
        <v xml:space="preserve">   </v>
      </c>
      <c r="E46" s="167"/>
      <c r="F46" s="177"/>
      <c r="G46" s="177"/>
      <c r="H46" s="177"/>
      <c r="I46" s="177"/>
      <c r="J46" s="177"/>
      <c r="K46" s="177"/>
      <c r="L46" s="177"/>
      <c r="M46" s="3"/>
      <c r="N46" s="3"/>
      <c r="O46" s="3"/>
      <c r="P46" s="3"/>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c r="C47" s="179"/>
      <c r="F47" s="182"/>
      <c r="G47" s="182"/>
      <c r="H47" s="182"/>
      <c r="I47" s="182"/>
      <c r="J47" s="182"/>
      <c r="K47" s="182"/>
      <c r="L47" s="182"/>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2863</v>
      </c>
      <c r="BE201" s="189">
        <v>0</v>
      </c>
    </row>
    <row r="202" spans="1:57" ht="15.75" hidden="1" customHeight="1" x14ac:dyDescent="0.2"/>
    <row r="203" spans="1:57" hidden="1" x14ac:dyDescent="0.2"/>
  </sheetData>
  <mergeCells count="18">
    <mergeCell ref="A6:L6"/>
    <mergeCell ref="A8:A9"/>
    <mergeCell ref="B8:C8"/>
    <mergeCell ref="D8:E8"/>
    <mergeCell ref="F8:J8"/>
    <mergeCell ref="K8:M8"/>
    <mergeCell ref="F39:F40"/>
    <mergeCell ref="N8:O8"/>
    <mergeCell ref="A25:J25"/>
    <mergeCell ref="A26:J26"/>
    <mergeCell ref="A27:A28"/>
    <mergeCell ref="B27:B28"/>
    <mergeCell ref="C27:I27"/>
    <mergeCell ref="A31:A32"/>
    <mergeCell ref="B31:B32"/>
    <mergeCell ref="A39:A40"/>
    <mergeCell ref="B39:B40"/>
    <mergeCell ref="C39:E39"/>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G22" sqref="G22"/>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",[3]NOMBRE!B2," - ","( ",[3]NOMBRE!C2,[3]NOMBRE!D2,[3]NOMBRE!E2,[3]NOMBRE!F2,[3]NOMBRE!G2," )")</f>
        <v>COMUNA: LINARES  - ( 07401 )</v>
      </c>
      <c r="B2" s="2"/>
      <c r="C2" s="2"/>
      <c r="D2" s="2"/>
      <c r="E2" s="2"/>
      <c r="F2" s="2"/>
      <c r="G2" s="2"/>
      <c r="H2" s="2"/>
      <c r="I2" s="2"/>
      <c r="J2" s="2"/>
      <c r="K2" s="2"/>
      <c r="P2" s="4"/>
      <c r="AZ2" s="5"/>
      <c r="BM2" s="5"/>
    </row>
    <row r="3" spans="1:74" s="3" customFormat="1" ht="12.75" customHeight="1" x14ac:dyDescent="0.2">
      <c r="A3" s="1" t="str">
        <f>CONCATENATE("ESTABLECIMIENTO/ESTRATEGIA: ",[3]NOMBRE!B3," - ","( ",[3]NOMBRE!C3,[3]NOMBRE!D3,[3]NOMBRE!E3,[3]NOMBRE!F3,[3]NOMBRE!G3,[3]NOMBRE!H3," )")</f>
        <v>ESTABLECIMIENTO/ESTRATEGIA: HOSPITAL DE LINARES  - ( 118108 )</v>
      </c>
      <c r="B3" s="2"/>
      <c r="C3" s="2"/>
      <c r="D3" s="6"/>
      <c r="E3" s="2"/>
      <c r="F3" s="2"/>
      <c r="G3" s="2"/>
      <c r="H3" s="2"/>
      <c r="I3" s="2"/>
      <c r="J3" s="2"/>
      <c r="K3" s="2"/>
      <c r="P3" s="4"/>
      <c r="AZ3" s="5"/>
      <c r="BM3" s="5"/>
    </row>
    <row r="4" spans="1:74" s="3" customFormat="1" ht="12.75" customHeight="1" x14ac:dyDescent="0.15">
      <c r="A4" s="1" t="str">
        <f>CONCATENATE("MES: ",[3]NOMBRE!B6," - ","( ",[3]NOMBRE!C6,[3]NOMBRE!D6," )")</f>
        <v>MES: FEBRERO - ( 02 )</v>
      </c>
      <c r="B4" s="2"/>
      <c r="C4" s="2"/>
      <c r="D4" s="2"/>
      <c r="E4" s="2"/>
      <c r="F4" s="2"/>
      <c r="G4" s="2"/>
      <c r="H4" s="2"/>
      <c r="I4" s="2"/>
      <c r="J4" s="2"/>
      <c r="K4" s="2"/>
      <c r="P4" s="4"/>
      <c r="AZ4" s="5"/>
      <c r="BM4" s="5"/>
    </row>
    <row r="5" spans="1:74" s="3" customFormat="1" ht="12.75" customHeight="1" x14ac:dyDescent="0.15">
      <c r="A5" s="7" t="str">
        <f>CONCATENATE("AÑO: ",[3]NOMBRE!B7)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151" t="s">
        <v>21</v>
      </c>
      <c r="O9" s="151"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226</v>
      </c>
      <c r="C10" s="29">
        <f>SUM(C11:C14)</f>
        <v>141</v>
      </c>
      <c r="D10" s="30">
        <f>SUM(D11:D14)</f>
        <v>1</v>
      </c>
      <c r="E10" s="29">
        <f>SUM(E11:E14)</f>
        <v>16</v>
      </c>
      <c r="F10" s="31">
        <f t="shared" si="0"/>
        <v>208</v>
      </c>
      <c r="G10" s="28">
        <f t="shared" si="0"/>
        <v>47</v>
      </c>
      <c r="H10" s="28">
        <f t="shared" ref="H10:M10" si="1">SUM(H11:H14)</f>
        <v>128</v>
      </c>
      <c r="I10" s="28">
        <f t="shared" si="1"/>
        <v>4</v>
      </c>
      <c r="J10" s="29">
        <f t="shared" si="1"/>
        <v>29</v>
      </c>
      <c r="K10" s="30">
        <f t="shared" si="1"/>
        <v>18</v>
      </c>
      <c r="L10" s="28">
        <f t="shared" si="1"/>
        <v>10</v>
      </c>
      <c r="M10" s="29">
        <f t="shared" si="1"/>
        <v>8</v>
      </c>
      <c r="N10" s="32">
        <f>SUM(N11:N14)</f>
        <v>8</v>
      </c>
      <c r="O10" s="32">
        <f>SUM(O11:O14)</f>
        <v>204</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88</v>
      </c>
      <c r="C11" s="39">
        <v>84</v>
      </c>
      <c r="D11" s="38"/>
      <c r="E11" s="40">
        <v>6</v>
      </c>
      <c r="F11" s="41">
        <f>SUM(G11:J11)</f>
        <v>70</v>
      </c>
      <c r="G11" s="42">
        <v>41</v>
      </c>
      <c r="H11" s="42">
        <v>1</v>
      </c>
      <c r="I11" s="42"/>
      <c r="J11" s="40">
        <v>28</v>
      </c>
      <c r="K11" s="43">
        <f>SUM(L11:M11)</f>
        <v>18</v>
      </c>
      <c r="L11" s="42">
        <v>10</v>
      </c>
      <c r="M11" s="40">
        <v>8</v>
      </c>
      <c r="N11" s="39">
        <v>3</v>
      </c>
      <c r="O11" s="39">
        <v>84</v>
      </c>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5</v>
      </c>
      <c r="C12" s="49">
        <v>5</v>
      </c>
      <c r="D12" s="48"/>
      <c r="E12" s="50"/>
      <c r="F12" s="51">
        <f>SUM(G12:J12)</f>
        <v>5</v>
      </c>
      <c r="G12" s="52">
        <v>4</v>
      </c>
      <c r="H12" s="52"/>
      <c r="I12" s="52"/>
      <c r="J12" s="50">
        <v>1</v>
      </c>
      <c r="K12" s="53">
        <f>SUM(L12:M12)</f>
        <v>0</v>
      </c>
      <c r="L12" s="52"/>
      <c r="M12" s="50"/>
      <c r="N12" s="49"/>
      <c r="O12" s="49">
        <v>4</v>
      </c>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81</v>
      </c>
      <c r="C13" s="49">
        <v>16</v>
      </c>
      <c r="D13" s="48"/>
      <c r="E13" s="50"/>
      <c r="F13" s="51">
        <f>SUM(G13:J13)</f>
        <v>81</v>
      </c>
      <c r="G13" s="52"/>
      <c r="H13" s="52">
        <v>80</v>
      </c>
      <c r="I13" s="52">
        <v>1</v>
      </c>
      <c r="J13" s="50"/>
      <c r="K13" s="53">
        <f>SUM(L13:M13)</f>
        <v>0</v>
      </c>
      <c r="L13" s="52"/>
      <c r="M13" s="50"/>
      <c r="N13" s="49">
        <v>5</v>
      </c>
      <c r="O13" s="49">
        <v>74</v>
      </c>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52</v>
      </c>
      <c r="C14" s="56">
        <v>36</v>
      </c>
      <c r="D14" s="55">
        <v>1</v>
      </c>
      <c r="E14" s="57">
        <v>10</v>
      </c>
      <c r="F14" s="58">
        <f>SUM(G14:J14)</f>
        <v>52</v>
      </c>
      <c r="G14" s="59">
        <v>2</v>
      </c>
      <c r="H14" s="59">
        <v>47</v>
      </c>
      <c r="I14" s="59">
        <v>3</v>
      </c>
      <c r="J14" s="57"/>
      <c r="K14" s="60">
        <f>SUM(L14:M14)</f>
        <v>0</v>
      </c>
      <c r="L14" s="59"/>
      <c r="M14" s="57"/>
      <c r="N14" s="56"/>
      <c r="O14" s="56">
        <v>42</v>
      </c>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c r="C15" s="63"/>
      <c r="D15" s="64"/>
      <c r="E15" s="65"/>
      <c r="F15" s="66">
        <f>SUM(G15:J15)</f>
        <v>0</v>
      </c>
      <c r="G15" s="67"/>
      <c r="H15" s="67"/>
      <c r="I15" s="67"/>
      <c r="J15" s="68"/>
      <c r="K15" s="69">
        <f>SUM(L15:M15)</f>
        <v>0</v>
      </c>
      <c r="L15" s="70"/>
      <c r="M15" s="71"/>
      <c r="N15" s="72"/>
      <c r="O15" s="73"/>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t="str">
        <f>IF($B15=0,"",IF($C15="",IF($B15="","",1),0))</f>
        <v/>
      </c>
      <c r="BK15" s="15"/>
      <c r="BL15" s="15"/>
      <c r="BM15" s="5"/>
      <c r="BN15" s="15"/>
      <c r="BO15" s="15"/>
      <c r="BP15" s="15"/>
      <c r="BQ15" s="15"/>
      <c r="BR15" s="15"/>
      <c r="BS15" s="15"/>
      <c r="BT15" s="15"/>
      <c r="BU15" s="15"/>
    </row>
    <row r="16" spans="1:74" s="16" customFormat="1" ht="15.75" customHeight="1" thickTop="1" x14ac:dyDescent="0.2">
      <c r="A16" s="61" t="s">
        <v>29</v>
      </c>
      <c r="B16" s="75"/>
      <c r="C16" s="76"/>
      <c r="D16" s="77"/>
      <c r="E16" s="76"/>
      <c r="F16" s="78"/>
      <c r="G16" s="79"/>
      <c r="H16" s="79"/>
      <c r="I16" s="79"/>
      <c r="J16" s="76"/>
      <c r="K16" s="77"/>
      <c r="L16" s="79"/>
      <c r="M16" s="76"/>
      <c r="N16" s="80"/>
      <c r="O16" s="73"/>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c r="C18" s="91"/>
      <c r="D18" s="92"/>
      <c r="E18" s="91"/>
      <c r="F18" s="93"/>
      <c r="G18" s="94"/>
      <c r="H18" s="94"/>
      <c r="I18" s="94"/>
      <c r="J18" s="91"/>
      <c r="K18" s="92"/>
      <c r="L18" s="94"/>
      <c r="M18" s="91"/>
      <c r="N18" s="95"/>
      <c r="O18" s="96"/>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c r="C19" s="91"/>
      <c r="D19" s="92"/>
      <c r="E19" s="91"/>
      <c r="F19" s="93"/>
      <c r="G19" s="94"/>
      <c r="H19" s="94"/>
      <c r="I19" s="94"/>
      <c r="J19" s="91"/>
      <c r="K19" s="92"/>
      <c r="L19" s="94"/>
      <c r="M19" s="91"/>
      <c r="N19" s="95"/>
      <c r="O19" s="96"/>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5</v>
      </c>
      <c r="C23" s="114">
        <v>4</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183</v>
      </c>
      <c r="C24" s="120">
        <v>100</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225</v>
      </c>
      <c r="C29" s="90"/>
      <c r="D29" s="128">
        <v>1</v>
      </c>
      <c r="E29" s="128">
        <v>2</v>
      </c>
      <c r="F29" s="128">
        <v>9</v>
      </c>
      <c r="G29" s="128">
        <v>41</v>
      </c>
      <c r="H29" s="128">
        <v>151</v>
      </c>
      <c r="I29" s="129">
        <v>21</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v>1</v>
      </c>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45" t="s">
        <v>54</v>
      </c>
      <c r="C36" s="151"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v>3</v>
      </c>
      <c r="C37" s="149">
        <v>1</v>
      </c>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31</v>
      </c>
      <c r="C41" s="156"/>
      <c r="D41" s="157">
        <v>11</v>
      </c>
      <c r="E41" s="158">
        <v>20</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121</v>
      </c>
      <c r="C45" s="172">
        <v>45</v>
      </c>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117</v>
      </c>
      <c r="C46" s="176">
        <v>29</v>
      </c>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v>104</v>
      </c>
      <c r="C47" s="179">
        <v>0</v>
      </c>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2793</v>
      </c>
      <c r="BE201" s="189">
        <v>0</v>
      </c>
    </row>
    <row r="202" spans="1:57" ht="15.75" hidden="1" customHeight="1" x14ac:dyDescent="0.2"/>
    <row r="203" spans="1:57" hidden="1" x14ac:dyDescent="0.2"/>
  </sheetData>
  <mergeCells count="18">
    <mergeCell ref="A6:L6"/>
    <mergeCell ref="A8:A9"/>
    <mergeCell ref="B8:C8"/>
    <mergeCell ref="D8:E8"/>
    <mergeCell ref="F8:J8"/>
    <mergeCell ref="K8:M8"/>
    <mergeCell ref="F39:F40"/>
    <mergeCell ref="N8:O8"/>
    <mergeCell ref="A25:J25"/>
    <mergeCell ref="A26:J26"/>
    <mergeCell ref="A27:A28"/>
    <mergeCell ref="B27:B28"/>
    <mergeCell ref="C27:I27"/>
    <mergeCell ref="A31:A32"/>
    <mergeCell ref="B31:B32"/>
    <mergeCell ref="A39:A40"/>
    <mergeCell ref="B39:B40"/>
    <mergeCell ref="C39:E39"/>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F9" sqref="F9"/>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",[4]NOMBRE!B2," - ","( ",[4]NOMBRE!C2,[4]NOMBRE!D2,[4]NOMBRE!E2,[4]NOMBRE!F2,[4]NOMBRE!G2," )")</f>
        <v>COMUNA: LINARES - ( 07401 )</v>
      </c>
      <c r="B2" s="2"/>
      <c r="C2" s="2"/>
      <c r="D2" s="2"/>
      <c r="E2" s="2"/>
      <c r="F2" s="2"/>
      <c r="G2" s="2"/>
      <c r="H2" s="2"/>
      <c r="I2" s="2"/>
      <c r="J2" s="2"/>
      <c r="K2" s="2"/>
      <c r="P2" s="4"/>
      <c r="AZ2" s="5"/>
      <c r="BM2" s="5"/>
    </row>
    <row r="3" spans="1:74" s="3" customFormat="1" ht="12.75" customHeight="1" x14ac:dyDescent="0.2">
      <c r="A3" s="1" t="str">
        <f>CONCATENATE("ESTABLECIMIENTO/ESTRATEGIA: ",[4]NOMBRE!B3," - ","( ",[4]NOMBRE!C3,[4]NOMBRE!D3,[4]NOMBRE!E3,[4]NOMBRE!F3,[4]NOMBRE!G3,[4]NOMBRE!H3," )")</f>
        <v>ESTABLECIMIENTO/ESTRATEGIA: HOSPITAL DE LINARES  - ( 116108 )</v>
      </c>
      <c r="B3" s="2"/>
      <c r="C3" s="2"/>
      <c r="D3" s="6"/>
      <c r="E3" s="2"/>
      <c r="F3" s="2"/>
      <c r="G3" s="2"/>
      <c r="H3" s="2"/>
      <c r="I3" s="2"/>
      <c r="J3" s="2"/>
      <c r="K3" s="2"/>
      <c r="P3" s="4"/>
      <c r="AZ3" s="5"/>
      <c r="BM3" s="5"/>
    </row>
    <row r="4" spans="1:74" s="3" customFormat="1" ht="12.75" customHeight="1" x14ac:dyDescent="0.15">
      <c r="A4" s="1" t="str">
        <f>CONCATENATE("MES: ",[4]NOMBRE!B6," - ","( ",[4]NOMBRE!C6,[4]NOMBRE!D6," )")</f>
        <v>MES: MARZO - ( 03 )</v>
      </c>
      <c r="B4" s="2"/>
      <c r="C4" s="2"/>
      <c r="D4" s="2"/>
      <c r="E4" s="2"/>
      <c r="F4" s="2"/>
      <c r="G4" s="2"/>
      <c r="H4" s="2"/>
      <c r="I4" s="2"/>
      <c r="J4" s="2"/>
      <c r="K4" s="2"/>
      <c r="P4" s="4"/>
      <c r="AZ4" s="5"/>
      <c r="BM4" s="5"/>
    </row>
    <row r="5" spans="1:74" s="3" customFormat="1" ht="12.75" customHeight="1" x14ac:dyDescent="0.15">
      <c r="A5" s="7" t="str">
        <f>CONCATENATE("AÑO: ",[4]NOMBRE!B7)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196" t="s">
        <v>21</v>
      </c>
      <c r="O9" s="196"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235</v>
      </c>
      <c r="C10" s="29">
        <f>SUM(C11:C14)</f>
        <v>150</v>
      </c>
      <c r="D10" s="30">
        <f>SUM(D11:D14)</f>
        <v>2</v>
      </c>
      <c r="E10" s="29">
        <f>SUM(E11:E14)</f>
        <v>17</v>
      </c>
      <c r="F10" s="31">
        <f t="shared" si="0"/>
        <v>220</v>
      </c>
      <c r="G10" s="28">
        <f t="shared" si="0"/>
        <v>56</v>
      </c>
      <c r="H10" s="28">
        <f t="shared" ref="H10:M10" si="1">SUM(H11:H14)</f>
        <v>115</v>
      </c>
      <c r="I10" s="28">
        <f t="shared" si="1"/>
        <v>4</v>
      </c>
      <c r="J10" s="29">
        <f t="shared" si="1"/>
        <v>45</v>
      </c>
      <c r="K10" s="30">
        <f t="shared" si="1"/>
        <v>15</v>
      </c>
      <c r="L10" s="28">
        <f t="shared" si="1"/>
        <v>3</v>
      </c>
      <c r="M10" s="29">
        <f t="shared" si="1"/>
        <v>12</v>
      </c>
      <c r="N10" s="32">
        <f>SUM(N11:N14)</f>
        <v>4</v>
      </c>
      <c r="O10" s="32">
        <f>SUM(O11:O14)</f>
        <v>218</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112</v>
      </c>
      <c r="C11" s="39">
        <v>107</v>
      </c>
      <c r="D11" s="38">
        <v>2</v>
      </c>
      <c r="E11" s="40">
        <v>7</v>
      </c>
      <c r="F11" s="41">
        <f>SUM(G11:J11)</f>
        <v>97</v>
      </c>
      <c r="G11" s="42">
        <v>51</v>
      </c>
      <c r="H11" s="42">
        <v>1</v>
      </c>
      <c r="I11" s="42">
        <v>0</v>
      </c>
      <c r="J11" s="40">
        <v>45</v>
      </c>
      <c r="K11" s="43">
        <f>SUM(L11:M11)</f>
        <v>15</v>
      </c>
      <c r="L11" s="42">
        <v>3</v>
      </c>
      <c r="M11" s="40">
        <v>12</v>
      </c>
      <c r="N11" s="39"/>
      <c r="O11" s="39">
        <v>106</v>
      </c>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4</v>
      </c>
      <c r="C12" s="49">
        <v>4</v>
      </c>
      <c r="D12" s="48"/>
      <c r="E12" s="50"/>
      <c r="F12" s="51">
        <f>SUM(G12:J12)</f>
        <v>4</v>
      </c>
      <c r="G12" s="52">
        <v>4</v>
      </c>
      <c r="H12" s="52"/>
      <c r="I12" s="52"/>
      <c r="J12" s="50"/>
      <c r="K12" s="53">
        <f>SUM(L12:M12)</f>
        <v>0</v>
      </c>
      <c r="L12" s="52"/>
      <c r="M12" s="50"/>
      <c r="N12" s="49"/>
      <c r="O12" s="49">
        <v>3</v>
      </c>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43</v>
      </c>
      <c r="C13" s="49">
        <v>13</v>
      </c>
      <c r="D13" s="48"/>
      <c r="E13" s="50">
        <v>2</v>
      </c>
      <c r="F13" s="51">
        <f>SUM(G13:J13)</f>
        <v>93</v>
      </c>
      <c r="G13" s="52"/>
      <c r="H13" s="52">
        <v>91</v>
      </c>
      <c r="I13" s="52">
        <v>2</v>
      </c>
      <c r="J13" s="50"/>
      <c r="K13" s="53">
        <f>SUM(L13:M13)</f>
        <v>0</v>
      </c>
      <c r="L13" s="52"/>
      <c r="M13" s="50"/>
      <c r="N13" s="49">
        <v>2</v>
      </c>
      <c r="O13" s="49">
        <v>85</v>
      </c>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76</v>
      </c>
      <c r="C14" s="56">
        <v>26</v>
      </c>
      <c r="D14" s="55"/>
      <c r="E14" s="57">
        <v>8</v>
      </c>
      <c r="F14" s="58">
        <f>SUM(G14:J14)</f>
        <v>26</v>
      </c>
      <c r="G14" s="59">
        <v>1</v>
      </c>
      <c r="H14" s="59">
        <v>23</v>
      </c>
      <c r="I14" s="59">
        <v>2</v>
      </c>
      <c r="J14" s="57"/>
      <c r="K14" s="60">
        <f>SUM(L14:M14)</f>
        <v>0</v>
      </c>
      <c r="L14" s="59"/>
      <c r="M14" s="57"/>
      <c r="N14" s="56">
        <v>2</v>
      </c>
      <c r="O14" s="56">
        <v>24</v>
      </c>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v>23</v>
      </c>
      <c r="C15" s="63">
        <v>22</v>
      </c>
      <c r="D15" s="64"/>
      <c r="E15" s="65"/>
      <c r="F15" s="66">
        <f>SUM(G15:J15)</f>
        <v>0</v>
      </c>
      <c r="G15" s="67"/>
      <c r="H15" s="67"/>
      <c r="I15" s="67"/>
      <c r="J15" s="68"/>
      <c r="K15" s="69">
        <f>SUM(L15:M15)</f>
        <v>0</v>
      </c>
      <c r="L15" s="70"/>
      <c r="M15" s="71"/>
      <c r="N15" s="72"/>
      <c r="O15" s="73"/>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75"/>
      <c r="C16" s="76"/>
      <c r="D16" s="77"/>
      <c r="E16" s="76"/>
      <c r="F16" s="78"/>
      <c r="G16" s="79"/>
      <c r="H16" s="79"/>
      <c r="I16" s="79"/>
      <c r="J16" s="76"/>
      <c r="K16" s="77"/>
      <c r="L16" s="79"/>
      <c r="M16" s="76"/>
      <c r="N16" s="80"/>
      <c r="O16" s="73"/>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c r="C18" s="91"/>
      <c r="D18" s="92"/>
      <c r="E18" s="91"/>
      <c r="F18" s="93"/>
      <c r="G18" s="94"/>
      <c r="H18" s="94"/>
      <c r="I18" s="94"/>
      <c r="J18" s="91"/>
      <c r="K18" s="92"/>
      <c r="L18" s="94"/>
      <c r="M18" s="91"/>
      <c r="N18" s="95"/>
      <c r="O18" s="96"/>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c r="C19" s="91"/>
      <c r="D19" s="92"/>
      <c r="E19" s="91"/>
      <c r="F19" s="93"/>
      <c r="G19" s="94"/>
      <c r="H19" s="94"/>
      <c r="I19" s="94"/>
      <c r="J19" s="91"/>
      <c r="K19" s="92"/>
      <c r="L19" s="94"/>
      <c r="M19" s="91"/>
      <c r="N19" s="95"/>
      <c r="O19" s="96"/>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13</v>
      </c>
      <c r="C23" s="114">
        <v>13</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89</v>
      </c>
      <c r="C24" s="120">
        <v>89</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238</v>
      </c>
      <c r="C29" s="90"/>
      <c r="D29" s="128">
        <v>1</v>
      </c>
      <c r="E29" s="128">
        <v>2</v>
      </c>
      <c r="F29" s="128">
        <v>9</v>
      </c>
      <c r="G29" s="128">
        <v>39</v>
      </c>
      <c r="H29" s="128">
        <v>171</v>
      </c>
      <c r="I29" s="129">
        <v>16</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v>3</v>
      </c>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95" t="s">
        <v>54</v>
      </c>
      <c r="C36" s="196"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v>3</v>
      </c>
      <c r="C37" s="149"/>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10</v>
      </c>
      <c r="C41" s="156"/>
      <c r="D41" s="157">
        <v>4</v>
      </c>
      <c r="E41" s="158">
        <v>6</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124</v>
      </c>
      <c r="C45" s="172">
        <v>48</v>
      </c>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120</v>
      </c>
      <c r="C46" s="176">
        <v>35</v>
      </c>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v>102</v>
      </c>
      <c r="C47" s="179"/>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2826</v>
      </c>
      <c r="BE201" s="189">
        <v>0</v>
      </c>
    </row>
    <row r="202" spans="1:57" ht="15.75" hidden="1" customHeight="1" x14ac:dyDescent="0.2"/>
    <row r="203" spans="1:57" hidden="1" x14ac:dyDescent="0.2"/>
  </sheetData>
  <mergeCells count="18">
    <mergeCell ref="F39:F40"/>
    <mergeCell ref="N8:O8"/>
    <mergeCell ref="A25:J25"/>
    <mergeCell ref="A26:J26"/>
    <mergeCell ref="A27:A28"/>
    <mergeCell ref="B27:B28"/>
    <mergeCell ref="C27:I27"/>
    <mergeCell ref="A31:A32"/>
    <mergeCell ref="B31:B32"/>
    <mergeCell ref="A39:A40"/>
    <mergeCell ref="B39:B40"/>
    <mergeCell ref="C39:E39"/>
    <mergeCell ref="A6:L6"/>
    <mergeCell ref="A8:A9"/>
    <mergeCell ref="B8:C8"/>
    <mergeCell ref="D8:E8"/>
    <mergeCell ref="F8:J8"/>
    <mergeCell ref="K8:M8"/>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F9" sqref="F9"/>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",[5]NOMBRE!B2," - ","( ",[5]NOMBRE!C2,[5]NOMBRE!D2,[5]NOMBRE!E2,[5]NOMBRE!F2,[5]NOMBRE!G2," )")</f>
        <v>COMUNA: LINARES - ( 07408 )</v>
      </c>
      <c r="B2" s="2"/>
      <c r="C2" s="2"/>
      <c r="D2" s="2"/>
      <c r="E2" s="2"/>
      <c r="F2" s="2"/>
      <c r="G2" s="2"/>
      <c r="H2" s="2"/>
      <c r="I2" s="2"/>
      <c r="J2" s="2"/>
      <c r="K2" s="2"/>
      <c r="P2" s="4"/>
      <c r="AZ2" s="5"/>
      <c r="BM2" s="5"/>
    </row>
    <row r="3" spans="1:74" s="3" customFormat="1" ht="12.75" customHeight="1" x14ac:dyDescent="0.2">
      <c r="A3" s="1" t="str">
        <f>CONCATENATE("ESTABLECIMIENTO/ESTRATEGIA: ",[5]NOMBRE!B3," - ","( ",[5]NOMBRE!C3,[5]NOMBRE!D3,[5]NOMBRE!E3,[5]NOMBRE!F3,[5]NOMBRE!G3,[5]NOMBRE!H3," )")</f>
        <v>ESTABLECIMIENTO/ESTRATEGIA: HOSPITAL DE LINARES  - ( 116108 )</v>
      </c>
      <c r="B3" s="2"/>
      <c r="C3" s="2"/>
      <c r="D3" s="6"/>
      <c r="E3" s="2"/>
      <c r="F3" s="2"/>
      <c r="G3" s="2"/>
      <c r="H3" s="2"/>
      <c r="I3" s="2"/>
      <c r="J3" s="2"/>
      <c r="K3" s="2"/>
      <c r="P3" s="4"/>
      <c r="AZ3" s="5"/>
      <c r="BM3" s="5"/>
    </row>
    <row r="4" spans="1:74" s="3" customFormat="1" ht="12.75" customHeight="1" x14ac:dyDescent="0.15">
      <c r="A4" s="1" t="str">
        <f>CONCATENATE("MES: ",[5]NOMBRE!B6," - ","( ",[5]NOMBRE!C6,[5]NOMBRE!D6," )")</f>
        <v>MES: ABRIL - ( 04 )</v>
      </c>
      <c r="B4" s="2"/>
      <c r="C4" s="2"/>
      <c r="D4" s="2"/>
      <c r="E4" s="2"/>
      <c r="F4" s="2"/>
      <c r="G4" s="2"/>
      <c r="H4" s="2"/>
      <c r="I4" s="2"/>
      <c r="J4" s="2"/>
      <c r="K4" s="2"/>
      <c r="P4" s="4"/>
      <c r="AZ4" s="5"/>
      <c r="BM4" s="5"/>
    </row>
    <row r="5" spans="1:74" s="3" customFormat="1" ht="12.75" customHeight="1" x14ac:dyDescent="0.15">
      <c r="A5" s="7" t="str">
        <f>CONCATENATE("AÑO: ",[5]NOMBRE!B7)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196" t="s">
        <v>21</v>
      </c>
      <c r="O9" s="196"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205</v>
      </c>
      <c r="C10" s="29">
        <f>SUM(C11:C14)</f>
        <v>124</v>
      </c>
      <c r="D10" s="30">
        <f>SUM(D11:D14)</f>
        <v>4</v>
      </c>
      <c r="E10" s="29">
        <f>SUM(E11:E14)</f>
        <v>8</v>
      </c>
      <c r="F10" s="31">
        <f t="shared" si="0"/>
        <v>187</v>
      </c>
      <c r="G10" s="28">
        <f t="shared" si="0"/>
        <v>41</v>
      </c>
      <c r="H10" s="28">
        <f t="shared" ref="H10:M10" si="1">SUM(H11:H14)</f>
        <v>108</v>
      </c>
      <c r="I10" s="28">
        <f t="shared" si="1"/>
        <v>2</v>
      </c>
      <c r="J10" s="29">
        <f t="shared" si="1"/>
        <v>36</v>
      </c>
      <c r="K10" s="30">
        <f t="shared" si="1"/>
        <v>18</v>
      </c>
      <c r="L10" s="28">
        <f t="shared" si="1"/>
        <v>0</v>
      </c>
      <c r="M10" s="29">
        <f t="shared" si="1"/>
        <v>18</v>
      </c>
      <c r="N10" s="32">
        <f>SUM(N11:N14)</f>
        <v>3</v>
      </c>
      <c r="O10" s="32">
        <f>SUM(O11:O14)</f>
        <v>180</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92</v>
      </c>
      <c r="C11" s="39">
        <v>86</v>
      </c>
      <c r="D11" s="38">
        <v>2</v>
      </c>
      <c r="E11" s="40">
        <v>3</v>
      </c>
      <c r="F11" s="41">
        <f>SUM(G11:J11)</f>
        <v>74</v>
      </c>
      <c r="G11" s="42">
        <v>38</v>
      </c>
      <c r="H11" s="42">
        <v>1</v>
      </c>
      <c r="I11" s="42"/>
      <c r="J11" s="40">
        <v>35</v>
      </c>
      <c r="K11" s="43">
        <f>SUM(L11:M11)</f>
        <v>17</v>
      </c>
      <c r="L11" s="42"/>
      <c r="M11" s="40">
        <v>17</v>
      </c>
      <c r="N11" s="39">
        <v>2</v>
      </c>
      <c r="O11" s="39">
        <v>87</v>
      </c>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3</v>
      </c>
      <c r="C12" s="49">
        <v>2</v>
      </c>
      <c r="D12" s="48"/>
      <c r="E12" s="50"/>
      <c r="F12" s="51">
        <f>SUM(G12:J12)</f>
        <v>3</v>
      </c>
      <c r="G12" s="52">
        <v>2</v>
      </c>
      <c r="H12" s="52"/>
      <c r="I12" s="52"/>
      <c r="J12" s="50">
        <v>1</v>
      </c>
      <c r="K12" s="53">
        <f>SUM(L12:M12)</f>
        <v>1</v>
      </c>
      <c r="L12" s="52"/>
      <c r="M12" s="50">
        <v>1</v>
      </c>
      <c r="N12" s="49"/>
      <c r="O12" s="49">
        <v>2</v>
      </c>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73</v>
      </c>
      <c r="C13" s="49">
        <v>14</v>
      </c>
      <c r="D13" s="48"/>
      <c r="E13" s="50"/>
      <c r="F13" s="51">
        <f>SUM(G13:J13)</f>
        <v>73</v>
      </c>
      <c r="G13" s="52"/>
      <c r="H13" s="52">
        <v>73</v>
      </c>
      <c r="I13" s="52"/>
      <c r="J13" s="50"/>
      <c r="K13" s="53">
        <f>SUM(L13:M13)</f>
        <v>0</v>
      </c>
      <c r="L13" s="52"/>
      <c r="M13" s="50"/>
      <c r="N13" s="49"/>
      <c r="O13" s="49">
        <v>63</v>
      </c>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37</v>
      </c>
      <c r="C14" s="56">
        <v>22</v>
      </c>
      <c r="D14" s="55">
        <v>2</v>
      </c>
      <c r="E14" s="57">
        <v>5</v>
      </c>
      <c r="F14" s="58">
        <f>SUM(G14:J14)</f>
        <v>37</v>
      </c>
      <c r="G14" s="59">
        <v>1</v>
      </c>
      <c r="H14" s="59">
        <v>34</v>
      </c>
      <c r="I14" s="59">
        <v>2</v>
      </c>
      <c r="J14" s="57"/>
      <c r="K14" s="60">
        <f>SUM(L14:M14)</f>
        <v>0</v>
      </c>
      <c r="L14" s="59"/>
      <c r="M14" s="57"/>
      <c r="N14" s="56">
        <v>1</v>
      </c>
      <c r="O14" s="56">
        <v>28</v>
      </c>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v>21</v>
      </c>
      <c r="C15" s="63">
        <v>21</v>
      </c>
      <c r="D15" s="64"/>
      <c r="E15" s="65"/>
      <c r="F15" s="66">
        <f>SUM(G15:J15)</f>
        <v>21</v>
      </c>
      <c r="G15" s="67"/>
      <c r="H15" s="67"/>
      <c r="I15" s="67">
        <v>21</v>
      </c>
      <c r="J15" s="68"/>
      <c r="K15" s="69">
        <f>SUM(L15:M15)</f>
        <v>0</v>
      </c>
      <c r="L15" s="70"/>
      <c r="M15" s="71"/>
      <c r="N15" s="72"/>
      <c r="O15" s="73"/>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75">
        <v>1</v>
      </c>
      <c r="C16" s="76"/>
      <c r="D16" s="77"/>
      <c r="E16" s="76"/>
      <c r="F16" s="78"/>
      <c r="G16" s="79"/>
      <c r="H16" s="79"/>
      <c r="I16" s="79"/>
      <c r="J16" s="76"/>
      <c r="K16" s="77"/>
      <c r="L16" s="79"/>
      <c r="M16" s="76"/>
      <c r="N16" s="80"/>
      <c r="O16" s="73"/>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c r="C18" s="91"/>
      <c r="D18" s="92"/>
      <c r="E18" s="91"/>
      <c r="F18" s="93"/>
      <c r="G18" s="94"/>
      <c r="H18" s="94"/>
      <c r="I18" s="94"/>
      <c r="J18" s="91"/>
      <c r="K18" s="92"/>
      <c r="L18" s="94"/>
      <c r="M18" s="91"/>
      <c r="N18" s="95"/>
      <c r="O18" s="96"/>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c r="C19" s="91"/>
      <c r="D19" s="92"/>
      <c r="E19" s="91"/>
      <c r="F19" s="93"/>
      <c r="G19" s="94"/>
      <c r="H19" s="94"/>
      <c r="I19" s="94"/>
      <c r="J19" s="91"/>
      <c r="K19" s="92"/>
      <c r="L19" s="94"/>
      <c r="M19" s="91"/>
      <c r="N19" s="95"/>
      <c r="O19" s="96"/>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5</v>
      </c>
      <c r="C23" s="114">
        <v>5</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160</v>
      </c>
      <c r="C24" s="120">
        <v>82</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205</v>
      </c>
      <c r="C29" s="90"/>
      <c r="D29" s="128"/>
      <c r="E29" s="128">
        <v>3</v>
      </c>
      <c r="F29" s="128">
        <v>5</v>
      </c>
      <c r="G29" s="128">
        <v>37</v>
      </c>
      <c r="H29" s="128">
        <v>142</v>
      </c>
      <c r="I29" s="129">
        <v>18</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v>2</v>
      </c>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95" t="s">
        <v>54</v>
      </c>
      <c r="C36" s="196"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v>4</v>
      </c>
      <c r="C37" s="149">
        <v>1</v>
      </c>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22</v>
      </c>
      <c r="C41" s="156"/>
      <c r="D41" s="157">
        <v>9</v>
      </c>
      <c r="E41" s="158">
        <v>13</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105</v>
      </c>
      <c r="C45" s="172">
        <v>48</v>
      </c>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102</v>
      </c>
      <c r="C46" s="176">
        <v>37</v>
      </c>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v>78</v>
      </c>
      <c r="C47" s="179">
        <v>0</v>
      </c>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2592</v>
      </c>
      <c r="BE201" s="189">
        <v>0</v>
      </c>
    </row>
    <row r="202" spans="1:57" ht="15.75" hidden="1" customHeight="1" x14ac:dyDescent="0.2"/>
    <row r="203" spans="1:57" hidden="1" x14ac:dyDescent="0.2"/>
  </sheetData>
  <mergeCells count="18">
    <mergeCell ref="F39:F40"/>
    <mergeCell ref="N8:O8"/>
    <mergeCell ref="A25:J25"/>
    <mergeCell ref="A26:J26"/>
    <mergeCell ref="A27:A28"/>
    <mergeCell ref="B27:B28"/>
    <mergeCell ref="C27:I27"/>
    <mergeCell ref="A31:A32"/>
    <mergeCell ref="B31:B32"/>
    <mergeCell ref="A39:A40"/>
    <mergeCell ref="B39:B40"/>
    <mergeCell ref="C39:E39"/>
    <mergeCell ref="A6:L6"/>
    <mergeCell ref="A8:A9"/>
    <mergeCell ref="B8:C8"/>
    <mergeCell ref="D8:E8"/>
    <mergeCell ref="F8:J8"/>
    <mergeCell ref="K8:M8"/>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A6" sqref="A6:L6"/>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",[6]NOMBRE!B2," - ","( ",[6]NOMBRE!C2,[6]NOMBRE!D2,[6]NOMBRE!E2,[6]NOMBRE!F2,[6]NOMBRE!G2," )")</f>
        <v>COMUNA: LINARES  - ( 07401 )</v>
      </c>
      <c r="B2" s="2"/>
      <c r="C2" s="2"/>
      <c r="D2" s="2"/>
      <c r="E2" s="2"/>
      <c r="F2" s="2"/>
      <c r="G2" s="2"/>
      <c r="H2" s="2"/>
      <c r="I2" s="2"/>
      <c r="J2" s="2"/>
      <c r="K2" s="2"/>
      <c r="P2" s="4"/>
      <c r="AZ2" s="5"/>
      <c r="BM2" s="5"/>
    </row>
    <row r="3" spans="1:74" s="3" customFormat="1" ht="12.75" customHeight="1" x14ac:dyDescent="0.2">
      <c r="A3" s="1" t="str">
        <f>CONCATENATE("ESTABLECIMIENTO/ESTRATEGIA: ",[6]NOMBRE!B3," - ","( ",[6]NOMBRE!C3,[6]NOMBRE!D3,[6]NOMBRE!E3,[6]NOMBRE!F3,[6]NOMBRE!G3,[6]NOMBRE!H3," )")</f>
        <v>ESTABLECIMIENTO/ESTRATEGIA: HOSPITAL DE LINARES  - ( 116108 )</v>
      </c>
      <c r="B3" s="2"/>
      <c r="C3" s="2"/>
      <c r="D3" s="6"/>
      <c r="E3" s="2"/>
      <c r="F3" s="2"/>
      <c r="G3" s="2"/>
      <c r="H3" s="2"/>
      <c r="I3" s="2"/>
      <c r="J3" s="2"/>
      <c r="K3" s="2"/>
      <c r="P3" s="4"/>
      <c r="AZ3" s="5"/>
      <c r="BM3" s="5"/>
    </row>
    <row r="4" spans="1:74" s="3" customFormat="1" ht="12.75" customHeight="1" x14ac:dyDescent="0.15">
      <c r="A4" s="1" t="str">
        <f>CONCATENATE("MES: ",[6]NOMBRE!B6," - ","( ",[6]NOMBRE!C6,[6]NOMBRE!D6," )")</f>
        <v>MES: MAYO - ( 05 )</v>
      </c>
      <c r="B4" s="2"/>
      <c r="C4" s="2"/>
      <c r="D4" s="2"/>
      <c r="E4" s="2"/>
      <c r="F4" s="2"/>
      <c r="G4" s="2"/>
      <c r="H4" s="2"/>
      <c r="I4" s="2"/>
      <c r="J4" s="2"/>
      <c r="K4" s="2"/>
      <c r="P4" s="4"/>
      <c r="AZ4" s="5"/>
      <c r="BM4" s="5"/>
    </row>
    <row r="5" spans="1:74" s="3" customFormat="1" ht="12.75" customHeight="1" x14ac:dyDescent="0.15">
      <c r="A5" s="7" t="str">
        <f>CONCATENATE("AÑO: ",[6]NOMBRE!B7)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196" t="s">
        <v>21</v>
      </c>
      <c r="O9" s="196"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216</v>
      </c>
      <c r="C10" s="29">
        <f>SUM(C11:C14)</f>
        <v>136</v>
      </c>
      <c r="D10" s="30">
        <f>SUM(D11:D14)</f>
        <v>3</v>
      </c>
      <c r="E10" s="29">
        <f>SUM(E11:E14)</f>
        <v>14</v>
      </c>
      <c r="F10" s="31">
        <f t="shared" si="0"/>
        <v>200</v>
      </c>
      <c r="G10" s="28">
        <f t="shared" si="0"/>
        <v>51</v>
      </c>
      <c r="H10" s="28">
        <f t="shared" ref="H10:M10" si="1">SUM(H11:H14)</f>
        <v>112</v>
      </c>
      <c r="I10" s="28">
        <f t="shared" si="1"/>
        <v>1</v>
      </c>
      <c r="J10" s="29">
        <f t="shared" si="1"/>
        <v>36</v>
      </c>
      <c r="K10" s="30">
        <f t="shared" si="1"/>
        <v>16</v>
      </c>
      <c r="L10" s="28">
        <f t="shared" si="1"/>
        <v>3</v>
      </c>
      <c r="M10" s="29">
        <f t="shared" si="1"/>
        <v>13</v>
      </c>
      <c r="N10" s="32">
        <f>SUM(N11:N14)</f>
        <v>9</v>
      </c>
      <c r="O10" s="32">
        <f>SUM(O11:O14)</f>
        <v>194</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98</v>
      </c>
      <c r="C11" s="39">
        <v>93</v>
      </c>
      <c r="D11" s="38">
        <v>1</v>
      </c>
      <c r="E11" s="40">
        <v>6</v>
      </c>
      <c r="F11" s="41">
        <f>SUM(G11:J11)</f>
        <v>83</v>
      </c>
      <c r="G11" s="42">
        <v>46</v>
      </c>
      <c r="H11" s="42">
        <v>1</v>
      </c>
      <c r="I11" s="42"/>
      <c r="J11" s="40">
        <v>36</v>
      </c>
      <c r="K11" s="43">
        <f>SUM(L11:M11)</f>
        <v>15</v>
      </c>
      <c r="L11" s="42">
        <v>2</v>
      </c>
      <c r="M11" s="40">
        <v>13</v>
      </c>
      <c r="N11" s="39">
        <v>3</v>
      </c>
      <c r="O11" s="39">
        <v>93</v>
      </c>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4</v>
      </c>
      <c r="C12" s="49">
        <v>4</v>
      </c>
      <c r="D12" s="48"/>
      <c r="E12" s="50">
        <v>1</v>
      </c>
      <c r="F12" s="51">
        <f>SUM(G12:J12)</f>
        <v>3</v>
      </c>
      <c r="G12" s="52">
        <v>3</v>
      </c>
      <c r="H12" s="52"/>
      <c r="I12" s="52"/>
      <c r="J12" s="50"/>
      <c r="K12" s="53">
        <f>SUM(L12:M12)</f>
        <v>1</v>
      </c>
      <c r="L12" s="52">
        <v>1</v>
      </c>
      <c r="M12" s="50"/>
      <c r="N12" s="49"/>
      <c r="O12" s="49">
        <v>3</v>
      </c>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75</v>
      </c>
      <c r="C13" s="49">
        <v>9</v>
      </c>
      <c r="D13" s="48"/>
      <c r="E13" s="50">
        <v>2</v>
      </c>
      <c r="F13" s="51">
        <f>SUM(G13:J13)</f>
        <v>75</v>
      </c>
      <c r="G13" s="52"/>
      <c r="H13" s="52">
        <v>74</v>
      </c>
      <c r="I13" s="52">
        <v>1</v>
      </c>
      <c r="J13" s="50"/>
      <c r="K13" s="53">
        <f>SUM(L13:M13)</f>
        <v>0</v>
      </c>
      <c r="L13" s="52"/>
      <c r="M13" s="50"/>
      <c r="N13" s="49">
        <v>6</v>
      </c>
      <c r="O13" s="49">
        <v>61</v>
      </c>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39</v>
      </c>
      <c r="C14" s="56">
        <v>30</v>
      </c>
      <c r="D14" s="55">
        <v>2</v>
      </c>
      <c r="E14" s="57">
        <v>5</v>
      </c>
      <c r="F14" s="58">
        <f>SUM(G14:J14)</f>
        <v>39</v>
      </c>
      <c r="G14" s="59">
        <v>2</v>
      </c>
      <c r="H14" s="59">
        <v>37</v>
      </c>
      <c r="I14" s="59"/>
      <c r="J14" s="57"/>
      <c r="K14" s="60">
        <f>SUM(L14:M14)</f>
        <v>0</v>
      </c>
      <c r="L14" s="59"/>
      <c r="M14" s="57"/>
      <c r="N14" s="56"/>
      <c r="O14" s="56">
        <v>37</v>
      </c>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v>29</v>
      </c>
      <c r="C15" s="63">
        <v>28</v>
      </c>
      <c r="D15" s="64"/>
      <c r="E15" s="65"/>
      <c r="F15" s="66">
        <f>SUM(G15:J15)</f>
        <v>29</v>
      </c>
      <c r="G15" s="67"/>
      <c r="H15" s="67"/>
      <c r="I15" s="67">
        <v>29</v>
      </c>
      <c r="J15" s="68"/>
      <c r="K15" s="69">
        <f>SUM(L15:M15)</f>
        <v>0</v>
      </c>
      <c r="L15" s="70"/>
      <c r="M15" s="71"/>
      <c r="N15" s="72"/>
      <c r="O15" s="73"/>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75"/>
      <c r="C16" s="76"/>
      <c r="D16" s="77"/>
      <c r="E16" s="76"/>
      <c r="F16" s="78"/>
      <c r="G16" s="79"/>
      <c r="H16" s="79"/>
      <c r="I16" s="79"/>
      <c r="J16" s="76"/>
      <c r="K16" s="77"/>
      <c r="L16" s="79"/>
      <c r="M16" s="76"/>
      <c r="N16" s="80"/>
      <c r="O16" s="73"/>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c r="C18" s="91"/>
      <c r="D18" s="92"/>
      <c r="E18" s="91"/>
      <c r="F18" s="93"/>
      <c r="G18" s="94"/>
      <c r="H18" s="94"/>
      <c r="I18" s="94"/>
      <c r="J18" s="91"/>
      <c r="K18" s="92"/>
      <c r="L18" s="94"/>
      <c r="M18" s="91"/>
      <c r="N18" s="95"/>
      <c r="O18" s="96"/>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c r="C19" s="91"/>
      <c r="D19" s="92"/>
      <c r="E19" s="91"/>
      <c r="F19" s="93"/>
      <c r="G19" s="94"/>
      <c r="H19" s="94"/>
      <c r="I19" s="94"/>
      <c r="J19" s="91"/>
      <c r="K19" s="92"/>
      <c r="L19" s="94"/>
      <c r="M19" s="91"/>
      <c r="N19" s="95"/>
      <c r="O19" s="96"/>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10</v>
      </c>
      <c r="C23" s="114">
        <v>10</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163</v>
      </c>
      <c r="C24" s="120">
        <v>83</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217</v>
      </c>
      <c r="C29" s="90">
        <v>1</v>
      </c>
      <c r="D29" s="128"/>
      <c r="E29" s="128">
        <v>4</v>
      </c>
      <c r="F29" s="128">
        <v>9</v>
      </c>
      <c r="G29" s="128">
        <v>38</v>
      </c>
      <c r="H29" s="128">
        <v>153</v>
      </c>
      <c r="I29" s="129">
        <v>12</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v>1</v>
      </c>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95" t="s">
        <v>54</v>
      </c>
      <c r="C36" s="196"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v>2</v>
      </c>
      <c r="C37" s="149">
        <v>2</v>
      </c>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32</v>
      </c>
      <c r="C41" s="156">
        <v>1</v>
      </c>
      <c r="D41" s="157">
        <v>17</v>
      </c>
      <c r="E41" s="158">
        <v>14</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112</v>
      </c>
      <c r="C45" s="172">
        <v>36</v>
      </c>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110</v>
      </c>
      <c r="C46" s="176">
        <v>23</v>
      </c>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v>81</v>
      </c>
      <c r="C47" s="179"/>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2767</v>
      </c>
      <c r="BE201" s="189">
        <v>0</v>
      </c>
    </row>
    <row r="202" spans="1:57" ht="15.75" hidden="1" customHeight="1" x14ac:dyDescent="0.2"/>
    <row r="203" spans="1:57" hidden="1" x14ac:dyDescent="0.2"/>
  </sheetData>
  <mergeCells count="18">
    <mergeCell ref="F39:F40"/>
    <mergeCell ref="N8:O8"/>
    <mergeCell ref="A25:J25"/>
    <mergeCell ref="A26:J26"/>
    <mergeCell ref="A27:A28"/>
    <mergeCell ref="B27:B28"/>
    <mergeCell ref="C27:I27"/>
    <mergeCell ref="A31:A32"/>
    <mergeCell ref="B31:B32"/>
    <mergeCell ref="A39:A40"/>
    <mergeCell ref="B39:B40"/>
    <mergeCell ref="C39:E39"/>
    <mergeCell ref="A6:L6"/>
    <mergeCell ref="A8:A9"/>
    <mergeCell ref="B8:C8"/>
    <mergeCell ref="D8:E8"/>
    <mergeCell ref="F8:J8"/>
    <mergeCell ref="K8:M8"/>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F4" sqref="F4"/>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",[7]NOMBRE!B2," - ","( ",[7]NOMBRE!C2,[7]NOMBRE!D2,[7]NOMBRE!E2,[7]NOMBRE!F2,[7]NOMBRE!G2," )")</f>
        <v>COMUNA: LINARES  - ( 07401 )</v>
      </c>
      <c r="B2" s="2"/>
      <c r="C2" s="2"/>
      <c r="D2" s="2"/>
      <c r="E2" s="2"/>
      <c r="F2" s="2"/>
      <c r="G2" s="2"/>
      <c r="H2" s="2"/>
      <c r="I2" s="2"/>
      <c r="J2" s="2"/>
      <c r="K2" s="2"/>
      <c r="P2" s="4"/>
      <c r="AZ2" s="5"/>
      <c r="BM2" s="5"/>
    </row>
    <row r="3" spans="1:74" s="3" customFormat="1" ht="12.75" customHeight="1" x14ac:dyDescent="0.2">
      <c r="A3" s="1" t="str">
        <f>CONCATENATE("ESTABLECIMIENTO/ESTRATEGIA: ",[7]NOMBRE!B3," - ","( ",[7]NOMBRE!C3,[7]NOMBRE!D3,[7]NOMBRE!E3,[7]NOMBRE!F3,[7]NOMBRE!G3,[7]NOMBRE!H3," )")</f>
        <v>ESTABLECIMIENTO/ESTRATEGIA: HOSPITAL DE LINARES  - ( 116108 )</v>
      </c>
      <c r="B3" s="2"/>
      <c r="C3" s="2"/>
      <c r="D3" s="6"/>
      <c r="E3" s="2"/>
      <c r="F3" s="2"/>
      <c r="G3" s="2"/>
      <c r="H3" s="2"/>
      <c r="I3" s="2"/>
      <c r="J3" s="2"/>
      <c r="K3" s="2"/>
      <c r="P3" s="4"/>
      <c r="AZ3" s="5"/>
      <c r="BM3" s="5"/>
    </row>
    <row r="4" spans="1:74" s="3" customFormat="1" ht="12.75" customHeight="1" x14ac:dyDescent="0.15">
      <c r="A4" s="1" t="str">
        <f>CONCATENATE("MES: ",[7]NOMBRE!B6," - ","( ",[7]NOMBRE!C6,[7]NOMBRE!D6," )")</f>
        <v>MES: JUNIO - ( 06 )</v>
      </c>
      <c r="B4" s="2"/>
      <c r="C4" s="2"/>
      <c r="D4" s="2"/>
      <c r="E4" s="2"/>
      <c r="F4" s="2"/>
      <c r="G4" s="2"/>
      <c r="H4" s="2"/>
      <c r="I4" s="2"/>
      <c r="J4" s="2"/>
      <c r="K4" s="2"/>
      <c r="P4" s="4"/>
      <c r="AZ4" s="5"/>
      <c r="BM4" s="5"/>
    </row>
    <row r="5" spans="1:74" s="3" customFormat="1" ht="12.75" customHeight="1" x14ac:dyDescent="0.15">
      <c r="A5" s="7" t="str">
        <f>CONCATENATE("AÑO: ",[7]NOMBRE!B7)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196" t="s">
        <v>21</v>
      </c>
      <c r="O9" s="196"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222</v>
      </c>
      <c r="C10" s="29">
        <f>SUM(C11:C14)</f>
        <v>140</v>
      </c>
      <c r="D10" s="30">
        <f>SUM(D11:D14)</f>
        <v>7</v>
      </c>
      <c r="E10" s="29">
        <f>SUM(E11:E14)</f>
        <v>13</v>
      </c>
      <c r="F10" s="31">
        <f t="shared" si="0"/>
        <v>210</v>
      </c>
      <c r="G10" s="28">
        <f t="shared" si="0"/>
        <v>68</v>
      </c>
      <c r="H10" s="28">
        <f t="shared" ref="H10:M10" si="1">SUM(H11:H14)</f>
        <v>111</v>
      </c>
      <c r="I10" s="28">
        <f t="shared" si="1"/>
        <v>2</v>
      </c>
      <c r="J10" s="29">
        <f t="shared" si="1"/>
        <v>29</v>
      </c>
      <c r="K10" s="30">
        <f t="shared" si="1"/>
        <v>12</v>
      </c>
      <c r="L10" s="28">
        <f t="shared" si="1"/>
        <v>0</v>
      </c>
      <c r="M10" s="29">
        <f t="shared" si="1"/>
        <v>12</v>
      </c>
      <c r="N10" s="32">
        <f>SUM(N11:N14)</f>
        <v>10</v>
      </c>
      <c r="O10" s="32">
        <f>SUM(O11:O14)</f>
        <v>200</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98</v>
      </c>
      <c r="C11" s="39">
        <v>87</v>
      </c>
      <c r="D11" s="38">
        <v>6</v>
      </c>
      <c r="E11" s="40">
        <v>8</v>
      </c>
      <c r="F11" s="41">
        <f>SUM(G11:J11)</f>
        <v>88</v>
      </c>
      <c r="G11" s="42">
        <v>57</v>
      </c>
      <c r="H11" s="42">
        <v>2</v>
      </c>
      <c r="I11" s="42"/>
      <c r="J11" s="40">
        <v>29</v>
      </c>
      <c r="K11" s="43">
        <f>SUM(L11:M11)</f>
        <v>10</v>
      </c>
      <c r="L11" s="42"/>
      <c r="M11" s="40">
        <v>10</v>
      </c>
      <c r="N11" s="39">
        <v>4</v>
      </c>
      <c r="O11" s="39">
        <v>89</v>
      </c>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11</v>
      </c>
      <c r="C12" s="49">
        <v>10</v>
      </c>
      <c r="D12" s="48"/>
      <c r="E12" s="50"/>
      <c r="F12" s="51">
        <f>SUM(G12:J12)</f>
        <v>9</v>
      </c>
      <c r="G12" s="52">
        <v>8</v>
      </c>
      <c r="H12" s="52">
        <v>1</v>
      </c>
      <c r="I12" s="52"/>
      <c r="J12" s="50"/>
      <c r="K12" s="53">
        <f>SUM(L12:M12)</f>
        <v>2</v>
      </c>
      <c r="L12" s="52"/>
      <c r="M12" s="50">
        <v>2</v>
      </c>
      <c r="N12" s="49"/>
      <c r="O12" s="49">
        <v>9</v>
      </c>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83</v>
      </c>
      <c r="C13" s="49">
        <v>13</v>
      </c>
      <c r="D13" s="48"/>
      <c r="E13" s="50"/>
      <c r="F13" s="51">
        <f>SUM(G13:J13)</f>
        <v>83</v>
      </c>
      <c r="G13" s="52"/>
      <c r="H13" s="52">
        <v>83</v>
      </c>
      <c r="I13" s="52"/>
      <c r="J13" s="50"/>
      <c r="K13" s="53">
        <f>SUM(L13:M13)</f>
        <v>0</v>
      </c>
      <c r="L13" s="52"/>
      <c r="M13" s="50"/>
      <c r="N13" s="49">
        <v>3</v>
      </c>
      <c r="O13" s="49">
        <v>75</v>
      </c>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30</v>
      </c>
      <c r="C14" s="56">
        <v>30</v>
      </c>
      <c r="D14" s="55">
        <v>1</v>
      </c>
      <c r="E14" s="57">
        <v>5</v>
      </c>
      <c r="F14" s="58">
        <f>SUM(G14:J14)</f>
        <v>30</v>
      </c>
      <c r="G14" s="59">
        <v>3</v>
      </c>
      <c r="H14" s="59">
        <v>25</v>
      </c>
      <c r="I14" s="59">
        <v>2</v>
      </c>
      <c r="J14" s="57"/>
      <c r="K14" s="60">
        <f>SUM(L14:M14)</f>
        <v>0</v>
      </c>
      <c r="L14" s="59"/>
      <c r="M14" s="57"/>
      <c r="N14" s="56">
        <v>3</v>
      </c>
      <c r="O14" s="56">
        <v>27</v>
      </c>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v>17</v>
      </c>
      <c r="C15" s="63">
        <v>16</v>
      </c>
      <c r="D15" s="64"/>
      <c r="E15" s="65"/>
      <c r="F15" s="66">
        <f>SUM(G15:J15)</f>
        <v>0</v>
      </c>
      <c r="G15" s="67"/>
      <c r="H15" s="67"/>
      <c r="I15" s="67"/>
      <c r="J15" s="68"/>
      <c r="K15" s="69">
        <f>SUM(L15:M15)</f>
        <v>0</v>
      </c>
      <c r="L15" s="70"/>
      <c r="M15" s="71"/>
      <c r="N15" s="72"/>
      <c r="O15" s="73"/>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75"/>
      <c r="C16" s="76"/>
      <c r="D16" s="77"/>
      <c r="E16" s="76"/>
      <c r="F16" s="78"/>
      <c r="G16" s="79"/>
      <c r="H16" s="79"/>
      <c r="I16" s="79"/>
      <c r="J16" s="76"/>
      <c r="K16" s="77"/>
      <c r="L16" s="79"/>
      <c r="M16" s="76"/>
      <c r="N16" s="80"/>
      <c r="O16" s="73"/>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c r="C18" s="91"/>
      <c r="D18" s="92"/>
      <c r="E18" s="91"/>
      <c r="F18" s="93"/>
      <c r="G18" s="94"/>
      <c r="H18" s="94"/>
      <c r="I18" s="94"/>
      <c r="J18" s="91"/>
      <c r="K18" s="92"/>
      <c r="L18" s="94"/>
      <c r="M18" s="91"/>
      <c r="N18" s="95"/>
      <c r="O18" s="96"/>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c r="C19" s="91"/>
      <c r="D19" s="92"/>
      <c r="E19" s="91"/>
      <c r="F19" s="93"/>
      <c r="G19" s="94"/>
      <c r="H19" s="94"/>
      <c r="I19" s="94"/>
      <c r="J19" s="91"/>
      <c r="K19" s="92"/>
      <c r="L19" s="94"/>
      <c r="M19" s="91"/>
      <c r="N19" s="95"/>
      <c r="O19" s="96"/>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16</v>
      </c>
      <c r="C23" s="114">
        <v>15</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172</v>
      </c>
      <c r="C24" s="120">
        <v>90</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222</v>
      </c>
      <c r="C29" s="90"/>
      <c r="D29" s="128">
        <v>3</v>
      </c>
      <c r="E29" s="128">
        <v>6</v>
      </c>
      <c r="F29" s="128">
        <v>10</v>
      </c>
      <c r="G29" s="128">
        <v>43</v>
      </c>
      <c r="H29" s="128">
        <v>145</v>
      </c>
      <c r="I29" s="129">
        <v>15</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v>4</v>
      </c>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v>0</v>
      </c>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95" t="s">
        <v>54</v>
      </c>
      <c r="C36" s="196"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v>6</v>
      </c>
      <c r="C37" s="149">
        <v>3</v>
      </c>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27</v>
      </c>
      <c r="C41" s="156"/>
      <c r="D41" s="157">
        <v>17</v>
      </c>
      <c r="E41" s="158">
        <v>10</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116</v>
      </c>
      <c r="C45" s="172">
        <v>50</v>
      </c>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112</v>
      </c>
      <c r="C46" s="176">
        <v>33</v>
      </c>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v>94</v>
      </c>
      <c r="C47" s="179"/>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2800</v>
      </c>
      <c r="BE201" s="189">
        <v>0</v>
      </c>
    </row>
    <row r="202" spans="1:57" ht="15.75" hidden="1" customHeight="1" x14ac:dyDescent="0.2"/>
    <row r="203" spans="1:57" hidden="1" x14ac:dyDescent="0.2"/>
  </sheetData>
  <mergeCells count="18">
    <mergeCell ref="F39:F40"/>
    <mergeCell ref="N8:O8"/>
    <mergeCell ref="A25:J25"/>
    <mergeCell ref="A26:J26"/>
    <mergeCell ref="A27:A28"/>
    <mergeCell ref="B27:B28"/>
    <mergeCell ref="C27:I27"/>
    <mergeCell ref="A31:A32"/>
    <mergeCell ref="B31:B32"/>
    <mergeCell ref="A39:A40"/>
    <mergeCell ref="B39:B40"/>
    <mergeCell ref="C39:E39"/>
    <mergeCell ref="A6:L6"/>
    <mergeCell ref="A8:A9"/>
    <mergeCell ref="B8:C8"/>
    <mergeCell ref="D8:E8"/>
    <mergeCell ref="F8:J8"/>
    <mergeCell ref="K8:M8"/>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G3" sqref="G3"/>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",[8]NOMBRE!B2," - ","( ",[8]NOMBRE!C2,[8]NOMBRE!D2,[8]NOMBRE!E2,[8]NOMBRE!F2,[8]NOMBRE!G2," )")</f>
        <v>COMUNA: LINARES - ( 07401 )</v>
      </c>
      <c r="B2" s="2"/>
      <c r="C2" s="2"/>
      <c r="D2" s="2"/>
      <c r="E2" s="2"/>
      <c r="F2" s="2"/>
      <c r="G2" s="2"/>
      <c r="H2" s="2"/>
      <c r="I2" s="2"/>
      <c r="J2" s="2"/>
      <c r="K2" s="2"/>
      <c r="P2" s="4"/>
      <c r="AZ2" s="5"/>
      <c r="BM2" s="5"/>
    </row>
    <row r="3" spans="1:74" s="3" customFormat="1" ht="12.75" customHeight="1" x14ac:dyDescent="0.2">
      <c r="A3" s="1" t="str">
        <f>CONCATENATE("ESTABLECIMIENTO/ESTRATEGIA: ",[8]NOMBRE!B3," - ","( ",[8]NOMBRE!C3,[8]NOMBRE!D3,[8]NOMBRE!E3,[8]NOMBRE!F3,[8]NOMBRE!G3,[8]NOMBRE!H3," )")</f>
        <v>ESTABLECIMIENTO/ESTRATEGIA: HOSPITAL DE LINARES - ( 116108 )</v>
      </c>
      <c r="B3" s="2"/>
      <c r="C3" s="2"/>
      <c r="D3" s="6"/>
      <c r="E3" s="2"/>
      <c r="F3" s="2"/>
      <c r="G3" s="2"/>
      <c r="H3" s="2"/>
      <c r="I3" s="2"/>
      <c r="J3" s="2"/>
      <c r="K3" s="2"/>
      <c r="P3" s="4"/>
      <c r="AZ3" s="5"/>
      <c r="BM3" s="5"/>
    </row>
    <row r="4" spans="1:74" s="3" customFormat="1" ht="12.75" customHeight="1" x14ac:dyDescent="0.15">
      <c r="A4" s="1" t="str">
        <f>CONCATENATE("MES: ",[8]NOMBRE!B6," - ","( ",[8]NOMBRE!C6,[8]NOMBRE!D6," )")</f>
        <v>MES: JULIO - ( 07 )</v>
      </c>
      <c r="B4" s="2"/>
      <c r="C4" s="2"/>
      <c r="D4" s="2"/>
      <c r="E4" s="2"/>
      <c r="F4" s="2"/>
      <c r="G4" s="2"/>
      <c r="H4" s="2"/>
      <c r="I4" s="2"/>
      <c r="J4" s="2"/>
      <c r="K4" s="2"/>
      <c r="P4" s="4"/>
      <c r="AZ4" s="5"/>
      <c r="BM4" s="5"/>
    </row>
    <row r="5" spans="1:74" s="3" customFormat="1" ht="12.75" customHeight="1" x14ac:dyDescent="0.15">
      <c r="A5" s="7" t="str">
        <f>CONCATENATE("AÑO: ",[8]NOMBRE!B7)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196" t="s">
        <v>21</v>
      </c>
      <c r="O9" s="196"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185</v>
      </c>
      <c r="C10" s="29">
        <f>SUM(C11:C14)</f>
        <v>107</v>
      </c>
      <c r="D10" s="30">
        <f>SUM(D11:D14)</f>
        <v>1</v>
      </c>
      <c r="E10" s="29">
        <f>SUM(E11:E14)</f>
        <v>7</v>
      </c>
      <c r="F10" s="31">
        <f t="shared" si="0"/>
        <v>180</v>
      </c>
      <c r="G10" s="28">
        <f t="shared" si="0"/>
        <v>38</v>
      </c>
      <c r="H10" s="28">
        <f t="shared" ref="H10:M10" si="1">SUM(H11:H14)</f>
        <v>102</v>
      </c>
      <c r="I10" s="28">
        <f t="shared" si="1"/>
        <v>6</v>
      </c>
      <c r="J10" s="29">
        <f t="shared" si="1"/>
        <v>34</v>
      </c>
      <c r="K10" s="30">
        <f t="shared" si="1"/>
        <v>5</v>
      </c>
      <c r="L10" s="28">
        <f t="shared" si="1"/>
        <v>1</v>
      </c>
      <c r="M10" s="29">
        <f t="shared" si="1"/>
        <v>4</v>
      </c>
      <c r="N10" s="32">
        <f>SUM(N11:N14)</f>
        <v>0</v>
      </c>
      <c r="O10" s="32">
        <f>SUM(O11:O14)</f>
        <v>0</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72</v>
      </c>
      <c r="C11" s="39">
        <v>65</v>
      </c>
      <c r="D11" s="38"/>
      <c r="E11" s="40">
        <v>3</v>
      </c>
      <c r="F11" s="41">
        <f>SUM(G11:J11)</f>
        <v>68</v>
      </c>
      <c r="G11" s="42">
        <v>34</v>
      </c>
      <c r="H11" s="42"/>
      <c r="I11" s="42"/>
      <c r="J11" s="40">
        <v>34</v>
      </c>
      <c r="K11" s="43">
        <f>SUM(L11:M11)</f>
        <v>4</v>
      </c>
      <c r="L11" s="42"/>
      <c r="M11" s="40">
        <v>4</v>
      </c>
      <c r="N11" s="39"/>
      <c r="O11" s="39"/>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3</v>
      </c>
      <c r="C12" s="49">
        <v>1</v>
      </c>
      <c r="D12" s="48">
        <v>1</v>
      </c>
      <c r="E12" s="50"/>
      <c r="F12" s="51">
        <f>SUM(G12:J12)</f>
        <v>2</v>
      </c>
      <c r="G12" s="52">
        <v>2</v>
      </c>
      <c r="H12" s="52"/>
      <c r="I12" s="52"/>
      <c r="J12" s="50"/>
      <c r="K12" s="53">
        <f>SUM(L12:M12)</f>
        <v>1</v>
      </c>
      <c r="L12" s="52">
        <v>1</v>
      </c>
      <c r="M12" s="50"/>
      <c r="N12" s="49"/>
      <c r="O12" s="49"/>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74</v>
      </c>
      <c r="C13" s="49">
        <v>11</v>
      </c>
      <c r="D13" s="48"/>
      <c r="E13" s="50">
        <v>1</v>
      </c>
      <c r="F13" s="51">
        <f>SUM(G13:J13)</f>
        <v>74</v>
      </c>
      <c r="G13" s="52"/>
      <c r="H13" s="52">
        <v>72</v>
      </c>
      <c r="I13" s="52">
        <v>2</v>
      </c>
      <c r="J13" s="50"/>
      <c r="K13" s="53">
        <f>SUM(L13:M13)</f>
        <v>0</v>
      </c>
      <c r="L13" s="52"/>
      <c r="M13" s="50"/>
      <c r="N13" s="49"/>
      <c r="O13" s="49"/>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36</v>
      </c>
      <c r="C14" s="56">
        <v>30</v>
      </c>
      <c r="D14" s="55"/>
      <c r="E14" s="57">
        <v>3</v>
      </c>
      <c r="F14" s="58">
        <f>SUM(G14:J14)</f>
        <v>36</v>
      </c>
      <c r="G14" s="59">
        <v>2</v>
      </c>
      <c r="H14" s="59">
        <v>30</v>
      </c>
      <c r="I14" s="59">
        <v>4</v>
      </c>
      <c r="J14" s="57"/>
      <c r="K14" s="60">
        <f>SUM(L14:M14)</f>
        <v>0</v>
      </c>
      <c r="L14" s="59"/>
      <c r="M14" s="57"/>
      <c r="N14" s="56"/>
      <c r="O14" s="56"/>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v>26</v>
      </c>
      <c r="C15" s="63">
        <v>21</v>
      </c>
      <c r="D15" s="64"/>
      <c r="E15" s="65"/>
      <c r="F15" s="66">
        <f>SUM(G15:J15)</f>
        <v>26</v>
      </c>
      <c r="G15" s="67"/>
      <c r="H15" s="67"/>
      <c r="I15" s="67">
        <v>26</v>
      </c>
      <c r="J15" s="68"/>
      <c r="K15" s="69">
        <f>SUM(L15:M15)</f>
        <v>0</v>
      </c>
      <c r="L15" s="70"/>
      <c r="M15" s="71"/>
      <c r="N15" s="72"/>
      <c r="O15" s="73"/>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75"/>
      <c r="C16" s="76"/>
      <c r="D16" s="77"/>
      <c r="E16" s="76"/>
      <c r="F16" s="78"/>
      <c r="G16" s="79"/>
      <c r="H16" s="79"/>
      <c r="I16" s="79"/>
      <c r="J16" s="76"/>
      <c r="K16" s="77"/>
      <c r="L16" s="79"/>
      <c r="M16" s="76"/>
      <c r="N16" s="80"/>
      <c r="O16" s="73"/>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c r="C18" s="91"/>
      <c r="D18" s="92"/>
      <c r="E18" s="91"/>
      <c r="F18" s="93"/>
      <c r="G18" s="94"/>
      <c r="H18" s="94"/>
      <c r="I18" s="94"/>
      <c r="J18" s="91"/>
      <c r="K18" s="92"/>
      <c r="L18" s="94"/>
      <c r="M18" s="91"/>
      <c r="N18" s="95"/>
      <c r="O18" s="96"/>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v>2</v>
      </c>
      <c r="C19" s="91"/>
      <c r="D19" s="92"/>
      <c r="E19" s="91"/>
      <c r="F19" s="93"/>
      <c r="G19" s="94"/>
      <c r="H19" s="94"/>
      <c r="I19" s="94"/>
      <c r="J19" s="91"/>
      <c r="K19" s="92"/>
      <c r="L19" s="94"/>
      <c r="M19" s="91"/>
      <c r="N19" s="95"/>
      <c r="O19" s="96"/>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19</v>
      </c>
      <c r="C23" s="114">
        <v>12</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127</v>
      </c>
      <c r="C24" s="120">
        <v>127</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184</v>
      </c>
      <c r="C29" s="90">
        <v>1</v>
      </c>
      <c r="D29" s="128"/>
      <c r="E29" s="128"/>
      <c r="F29" s="128">
        <v>6</v>
      </c>
      <c r="G29" s="128">
        <v>34</v>
      </c>
      <c r="H29" s="128">
        <v>121</v>
      </c>
      <c r="I29" s="129">
        <v>22</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v>6</v>
      </c>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95" t="s">
        <v>54</v>
      </c>
      <c r="C36" s="196"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v>1</v>
      </c>
      <c r="C37" s="149">
        <v>1</v>
      </c>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43</v>
      </c>
      <c r="C41" s="156"/>
      <c r="D41" s="157">
        <v>26</v>
      </c>
      <c r="E41" s="158">
        <v>17</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91</v>
      </c>
      <c r="C45" s="172"/>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89</v>
      </c>
      <c r="C46" s="176"/>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v>70</v>
      </c>
      <c r="C47" s="179"/>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2368</v>
      </c>
      <c r="BE201" s="189">
        <v>0</v>
      </c>
    </row>
    <row r="202" spans="1:57" ht="15.75" hidden="1" customHeight="1" x14ac:dyDescent="0.2"/>
    <row r="203" spans="1:57" hidden="1" x14ac:dyDescent="0.2"/>
  </sheetData>
  <mergeCells count="18">
    <mergeCell ref="F39:F40"/>
    <mergeCell ref="N8:O8"/>
    <mergeCell ref="A25:J25"/>
    <mergeCell ref="A26:J26"/>
    <mergeCell ref="A27:A28"/>
    <mergeCell ref="B27:B28"/>
    <mergeCell ref="C27:I27"/>
    <mergeCell ref="A31:A32"/>
    <mergeCell ref="B31:B32"/>
    <mergeCell ref="A39:A40"/>
    <mergeCell ref="B39:B40"/>
    <mergeCell ref="C39:E39"/>
    <mergeCell ref="A6:L6"/>
    <mergeCell ref="A8:A9"/>
    <mergeCell ref="B8:C8"/>
    <mergeCell ref="D8:E8"/>
    <mergeCell ref="F8:J8"/>
    <mergeCell ref="K8:M8"/>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03"/>
  <sheetViews>
    <sheetView workbookViewId="0">
      <selection activeCell="F8" sqref="F8:J8"/>
    </sheetView>
  </sheetViews>
  <sheetFormatPr baseColWidth="10" defaultRowHeight="12.75" x14ac:dyDescent="0.2"/>
  <cols>
    <col min="1" max="1" width="30.7109375" style="182" customWidth="1"/>
    <col min="2" max="2" width="13.7109375" style="182" customWidth="1"/>
    <col min="3" max="3" width="14.28515625" style="182" customWidth="1"/>
    <col min="4" max="4" width="13.28515625" style="182" customWidth="1"/>
    <col min="5" max="5" width="14.85546875" style="182" customWidth="1"/>
    <col min="6" max="11" width="13.7109375" style="182" customWidth="1"/>
    <col min="12" max="12" width="13.7109375" style="184" customWidth="1"/>
    <col min="13" max="13" width="13" style="185" customWidth="1"/>
    <col min="14" max="14" width="12.140625" style="185" customWidth="1"/>
    <col min="15" max="15" width="10.140625" style="185" customWidth="1"/>
    <col min="16" max="16" width="10.140625" style="186" customWidth="1"/>
    <col min="17" max="41" width="10.140625" style="185" customWidth="1"/>
    <col min="42" max="51" width="10.85546875" style="185" customWidth="1"/>
    <col min="52" max="52" width="10.85546875" style="187" hidden="1" customWidth="1"/>
    <col min="53" max="64" width="10.85546875" style="185" hidden="1" customWidth="1"/>
    <col min="65" max="65" width="10.85546875" style="187" hidden="1" customWidth="1"/>
    <col min="66" max="92" width="10.85546875" style="185" customWidth="1"/>
    <col min="93" max="98" width="11.42578125" style="185" customWidth="1"/>
    <col min="99" max="256" width="11.42578125" style="185"/>
    <col min="257" max="257" width="30.7109375" style="185" customWidth="1"/>
    <col min="258" max="258" width="13.7109375" style="185" customWidth="1"/>
    <col min="259" max="259" width="14.28515625" style="185" customWidth="1"/>
    <col min="260" max="260" width="13.28515625" style="185" customWidth="1"/>
    <col min="261" max="261" width="14.85546875" style="185" customWidth="1"/>
    <col min="262" max="268" width="13.7109375" style="185" customWidth="1"/>
    <col min="269" max="269" width="13" style="185" customWidth="1"/>
    <col min="270" max="270" width="12.140625" style="185" customWidth="1"/>
    <col min="271" max="297" width="10.140625" style="185" customWidth="1"/>
    <col min="298" max="307" width="10.85546875" style="185" customWidth="1"/>
    <col min="308" max="321" width="0" style="185" hidden="1" customWidth="1"/>
    <col min="322" max="348" width="10.85546875" style="185" customWidth="1"/>
    <col min="349" max="354" width="11.42578125" style="185" customWidth="1"/>
    <col min="355" max="512" width="11.42578125" style="185"/>
    <col min="513" max="513" width="30.7109375" style="185" customWidth="1"/>
    <col min="514" max="514" width="13.7109375" style="185" customWidth="1"/>
    <col min="515" max="515" width="14.28515625" style="185" customWidth="1"/>
    <col min="516" max="516" width="13.28515625" style="185" customWidth="1"/>
    <col min="517" max="517" width="14.85546875" style="185" customWidth="1"/>
    <col min="518" max="524" width="13.7109375" style="185" customWidth="1"/>
    <col min="525" max="525" width="13" style="185" customWidth="1"/>
    <col min="526" max="526" width="12.140625" style="185" customWidth="1"/>
    <col min="527" max="553" width="10.140625" style="185" customWidth="1"/>
    <col min="554" max="563" width="10.85546875" style="185" customWidth="1"/>
    <col min="564" max="577" width="0" style="185" hidden="1" customWidth="1"/>
    <col min="578" max="604" width="10.85546875" style="185" customWidth="1"/>
    <col min="605" max="610" width="11.42578125" style="185" customWidth="1"/>
    <col min="611" max="768" width="11.42578125" style="185"/>
    <col min="769" max="769" width="30.7109375" style="185" customWidth="1"/>
    <col min="770" max="770" width="13.7109375" style="185" customWidth="1"/>
    <col min="771" max="771" width="14.28515625" style="185" customWidth="1"/>
    <col min="772" max="772" width="13.28515625" style="185" customWidth="1"/>
    <col min="773" max="773" width="14.85546875" style="185" customWidth="1"/>
    <col min="774" max="780" width="13.7109375" style="185" customWidth="1"/>
    <col min="781" max="781" width="13" style="185" customWidth="1"/>
    <col min="782" max="782" width="12.140625" style="185" customWidth="1"/>
    <col min="783" max="809" width="10.140625" style="185" customWidth="1"/>
    <col min="810" max="819" width="10.85546875" style="185" customWidth="1"/>
    <col min="820" max="833" width="0" style="185" hidden="1" customWidth="1"/>
    <col min="834" max="860" width="10.85546875" style="185" customWidth="1"/>
    <col min="861" max="866" width="11.42578125" style="185" customWidth="1"/>
    <col min="867" max="1024" width="11.42578125" style="185"/>
    <col min="1025" max="1025" width="30.7109375" style="185" customWidth="1"/>
    <col min="1026" max="1026" width="13.7109375" style="185" customWidth="1"/>
    <col min="1027" max="1027" width="14.28515625" style="185" customWidth="1"/>
    <col min="1028" max="1028" width="13.28515625" style="185" customWidth="1"/>
    <col min="1029" max="1029" width="14.85546875" style="185" customWidth="1"/>
    <col min="1030" max="1036" width="13.7109375" style="185" customWidth="1"/>
    <col min="1037" max="1037" width="13" style="185" customWidth="1"/>
    <col min="1038" max="1038" width="12.140625" style="185" customWidth="1"/>
    <col min="1039" max="1065" width="10.140625" style="185" customWidth="1"/>
    <col min="1066" max="1075" width="10.85546875" style="185" customWidth="1"/>
    <col min="1076" max="1089" width="0" style="185" hidden="1" customWidth="1"/>
    <col min="1090" max="1116" width="10.85546875" style="185" customWidth="1"/>
    <col min="1117" max="1122" width="11.42578125" style="185" customWidth="1"/>
    <col min="1123" max="1280" width="11.42578125" style="185"/>
    <col min="1281" max="1281" width="30.7109375" style="185" customWidth="1"/>
    <col min="1282" max="1282" width="13.7109375" style="185" customWidth="1"/>
    <col min="1283" max="1283" width="14.28515625" style="185" customWidth="1"/>
    <col min="1284" max="1284" width="13.28515625" style="185" customWidth="1"/>
    <col min="1285" max="1285" width="14.85546875" style="185" customWidth="1"/>
    <col min="1286" max="1292" width="13.7109375" style="185" customWidth="1"/>
    <col min="1293" max="1293" width="13" style="185" customWidth="1"/>
    <col min="1294" max="1294" width="12.140625" style="185" customWidth="1"/>
    <col min="1295" max="1321" width="10.140625" style="185" customWidth="1"/>
    <col min="1322" max="1331" width="10.85546875" style="185" customWidth="1"/>
    <col min="1332" max="1345" width="0" style="185" hidden="1" customWidth="1"/>
    <col min="1346" max="1372" width="10.85546875" style="185" customWidth="1"/>
    <col min="1373" max="1378" width="11.42578125" style="185" customWidth="1"/>
    <col min="1379" max="1536" width="11.42578125" style="185"/>
    <col min="1537" max="1537" width="30.7109375" style="185" customWidth="1"/>
    <col min="1538" max="1538" width="13.7109375" style="185" customWidth="1"/>
    <col min="1539" max="1539" width="14.28515625" style="185" customWidth="1"/>
    <col min="1540" max="1540" width="13.28515625" style="185" customWidth="1"/>
    <col min="1541" max="1541" width="14.85546875" style="185" customWidth="1"/>
    <col min="1542" max="1548" width="13.7109375" style="185" customWidth="1"/>
    <col min="1549" max="1549" width="13" style="185" customWidth="1"/>
    <col min="1550" max="1550" width="12.140625" style="185" customWidth="1"/>
    <col min="1551" max="1577" width="10.140625" style="185" customWidth="1"/>
    <col min="1578" max="1587" width="10.85546875" style="185" customWidth="1"/>
    <col min="1588" max="1601" width="0" style="185" hidden="1" customWidth="1"/>
    <col min="1602" max="1628" width="10.85546875" style="185" customWidth="1"/>
    <col min="1629" max="1634" width="11.42578125" style="185" customWidth="1"/>
    <col min="1635" max="1792" width="11.42578125" style="185"/>
    <col min="1793" max="1793" width="30.7109375" style="185" customWidth="1"/>
    <col min="1794" max="1794" width="13.7109375" style="185" customWidth="1"/>
    <col min="1795" max="1795" width="14.28515625" style="185" customWidth="1"/>
    <col min="1796" max="1796" width="13.28515625" style="185" customWidth="1"/>
    <col min="1797" max="1797" width="14.85546875" style="185" customWidth="1"/>
    <col min="1798" max="1804" width="13.7109375" style="185" customWidth="1"/>
    <col min="1805" max="1805" width="13" style="185" customWidth="1"/>
    <col min="1806" max="1806" width="12.140625" style="185" customWidth="1"/>
    <col min="1807" max="1833" width="10.140625" style="185" customWidth="1"/>
    <col min="1834" max="1843" width="10.85546875" style="185" customWidth="1"/>
    <col min="1844" max="1857" width="0" style="185" hidden="1" customWidth="1"/>
    <col min="1858" max="1884" width="10.85546875" style="185" customWidth="1"/>
    <col min="1885" max="1890" width="11.42578125" style="185" customWidth="1"/>
    <col min="1891" max="2048" width="11.42578125" style="185"/>
    <col min="2049" max="2049" width="30.7109375" style="185" customWidth="1"/>
    <col min="2050" max="2050" width="13.7109375" style="185" customWidth="1"/>
    <col min="2051" max="2051" width="14.28515625" style="185" customWidth="1"/>
    <col min="2052" max="2052" width="13.28515625" style="185" customWidth="1"/>
    <col min="2053" max="2053" width="14.85546875" style="185" customWidth="1"/>
    <col min="2054" max="2060" width="13.7109375" style="185" customWidth="1"/>
    <col min="2061" max="2061" width="13" style="185" customWidth="1"/>
    <col min="2062" max="2062" width="12.140625" style="185" customWidth="1"/>
    <col min="2063" max="2089" width="10.140625" style="185" customWidth="1"/>
    <col min="2090" max="2099" width="10.85546875" style="185" customWidth="1"/>
    <col min="2100" max="2113" width="0" style="185" hidden="1" customWidth="1"/>
    <col min="2114" max="2140" width="10.85546875" style="185" customWidth="1"/>
    <col min="2141" max="2146" width="11.42578125" style="185" customWidth="1"/>
    <col min="2147" max="2304" width="11.42578125" style="185"/>
    <col min="2305" max="2305" width="30.7109375" style="185" customWidth="1"/>
    <col min="2306" max="2306" width="13.7109375" style="185" customWidth="1"/>
    <col min="2307" max="2307" width="14.28515625" style="185" customWidth="1"/>
    <col min="2308" max="2308" width="13.28515625" style="185" customWidth="1"/>
    <col min="2309" max="2309" width="14.85546875" style="185" customWidth="1"/>
    <col min="2310" max="2316" width="13.7109375" style="185" customWidth="1"/>
    <col min="2317" max="2317" width="13" style="185" customWidth="1"/>
    <col min="2318" max="2318" width="12.140625" style="185" customWidth="1"/>
    <col min="2319" max="2345" width="10.140625" style="185" customWidth="1"/>
    <col min="2346" max="2355" width="10.85546875" style="185" customWidth="1"/>
    <col min="2356" max="2369" width="0" style="185" hidden="1" customWidth="1"/>
    <col min="2370" max="2396" width="10.85546875" style="185" customWidth="1"/>
    <col min="2397" max="2402" width="11.42578125" style="185" customWidth="1"/>
    <col min="2403" max="2560" width="11.42578125" style="185"/>
    <col min="2561" max="2561" width="30.7109375" style="185" customWidth="1"/>
    <col min="2562" max="2562" width="13.7109375" style="185" customWidth="1"/>
    <col min="2563" max="2563" width="14.28515625" style="185" customWidth="1"/>
    <col min="2564" max="2564" width="13.28515625" style="185" customWidth="1"/>
    <col min="2565" max="2565" width="14.85546875" style="185" customWidth="1"/>
    <col min="2566" max="2572" width="13.7109375" style="185" customWidth="1"/>
    <col min="2573" max="2573" width="13" style="185" customWidth="1"/>
    <col min="2574" max="2574" width="12.140625" style="185" customWidth="1"/>
    <col min="2575" max="2601" width="10.140625" style="185" customWidth="1"/>
    <col min="2602" max="2611" width="10.85546875" style="185" customWidth="1"/>
    <col min="2612" max="2625" width="0" style="185" hidden="1" customWidth="1"/>
    <col min="2626" max="2652" width="10.85546875" style="185" customWidth="1"/>
    <col min="2653" max="2658" width="11.42578125" style="185" customWidth="1"/>
    <col min="2659" max="2816" width="11.42578125" style="185"/>
    <col min="2817" max="2817" width="30.7109375" style="185" customWidth="1"/>
    <col min="2818" max="2818" width="13.7109375" style="185" customWidth="1"/>
    <col min="2819" max="2819" width="14.28515625" style="185" customWidth="1"/>
    <col min="2820" max="2820" width="13.28515625" style="185" customWidth="1"/>
    <col min="2821" max="2821" width="14.85546875" style="185" customWidth="1"/>
    <col min="2822" max="2828" width="13.7109375" style="185" customWidth="1"/>
    <col min="2829" max="2829" width="13" style="185" customWidth="1"/>
    <col min="2830" max="2830" width="12.140625" style="185" customWidth="1"/>
    <col min="2831" max="2857" width="10.140625" style="185" customWidth="1"/>
    <col min="2858" max="2867" width="10.85546875" style="185" customWidth="1"/>
    <col min="2868" max="2881" width="0" style="185" hidden="1" customWidth="1"/>
    <col min="2882" max="2908" width="10.85546875" style="185" customWidth="1"/>
    <col min="2909" max="2914" width="11.42578125" style="185" customWidth="1"/>
    <col min="2915" max="3072" width="11.42578125" style="185"/>
    <col min="3073" max="3073" width="30.7109375" style="185" customWidth="1"/>
    <col min="3074" max="3074" width="13.7109375" style="185" customWidth="1"/>
    <col min="3075" max="3075" width="14.28515625" style="185" customWidth="1"/>
    <col min="3076" max="3076" width="13.28515625" style="185" customWidth="1"/>
    <col min="3077" max="3077" width="14.85546875" style="185" customWidth="1"/>
    <col min="3078" max="3084" width="13.7109375" style="185" customWidth="1"/>
    <col min="3085" max="3085" width="13" style="185" customWidth="1"/>
    <col min="3086" max="3086" width="12.140625" style="185" customWidth="1"/>
    <col min="3087" max="3113" width="10.140625" style="185" customWidth="1"/>
    <col min="3114" max="3123" width="10.85546875" style="185" customWidth="1"/>
    <col min="3124" max="3137" width="0" style="185" hidden="1" customWidth="1"/>
    <col min="3138" max="3164" width="10.85546875" style="185" customWidth="1"/>
    <col min="3165" max="3170" width="11.42578125" style="185" customWidth="1"/>
    <col min="3171" max="3328" width="11.42578125" style="185"/>
    <col min="3329" max="3329" width="30.7109375" style="185" customWidth="1"/>
    <col min="3330" max="3330" width="13.7109375" style="185" customWidth="1"/>
    <col min="3331" max="3331" width="14.28515625" style="185" customWidth="1"/>
    <col min="3332" max="3332" width="13.28515625" style="185" customWidth="1"/>
    <col min="3333" max="3333" width="14.85546875" style="185" customWidth="1"/>
    <col min="3334" max="3340" width="13.7109375" style="185" customWidth="1"/>
    <col min="3341" max="3341" width="13" style="185" customWidth="1"/>
    <col min="3342" max="3342" width="12.140625" style="185" customWidth="1"/>
    <col min="3343" max="3369" width="10.140625" style="185" customWidth="1"/>
    <col min="3370" max="3379" width="10.85546875" style="185" customWidth="1"/>
    <col min="3380" max="3393" width="0" style="185" hidden="1" customWidth="1"/>
    <col min="3394" max="3420" width="10.85546875" style="185" customWidth="1"/>
    <col min="3421" max="3426" width="11.42578125" style="185" customWidth="1"/>
    <col min="3427" max="3584" width="11.42578125" style="185"/>
    <col min="3585" max="3585" width="30.7109375" style="185" customWidth="1"/>
    <col min="3586" max="3586" width="13.7109375" style="185" customWidth="1"/>
    <col min="3587" max="3587" width="14.28515625" style="185" customWidth="1"/>
    <col min="3588" max="3588" width="13.28515625" style="185" customWidth="1"/>
    <col min="3589" max="3589" width="14.85546875" style="185" customWidth="1"/>
    <col min="3590" max="3596" width="13.7109375" style="185" customWidth="1"/>
    <col min="3597" max="3597" width="13" style="185" customWidth="1"/>
    <col min="3598" max="3598" width="12.140625" style="185" customWidth="1"/>
    <col min="3599" max="3625" width="10.140625" style="185" customWidth="1"/>
    <col min="3626" max="3635" width="10.85546875" style="185" customWidth="1"/>
    <col min="3636" max="3649" width="0" style="185" hidden="1" customWidth="1"/>
    <col min="3650" max="3676" width="10.85546875" style="185" customWidth="1"/>
    <col min="3677" max="3682" width="11.42578125" style="185" customWidth="1"/>
    <col min="3683" max="3840" width="11.42578125" style="185"/>
    <col min="3841" max="3841" width="30.7109375" style="185" customWidth="1"/>
    <col min="3842" max="3842" width="13.7109375" style="185" customWidth="1"/>
    <col min="3843" max="3843" width="14.28515625" style="185" customWidth="1"/>
    <col min="3844" max="3844" width="13.28515625" style="185" customWidth="1"/>
    <col min="3845" max="3845" width="14.85546875" style="185" customWidth="1"/>
    <col min="3846" max="3852" width="13.7109375" style="185" customWidth="1"/>
    <col min="3853" max="3853" width="13" style="185" customWidth="1"/>
    <col min="3854" max="3854" width="12.140625" style="185" customWidth="1"/>
    <col min="3855" max="3881" width="10.140625" style="185" customWidth="1"/>
    <col min="3882" max="3891" width="10.85546875" style="185" customWidth="1"/>
    <col min="3892" max="3905" width="0" style="185" hidden="1" customWidth="1"/>
    <col min="3906" max="3932" width="10.85546875" style="185" customWidth="1"/>
    <col min="3933" max="3938" width="11.42578125" style="185" customWidth="1"/>
    <col min="3939" max="4096" width="11.42578125" style="185"/>
    <col min="4097" max="4097" width="30.7109375" style="185" customWidth="1"/>
    <col min="4098" max="4098" width="13.7109375" style="185" customWidth="1"/>
    <col min="4099" max="4099" width="14.28515625" style="185" customWidth="1"/>
    <col min="4100" max="4100" width="13.28515625" style="185" customWidth="1"/>
    <col min="4101" max="4101" width="14.85546875" style="185" customWidth="1"/>
    <col min="4102" max="4108" width="13.7109375" style="185" customWidth="1"/>
    <col min="4109" max="4109" width="13" style="185" customWidth="1"/>
    <col min="4110" max="4110" width="12.140625" style="185" customWidth="1"/>
    <col min="4111" max="4137" width="10.140625" style="185" customWidth="1"/>
    <col min="4138" max="4147" width="10.85546875" style="185" customWidth="1"/>
    <col min="4148" max="4161" width="0" style="185" hidden="1" customWidth="1"/>
    <col min="4162" max="4188" width="10.85546875" style="185" customWidth="1"/>
    <col min="4189" max="4194" width="11.42578125" style="185" customWidth="1"/>
    <col min="4195" max="4352" width="11.42578125" style="185"/>
    <col min="4353" max="4353" width="30.7109375" style="185" customWidth="1"/>
    <col min="4354" max="4354" width="13.7109375" style="185" customWidth="1"/>
    <col min="4355" max="4355" width="14.28515625" style="185" customWidth="1"/>
    <col min="4356" max="4356" width="13.28515625" style="185" customWidth="1"/>
    <col min="4357" max="4357" width="14.85546875" style="185" customWidth="1"/>
    <col min="4358" max="4364" width="13.7109375" style="185" customWidth="1"/>
    <col min="4365" max="4365" width="13" style="185" customWidth="1"/>
    <col min="4366" max="4366" width="12.140625" style="185" customWidth="1"/>
    <col min="4367" max="4393" width="10.140625" style="185" customWidth="1"/>
    <col min="4394" max="4403" width="10.85546875" style="185" customWidth="1"/>
    <col min="4404" max="4417" width="0" style="185" hidden="1" customWidth="1"/>
    <col min="4418" max="4444" width="10.85546875" style="185" customWidth="1"/>
    <col min="4445" max="4450" width="11.42578125" style="185" customWidth="1"/>
    <col min="4451" max="4608" width="11.42578125" style="185"/>
    <col min="4609" max="4609" width="30.7109375" style="185" customWidth="1"/>
    <col min="4610" max="4610" width="13.7109375" style="185" customWidth="1"/>
    <col min="4611" max="4611" width="14.28515625" style="185" customWidth="1"/>
    <col min="4612" max="4612" width="13.28515625" style="185" customWidth="1"/>
    <col min="4613" max="4613" width="14.85546875" style="185" customWidth="1"/>
    <col min="4614" max="4620" width="13.7109375" style="185" customWidth="1"/>
    <col min="4621" max="4621" width="13" style="185" customWidth="1"/>
    <col min="4622" max="4622" width="12.140625" style="185" customWidth="1"/>
    <col min="4623" max="4649" width="10.140625" style="185" customWidth="1"/>
    <col min="4650" max="4659" width="10.85546875" style="185" customWidth="1"/>
    <col min="4660" max="4673" width="0" style="185" hidden="1" customWidth="1"/>
    <col min="4674" max="4700" width="10.85546875" style="185" customWidth="1"/>
    <col min="4701" max="4706" width="11.42578125" style="185" customWidth="1"/>
    <col min="4707" max="4864" width="11.42578125" style="185"/>
    <col min="4865" max="4865" width="30.7109375" style="185" customWidth="1"/>
    <col min="4866" max="4866" width="13.7109375" style="185" customWidth="1"/>
    <col min="4867" max="4867" width="14.28515625" style="185" customWidth="1"/>
    <col min="4868" max="4868" width="13.28515625" style="185" customWidth="1"/>
    <col min="4869" max="4869" width="14.85546875" style="185" customWidth="1"/>
    <col min="4870" max="4876" width="13.7109375" style="185" customWidth="1"/>
    <col min="4877" max="4877" width="13" style="185" customWidth="1"/>
    <col min="4878" max="4878" width="12.140625" style="185" customWidth="1"/>
    <col min="4879" max="4905" width="10.140625" style="185" customWidth="1"/>
    <col min="4906" max="4915" width="10.85546875" style="185" customWidth="1"/>
    <col min="4916" max="4929" width="0" style="185" hidden="1" customWidth="1"/>
    <col min="4930" max="4956" width="10.85546875" style="185" customWidth="1"/>
    <col min="4957" max="4962" width="11.42578125" style="185" customWidth="1"/>
    <col min="4963" max="5120" width="11.42578125" style="185"/>
    <col min="5121" max="5121" width="30.7109375" style="185" customWidth="1"/>
    <col min="5122" max="5122" width="13.7109375" style="185" customWidth="1"/>
    <col min="5123" max="5123" width="14.28515625" style="185" customWidth="1"/>
    <col min="5124" max="5124" width="13.28515625" style="185" customWidth="1"/>
    <col min="5125" max="5125" width="14.85546875" style="185" customWidth="1"/>
    <col min="5126" max="5132" width="13.7109375" style="185" customWidth="1"/>
    <col min="5133" max="5133" width="13" style="185" customWidth="1"/>
    <col min="5134" max="5134" width="12.140625" style="185" customWidth="1"/>
    <col min="5135" max="5161" width="10.140625" style="185" customWidth="1"/>
    <col min="5162" max="5171" width="10.85546875" style="185" customWidth="1"/>
    <col min="5172" max="5185" width="0" style="185" hidden="1" customWidth="1"/>
    <col min="5186" max="5212" width="10.85546875" style="185" customWidth="1"/>
    <col min="5213" max="5218" width="11.42578125" style="185" customWidth="1"/>
    <col min="5219" max="5376" width="11.42578125" style="185"/>
    <col min="5377" max="5377" width="30.7109375" style="185" customWidth="1"/>
    <col min="5378" max="5378" width="13.7109375" style="185" customWidth="1"/>
    <col min="5379" max="5379" width="14.28515625" style="185" customWidth="1"/>
    <col min="5380" max="5380" width="13.28515625" style="185" customWidth="1"/>
    <col min="5381" max="5381" width="14.85546875" style="185" customWidth="1"/>
    <col min="5382" max="5388" width="13.7109375" style="185" customWidth="1"/>
    <col min="5389" max="5389" width="13" style="185" customWidth="1"/>
    <col min="5390" max="5390" width="12.140625" style="185" customWidth="1"/>
    <col min="5391" max="5417" width="10.140625" style="185" customWidth="1"/>
    <col min="5418" max="5427" width="10.85546875" style="185" customWidth="1"/>
    <col min="5428" max="5441" width="0" style="185" hidden="1" customWidth="1"/>
    <col min="5442" max="5468" width="10.85546875" style="185" customWidth="1"/>
    <col min="5469" max="5474" width="11.42578125" style="185" customWidth="1"/>
    <col min="5475" max="5632" width="11.42578125" style="185"/>
    <col min="5633" max="5633" width="30.7109375" style="185" customWidth="1"/>
    <col min="5634" max="5634" width="13.7109375" style="185" customWidth="1"/>
    <col min="5635" max="5635" width="14.28515625" style="185" customWidth="1"/>
    <col min="5636" max="5636" width="13.28515625" style="185" customWidth="1"/>
    <col min="5637" max="5637" width="14.85546875" style="185" customWidth="1"/>
    <col min="5638" max="5644" width="13.7109375" style="185" customWidth="1"/>
    <col min="5645" max="5645" width="13" style="185" customWidth="1"/>
    <col min="5646" max="5646" width="12.140625" style="185" customWidth="1"/>
    <col min="5647" max="5673" width="10.140625" style="185" customWidth="1"/>
    <col min="5674" max="5683" width="10.85546875" style="185" customWidth="1"/>
    <col min="5684" max="5697" width="0" style="185" hidden="1" customWidth="1"/>
    <col min="5698" max="5724" width="10.85546875" style="185" customWidth="1"/>
    <col min="5725" max="5730" width="11.42578125" style="185" customWidth="1"/>
    <col min="5731" max="5888" width="11.42578125" style="185"/>
    <col min="5889" max="5889" width="30.7109375" style="185" customWidth="1"/>
    <col min="5890" max="5890" width="13.7109375" style="185" customWidth="1"/>
    <col min="5891" max="5891" width="14.28515625" style="185" customWidth="1"/>
    <col min="5892" max="5892" width="13.28515625" style="185" customWidth="1"/>
    <col min="5893" max="5893" width="14.85546875" style="185" customWidth="1"/>
    <col min="5894" max="5900" width="13.7109375" style="185" customWidth="1"/>
    <col min="5901" max="5901" width="13" style="185" customWidth="1"/>
    <col min="5902" max="5902" width="12.140625" style="185" customWidth="1"/>
    <col min="5903" max="5929" width="10.140625" style="185" customWidth="1"/>
    <col min="5930" max="5939" width="10.85546875" style="185" customWidth="1"/>
    <col min="5940" max="5953" width="0" style="185" hidden="1" customWidth="1"/>
    <col min="5954" max="5980" width="10.85546875" style="185" customWidth="1"/>
    <col min="5981" max="5986" width="11.42578125" style="185" customWidth="1"/>
    <col min="5987" max="6144" width="11.42578125" style="185"/>
    <col min="6145" max="6145" width="30.7109375" style="185" customWidth="1"/>
    <col min="6146" max="6146" width="13.7109375" style="185" customWidth="1"/>
    <col min="6147" max="6147" width="14.28515625" style="185" customWidth="1"/>
    <col min="6148" max="6148" width="13.28515625" style="185" customWidth="1"/>
    <col min="6149" max="6149" width="14.85546875" style="185" customWidth="1"/>
    <col min="6150" max="6156" width="13.7109375" style="185" customWidth="1"/>
    <col min="6157" max="6157" width="13" style="185" customWidth="1"/>
    <col min="6158" max="6158" width="12.140625" style="185" customWidth="1"/>
    <col min="6159" max="6185" width="10.140625" style="185" customWidth="1"/>
    <col min="6186" max="6195" width="10.85546875" style="185" customWidth="1"/>
    <col min="6196" max="6209" width="0" style="185" hidden="1" customWidth="1"/>
    <col min="6210" max="6236" width="10.85546875" style="185" customWidth="1"/>
    <col min="6237" max="6242" width="11.42578125" style="185" customWidth="1"/>
    <col min="6243" max="6400" width="11.42578125" style="185"/>
    <col min="6401" max="6401" width="30.7109375" style="185" customWidth="1"/>
    <col min="6402" max="6402" width="13.7109375" style="185" customWidth="1"/>
    <col min="6403" max="6403" width="14.28515625" style="185" customWidth="1"/>
    <col min="6404" max="6404" width="13.28515625" style="185" customWidth="1"/>
    <col min="6405" max="6405" width="14.85546875" style="185" customWidth="1"/>
    <col min="6406" max="6412" width="13.7109375" style="185" customWidth="1"/>
    <col min="6413" max="6413" width="13" style="185" customWidth="1"/>
    <col min="6414" max="6414" width="12.140625" style="185" customWidth="1"/>
    <col min="6415" max="6441" width="10.140625" style="185" customWidth="1"/>
    <col min="6442" max="6451" width="10.85546875" style="185" customWidth="1"/>
    <col min="6452" max="6465" width="0" style="185" hidden="1" customWidth="1"/>
    <col min="6466" max="6492" width="10.85546875" style="185" customWidth="1"/>
    <col min="6493" max="6498" width="11.42578125" style="185" customWidth="1"/>
    <col min="6499" max="6656" width="11.42578125" style="185"/>
    <col min="6657" max="6657" width="30.7109375" style="185" customWidth="1"/>
    <col min="6658" max="6658" width="13.7109375" style="185" customWidth="1"/>
    <col min="6659" max="6659" width="14.28515625" style="185" customWidth="1"/>
    <col min="6660" max="6660" width="13.28515625" style="185" customWidth="1"/>
    <col min="6661" max="6661" width="14.85546875" style="185" customWidth="1"/>
    <col min="6662" max="6668" width="13.7109375" style="185" customWidth="1"/>
    <col min="6669" max="6669" width="13" style="185" customWidth="1"/>
    <col min="6670" max="6670" width="12.140625" style="185" customWidth="1"/>
    <col min="6671" max="6697" width="10.140625" style="185" customWidth="1"/>
    <col min="6698" max="6707" width="10.85546875" style="185" customWidth="1"/>
    <col min="6708" max="6721" width="0" style="185" hidden="1" customWidth="1"/>
    <col min="6722" max="6748" width="10.85546875" style="185" customWidth="1"/>
    <col min="6749" max="6754" width="11.42578125" style="185" customWidth="1"/>
    <col min="6755" max="6912" width="11.42578125" style="185"/>
    <col min="6913" max="6913" width="30.7109375" style="185" customWidth="1"/>
    <col min="6914" max="6914" width="13.7109375" style="185" customWidth="1"/>
    <col min="6915" max="6915" width="14.28515625" style="185" customWidth="1"/>
    <col min="6916" max="6916" width="13.28515625" style="185" customWidth="1"/>
    <col min="6917" max="6917" width="14.85546875" style="185" customWidth="1"/>
    <col min="6918" max="6924" width="13.7109375" style="185" customWidth="1"/>
    <col min="6925" max="6925" width="13" style="185" customWidth="1"/>
    <col min="6926" max="6926" width="12.140625" style="185" customWidth="1"/>
    <col min="6927" max="6953" width="10.140625" style="185" customWidth="1"/>
    <col min="6954" max="6963" width="10.85546875" style="185" customWidth="1"/>
    <col min="6964" max="6977" width="0" style="185" hidden="1" customWidth="1"/>
    <col min="6978" max="7004" width="10.85546875" style="185" customWidth="1"/>
    <col min="7005" max="7010" width="11.42578125" style="185" customWidth="1"/>
    <col min="7011" max="7168" width="11.42578125" style="185"/>
    <col min="7169" max="7169" width="30.7109375" style="185" customWidth="1"/>
    <col min="7170" max="7170" width="13.7109375" style="185" customWidth="1"/>
    <col min="7171" max="7171" width="14.28515625" style="185" customWidth="1"/>
    <col min="7172" max="7172" width="13.28515625" style="185" customWidth="1"/>
    <col min="7173" max="7173" width="14.85546875" style="185" customWidth="1"/>
    <col min="7174" max="7180" width="13.7109375" style="185" customWidth="1"/>
    <col min="7181" max="7181" width="13" style="185" customWidth="1"/>
    <col min="7182" max="7182" width="12.140625" style="185" customWidth="1"/>
    <col min="7183" max="7209" width="10.140625" style="185" customWidth="1"/>
    <col min="7210" max="7219" width="10.85546875" style="185" customWidth="1"/>
    <col min="7220" max="7233" width="0" style="185" hidden="1" customWidth="1"/>
    <col min="7234" max="7260" width="10.85546875" style="185" customWidth="1"/>
    <col min="7261" max="7266" width="11.42578125" style="185" customWidth="1"/>
    <col min="7267" max="7424" width="11.42578125" style="185"/>
    <col min="7425" max="7425" width="30.7109375" style="185" customWidth="1"/>
    <col min="7426" max="7426" width="13.7109375" style="185" customWidth="1"/>
    <col min="7427" max="7427" width="14.28515625" style="185" customWidth="1"/>
    <col min="7428" max="7428" width="13.28515625" style="185" customWidth="1"/>
    <col min="7429" max="7429" width="14.85546875" style="185" customWidth="1"/>
    <col min="7430" max="7436" width="13.7109375" style="185" customWidth="1"/>
    <col min="7437" max="7437" width="13" style="185" customWidth="1"/>
    <col min="7438" max="7438" width="12.140625" style="185" customWidth="1"/>
    <col min="7439" max="7465" width="10.140625" style="185" customWidth="1"/>
    <col min="7466" max="7475" width="10.85546875" style="185" customWidth="1"/>
    <col min="7476" max="7489" width="0" style="185" hidden="1" customWidth="1"/>
    <col min="7490" max="7516" width="10.85546875" style="185" customWidth="1"/>
    <col min="7517" max="7522" width="11.42578125" style="185" customWidth="1"/>
    <col min="7523" max="7680" width="11.42578125" style="185"/>
    <col min="7681" max="7681" width="30.7109375" style="185" customWidth="1"/>
    <col min="7682" max="7682" width="13.7109375" style="185" customWidth="1"/>
    <col min="7683" max="7683" width="14.28515625" style="185" customWidth="1"/>
    <col min="7684" max="7684" width="13.28515625" style="185" customWidth="1"/>
    <col min="7685" max="7685" width="14.85546875" style="185" customWidth="1"/>
    <col min="7686" max="7692" width="13.7109375" style="185" customWidth="1"/>
    <col min="7693" max="7693" width="13" style="185" customWidth="1"/>
    <col min="7694" max="7694" width="12.140625" style="185" customWidth="1"/>
    <col min="7695" max="7721" width="10.140625" style="185" customWidth="1"/>
    <col min="7722" max="7731" width="10.85546875" style="185" customWidth="1"/>
    <col min="7732" max="7745" width="0" style="185" hidden="1" customWidth="1"/>
    <col min="7746" max="7772" width="10.85546875" style="185" customWidth="1"/>
    <col min="7773" max="7778" width="11.42578125" style="185" customWidth="1"/>
    <col min="7779" max="7936" width="11.42578125" style="185"/>
    <col min="7937" max="7937" width="30.7109375" style="185" customWidth="1"/>
    <col min="7938" max="7938" width="13.7109375" style="185" customWidth="1"/>
    <col min="7939" max="7939" width="14.28515625" style="185" customWidth="1"/>
    <col min="7940" max="7940" width="13.28515625" style="185" customWidth="1"/>
    <col min="7941" max="7941" width="14.85546875" style="185" customWidth="1"/>
    <col min="7942" max="7948" width="13.7109375" style="185" customWidth="1"/>
    <col min="7949" max="7949" width="13" style="185" customWidth="1"/>
    <col min="7950" max="7950" width="12.140625" style="185" customWidth="1"/>
    <col min="7951" max="7977" width="10.140625" style="185" customWidth="1"/>
    <col min="7978" max="7987" width="10.85546875" style="185" customWidth="1"/>
    <col min="7988" max="8001" width="0" style="185" hidden="1" customWidth="1"/>
    <col min="8002" max="8028" width="10.85546875" style="185" customWidth="1"/>
    <col min="8029" max="8034" width="11.42578125" style="185" customWidth="1"/>
    <col min="8035" max="8192" width="11.42578125" style="185"/>
    <col min="8193" max="8193" width="30.7109375" style="185" customWidth="1"/>
    <col min="8194" max="8194" width="13.7109375" style="185" customWidth="1"/>
    <col min="8195" max="8195" width="14.28515625" style="185" customWidth="1"/>
    <col min="8196" max="8196" width="13.28515625" style="185" customWidth="1"/>
    <col min="8197" max="8197" width="14.85546875" style="185" customWidth="1"/>
    <col min="8198" max="8204" width="13.7109375" style="185" customWidth="1"/>
    <col min="8205" max="8205" width="13" style="185" customWidth="1"/>
    <col min="8206" max="8206" width="12.140625" style="185" customWidth="1"/>
    <col min="8207" max="8233" width="10.140625" style="185" customWidth="1"/>
    <col min="8234" max="8243" width="10.85546875" style="185" customWidth="1"/>
    <col min="8244" max="8257" width="0" style="185" hidden="1" customWidth="1"/>
    <col min="8258" max="8284" width="10.85546875" style="185" customWidth="1"/>
    <col min="8285" max="8290" width="11.42578125" style="185" customWidth="1"/>
    <col min="8291" max="8448" width="11.42578125" style="185"/>
    <col min="8449" max="8449" width="30.7109375" style="185" customWidth="1"/>
    <col min="8450" max="8450" width="13.7109375" style="185" customWidth="1"/>
    <col min="8451" max="8451" width="14.28515625" style="185" customWidth="1"/>
    <col min="8452" max="8452" width="13.28515625" style="185" customWidth="1"/>
    <col min="8453" max="8453" width="14.85546875" style="185" customWidth="1"/>
    <col min="8454" max="8460" width="13.7109375" style="185" customWidth="1"/>
    <col min="8461" max="8461" width="13" style="185" customWidth="1"/>
    <col min="8462" max="8462" width="12.140625" style="185" customWidth="1"/>
    <col min="8463" max="8489" width="10.140625" style="185" customWidth="1"/>
    <col min="8490" max="8499" width="10.85546875" style="185" customWidth="1"/>
    <col min="8500" max="8513" width="0" style="185" hidden="1" customWidth="1"/>
    <col min="8514" max="8540" width="10.85546875" style="185" customWidth="1"/>
    <col min="8541" max="8546" width="11.42578125" style="185" customWidth="1"/>
    <col min="8547" max="8704" width="11.42578125" style="185"/>
    <col min="8705" max="8705" width="30.7109375" style="185" customWidth="1"/>
    <col min="8706" max="8706" width="13.7109375" style="185" customWidth="1"/>
    <col min="8707" max="8707" width="14.28515625" style="185" customWidth="1"/>
    <col min="8708" max="8708" width="13.28515625" style="185" customWidth="1"/>
    <col min="8709" max="8709" width="14.85546875" style="185" customWidth="1"/>
    <col min="8710" max="8716" width="13.7109375" style="185" customWidth="1"/>
    <col min="8717" max="8717" width="13" style="185" customWidth="1"/>
    <col min="8718" max="8718" width="12.140625" style="185" customWidth="1"/>
    <col min="8719" max="8745" width="10.140625" style="185" customWidth="1"/>
    <col min="8746" max="8755" width="10.85546875" style="185" customWidth="1"/>
    <col min="8756" max="8769" width="0" style="185" hidden="1" customWidth="1"/>
    <col min="8770" max="8796" width="10.85546875" style="185" customWidth="1"/>
    <col min="8797" max="8802" width="11.42578125" style="185" customWidth="1"/>
    <col min="8803" max="8960" width="11.42578125" style="185"/>
    <col min="8961" max="8961" width="30.7109375" style="185" customWidth="1"/>
    <col min="8962" max="8962" width="13.7109375" style="185" customWidth="1"/>
    <col min="8963" max="8963" width="14.28515625" style="185" customWidth="1"/>
    <col min="8964" max="8964" width="13.28515625" style="185" customWidth="1"/>
    <col min="8965" max="8965" width="14.85546875" style="185" customWidth="1"/>
    <col min="8966" max="8972" width="13.7109375" style="185" customWidth="1"/>
    <col min="8973" max="8973" width="13" style="185" customWidth="1"/>
    <col min="8974" max="8974" width="12.140625" style="185" customWidth="1"/>
    <col min="8975" max="9001" width="10.140625" style="185" customWidth="1"/>
    <col min="9002" max="9011" width="10.85546875" style="185" customWidth="1"/>
    <col min="9012" max="9025" width="0" style="185" hidden="1" customWidth="1"/>
    <col min="9026" max="9052" width="10.85546875" style="185" customWidth="1"/>
    <col min="9053" max="9058" width="11.42578125" style="185" customWidth="1"/>
    <col min="9059" max="9216" width="11.42578125" style="185"/>
    <col min="9217" max="9217" width="30.7109375" style="185" customWidth="1"/>
    <col min="9218" max="9218" width="13.7109375" style="185" customWidth="1"/>
    <col min="9219" max="9219" width="14.28515625" style="185" customWidth="1"/>
    <col min="9220" max="9220" width="13.28515625" style="185" customWidth="1"/>
    <col min="9221" max="9221" width="14.85546875" style="185" customWidth="1"/>
    <col min="9222" max="9228" width="13.7109375" style="185" customWidth="1"/>
    <col min="9229" max="9229" width="13" style="185" customWidth="1"/>
    <col min="9230" max="9230" width="12.140625" style="185" customWidth="1"/>
    <col min="9231" max="9257" width="10.140625" style="185" customWidth="1"/>
    <col min="9258" max="9267" width="10.85546875" style="185" customWidth="1"/>
    <col min="9268" max="9281" width="0" style="185" hidden="1" customWidth="1"/>
    <col min="9282" max="9308" width="10.85546875" style="185" customWidth="1"/>
    <col min="9309" max="9314" width="11.42578125" style="185" customWidth="1"/>
    <col min="9315" max="9472" width="11.42578125" style="185"/>
    <col min="9473" max="9473" width="30.7109375" style="185" customWidth="1"/>
    <col min="9474" max="9474" width="13.7109375" style="185" customWidth="1"/>
    <col min="9475" max="9475" width="14.28515625" style="185" customWidth="1"/>
    <col min="9476" max="9476" width="13.28515625" style="185" customWidth="1"/>
    <col min="9477" max="9477" width="14.85546875" style="185" customWidth="1"/>
    <col min="9478" max="9484" width="13.7109375" style="185" customWidth="1"/>
    <col min="9485" max="9485" width="13" style="185" customWidth="1"/>
    <col min="9486" max="9486" width="12.140625" style="185" customWidth="1"/>
    <col min="9487" max="9513" width="10.140625" style="185" customWidth="1"/>
    <col min="9514" max="9523" width="10.85546875" style="185" customWidth="1"/>
    <col min="9524" max="9537" width="0" style="185" hidden="1" customWidth="1"/>
    <col min="9538" max="9564" width="10.85546875" style="185" customWidth="1"/>
    <col min="9565" max="9570" width="11.42578125" style="185" customWidth="1"/>
    <col min="9571" max="9728" width="11.42578125" style="185"/>
    <col min="9729" max="9729" width="30.7109375" style="185" customWidth="1"/>
    <col min="9730" max="9730" width="13.7109375" style="185" customWidth="1"/>
    <col min="9731" max="9731" width="14.28515625" style="185" customWidth="1"/>
    <col min="9732" max="9732" width="13.28515625" style="185" customWidth="1"/>
    <col min="9733" max="9733" width="14.85546875" style="185" customWidth="1"/>
    <col min="9734" max="9740" width="13.7109375" style="185" customWidth="1"/>
    <col min="9741" max="9741" width="13" style="185" customWidth="1"/>
    <col min="9742" max="9742" width="12.140625" style="185" customWidth="1"/>
    <col min="9743" max="9769" width="10.140625" style="185" customWidth="1"/>
    <col min="9770" max="9779" width="10.85546875" style="185" customWidth="1"/>
    <col min="9780" max="9793" width="0" style="185" hidden="1" customWidth="1"/>
    <col min="9794" max="9820" width="10.85546875" style="185" customWidth="1"/>
    <col min="9821" max="9826" width="11.42578125" style="185" customWidth="1"/>
    <col min="9827" max="9984" width="11.42578125" style="185"/>
    <col min="9985" max="9985" width="30.7109375" style="185" customWidth="1"/>
    <col min="9986" max="9986" width="13.7109375" style="185" customWidth="1"/>
    <col min="9987" max="9987" width="14.28515625" style="185" customWidth="1"/>
    <col min="9988" max="9988" width="13.28515625" style="185" customWidth="1"/>
    <col min="9989" max="9989" width="14.85546875" style="185" customWidth="1"/>
    <col min="9990" max="9996" width="13.7109375" style="185" customWidth="1"/>
    <col min="9997" max="9997" width="13" style="185" customWidth="1"/>
    <col min="9998" max="9998" width="12.140625" style="185" customWidth="1"/>
    <col min="9999" max="10025" width="10.140625" style="185" customWidth="1"/>
    <col min="10026" max="10035" width="10.85546875" style="185" customWidth="1"/>
    <col min="10036" max="10049" width="0" style="185" hidden="1" customWidth="1"/>
    <col min="10050" max="10076" width="10.85546875" style="185" customWidth="1"/>
    <col min="10077" max="10082" width="11.42578125" style="185" customWidth="1"/>
    <col min="10083" max="10240" width="11.42578125" style="185"/>
    <col min="10241" max="10241" width="30.7109375" style="185" customWidth="1"/>
    <col min="10242" max="10242" width="13.7109375" style="185" customWidth="1"/>
    <col min="10243" max="10243" width="14.28515625" style="185" customWidth="1"/>
    <col min="10244" max="10244" width="13.28515625" style="185" customWidth="1"/>
    <col min="10245" max="10245" width="14.85546875" style="185" customWidth="1"/>
    <col min="10246" max="10252" width="13.7109375" style="185" customWidth="1"/>
    <col min="10253" max="10253" width="13" style="185" customWidth="1"/>
    <col min="10254" max="10254" width="12.140625" style="185" customWidth="1"/>
    <col min="10255" max="10281" width="10.140625" style="185" customWidth="1"/>
    <col min="10282" max="10291" width="10.85546875" style="185" customWidth="1"/>
    <col min="10292" max="10305" width="0" style="185" hidden="1" customWidth="1"/>
    <col min="10306" max="10332" width="10.85546875" style="185" customWidth="1"/>
    <col min="10333" max="10338" width="11.42578125" style="185" customWidth="1"/>
    <col min="10339" max="10496" width="11.42578125" style="185"/>
    <col min="10497" max="10497" width="30.7109375" style="185" customWidth="1"/>
    <col min="10498" max="10498" width="13.7109375" style="185" customWidth="1"/>
    <col min="10499" max="10499" width="14.28515625" style="185" customWidth="1"/>
    <col min="10500" max="10500" width="13.28515625" style="185" customWidth="1"/>
    <col min="10501" max="10501" width="14.85546875" style="185" customWidth="1"/>
    <col min="10502" max="10508" width="13.7109375" style="185" customWidth="1"/>
    <col min="10509" max="10509" width="13" style="185" customWidth="1"/>
    <col min="10510" max="10510" width="12.140625" style="185" customWidth="1"/>
    <col min="10511" max="10537" width="10.140625" style="185" customWidth="1"/>
    <col min="10538" max="10547" width="10.85546875" style="185" customWidth="1"/>
    <col min="10548" max="10561" width="0" style="185" hidden="1" customWidth="1"/>
    <col min="10562" max="10588" width="10.85546875" style="185" customWidth="1"/>
    <col min="10589" max="10594" width="11.42578125" style="185" customWidth="1"/>
    <col min="10595" max="10752" width="11.42578125" style="185"/>
    <col min="10753" max="10753" width="30.7109375" style="185" customWidth="1"/>
    <col min="10754" max="10754" width="13.7109375" style="185" customWidth="1"/>
    <col min="10755" max="10755" width="14.28515625" style="185" customWidth="1"/>
    <col min="10756" max="10756" width="13.28515625" style="185" customWidth="1"/>
    <col min="10757" max="10757" width="14.85546875" style="185" customWidth="1"/>
    <col min="10758" max="10764" width="13.7109375" style="185" customWidth="1"/>
    <col min="10765" max="10765" width="13" style="185" customWidth="1"/>
    <col min="10766" max="10766" width="12.140625" style="185" customWidth="1"/>
    <col min="10767" max="10793" width="10.140625" style="185" customWidth="1"/>
    <col min="10794" max="10803" width="10.85546875" style="185" customWidth="1"/>
    <col min="10804" max="10817" width="0" style="185" hidden="1" customWidth="1"/>
    <col min="10818" max="10844" width="10.85546875" style="185" customWidth="1"/>
    <col min="10845" max="10850" width="11.42578125" style="185" customWidth="1"/>
    <col min="10851" max="11008" width="11.42578125" style="185"/>
    <col min="11009" max="11009" width="30.7109375" style="185" customWidth="1"/>
    <col min="11010" max="11010" width="13.7109375" style="185" customWidth="1"/>
    <col min="11011" max="11011" width="14.28515625" style="185" customWidth="1"/>
    <col min="11012" max="11012" width="13.28515625" style="185" customWidth="1"/>
    <col min="11013" max="11013" width="14.85546875" style="185" customWidth="1"/>
    <col min="11014" max="11020" width="13.7109375" style="185" customWidth="1"/>
    <col min="11021" max="11021" width="13" style="185" customWidth="1"/>
    <col min="11022" max="11022" width="12.140625" style="185" customWidth="1"/>
    <col min="11023" max="11049" width="10.140625" style="185" customWidth="1"/>
    <col min="11050" max="11059" width="10.85546875" style="185" customWidth="1"/>
    <col min="11060" max="11073" width="0" style="185" hidden="1" customWidth="1"/>
    <col min="11074" max="11100" width="10.85546875" style="185" customWidth="1"/>
    <col min="11101" max="11106" width="11.42578125" style="185" customWidth="1"/>
    <col min="11107" max="11264" width="11.42578125" style="185"/>
    <col min="11265" max="11265" width="30.7109375" style="185" customWidth="1"/>
    <col min="11266" max="11266" width="13.7109375" style="185" customWidth="1"/>
    <col min="11267" max="11267" width="14.28515625" style="185" customWidth="1"/>
    <col min="11268" max="11268" width="13.28515625" style="185" customWidth="1"/>
    <col min="11269" max="11269" width="14.85546875" style="185" customWidth="1"/>
    <col min="11270" max="11276" width="13.7109375" style="185" customWidth="1"/>
    <col min="11277" max="11277" width="13" style="185" customWidth="1"/>
    <col min="11278" max="11278" width="12.140625" style="185" customWidth="1"/>
    <col min="11279" max="11305" width="10.140625" style="185" customWidth="1"/>
    <col min="11306" max="11315" width="10.85546875" style="185" customWidth="1"/>
    <col min="11316" max="11329" width="0" style="185" hidden="1" customWidth="1"/>
    <col min="11330" max="11356" width="10.85546875" style="185" customWidth="1"/>
    <col min="11357" max="11362" width="11.42578125" style="185" customWidth="1"/>
    <col min="11363" max="11520" width="11.42578125" style="185"/>
    <col min="11521" max="11521" width="30.7109375" style="185" customWidth="1"/>
    <col min="11522" max="11522" width="13.7109375" style="185" customWidth="1"/>
    <col min="11523" max="11523" width="14.28515625" style="185" customWidth="1"/>
    <col min="11524" max="11524" width="13.28515625" style="185" customWidth="1"/>
    <col min="11525" max="11525" width="14.85546875" style="185" customWidth="1"/>
    <col min="11526" max="11532" width="13.7109375" style="185" customWidth="1"/>
    <col min="11533" max="11533" width="13" style="185" customWidth="1"/>
    <col min="11534" max="11534" width="12.140625" style="185" customWidth="1"/>
    <col min="11535" max="11561" width="10.140625" style="185" customWidth="1"/>
    <col min="11562" max="11571" width="10.85546875" style="185" customWidth="1"/>
    <col min="11572" max="11585" width="0" style="185" hidden="1" customWidth="1"/>
    <col min="11586" max="11612" width="10.85546875" style="185" customWidth="1"/>
    <col min="11613" max="11618" width="11.42578125" style="185" customWidth="1"/>
    <col min="11619" max="11776" width="11.42578125" style="185"/>
    <col min="11777" max="11777" width="30.7109375" style="185" customWidth="1"/>
    <col min="11778" max="11778" width="13.7109375" style="185" customWidth="1"/>
    <col min="11779" max="11779" width="14.28515625" style="185" customWidth="1"/>
    <col min="11780" max="11780" width="13.28515625" style="185" customWidth="1"/>
    <col min="11781" max="11781" width="14.85546875" style="185" customWidth="1"/>
    <col min="11782" max="11788" width="13.7109375" style="185" customWidth="1"/>
    <col min="11789" max="11789" width="13" style="185" customWidth="1"/>
    <col min="11790" max="11790" width="12.140625" style="185" customWidth="1"/>
    <col min="11791" max="11817" width="10.140625" style="185" customWidth="1"/>
    <col min="11818" max="11827" width="10.85546875" style="185" customWidth="1"/>
    <col min="11828" max="11841" width="0" style="185" hidden="1" customWidth="1"/>
    <col min="11842" max="11868" width="10.85546875" style="185" customWidth="1"/>
    <col min="11869" max="11874" width="11.42578125" style="185" customWidth="1"/>
    <col min="11875" max="12032" width="11.42578125" style="185"/>
    <col min="12033" max="12033" width="30.7109375" style="185" customWidth="1"/>
    <col min="12034" max="12034" width="13.7109375" style="185" customWidth="1"/>
    <col min="12035" max="12035" width="14.28515625" style="185" customWidth="1"/>
    <col min="12036" max="12036" width="13.28515625" style="185" customWidth="1"/>
    <col min="12037" max="12037" width="14.85546875" style="185" customWidth="1"/>
    <col min="12038" max="12044" width="13.7109375" style="185" customWidth="1"/>
    <col min="12045" max="12045" width="13" style="185" customWidth="1"/>
    <col min="12046" max="12046" width="12.140625" style="185" customWidth="1"/>
    <col min="12047" max="12073" width="10.140625" style="185" customWidth="1"/>
    <col min="12074" max="12083" width="10.85546875" style="185" customWidth="1"/>
    <col min="12084" max="12097" width="0" style="185" hidden="1" customWidth="1"/>
    <col min="12098" max="12124" width="10.85546875" style="185" customWidth="1"/>
    <col min="12125" max="12130" width="11.42578125" style="185" customWidth="1"/>
    <col min="12131" max="12288" width="11.42578125" style="185"/>
    <col min="12289" max="12289" width="30.7109375" style="185" customWidth="1"/>
    <col min="12290" max="12290" width="13.7109375" style="185" customWidth="1"/>
    <col min="12291" max="12291" width="14.28515625" style="185" customWidth="1"/>
    <col min="12292" max="12292" width="13.28515625" style="185" customWidth="1"/>
    <col min="12293" max="12293" width="14.85546875" style="185" customWidth="1"/>
    <col min="12294" max="12300" width="13.7109375" style="185" customWidth="1"/>
    <col min="12301" max="12301" width="13" style="185" customWidth="1"/>
    <col min="12302" max="12302" width="12.140625" style="185" customWidth="1"/>
    <col min="12303" max="12329" width="10.140625" style="185" customWidth="1"/>
    <col min="12330" max="12339" width="10.85546875" style="185" customWidth="1"/>
    <col min="12340" max="12353" width="0" style="185" hidden="1" customWidth="1"/>
    <col min="12354" max="12380" width="10.85546875" style="185" customWidth="1"/>
    <col min="12381" max="12386" width="11.42578125" style="185" customWidth="1"/>
    <col min="12387" max="12544" width="11.42578125" style="185"/>
    <col min="12545" max="12545" width="30.7109375" style="185" customWidth="1"/>
    <col min="12546" max="12546" width="13.7109375" style="185" customWidth="1"/>
    <col min="12547" max="12547" width="14.28515625" style="185" customWidth="1"/>
    <col min="12548" max="12548" width="13.28515625" style="185" customWidth="1"/>
    <col min="12549" max="12549" width="14.85546875" style="185" customWidth="1"/>
    <col min="12550" max="12556" width="13.7109375" style="185" customWidth="1"/>
    <col min="12557" max="12557" width="13" style="185" customWidth="1"/>
    <col min="12558" max="12558" width="12.140625" style="185" customWidth="1"/>
    <col min="12559" max="12585" width="10.140625" style="185" customWidth="1"/>
    <col min="12586" max="12595" width="10.85546875" style="185" customWidth="1"/>
    <col min="12596" max="12609" width="0" style="185" hidden="1" customWidth="1"/>
    <col min="12610" max="12636" width="10.85546875" style="185" customWidth="1"/>
    <col min="12637" max="12642" width="11.42578125" style="185" customWidth="1"/>
    <col min="12643" max="12800" width="11.42578125" style="185"/>
    <col min="12801" max="12801" width="30.7109375" style="185" customWidth="1"/>
    <col min="12802" max="12802" width="13.7109375" style="185" customWidth="1"/>
    <col min="12803" max="12803" width="14.28515625" style="185" customWidth="1"/>
    <col min="12804" max="12804" width="13.28515625" style="185" customWidth="1"/>
    <col min="12805" max="12805" width="14.85546875" style="185" customWidth="1"/>
    <col min="12806" max="12812" width="13.7109375" style="185" customWidth="1"/>
    <col min="12813" max="12813" width="13" style="185" customWidth="1"/>
    <col min="12814" max="12814" width="12.140625" style="185" customWidth="1"/>
    <col min="12815" max="12841" width="10.140625" style="185" customWidth="1"/>
    <col min="12842" max="12851" width="10.85546875" style="185" customWidth="1"/>
    <col min="12852" max="12865" width="0" style="185" hidden="1" customWidth="1"/>
    <col min="12866" max="12892" width="10.85546875" style="185" customWidth="1"/>
    <col min="12893" max="12898" width="11.42578125" style="185" customWidth="1"/>
    <col min="12899" max="13056" width="11.42578125" style="185"/>
    <col min="13057" max="13057" width="30.7109375" style="185" customWidth="1"/>
    <col min="13058" max="13058" width="13.7109375" style="185" customWidth="1"/>
    <col min="13059" max="13059" width="14.28515625" style="185" customWidth="1"/>
    <col min="13060" max="13060" width="13.28515625" style="185" customWidth="1"/>
    <col min="13061" max="13061" width="14.85546875" style="185" customWidth="1"/>
    <col min="13062" max="13068" width="13.7109375" style="185" customWidth="1"/>
    <col min="13069" max="13069" width="13" style="185" customWidth="1"/>
    <col min="13070" max="13070" width="12.140625" style="185" customWidth="1"/>
    <col min="13071" max="13097" width="10.140625" style="185" customWidth="1"/>
    <col min="13098" max="13107" width="10.85546875" style="185" customWidth="1"/>
    <col min="13108" max="13121" width="0" style="185" hidden="1" customWidth="1"/>
    <col min="13122" max="13148" width="10.85546875" style="185" customWidth="1"/>
    <col min="13149" max="13154" width="11.42578125" style="185" customWidth="1"/>
    <col min="13155" max="13312" width="11.42578125" style="185"/>
    <col min="13313" max="13313" width="30.7109375" style="185" customWidth="1"/>
    <col min="13314" max="13314" width="13.7109375" style="185" customWidth="1"/>
    <col min="13315" max="13315" width="14.28515625" style="185" customWidth="1"/>
    <col min="13316" max="13316" width="13.28515625" style="185" customWidth="1"/>
    <col min="13317" max="13317" width="14.85546875" style="185" customWidth="1"/>
    <col min="13318" max="13324" width="13.7109375" style="185" customWidth="1"/>
    <col min="13325" max="13325" width="13" style="185" customWidth="1"/>
    <col min="13326" max="13326" width="12.140625" style="185" customWidth="1"/>
    <col min="13327" max="13353" width="10.140625" style="185" customWidth="1"/>
    <col min="13354" max="13363" width="10.85546875" style="185" customWidth="1"/>
    <col min="13364" max="13377" width="0" style="185" hidden="1" customWidth="1"/>
    <col min="13378" max="13404" width="10.85546875" style="185" customWidth="1"/>
    <col min="13405" max="13410" width="11.42578125" style="185" customWidth="1"/>
    <col min="13411" max="13568" width="11.42578125" style="185"/>
    <col min="13569" max="13569" width="30.7109375" style="185" customWidth="1"/>
    <col min="13570" max="13570" width="13.7109375" style="185" customWidth="1"/>
    <col min="13571" max="13571" width="14.28515625" style="185" customWidth="1"/>
    <col min="13572" max="13572" width="13.28515625" style="185" customWidth="1"/>
    <col min="13573" max="13573" width="14.85546875" style="185" customWidth="1"/>
    <col min="13574" max="13580" width="13.7109375" style="185" customWidth="1"/>
    <col min="13581" max="13581" width="13" style="185" customWidth="1"/>
    <col min="13582" max="13582" width="12.140625" style="185" customWidth="1"/>
    <col min="13583" max="13609" width="10.140625" style="185" customWidth="1"/>
    <col min="13610" max="13619" width="10.85546875" style="185" customWidth="1"/>
    <col min="13620" max="13633" width="0" style="185" hidden="1" customWidth="1"/>
    <col min="13634" max="13660" width="10.85546875" style="185" customWidth="1"/>
    <col min="13661" max="13666" width="11.42578125" style="185" customWidth="1"/>
    <col min="13667" max="13824" width="11.42578125" style="185"/>
    <col min="13825" max="13825" width="30.7109375" style="185" customWidth="1"/>
    <col min="13826" max="13826" width="13.7109375" style="185" customWidth="1"/>
    <col min="13827" max="13827" width="14.28515625" style="185" customWidth="1"/>
    <col min="13828" max="13828" width="13.28515625" style="185" customWidth="1"/>
    <col min="13829" max="13829" width="14.85546875" style="185" customWidth="1"/>
    <col min="13830" max="13836" width="13.7109375" style="185" customWidth="1"/>
    <col min="13837" max="13837" width="13" style="185" customWidth="1"/>
    <col min="13838" max="13838" width="12.140625" style="185" customWidth="1"/>
    <col min="13839" max="13865" width="10.140625" style="185" customWidth="1"/>
    <col min="13866" max="13875" width="10.85546875" style="185" customWidth="1"/>
    <col min="13876" max="13889" width="0" style="185" hidden="1" customWidth="1"/>
    <col min="13890" max="13916" width="10.85546875" style="185" customWidth="1"/>
    <col min="13917" max="13922" width="11.42578125" style="185" customWidth="1"/>
    <col min="13923" max="14080" width="11.42578125" style="185"/>
    <col min="14081" max="14081" width="30.7109375" style="185" customWidth="1"/>
    <col min="14082" max="14082" width="13.7109375" style="185" customWidth="1"/>
    <col min="14083" max="14083" width="14.28515625" style="185" customWidth="1"/>
    <col min="14084" max="14084" width="13.28515625" style="185" customWidth="1"/>
    <col min="14085" max="14085" width="14.85546875" style="185" customWidth="1"/>
    <col min="14086" max="14092" width="13.7109375" style="185" customWidth="1"/>
    <col min="14093" max="14093" width="13" style="185" customWidth="1"/>
    <col min="14094" max="14094" width="12.140625" style="185" customWidth="1"/>
    <col min="14095" max="14121" width="10.140625" style="185" customWidth="1"/>
    <col min="14122" max="14131" width="10.85546875" style="185" customWidth="1"/>
    <col min="14132" max="14145" width="0" style="185" hidden="1" customWidth="1"/>
    <col min="14146" max="14172" width="10.85546875" style="185" customWidth="1"/>
    <col min="14173" max="14178" width="11.42578125" style="185" customWidth="1"/>
    <col min="14179" max="14336" width="11.42578125" style="185"/>
    <col min="14337" max="14337" width="30.7109375" style="185" customWidth="1"/>
    <col min="14338" max="14338" width="13.7109375" style="185" customWidth="1"/>
    <col min="14339" max="14339" width="14.28515625" style="185" customWidth="1"/>
    <col min="14340" max="14340" width="13.28515625" style="185" customWidth="1"/>
    <col min="14341" max="14341" width="14.85546875" style="185" customWidth="1"/>
    <col min="14342" max="14348" width="13.7109375" style="185" customWidth="1"/>
    <col min="14349" max="14349" width="13" style="185" customWidth="1"/>
    <col min="14350" max="14350" width="12.140625" style="185" customWidth="1"/>
    <col min="14351" max="14377" width="10.140625" style="185" customWidth="1"/>
    <col min="14378" max="14387" width="10.85546875" style="185" customWidth="1"/>
    <col min="14388" max="14401" width="0" style="185" hidden="1" customWidth="1"/>
    <col min="14402" max="14428" width="10.85546875" style="185" customWidth="1"/>
    <col min="14429" max="14434" width="11.42578125" style="185" customWidth="1"/>
    <col min="14435" max="14592" width="11.42578125" style="185"/>
    <col min="14593" max="14593" width="30.7109375" style="185" customWidth="1"/>
    <col min="14594" max="14594" width="13.7109375" style="185" customWidth="1"/>
    <col min="14595" max="14595" width="14.28515625" style="185" customWidth="1"/>
    <col min="14596" max="14596" width="13.28515625" style="185" customWidth="1"/>
    <col min="14597" max="14597" width="14.85546875" style="185" customWidth="1"/>
    <col min="14598" max="14604" width="13.7109375" style="185" customWidth="1"/>
    <col min="14605" max="14605" width="13" style="185" customWidth="1"/>
    <col min="14606" max="14606" width="12.140625" style="185" customWidth="1"/>
    <col min="14607" max="14633" width="10.140625" style="185" customWidth="1"/>
    <col min="14634" max="14643" width="10.85546875" style="185" customWidth="1"/>
    <col min="14644" max="14657" width="0" style="185" hidden="1" customWidth="1"/>
    <col min="14658" max="14684" width="10.85546875" style="185" customWidth="1"/>
    <col min="14685" max="14690" width="11.42578125" style="185" customWidth="1"/>
    <col min="14691" max="14848" width="11.42578125" style="185"/>
    <col min="14849" max="14849" width="30.7109375" style="185" customWidth="1"/>
    <col min="14850" max="14850" width="13.7109375" style="185" customWidth="1"/>
    <col min="14851" max="14851" width="14.28515625" style="185" customWidth="1"/>
    <col min="14852" max="14852" width="13.28515625" style="185" customWidth="1"/>
    <col min="14853" max="14853" width="14.85546875" style="185" customWidth="1"/>
    <col min="14854" max="14860" width="13.7109375" style="185" customWidth="1"/>
    <col min="14861" max="14861" width="13" style="185" customWidth="1"/>
    <col min="14862" max="14862" width="12.140625" style="185" customWidth="1"/>
    <col min="14863" max="14889" width="10.140625" style="185" customWidth="1"/>
    <col min="14890" max="14899" width="10.85546875" style="185" customWidth="1"/>
    <col min="14900" max="14913" width="0" style="185" hidden="1" customWidth="1"/>
    <col min="14914" max="14940" width="10.85546875" style="185" customWidth="1"/>
    <col min="14941" max="14946" width="11.42578125" style="185" customWidth="1"/>
    <col min="14947" max="15104" width="11.42578125" style="185"/>
    <col min="15105" max="15105" width="30.7109375" style="185" customWidth="1"/>
    <col min="15106" max="15106" width="13.7109375" style="185" customWidth="1"/>
    <col min="15107" max="15107" width="14.28515625" style="185" customWidth="1"/>
    <col min="15108" max="15108" width="13.28515625" style="185" customWidth="1"/>
    <col min="15109" max="15109" width="14.85546875" style="185" customWidth="1"/>
    <col min="15110" max="15116" width="13.7109375" style="185" customWidth="1"/>
    <col min="15117" max="15117" width="13" style="185" customWidth="1"/>
    <col min="15118" max="15118" width="12.140625" style="185" customWidth="1"/>
    <col min="15119" max="15145" width="10.140625" style="185" customWidth="1"/>
    <col min="15146" max="15155" width="10.85546875" style="185" customWidth="1"/>
    <col min="15156" max="15169" width="0" style="185" hidden="1" customWidth="1"/>
    <col min="15170" max="15196" width="10.85546875" style="185" customWidth="1"/>
    <col min="15197" max="15202" width="11.42578125" style="185" customWidth="1"/>
    <col min="15203" max="15360" width="11.42578125" style="185"/>
    <col min="15361" max="15361" width="30.7109375" style="185" customWidth="1"/>
    <col min="15362" max="15362" width="13.7109375" style="185" customWidth="1"/>
    <col min="15363" max="15363" width="14.28515625" style="185" customWidth="1"/>
    <col min="15364" max="15364" width="13.28515625" style="185" customWidth="1"/>
    <col min="15365" max="15365" width="14.85546875" style="185" customWidth="1"/>
    <col min="15366" max="15372" width="13.7109375" style="185" customWidth="1"/>
    <col min="15373" max="15373" width="13" style="185" customWidth="1"/>
    <col min="15374" max="15374" width="12.140625" style="185" customWidth="1"/>
    <col min="15375" max="15401" width="10.140625" style="185" customWidth="1"/>
    <col min="15402" max="15411" width="10.85546875" style="185" customWidth="1"/>
    <col min="15412" max="15425" width="0" style="185" hidden="1" customWidth="1"/>
    <col min="15426" max="15452" width="10.85546875" style="185" customWidth="1"/>
    <col min="15453" max="15458" width="11.42578125" style="185" customWidth="1"/>
    <col min="15459" max="15616" width="11.42578125" style="185"/>
    <col min="15617" max="15617" width="30.7109375" style="185" customWidth="1"/>
    <col min="15618" max="15618" width="13.7109375" style="185" customWidth="1"/>
    <col min="15619" max="15619" width="14.28515625" style="185" customWidth="1"/>
    <col min="15620" max="15620" width="13.28515625" style="185" customWidth="1"/>
    <col min="15621" max="15621" width="14.85546875" style="185" customWidth="1"/>
    <col min="15622" max="15628" width="13.7109375" style="185" customWidth="1"/>
    <col min="15629" max="15629" width="13" style="185" customWidth="1"/>
    <col min="15630" max="15630" width="12.140625" style="185" customWidth="1"/>
    <col min="15631" max="15657" width="10.140625" style="185" customWidth="1"/>
    <col min="15658" max="15667" width="10.85546875" style="185" customWidth="1"/>
    <col min="15668" max="15681" width="0" style="185" hidden="1" customWidth="1"/>
    <col min="15682" max="15708" width="10.85546875" style="185" customWidth="1"/>
    <col min="15709" max="15714" width="11.42578125" style="185" customWidth="1"/>
    <col min="15715" max="15872" width="11.42578125" style="185"/>
    <col min="15873" max="15873" width="30.7109375" style="185" customWidth="1"/>
    <col min="15874" max="15874" width="13.7109375" style="185" customWidth="1"/>
    <col min="15875" max="15875" width="14.28515625" style="185" customWidth="1"/>
    <col min="15876" max="15876" width="13.28515625" style="185" customWidth="1"/>
    <col min="15877" max="15877" width="14.85546875" style="185" customWidth="1"/>
    <col min="15878" max="15884" width="13.7109375" style="185" customWidth="1"/>
    <col min="15885" max="15885" width="13" style="185" customWidth="1"/>
    <col min="15886" max="15886" width="12.140625" style="185" customWidth="1"/>
    <col min="15887" max="15913" width="10.140625" style="185" customWidth="1"/>
    <col min="15914" max="15923" width="10.85546875" style="185" customWidth="1"/>
    <col min="15924" max="15937" width="0" style="185" hidden="1" customWidth="1"/>
    <col min="15938" max="15964" width="10.85546875" style="185" customWidth="1"/>
    <col min="15965" max="15970" width="11.42578125" style="185" customWidth="1"/>
    <col min="15971" max="16128" width="11.42578125" style="185"/>
    <col min="16129" max="16129" width="30.7109375" style="185" customWidth="1"/>
    <col min="16130" max="16130" width="13.7109375" style="185" customWidth="1"/>
    <col min="16131" max="16131" width="14.28515625" style="185" customWidth="1"/>
    <col min="16132" max="16132" width="13.28515625" style="185" customWidth="1"/>
    <col min="16133" max="16133" width="14.85546875" style="185" customWidth="1"/>
    <col min="16134" max="16140" width="13.7109375" style="185" customWidth="1"/>
    <col min="16141" max="16141" width="13" style="185" customWidth="1"/>
    <col min="16142" max="16142" width="12.140625" style="185" customWidth="1"/>
    <col min="16143" max="16169" width="10.140625" style="185" customWidth="1"/>
    <col min="16170" max="16179" width="10.85546875" style="185" customWidth="1"/>
    <col min="16180" max="16193" width="0" style="185" hidden="1" customWidth="1"/>
    <col min="16194" max="16220" width="10.85546875" style="185" customWidth="1"/>
    <col min="16221" max="16226" width="11.42578125" style="185" customWidth="1"/>
    <col min="16227" max="16384" width="11.42578125" style="185"/>
  </cols>
  <sheetData>
    <row r="1" spans="1:74" s="3" customFormat="1" ht="12.75" customHeight="1" x14ac:dyDescent="0.15">
      <c r="A1" s="1" t="s">
        <v>0</v>
      </c>
      <c r="B1" s="2"/>
      <c r="C1" s="2"/>
      <c r="D1" s="2"/>
      <c r="E1" s="2"/>
      <c r="F1" s="2"/>
      <c r="G1" s="2"/>
      <c r="H1" s="2"/>
      <c r="I1" s="2"/>
      <c r="J1" s="2"/>
      <c r="K1" s="2"/>
      <c r="P1" s="4"/>
      <c r="AZ1" s="5"/>
      <c r="BM1" s="5"/>
    </row>
    <row r="2" spans="1:74" s="3" customFormat="1" ht="12.75" customHeight="1" x14ac:dyDescent="0.15">
      <c r="A2" s="1" t="str">
        <f>CONCATENATE("COMUNA: ",[9]NOMBRE!B2," - ","( ",[9]NOMBRE!C2,[9]NOMBRE!D2,[9]NOMBRE!E2,[9]NOMBRE!F2,[9]NOMBRE!G2," )")</f>
        <v>COMUNA: Linares - ( 07401 )</v>
      </c>
      <c r="B2" s="2"/>
      <c r="C2" s="2"/>
      <c r="D2" s="2"/>
      <c r="E2" s="2"/>
      <c r="F2" s="2"/>
      <c r="G2" s="2"/>
      <c r="H2" s="2"/>
      <c r="I2" s="2"/>
      <c r="J2" s="2"/>
      <c r="K2" s="2"/>
      <c r="P2" s="4"/>
      <c r="AZ2" s="5"/>
      <c r="BM2" s="5"/>
    </row>
    <row r="3" spans="1:74" s="3"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6"/>
      <c r="E3" s="2"/>
      <c r="F3" s="2"/>
      <c r="G3" s="2"/>
      <c r="H3" s="2"/>
      <c r="I3" s="2"/>
      <c r="J3" s="2"/>
      <c r="K3" s="2"/>
      <c r="P3" s="4"/>
      <c r="AZ3" s="5"/>
      <c r="BM3" s="5"/>
    </row>
    <row r="4" spans="1:74" s="3" customFormat="1" ht="12.75" customHeight="1" x14ac:dyDescent="0.15">
      <c r="A4" s="1" t="str">
        <f>CONCATENATE("MES: ",[9]NOMBRE!B6," - ","( ",[9]NOMBRE!C6,[9]NOMBRE!D6," )")</f>
        <v>MES: AGOSTO - ( 08 )</v>
      </c>
      <c r="B4" s="2"/>
      <c r="C4" s="2"/>
      <c r="D4" s="2"/>
      <c r="E4" s="2"/>
      <c r="F4" s="2"/>
      <c r="G4" s="2"/>
      <c r="H4" s="2"/>
      <c r="I4" s="2"/>
      <c r="J4" s="2"/>
      <c r="K4" s="2"/>
      <c r="P4" s="4"/>
      <c r="AZ4" s="5"/>
      <c r="BM4" s="5"/>
    </row>
    <row r="5" spans="1:74" s="3" customFormat="1" ht="12.75" customHeight="1" x14ac:dyDescent="0.15">
      <c r="A5" s="7" t="str">
        <f>CONCATENATE("AÑO: ",[9]NOMBRE!B7)</f>
        <v>AÑO: 2015</v>
      </c>
      <c r="B5" s="2"/>
      <c r="C5" s="2"/>
      <c r="D5" s="2"/>
      <c r="E5" s="2"/>
      <c r="F5" s="2"/>
      <c r="G5" s="2"/>
      <c r="H5" s="2"/>
      <c r="I5" s="2"/>
      <c r="J5" s="2"/>
      <c r="K5" s="2"/>
      <c r="P5" s="4"/>
      <c r="AZ5" s="5"/>
      <c r="BM5" s="5"/>
    </row>
    <row r="6" spans="1:74" s="3" customFormat="1" ht="39.75" customHeight="1" x14ac:dyDescent="0.15">
      <c r="A6" s="201" t="s">
        <v>1</v>
      </c>
      <c r="B6" s="201"/>
      <c r="C6" s="201"/>
      <c r="D6" s="201"/>
      <c r="E6" s="201"/>
      <c r="F6" s="201"/>
      <c r="G6" s="201"/>
      <c r="H6" s="201"/>
      <c r="I6" s="201"/>
      <c r="J6" s="201"/>
      <c r="K6" s="201"/>
      <c r="L6" s="201"/>
      <c r="M6" s="8"/>
      <c r="N6" s="9"/>
      <c r="P6" s="4"/>
      <c r="AZ6" s="5"/>
      <c r="BM6" s="5"/>
    </row>
    <row r="7" spans="1:74" s="3" customFormat="1" ht="30" customHeight="1" x14ac:dyDescent="0.2">
      <c r="A7" s="10" t="s">
        <v>2</v>
      </c>
      <c r="B7" s="11"/>
      <c r="C7" s="11"/>
      <c r="D7" s="11"/>
      <c r="E7" s="11"/>
      <c r="F7" s="11"/>
      <c r="G7" s="11"/>
      <c r="H7" s="11"/>
      <c r="I7" s="11"/>
      <c r="J7" s="11"/>
      <c r="K7" s="11"/>
      <c r="L7" s="11"/>
      <c r="M7" s="12"/>
      <c r="N7" s="12"/>
      <c r="P7" s="4"/>
      <c r="AZ7" s="5"/>
      <c r="BM7" s="5"/>
    </row>
    <row r="8" spans="1:74" s="16" customFormat="1" ht="21" customHeight="1" x14ac:dyDescent="0.2">
      <c r="A8" s="202" t="s">
        <v>3</v>
      </c>
      <c r="B8" s="204" t="s">
        <v>4</v>
      </c>
      <c r="C8" s="205"/>
      <c r="D8" s="204" t="s">
        <v>5</v>
      </c>
      <c r="E8" s="205"/>
      <c r="F8" s="204" t="s">
        <v>6</v>
      </c>
      <c r="G8" s="206"/>
      <c r="H8" s="206"/>
      <c r="I8" s="206"/>
      <c r="J8" s="207"/>
      <c r="K8" s="204" t="s">
        <v>7</v>
      </c>
      <c r="L8" s="206"/>
      <c r="M8" s="207"/>
      <c r="N8" s="209" t="s">
        <v>8</v>
      </c>
      <c r="O8" s="210"/>
      <c r="P8" s="13"/>
      <c r="Q8" s="14"/>
      <c r="R8" s="3"/>
      <c r="S8" s="3"/>
      <c r="T8" s="3"/>
      <c r="U8" s="3"/>
      <c r="V8" s="3"/>
      <c r="W8" s="3"/>
      <c r="X8" s="3"/>
      <c r="Y8" s="3"/>
      <c r="Z8" s="3"/>
      <c r="AA8" s="3"/>
      <c r="AB8" s="3"/>
      <c r="AC8" s="3"/>
      <c r="AD8" s="3"/>
      <c r="AE8" s="3"/>
      <c r="AF8" s="3"/>
      <c r="AG8" s="3"/>
      <c r="AH8" s="15"/>
      <c r="AI8" s="15"/>
      <c r="AJ8" s="15"/>
      <c r="AK8" s="15"/>
      <c r="AL8" s="15"/>
      <c r="AM8" s="15"/>
      <c r="AN8" s="15"/>
      <c r="AO8" s="15"/>
      <c r="AP8" s="15"/>
      <c r="AQ8" s="15"/>
      <c r="AR8" s="15"/>
      <c r="AS8" s="15"/>
      <c r="AT8" s="15"/>
      <c r="AU8" s="15"/>
      <c r="AV8" s="15"/>
      <c r="AW8" s="15"/>
      <c r="AX8" s="15"/>
      <c r="AY8" s="15"/>
      <c r="AZ8" s="5"/>
      <c r="BA8" s="15"/>
      <c r="BB8" s="15"/>
      <c r="BC8" s="15"/>
      <c r="BD8" s="15"/>
      <c r="BE8" s="15"/>
      <c r="BF8" s="15"/>
      <c r="BG8" s="15"/>
      <c r="BH8" s="15"/>
      <c r="BI8" s="15"/>
      <c r="BJ8" s="15"/>
      <c r="BK8" s="15"/>
      <c r="BL8" s="15"/>
      <c r="BM8" s="5"/>
      <c r="BN8" s="15"/>
      <c r="BO8" s="15"/>
      <c r="BP8" s="15"/>
      <c r="BQ8" s="15"/>
      <c r="BR8" s="15"/>
      <c r="BS8" s="15"/>
      <c r="BT8" s="15"/>
      <c r="BU8" s="15"/>
    </row>
    <row r="9" spans="1:74" s="16" customFormat="1" ht="84" x14ac:dyDescent="0.2">
      <c r="A9" s="203"/>
      <c r="B9" s="17" t="s">
        <v>9</v>
      </c>
      <c r="C9" s="18" t="s">
        <v>10</v>
      </c>
      <c r="D9" s="19" t="s">
        <v>11</v>
      </c>
      <c r="E9" s="20" t="s">
        <v>12</v>
      </c>
      <c r="F9" s="21" t="s">
        <v>13</v>
      </c>
      <c r="G9" s="22" t="s">
        <v>14</v>
      </c>
      <c r="H9" s="22" t="s">
        <v>15</v>
      </c>
      <c r="I9" s="22" t="s">
        <v>16</v>
      </c>
      <c r="J9" s="23" t="s">
        <v>17</v>
      </c>
      <c r="K9" s="24" t="s">
        <v>18</v>
      </c>
      <c r="L9" s="22" t="s">
        <v>19</v>
      </c>
      <c r="M9" s="23" t="s">
        <v>20</v>
      </c>
      <c r="N9" s="196" t="s">
        <v>21</v>
      </c>
      <c r="O9" s="196" t="s">
        <v>22</v>
      </c>
      <c r="P9" s="13"/>
      <c r="Q9" s="26"/>
      <c r="R9" s="3"/>
      <c r="S9" s="3"/>
      <c r="T9" s="3"/>
      <c r="U9" s="3"/>
      <c r="V9" s="3"/>
      <c r="W9" s="3"/>
      <c r="X9" s="3"/>
      <c r="Y9" s="3"/>
      <c r="Z9" s="3"/>
      <c r="AA9" s="3"/>
      <c r="AB9" s="3"/>
      <c r="AC9" s="3"/>
      <c r="AD9" s="3"/>
      <c r="AE9" s="3"/>
      <c r="AF9" s="3"/>
      <c r="AG9" s="3"/>
      <c r="AH9" s="3"/>
      <c r="AI9" s="15"/>
      <c r="AJ9" s="15"/>
      <c r="AK9" s="15"/>
      <c r="AL9" s="15"/>
      <c r="AM9" s="15"/>
      <c r="AN9" s="15"/>
      <c r="AO9" s="15"/>
      <c r="AP9" s="15"/>
      <c r="AQ9" s="15"/>
      <c r="AR9" s="15"/>
      <c r="AS9" s="15"/>
      <c r="AT9" s="15"/>
      <c r="AU9" s="15"/>
      <c r="AV9" s="15"/>
      <c r="AW9" s="15"/>
      <c r="AX9" s="15"/>
      <c r="AY9" s="15"/>
      <c r="AZ9" s="5"/>
      <c r="BA9" s="15"/>
      <c r="BB9" s="15"/>
      <c r="BC9" s="15"/>
      <c r="BD9" s="15"/>
      <c r="BE9" s="15"/>
      <c r="BF9" s="15"/>
      <c r="BG9" s="15"/>
      <c r="BH9" s="15"/>
      <c r="BI9" s="15"/>
      <c r="BJ9" s="15"/>
      <c r="BK9" s="15"/>
      <c r="BL9" s="15"/>
      <c r="BM9" s="5"/>
      <c r="BN9" s="15"/>
      <c r="BO9" s="15"/>
      <c r="BP9" s="15"/>
      <c r="BQ9" s="15"/>
      <c r="BR9" s="15"/>
      <c r="BS9" s="15"/>
      <c r="BT9" s="15"/>
      <c r="BU9" s="15"/>
      <c r="BV9" s="15"/>
    </row>
    <row r="10" spans="1:74" s="16" customFormat="1" ht="15.75" customHeight="1" x14ac:dyDescent="0.2">
      <c r="A10" s="27" t="s">
        <v>23</v>
      </c>
      <c r="B10" s="28">
        <f t="shared" ref="B10:G10" si="0">SUM(B11:B14)</f>
        <v>180</v>
      </c>
      <c r="C10" s="29">
        <f>SUM(C11:C14)</f>
        <v>109</v>
      </c>
      <c r="D10" s="30">
        <f>SUM(D11:D14)</f>
        <v>0</v>
      </c>
      <c r="E10" s="29">
        <f>SUM(E11:E14)</f>
        <v>10</v>
      </c>
      <c r="F10" s="31">
        <f t="shared" si="0"/>
        <v>174</v>
      </c>
      <c r="G10" s="28">
        <f t="shared" si="0"/>
        <v>46</v>
      </c>
      <c r="H10" s="28">
        <f t="shared" ref="H10:M10" si="1">SUM(H11:H14)</f>
        <v>95</v>
      </c>
      <c r="I10" s="28">
        <f t="shared" si="1"/>
        <v>2</v>
      </c>
      <c r="J10" s="29">
        <f t="shared" si="1"/>
        <v>31</v>
      </c>
      <c r="K10" s="30">
        <f t="shared" si="1"/>
        <v>6</v>
      </c>
      <c r="L10" s="28">
        <f t="shared" si="1"/>
        <v>1</v>
      </c>
      <c r="M10" s="29">
        <f t="shared" si="1"/>
        <v>5</v>
      </c>
      <c r="N10" s="32">
        <f>SUM(N11:N14)</f>
        <v>1</v>
      </c>
      <c r="O10" s="32">
        <f>SUM(O11:O14)</f>
        <v>164</v>
      </c>
      <c r="P10" s="33"/>
      <c r="Q10" s="34"/>
      <c r="R10" s="35"/>
      <c r="S10" s="35"/>
      <c r="T10" s="35"/>
      <c r="U10" s="35"/>
      <c r="V10" s="35"/>
      <c r="W10" s="35"/>
      <c r="X10" s="35"/>
      <c r="Y10" s="35"/>
      <c r="Z10" s="3"/>
      <c r="AA10" s="36"/>
      <c r="AB10" s="36"/>
      <c r="AC10" s="3"/>
      <c r="AD10" s="3"/>
      <c r="AE10" s="3"/>
      <c r="AF10" s="3"/>
      <c r="AG10" s="3"/>
      <c r="AH10" s="3"/>
      <c r="AI10" s="15"/>
      <c r="AJ10" s="15"/>
      <c r="AK10" s="15"/>
      <c r="AL10" s="15"/>
      <c r="AM10" s="15"/>
      <c r="AN10" s="15"/>
      <c r="AO10" s="15"/>
      <c r="AP10" s="15"/>
      <c r="AQ10" s="15"/>
      <c r="AR10" s="15"/>
      <c r="AS10" s="15"/>
      <c r="AT10" s="15"/>
      <c r="AU10" s="15"/>
      <c r="AV10" s="15"/>
      <c r="AW10" s="15"/>
      <c r="AX10" s="15"/>
      <c r="AY10" s="15"/>
      <c r="AZ10" s="5"/>
      <c r="BA10" s="15"/>
      <c r="BB10" s="15"/>
      <c r="BC10" s="15"/>
      <c r="BD10" s="15"/>
      <c r="BE10" s="15"/>
      <c r="BF10" s="15"/>
      <c r="BG10" s="15"/>
      <c r="BH10" s="15"/>
      <c r="BI10" s="15"/>
      <c r="BJ10" s="15"/>
      <c r="BK10" s="15"/>
      <c r="BL10" s="15"/>
      <c r="BM10" s="5"/>
      <c r="BN10" s="15"/>
      <c r="BO10" s="15"/>
      <c r="BP10" s="15"/>
      <c r="BQ10" s="15"/>
      <c r="BR10" s="15"/>
      <c r="BS10" s="15"/>
      <c r="BT10" s="15"/>
      <c r="BU10" s="15"/>
      <c r="BV10" s="15"/>
    </row>
    <row r="11" spans="1:74" s="16" customFormat="1" ht="15.75" customHeight="1" x14ac:dyDescent="0.2">
      <c r="A11" s="37" t="s">
        <v>24</v>
      </c>
      <c r="B11" s="38">
        <v>79</v>
      </c>
      <c r="C11" s="39">
        <v>69</v>
      </c>
      <c r="D11" s="38"/>
      <c r="E11" s="40">
        <v>4</v>
      </c>
      <c r="F11" s="41">
        <f>SUM(G11:J11)</f>
        <v>73</v>
      </c>
      <c r="G11" s="42">
        <v>40</v>
      </c>
      <c r="H11" s="42">
        <v>2</v>
      </c>
      <c r="I11" s="42">
        <v>0</v>
      </c>
      <c r="J11" s="40">
        <v>31</v>
      </c>
      <c r="K11" s="43">
        <f>SUM(L11:M11)</f>
        <v>4</v>
      </c>
      <c r="L11" s="42">
        <v>1</v>
      </c>
      <c r="M11" s="40">
        <v>3</v>
      </c>
      <c r="N11" s="39"/>
      <c r="O11" s="39">
        <v>75</v>
      </c>
      <c r="P11" s="44" t="str">
        <f>$BD11&amp;" "&amp;$BE11&amp;" "&amp;BB11&amp;""&amp;BC11</f>
        <v xml:space="preserve">  </v>
      </c>
      <c r="Q11" s="34"/>
      <c r="R11" s="35"/>
      <c r="S11" s="35"/>
      <c r="T11" s="35"/>
      <c r="U11" s="35"/>
      <c r="V11" s="35"/>
      <c r="W11" s="35"/>
      <c r="X11" s="35"/>
      <c r="Y11" s="35"/>
      <c r="Z11" s="3"/>
      <c r="AE11" s="3"/>
      <c r="AF11" s="3"/>
      <c r="AG11" s="3"/>
      <c r="AH11" s="3"/>
      <c r="AI11" s="15"/>
      <c r="AJ11" s="15"/>
      <c r="AK11" s="15"/>
      <c r="AL11" s="15"/>
      <c r="AM11" s="15"/>
      <c r="AN11" s="15"/>
      <c r="AO11" s="15"/>
      <c r="AP11" s="15"/>
      <c r="AQ11" s="15"/>
      <c r="AR11" s="15"/>
      <c r="AS11" s="15"/>
      <c r="AT11" s="15"/>
      <c r="AU11" s="15"/>
      <c r="AV11" s="15"/>
      <c r="AW11" s="15"/>
      <c r="AX11" s="15"/>
      <c r="AY11" s="15"/>
      <c r="AZ11" s="5"/>
      <c r="BA11" s="15"/>
      <c r="BB11" s="45" t="str">
        <f>IF($B11&lt;$D11," El número de partos prematuros &lt;32 semanas NO puede ser mayor que el Total.","")</f>
        <v/>
      </c>
      <c r="BC11" s="45" t="str">
        <f>IF($B11&lt;$E11," El número de partos prematuros de 32 a 36 semanas NO puede ser mayor que el Total.","")</f>
        <v/>
      </c>
      <c r="BD11" s="45" t="str">
        <f>IF($B11=0,"",IF($C11="",IF($B11="",""," No olvide escribir la columna Beneficiarios."),""))</f>
        <v/>
      </c>
      <c r="BE11" s="45" t="str">
        <f>IF($B11&lt;$C11," El número de Beneficiarias NO puede ser mayor que el Total.","")</f>
        <v/>
      </c>
      <c r="BG11" s="46">
        <f>IF($B11&lt;$D11,1,0)</f>
        <v>0</v>
      </c>
      <c r="BH11" s="46">
        <f>IF($B11&lt;$E11,1,0)</f>
        <v>0</v>
      </c>
      <c r="BI11" s="46">
        <f>IF($B11&lt;$C11,1,0)</f>
        <v>0</v>
      </c>
      <c r="BJ11" s="46">
        <f>IF($B11=0,"",IF($C11="",IF($B11="","",1),0))</f>
        <v>0</v>
      </c>
      <c r="BK11" s="15"/>
      <c r="BL11" s="15"/>
      <c r="BM11" s="5"/>
      <c r="BN11" s="15"/>
      <c r="BO11" s="15"/>
      <c r="BP11" s="15"/>
      <c r="BQ11" s="15"/>
      <c r="BR11" s="15"/>
      <c r="BS11" s="15"/>
      <c r="BT11" s="15"/>
      <c r="BU11" s="15"/>
    </row>
    <row r="12" spans="1:74" s="16" customFormat="1" ht="15.75" customHeight="1" x14ac:dyDescent="0.2">
      <c r="A12" s="47" t="s">
        <v>25</v>
      </c>
      <c r="B12" s="48">
        <v>2</v>
      </c>
      <c r="C12" s="49">
        <v>2</v>
      </c>
      <c r="D12" s="48"/>
      <c r="E12" s="50"/>
      <c r="F12" s="51">
        <f>SUM(G12:J12)</f>
        <v>2</v>
      </c>
      <c r="G12" s="52">
        <v>2</v>
      </c>
      <c r="H12" s="52"/>
      <c r="I12" s="52"/>
      <c r="J12" s="50"/>
      <c r="K12" s="53">
        <f>SUM(L12:M12)</f>
        <v>2</v>
      </c>
      <c r="L12" s="52"/>
      <c r="M12" s="50">
        <v>2</v>
      </c>
      <c r="N12" s="49"/>
      <c r="O12" s="49">
        <v>2</v>
      </c>
      <c r="P12" s="44" t="str">
        <f>$BD12&amp;" "&amp;$BE12&amp;" "&amp;BB12&amp;""&amp;BC12</f>
        <v xml:space="preserve">  </v>
      </c>
      <c r="Q12" s="34"/>
      <c r="R12" s="35"/>
      <c r="S12" s="35"/>
      <c r="T12" s="35"/>
      <c r="U12" s="35"/>
      <c r="V12" s="35"/>
      <c r="W12" s="35"/>
      <c r="X12" s="35"/>
      <c r="Y12" s="35"/>
      <c r="Z12" s="3"/>
      <c r="AE12" s="3"/>
      <c r="AF12" s="3"/>
      <c r="AG12" s="3"/>
      <c r="AH12" s="3"/>
      <c r="AI12" s="15"/>
      <c r="AJ12" s="15"/>
      <c r="AK12" s="15"/>
      <c r="AL12" s="15"/>
      <c r="AM12" s="15"/>
      <c r="AN12" s="15"/>
      <c r="AO12" s="15"/>
      <c r="AP12" s="15"/>
      <c r="AQ12" s="15"/>
      <c r="AR12" s="15"/>
      <c r="AS12" s="15"/>
      <c r="AT12" s="15"/>
      <c r="AU12" s="15"/>
      <c r="AV12" s="15"/>
      <c r="AW12" s="15"/>
      <c r="AX12" s="15"/>
      <c r="AY12" s="15"/>
      <c r="AZ12" s="5"/>
      <c r="BA12" s="15"/>
      <c r="BB12" s="45" t="str">
        <f>IF($B12&lt;$D12," El número de partos prematuros &lt;32 semanas NO puede ser mayor que el Total.","")</f>
        <v/>
      </c>
      <c r="BC12" s="45" t="str">
        <f>IF($B12&lt;$E12," El número de partos prematuros de 32 a 36 semanas NO puede ser mayor que el Total.","")</f>
        <v/>
      </c>
      <c r="BD12" s="45" t="str">
        <f>IF($B12=0,"",IF($C12="",IF($B12="",""," No olvide escribir la columna Beneficiarios."),""))</f>
        <v/>
      </c>
      <c r="BE12" s="45" t="str">
        <f>IF($B12&lt;$C12," El número de Beneficiarias NO puede ser mayor que el Total.","")</f>
        <v/>
      </c>
      <c r="BG12" s="46">
        <f>IF($B12&lt;$D12,1,0)</f>
        <v>0</v>
      </c>
      <c r="BH12" s="46">
        <f>IF($B12&lt;$E12,1,0)</f>
        <v>0</v>
      </c>
      <c r="BI12" s="46">
        <f>IF($B12&lt;$C12,1,0)</f>
        <v>0</v>
      </c>
      <c r="BJ12" s="46">
        <f>IF($B12=0,"",IF($C12="",IF($B12="","",1),0))</f>
        <v>0</v>
      </c>
      <c r="BK12" s="15"/>
      <c r="BL12" s="15"/>
      <c r="BM12" s="5"/>
      <c r="BN12" s="15"/>
      <c r="BO12" s="15"/>
      <c r="BP12" s="15"/>
      <c r="BQ12" s="15"/>
      <c r="BR12" s="15"/>
      <c r="BS12" s="15"/>
      <c r="BT12" s="15"/>
      <c r="BU12" s="15"/>
    </row>
    <row r="13" spans="1:74" s="16" customFormat="1" ht="15.75" customHeight="1" x14ac:dyDescent="0.2">
      <c r="A13" s="47" t="s">
        <v>26</v>
      </c>
      <c r="B13" s="48">
        <v>68</v>
      </c>
      <c r="C13" s="49">
        <v>8</v>
      </c>
      <c r="D13" s="48"/>
      <c r="E13" s="50">
        <v>1</v>
      </c>
      <c r="F13" s="51">
        <f>SUM(G13:J13)</f>
        <v>60</v>
      </c>
      <c r="G13" s="52"/>
      <c r="H13" s="52">
        <v>58</v>
      </c>
      <c r="I13" s="52">
        <v>2</v>
      </c>
      <c r="J13" s="50"/>
      <c r="K13" s="53">
        <f>SUM(L13:M13)</f>
        <v>0</v>
      </c>
      <c r="L13" s="52">
        <v>0</v>
      </c>
      <c r="M13" s="50">
        <v>0</v>
      </c>
      <c r="N13" s="49">
        <v>1</v>
      </c>
      <c r="O13" s="49">
        <v>53</v>
      </c>
      <c r="P13" s="44" t="str">
        <f>$BD13&amp;" "&amp;$BE13&amp;" "&amp;BB13&amp;""&amp;BC13</f>
        <v xml:space="preserve">  </v>
      </c>
      <c r="Q13" s="34"/>
      <c r="R13" s="35"/>
      <c r="S13" s="35"/>
      <c r="T13" s="35"/>
      <c r="U13" s="35"/>
      <c r="V13" s="35"/>
      <c r="W13" s="35"/>
      <c r="X13" s="35"/>
      <c r="Y13" s="35"/>
      <c r="Z13" s="3"/>
      <c r="AE13" s="3"/>
      <c r="AF13" s="3"/>
      <c r="AG13" s="3"/>
      <c r="AH13" s="3"/>
      <c r="AI13" s="15"/>
      <c r="AJ13" s="15"/>
      <c r="AK13" s="15"/>
      <c r="AL13" s="15"/>
      <c r="AM13" s="15"/>
      <c r="AN13" s="15"/>
      <c r="AO13" s="15"/>
      <c r="AP13" s="15"/>
      <c r="AQ13" s="15"/>
      <c r="AR13" s="15"/>
      <c r="AS13" s="15"/>
      <c r="AT13" s="15"/>
      <c r="AU13" s="15"/>
      <c r="AV13" s="15"/>
      <c r="AW13" s="15"/>
      <c r="AX13" s="15"/>
      <c r="AY13" s="15"/>
      <c r="AZ13" s="5"/>
      <c r="BA13" s="15"/>
      <c r="BB13" s="45" t="str">
        <f>IF($B13&lt;$D13," El número de partos prematuros &lt;32 semanas NO puede ser mayor que el Total.","")</f>
        <v/>
      </c>
      <c r="BC13" s="45" t="str">
        <f>IF($B13&lt;$E13," El número de partos prematuros de 32 a 36 semanas NO puede ser mayor que el Total.","")</f>
        <v/>
      </c>
      <c r="BD13" s="45" t="str">
        <f>IF($B13=0,"",IF($C13="",IF($B13="",""," No olvide escribir la columna Beneficiarios."),""))</f>
        <v/>
      </c>
      <c r="BE13" s="45" t="str">
        <f>IF($B13&lt;$C13," El número de Beneficiarias NO puede ser mayor que el Total.","")</f>
        <v/>
      </c>
      <c r="BG13" s="46">
        <f>IF($B13&lt;$D13,1,0)</f>
        <v>0</v>
      </c>
      <c r="BH13" s="46">
        <f>IF($B13&lt;$E13,1,0)</f>
        <v>0</v>
      </c>
      <c r="BI13" s="46">
        <f>IF($B13&lt;$C13,1,0)</f>
        <v>0</v>
      </c>
      <c r="BJ13" s="46">
        <f>IF($B13=0,"",IF($C13="",IF($B13="","",1),0))</f>
        <v>0</v>
      </c>
      <c r="BK13" s="15"/>
      <c r="BL13" s="15"/>
      <c r="BM13" s="5"/>
      <c r="BN13" s="15"/>
      <c r="BO13" s="15"/>
      <c r="BP13" s="15"/>
      <c r="BQ13" s="15"/>
      <c r="BR13" s="15"/>
      <c r="BS13" s="15"/>
      <c r="BT13" s="15"/>
      <c r="BU13" s="15"/>
    </row>
    <row r="14" spans="1:74" s="16" customFormat="1" ht="15.75" customHeight="1" thickBot="1" x14ac:dyDescent="0.25">
      <c r="A14" s="54" t="s">
        <v>27</v>
      </c>
      <c r="B14" s="55">
        <v>31</v>
      </c>
      <c r="C14" s="56">
        <v>30</v>
      </c>
      <c r="D14" s="55"/>
      <c r="E14" s="57">
        <v>5</v>
      </c>
      <c r="F14" s="58">
        <f>SUM(G14:J14)</f>
        <v>39</v>
      </c>
      <c r="G14" s="59">
        <v>4</v>
      </c>
      <c r="H14" s="59">
        <v>35</v>
      </c>
      <c r="I14" s="59"/>
      <c r="J14" s="57"/>
      <c r="K14" s="60">
        <f>SUM(L14:M14)</f>
        <v>0</v>
      </c>
      <c r="L14" s="59"/>
      <c r="M14" s="57"/>
      <c r="N14" s="56"/>
      <c r="O14" s="56">
        <v>34</v>
      </c>
      <c r="P14" s="44" t="str">
        <f>$BD14&amp;" "&amp;$BE14&amp;" "&amp;BB14&amp;""&amp;BC14</f>
        <v xml:space="preserve">  </v>
      </c>
      <c r="Q14" s="34"/>
      <c r="R14" s="35"/>
      <c r="S14" s="35"/>
      <c r="T14" s="35"/>
      <c r="U14" s="35"/>
      <c r="V14" s="35"/>
      <c r="W14" s="35"/>
      <c r="X14" s="35"/>
      <c r="Y14" s="35"/>
      <c r="Z14" s="3"/>
      <c r="AE14" s="3"/>
      <c r="AF14" s="3"/>
      <c r="AG14" s="3"/>
      <c r="AH14" s="3"/>
      <c r="AI14" s="15"/>
      <c r="AJ14" s="15"/>
      <c r="AK14" s="15"/>
      <c r="AL14" s="15"/>
      <c r="AM14" s="15"/>
      <c r="AN14" s="15"/>
      <c r="AO14" s="15"/>
      <c r="AP14" s="15"/>
      <c r="AQ14" s="15"/>
      <c r="AR14" s="15"/>
      <c r="AS14" s="15"/>
      <c r="AT14" s="15"/>
      <c r="AU14" s="15"/>
      <c r="AV14" s="15"/>
      <c r="AW14" s="15"/>
      <c r="AX14" s="15"/>
      <c r="AY14" s="15"/>
      <c r="AZ14" s="5"/>
      <c r="BA14" s="15"/>
      <c r="BB14" s="45" t="str">
        <f>IF($B14&lt;$D14," El número de partos prematuros &lt;32 semanas NO puede ser mayor que el Total.","")</f>
        <v/>
      </c>
      <c r="BC14" s="45" t="str">
        <f>IF($B14&lt;$E14," El número de partos prematuros de 32 a 36 semanas NO puede ser mayor que el Total.","")</f>
        <v/>
      </c>
      <c r="BD14" s="45" t="str">
        <f>IF($B14=0,"",IF($C14="",IF($B14="",""," No olvide escribir la columna Beneficiarios."),""))</f>
        <v/>
      </c>
      <c r="BE14" s="45" t="str">
        <f>IF($B14&lt;$C14," El número de Beneficiarias NO puede ser mayor que el Total.","")</f>
        <v/>
      </c>
      <c r="BG14" s="46">
        <f>IF($B14&lt;$D14,1,0)</f>
        <v>0</v>
      </c>
      <c r="BH14" s="46">
        <f>IF($B14&lt;$E14,1,0)</f>
        <v>0</v>
      </c>
      <c r="BI14" s="46">
        <f>IF($B14&lt;$C14,1,0)</f>
        <v>0</v>
      </c>
      <c r="BJ14" s="46">
        <f>IF($B14=0,"",IF($C14="",IF($B14="","",1),0))</f>
        <v>0</v>
      </c>
      <c r="BK14" s="15"/>
      <c r="BL14" s="15"/>
      <c r="BM14" s="5"/>
      <c r="BN14" s="15"/>
      <c r="BO14" s="15"/>
      <c r="BP14" s="15"/>
      <c r="BQ14" s="15"/>
      <c r="BR14" s="15"/>
      <c r="BS14" s="15"/>
      <c r="BT14" s="15"/>
      <c r="BU14" s="15"/>
    </row>
    <row r="15" spans="1:74" s="16" customFormat="1" ht="15.75" customHeight="1" thickTop="1" thickBot="1" x14ac:dyDescent="0.25">
      <c r="A15" s="61" t="s">
        <v>28</v>
      </c>
      <c r="B15" s="62">
        <v>14</v>
      </c>
      <c r="C15" s="63">
        <v>14</v>
      </c>
      <c r="D15" s="64"/>
      <c r="E15" s="65"/>
      <c r="F15" s="66">
        <f>SUM(G15:J15)</f>
        <v>14</v>
      </c>
      <c r="G15" s="67"/>
      <c r="H15" s="67"/>
      <c r="I15" s="67">
        <v>14</v>
      </c>
      <c r="J15" s="68"/>
      <c r="K15" s="69">
        <f>SUM(L15:M15)</f>
        <v>0</v>
      </c>
      <c r="L15" s="70"/>
      <c r="M15" s="71"/>
      <c r="N15" s="72"/>
      <c r="O15" s="73"/>
      <c r="P15" s="44" t="str">
        <f>$BD15&amp;" "&amp;$BE15</f>
        <v xml:space="preserve"> </v>
      </c>
      <c r="Q15" s="34"/>
      <c r="R15" s="35"/>
      <c r="S15" s="35"/>
      <c r="T15" s="35"/>
      <c r="U15" s="35"/>
      <c r="V15" s="35"/>
      <c r="W15" s="35"/>
      <c r="X15" s="35"/>
      <c r="Y15" s="35"/>
      <c r="Z15" s="3"/>
      <c r="AE15" s="3"/>
      <c r="AF15" s="3"/>
      <c r="AG15" s="3"/>
      <c r="AH15" s="3"/>
      <c r="AI15" s="15"/>
      <c r="AJ15" s="15"/>
      <c r="AK15" s="15"/>
      <c r="AL15" s="15"/>
      <c r="AM15" s="15"/>
      <c r="AN15" s="15"/>
      <c r="AO15" s="15"/>
      <c r="AP15" s="15"/>
      <c r="AQ15" s="15"/>
      <c r="AR15" s="15"/>
      <c r="AS15" s="15"/>
      <c r="AT15" s="15"/>
      <c r="AU15" s="15"/>
      <c r="AV15" s="15"/>
      <c r="AW15" s="15"/>
      <c r="AX15" s="15"/>
      <c r="AY15" s="15"/>
      <c r="AZ15" s="5"/>
      <c r="BA15" s="15"/>
      <c r="BB15" s="15"/>
      <c r="BC15" s="74" t="str">
        <f>IF($B15=0,"",IF($C15="",IF($B15="",""," No olvide escribir la columna Beneficiarios."),""))</f>
        <v/>
      </c>
      <c r="BD15" s="45" t="str">
        <f>IF($B15=0,"",IF($C15="",IF($B15="",""," No olvide escribir la columna Beneficiarios."),""))</f>
        <v/>
      </c>
      <c r="BE15" s="45" t="str">
        <f>IF($B15&lt;$C15," El número de Beneficiarias NO puede ser mayor que el Total.","")</f>
        <v/>
      </c>
      <c r="BI15" s="46">
        <f>IF($B15&lt;$C15,1,0)</f>
        <v>0</v>
      </c>
      <c r="BJ15" s="46">
        <f>IF($B15=0,"",IF($C15="",IF($B15="","",1),0))</f>
        <v>0</v>
      </c>
      <c r="BK15" s="15"/>
      <c r="BL15" s="15"/>
      <c r="BM15" s="5"/>
      <c r="BN15" s="15"/>
      <c r="BO15" s="15"/>
      <c r="BP15" s="15"/>
      <c r="BQ15" s="15"/>
      <c r="BR15" s="15"/>
      <c r="BS15" s="15"/>
      <c r="BT15" s="15"/>
      <c r="BU15" s="15"/>
    </row>
    <row r="16" spans="1:74" s="16" customFormat="1" ht="15.75" customHeight="1" thickTop="1" x14ac:dyDescent="0.2">
      <c r="A16" s="61" t="s">
        <v>29</v>
      </c>
      <c r="B16" s="75"/>
      <c r="C16" s="76"/>
      <c r="D16" s="77"/>
      <c r="E16" s="76"/>
      <c r="F16" s="78"/>
      <c r="G16" s="79"/>
      <c r="H16" s="79"/>
      <c r="I16" s="79"/>
      <c r="J16" s="76"/>
      <c r="K16" s="77"/>
      <c r="L16" s="79"/>
      <c r="M16" s="76"/>
      <c r="N16" s="80"/>
      <c r="O16" s="73"/>
      <c r="P16" s="44" t="str">
        <f>$BD16</f>
        <v/>
      </c>
      <c r="Q16" s="34"/>
      <c r="R16" s="35"/>
      <c r="S16" s="35"/>
      <c r="T16" s="35"/>
      <c r="U16" s="35"/>
      <c r="V16" s="35"/>
      <c r="W16" s="35"/>
      <c r="X16" s="35"/>
      <c r="Y16" s="35"/>
      <c r="Z16" s="3"/>
      <c r="AE16" s="3"/>
      <c r="AF16" s="3"/>
      <c r="AG16" s="3"/>
      <c r="AH16" s="3"/>
      <c r="AI16" s="15"/>
      <c r="AJ16" s="15"/>
      <c r="AK16" s="15"/>
      <c r="AL16" s="15"/>
      <c r="AM16" s="15"/>
      <c r="AN16" s="15"/>
      <c r="AO16" s="15"/>
      <c r="AP16" s="15"/>
      <c r="AQ16" s="15"/>
      <c r="AR16" s="15"/>
      <c r="AS16" s="15"/>
      <c r="AT16" s="15"/>
      <c r="AU16" s="15"/>
      <c r="AV16" s="15"/>
      <c r="AW16" s="15"/>
      <c r="AX16" s="15"/>
      <c r="AY16" s="15"/>
      <c r="AZ16" s="5"/>
      <c r="BA16" s="15"/>
      <c r="BB16" s="15"/>
      <c r="BC16" s="74"/>
      <c r="BD16" s="45" t="str">
        <f>IF(B16&lt;=B11,""," El parto Normal Vertical DEBE estar incluido en el parto Normal. ")</f>
        <v/>
      </c>
      <c r="BE16" s="74"/>
      <c r="BF16" s="15"/>
      <c r="BI16" s="46">
        <f>IF(B16&lt;=B11,0,1)</f>
        <v>0</v>
      </c>
      <c r="BJ16" s="15"/>
      <c r="BK16" s="15"/>
      <c r="BL16" s="15"/>
      <c r="BM16" s="5"/>
      <c r="BN16" s="15"/>
      <c r="BO16" s="15"/>
      <c r="BP16" s="15"/>
      <c r="BQ16" s="15"/>
      <c r="BR16" s="15"/>
      <c r="BS16" s="15"/>
      <c r="BT16" s="15"/>
      <c r="BU16" s="15"/>
    </row>
    <row r="17" spans="1:73" s="16" customFormat="1" ht="36" customHeight="1" x14ac:dyDescent="0.2">
      <c r="A17" s="81" t="s">
        <v>30</v>
      </c>
      <c r="B17" s="82"/>
      <c r="C17" s="83"/>
      <c r="D17" s="84"/>
      <c r="E17" s="83"/>
      <c r="F17" s="85"/>
      <c r="G17" s="86"/>
      <c r="H17" s="86"/>
      <c r="I17" s="86"/>
      <c r="J17" s="83"/>
      <c r="K17" s="84"/>
      <c r="L17" s="86"/>
      <c r="M17" s="83"/>
      <c r="N17" s="87"/>
      <c r="O17" s="88"/>
      <c r="P17" s="44"/>
      <c r="Q17" s="34"/>
      <c r="R17" s="35"/>
      <c r="S17" s="35"/>
      <c r="T17" s="35"/>
      <c r="U17" s="35"/>
      <c r="V17" s="35"/>
      <c r="W17" s="35"/>
      <c r="X17" s="35"/>
      <c r="Y17" s="35"/>
      <c r="Z17" s="3"/>
      <c r="AE17" s="3"/>
      <c r="AF17" s="3"/>
      <c r="AG17" s="3"/>
      <c r="AH17" s="3"/>
      <c r="AI17" s="15"/>
      <c r="AJ17" s="15"/>
      <c r="AK17" s="15"/>
      <c r="AL17" s="15"/>
      <c r="AM17" s="15"/>
      <c r="AN17" s="15"/>
      <c r="AO17" s="15"/>
      <c r="AP17" s="15"/>
      <c r="AQ17" s="15"/>
      <c r="AR17" s="15"/>
      <c r="AS17" s="15"/>
      <c r="AT17" s="15"/>
      <c r="AU17" s="15"/>
      <c r="AV17" s="15"/>
      <c r="AW17" s="15"/>
      <c r="AX17" s="15"/>
      <c r="AY17" s="15"/>
      <c r="AZ17" s="5"/>
      <c r="BA17" s="15"/>
      <c r="BB17" s="15"/>
      <c r="BC17" s="74"/>
      <c r="BD17" s="45"/>
      <c r="BE17" s="74"/>
      <c r="BF17" s="15"/>
      <c r="BI17" s="46"/>
      <c r="BJ17" s="15"/>
      <c r="BK17" s="15"/>
      <c r="BL17" s="15"/>
      <c r="BM17" s="5"/>
      <c r="BN17" s="15"/>
      <c r="BO17" s="15"/>
      <c r="BP17" s="15"/>
      <c r="BQ17" s="15"/>
      <c r="BR17" s="15"/>
      <c r="BS17" s="15"/>
      <c r="BT17" s="15"/>
      <c r="BU17" s="15"/>
    </row>
    <row r="18" spans="1:73" s="16" customFormat="1" ht="24" customHeight="1" x14ac:dyDescent="0.2">
      <c r="A18" s="89" t="s">
        <v>31</v>
      </c>
      <c r="B18" s="90"/>
      <c r="C18" s="91"/>
      <c r="D18" s="92"/>
      <c r="E18" s="91"/>
      <c r="F18" s="93"/>
      <c r="G18" s="94"/>
      <c r="H18" s="94"/>
      <c r="I18" s="94"/>
      <c r="J18" s="91"/>
      <c r="K18" s="92"/>
      <c r="L18" s="94"/>
      <c r="M18" s="91"/>
      <c r="N18" s="95"/>
      <c r="O18" s="96"/>
      <c r="P18" s="44"/>
      <c r="Q18" s="34"/>
      <c r="R18" s="35"/>
      <c r="S18" s="35"/>
      <c r="T18" s="35"/>
      <c r="U18" s="35"/>
      <c r="V18" s="35"/>
      <c r="W18" s="35"/>
      <c r="X18" s="35"/>
      <c r="Y18" s="35"/>
      <c r="Z18" s="3"/>
      <c r="AE18" s="3"/>
      <c r="AF18" s="3"/>
      <c r="AG18" s="3"/>
      <c r="AH18" s="3"/>
      <c r="AI18" s="15"/>
      <c r="AJ18" s="15"/>
      <c r="AK18" s="15"/>
      <c r="AL18" s="15"/>
      <c r="AM18" s="15"/>
      <c r="AN18" s="15"/>
      <c r="AO18" s="15"/>
      <c r="AP18" s="15"/>
      <c r="AQ18" s="15"/>
      <c r="AR18" s="15"/>
      <c r="AS18" s="15"/>
      <c r="AT18" s="15"/>
      <c r="AU18" s="15"/>
      <c r="AV18" s="15"/>
      <c r="AW18" s="15"/>
      <c r="AX18" s="15"/>
      <c r="AY18" s="15"/>
      <c r="AZ18" s="5"/>
      <c r="BA18" s="15"/>
      <c r="BB18" s="15"/>
      <c r="BC18" s="15"/>
      <c r="BD18" s="74"/>
      <c r="BE18" s="74"/>
      <c r="BF18" s="15"/>
      <c r="BG18" s="3"/>
      <c r="BH18" s="15"/>
      <c r="BI18" s="15"/>
      <c r="BJ18" s="15"/>
      <c r="BK18" s="15"/>
      <c r="BL18" s="15"/>
      <c r="BM18" s="5"/>
      <c r="BN18" s="15"/>
      <c r="BO18" s="15"/>
      <c r="BP18" s="15"/>
      <c r="BQ18" s="15"/>
      <c r="BR18" s="15"/>
      <c r="BS18" s="15"/>
      <c r="BT18" s="15"/>
      <c r="BU18" s="15"/>
    </row>
    <row r="19" spans="1:73" s="16" customFormat="1" ht="15.75" customHeight="1" x14ac:dyDescent="0.2">
      <c r="A19" s="97" t="s">
        <v>32</v>
      </c>
      <c r="B19" s="90">
        <v>1</v>
      </c>
      <c r="C19" s="91"/>
      <c r="D19" s="92"/>
      <c r="E19" s="91"/>
      <c r="F19" s="93"/>
      <c r="G19" s="94"/>
      <c r="H19" s="94"/>
      <c r="I19" s="94"/>
      <c r="J19" s="91"/>
      <c r="K19" s="92"/>
      <c r="L19" s="94"/>
      <c r="M19" s="91"/>
      <c r="N19" s="95"/>
      <c r="O19" s="96"/>
      <c r="P19" s="44"/>
      <c r="Q19" s="34"/>
      <c r="R19" s="35"/>
      <c r="S19" s="35"/>
      <c r="T19" s="35"/>
      <c r="U19" s="35"/>
      <c r="V19" s="35"/>
      <c r="W19" s="35"/>
      <c r="X19" s="35"/>
      <c r="Y19" s="35"/>
      <c r="Z19" s="3"/>
      <c r="AE19" s="3"/>
      <c r="AF19" s="3"/>
      <c r="AG19" s="3"/>
      <c r="AH19" s="3"/>
      <c r="AI19" s="15"/>
      <c r="AJ19" s="15"/>
      <c r="AK19" s="15"/>
      <c r="AL19" s="15"/>
      <c r="AM19" s="15"/>
      <c r="AN19" s="15"/>
      <c r="AO19" s="15"/>
      <c r="AP19" s="15"/>
      <c r="AQ19" s="15"/>
      <c r="AR19" s="15"/>
      <c r="AS19" s="15"/>
      <c r="AT19" s="15"/>
      <c r="AU19" s="15"/>
      <c r="AV19" s="15"/>
      <c r="AW19" s="15"/>
      <c r="AX19" s="15"/>
      <c r="AY19" s="15"/>
      <c r="AZ19" s="5"/>
      <c r="BA19" s="15"/>
      <c r="BB19" s="15"/>
      <c r="BC19" s="15"/>
      <c r="BD19" s="74"/>
      <c r="BE19" s="74"/>
      <c r="BF19" s="15"/>
      <c r="BG19" s="3"/>
      <c r="BH19" s="15"/>
      <c r="BI19" s="15"/>
      <c r="BJ19" s="15"/>
      <c r="BK19" s="15"/>
      <c r="BL19" s="15"/>
      <c r="BM19" s="5"/>
      <c r="BN19" s="15"/>
      <c r="BO19" s="15"/>
      <c r="BP19" s="15"/>
      <c r="BQ19" s="15"/>
      <c r="BR19" s="15"/>
      <c r="BS19" s="15"/>
      <c r="BT19" s="15"/>
      <c r="BU19" s="15"/>
    </row>
    <row r="20" spans="1:73" s="3" customFormat="1" ht="18" customHeight="1" x14ac:dyDescent="0.15">
      <c r="A20" s="98" t="s">
        <v>33</v>
      </c>
      <c r="B20" s="99"/>
      <c r="C20" s="100"/>
      <c r="D20" s="100"/>
      <c r="E20" s="101"/>
      <c r="F20" s="100"/>
      <c r="G20" s="100"/>
      <c r="H20" s="100"/>
      <c r="I20" s="100"/>
      <c r="J20" s="101"/>
      <c r="K20" s="100"/>
      <c r="L20" s="100"/>
      <c r="M20" s="102"/>
      <c r="N20" s="35"/>
      <c r="O20" s="35"/>
      <c r="P20" s="103"/>
      <c r="Q20" s="35"/>
      <c r="R20" s="35"/>
      <c r="S20" s="35"/>
      <c r="T20" s="35"/>
      <c r="U20" s="35"/>
      <c r="V20" s="35"/>
      <c r="AZ20" s="5"/>
      <c r="BA20" s="36"/>
      <c r="BB20" s="36"/>
      <c r="BC20" s="36"/>
      <c r="BM20" s="5"/>
    </row>
    <row r="21" spans="1:73" s="3" customFormat="1" ht="30" customHeight="1" x14ac:dyDescent="0.2">
      <c r="A21" s="104" t="s">
        <v>34</v>
      </c>
      <c r="B21" s="105"/>
      <c r="C21" s="105"/>
      <c r="D21" s="106"/>
      <c r="E21" s="107"/>
      <c r="F21" s="107"/>
      <c r="G21" s="107"/>
      <c r="H21" s="107"/>
      <c r="I21" s="108"/>
      <c r="J21" s="108"/>
      <c r="K21" s="108"/>
      <c r="L21" s="108"/>
      <c r="M21" s="109"/>
      <c r="N21" s="109"/>
      <c r="P21" s="4"/>
      <c r="AZ21" s="5"/>
      <c r="BM21" s="5"/>
    </row>
    <row r="22" spans="1:73" s="16" customFormat="1" ht="29.25" customHeight="1" x14ac:dyDescent="0.15">
      <c r="A22" s="110" t="s">
        <v>35</v>
      </c>
      <c r="B22" s="111" t="s">
        <v>9</v>
      </c>
      <c r="C22" s="111" t="s">
        <v>36</v>
      </c>
      <c r="D22" s="112"/>
      <c r="E22" s="112"/>
      <c r="F22" s="2"/>
      <c r="G22" s="2"/>
      <c r="H22" s="2"/>
      <c r="I22" s="2"/>
      <c r="J22" s="2"/>
      <c r="K22" s="2"/>
      <c r="L22" s="2"/>
      <c r="M22" s="3"/>
      <c r="N22" s="3"/>
      <c r="O22" s="3"/>
      <c r="P22" s="4"/>
      <c r="Q22" s="3"/>
      <c r="R22" s="3"/>
      <c r="S22" s="3"/>
      <c r="T22" s="3"/>
      <c r="U22" s="3"/>
      <c r="V22" s="3"/>
      <c r="W22" s="3"/>
      <c r="AB22" s="3"/>
      <c r="AC22" s="3"/>
      <c r="AD22" s="3"/>
      <c r="AE22" s="3"/>
      <c r="AF22" s="15"/>
      <c r="AG22" s="15"/>
      <c r="AH22" s="15"/>
      <c r="AI22" s="15"/>
      <c r="AJ22" s="15"/>
      <c r="AK22" s="15"/>
      <c r="AL22" s="15"/>
      <c r="AM22" s="15"/>
      <c r="AN22" s="15"/>
      <c r="AO22" s="15"/>
      <c r="AP22" s="15"/>
      <c r="AQ22" s="15"/>
      <c r="AR22" s="15"/>
      <c r="AS22" s="15"/>
      <c r="AT22" s="15"/>
      <c r="AU22" s="15"/>
      <c r="AV22" s="15"/>
      <c r="AW22" s="15"/>
      <c r="AX22" s="15"/>
      <c r="AY22" s="15"/>
      <c r="AZ22" s="5"/>
      <c r="BA22" s="3"/>
      <c r="BB22" s="3"/>
      <c r="BC22" s="3"/>
      <c r="BD22" s="3"/>
      <c r="BE22" s="3"/>
      <c r="BF22" s="15"/>
      <c r="BG22" s="15"/>
      <c r="BH22" s="15"/>
      <c r="BI22" s="15"/>
      <c r="BJ22" s="15"/>
      <c r="BK22" s="15"/>
      <c r="BL22" s="15"/>
      <c r="BM22" s="5"/>
      <c r="BN22" s="15"/>
      <c r="BO22" s="15"/>
      <c r="BP22" s="15"/>
      <c r="BQ22" s="15"/>
    </row>
    <row r="23" spans="1:73" s="16" customFormat="1" ht="15.75" customHeight="1" x14ac:dyDescent="0.15">
      <c r="A23" s="113" t="s">
        <v>37</v>
      </c>
      <c r="B23" s="114">
        <v>37</v>
      </c>
      <c r="C23" s="114">
        <v>36</v>
      </c>
      <c r="D23" s="115" t="str">
        <f>$BA23&amp;" "&amp;$BC23</f>
        <v xml:space="preserve"> </v>
      </c>
      <c r="E23" s="116"/>
      <c r="F23" s="2"/>
      <c r="G23" s="117"/>
      <c r="H23" s="117"/>
      <c r="I23" s="118"/>
      <c r="J23" s="2"/>
      <c r="K23" s="2"/>
      <c r="L23" s="2"/>
      <c r="M23" s="3"/>
      <c r="N23" s="3"/>
      <c r="O23" s="3"/>
      <c r="P23" s="4"/>
      <c r="Q23" s="3"/>
      <c r="R23" s="3"/>
      <c r="S23" s="3"/>
      <c r="T23" s="3"/>
      <c r="U23" s="3"/>
      <c r="V23" s="36"/>
      <c r="W23" s="36"/>
      <c r="AB23" s="3"/>
      <c r="AC23" s="3"/>
      <c r="AD23" s="3"/>
      <c r="AE23" s="3"/>
      <c r="AF23" s="15"/>
      <c r="AG23" s="15"/>
      <c r="AH23" s="15"/>
      <c r="AI23" s="15"/>
      <c r="AJ23" s="15"/>
      <c r="AK23" s="15"/>
      <c r="AL23" s="15"/>
      <c r="AM23" s="15"/>
      <c r="AN23" s="15"/>
      <c r="AO23" s="15"/>
      <c r="AP23" s="15"/>
      <c r="AQ23" s="15"/>
      <c r="AR23" s="15"/>
      <c r="AS23" s="15"/>
      <c r="AT23" s="15"/>
      <c r="AU23" s="15"/>
      <c r="AV23" s="15"/>
      <c r="AW23" s="15"/>
      <c r="AX23" s="15"/>
      <c r="AY23" s="15"/>
      <c r="AZ23" s="5"/>
      <c r="BA23" s="45" t="str">
        <f>IF($B23=0,"",IF($C23="",IF($B23="",""," No olvide escribir la columna Beneficiarios."),""))</f>
        <v/>
      </c>
      <c r="BB23" s="45"/>
      <c r="BC23" s="45" t="str">
        <f>IF($B23&lt;$C23," El número de Beneficiarios NO puede ser mayor que el Total.","")</f>
        <v/>
      </c>
      <c r="BD23" s="3"/>
      <c r="BE23" s="46">
        <f>IF($B23=0,"",IF($C23="",IF($B23="","",1),0))</f>
        <v>0</v>
      </c>
      <c r="BF23" s="46">
        <f>IF($B23&lt;$C23,1,0)</f>
        <v>0</v>
      </c>
      <c r="BG23" s="15"/>
      <c r="BH23" s="15"/>
      <c r="BI23" s="15"/>
      <c r="BJ23" s="15"/>
      <c r="BK23" s="15"/>
      <c r="BL23" s="15"/>
      <c r="BM23" s="5"/>
      <c r="BN23" s="15"/>
      <c r="BO23" s="15"/>
      <c r="BP23" s="15"/>
      <c r="BQ23" s="15"/>
    </row>
    <row r="24" spans="1:73" s="16" customFormat="1" ht="15.75" customHeight="1" x14ac:dyDescent="0.15">
      <c r="A24" s="119" t="s">
        <v>38</v>
      </c>
      <c r="B24" s="120">
        <v>110</v>
      </c>
      <c r="C24" s="120">
        <v>42</v>
      </c>
      <c r="D24" s="115" t="str">
        <f>$BA24&amp;" "&amp;$BC24&amp;" "&amp;$BD24</f>
        <v xml:space="preserve">  </v>
      </c>
      <c r="E24" s="121"/>
      <c r="F24" s="3"/>
      <c r="G24" s="3"/>
      <c r="H24" s="3"/>
      <c r="I24" s="2"/>
      <c r="J24" s="2"/>
      <c r="K24" s="2"/>
      <c r="L24" s="2"/>
      <c r="M24" s="3"/>
      <c r="N24" s="3"/>
      <c r="O24" s="3"/>
      <c r="P24" s="4"/>
      <c r="Q24" s="3"/>
      <c r="R24" s="3"/>
      <c r="S24" s="3"/>
      <c r="T24" s="3"/>
      <c r="U24" s="3"/>
      <c r="V24" s="36"/>
      <c r="W24" s="36"/>
      <c r="AB24" s="3"/>
      <c r="AC24" s="3"/>
      <c r="AD24" s="3"/>
      <c r="AE24" s="3"/>
      <c r="AF24" s="15"/>
      <c r="AG24" s="15"/>
      <c r="AH24" s="15"/>
      <c r="AI24" s="15"/>
      <c r="AJ24" s="15"/>
      <c r="AK24" s="15"/>
      <c r="AL24" s="15"/>
      <c r="AM24" s="15"/>
      <c r="AN24" s="15"/>
      <c r="AO24" s="15"/>
      <c r="AP24" s="15"/>
      <c r="AQ24" s="15"/>
      <c r="AR24" s="15"/>
      <c r="AS24" s="15"/>
      <c r="AT24" s="15"/>
      <c r="AU24" s="15"/>
      <c r="AV24" s="15"/>
      <c r="AW24" s="15"/>
      <c r="AX24" s="15"/>
      <c r="AY24" s="15"/>
      <c r="AZ24" s="5"/>
      <c r="BA24" s="45" t="str">
        <f>IF((B23+B24)&lt;=B10,""," El total de Acompañamientos NO debe ser mayor que el total de Partos")</f>
        <v/>
      </c>
      <c r="BB24" s="45"/>
      <c r="BC24" s="45" t="str">
        <f>IF($B24&lt;$C24," El número de Beneficiarios NO puede ser mayor que el Total.","")</f>
        <v/>
      </c>
      <c r="BD24" s="45" t="str">
        <f>IF($B24=0,"",IF($C24="",IF($B24="",""," No olvide escribir la columna Beneficiarios."),""))</f>
        <v/>
      </c>
      <c r="BE24" s="46">
        <f>IF($B24=0,"",IF($C24="",IF($B24="","",1),0))</f>
        <v>0</v>
      </c>
      <c r="BF24" s="46">
        <f>IF($B24&lt;$C24,1,0)</f>
        <v>0</v>
      </c>
      <c r="BG24" s="46">
        <f>IF((B23+B24)&lt;=B10,0,1)</f>
        <v>0</v>
      </c>
      <c r="BH24" s="15"/>
      <c r="BI24" s="15"/>
      <c r="BJ24" s="15"/>
      <c r="BK24" s="15"/>
      <c r="BL24" s="15"/>
      <c r="BM24" s="5"/>
      <c r="BN24" s="15"/>
      <c r="BO24" s="15"/>
      <c r="BP24" s="15"/>
      <c r="BQ24" s="15"/>
    </row>
    <row r="25" spans="1:73" s="3" customFormat="1" ht="30" customHeight="1" x14ac:dyDescent="0.2">
      <c r="A25" s="211" t="s">
        <v>39</v>
      </c>
      <c r="B25" s="212"/>
      <c r="C25" s="212"/>
      <c r="D25" s="212"/>
      <c r="E25" s="212"/>
      <c r="F25" s="212"/>
      <c r="G25" s="212"/>
      <c r="H25" s="212"/>
      <c r="I25" s="212"/>
      <c r="J25" s="212"/>
      <c r="K25" s="108"/>
      <c r="L25" s="122"/>
      <c r="M25" s="123"/>
      <c r="N25" s="123"/>
      <c r="P25" s="4"/>
      <c r="AZ25" s="5"/>
      <c r="BM25" s="5"/>
    </row>
    <row r="26" spans="1:73" s="3" customFormat="1" ht="30" customHeight="1" x14ac:dyDescent="0.2">
      <c r="A26" s="211" t="s">
        <v>40</v>
      </c>
      <c r="B26" s="212"/>
      <c r="C26" s="212"/>
      <c r="D26" s="212"/>
      <c r="E26" s="212"/>
      <c r="F26" s="212"/>
      <c r="G26" s="212"/>
      <c r="H26" s="212"/>
      <c r="I26" s="212"/>
      <c r="J26" s="212"/>
      <c r="K26" s="108"/>
      <c r="L26" s="122"/>
      <c r="M26" s="123"/>
      <c r="N26" s="123"/>
      <c r="P26" s="4"/>
      <c r="AZ26" s="5"/>
      <c r="BM26" s="5"/>
    </row>
    <row r="27" spans="1:73" s="16" customFormat="1" ht="21" customHeight="1" x14ac:dyDescent="0.15">
      <c r="A27" s="213" t="s">
        <v>41</v>
      </c>
      <c r="B27" s="215" t="s">
        <v>9</v>
      </c>
      <c r="C27" s="216" t="s">
        <v>42</v>
      </c>
      <c r="D27" s="217"/>
      <c r="E27" s="217"/>
      <c r="F27" s="217"/>
      <c r="G27" s="217"/>
      <c r="H27" s="217"/>
      <c r="I27" s="218"/>
      <c r="J27" s="3"/>
      <c r="K27" s="2"/>
      <c r="L27" s="3"/>
      <c r="M27" s="3"/>
      <c r="N27" s="3"/>
      <c r="O27" s="3"/>
      <c r="P27" s="4"/>
      <c r="Q27" s="3"/>
      <c r="R27" s="3"/>
      <c r="S27" s="3"/>
      <c r="T27" s="3"/>
      <c r="U27" s="3"/>
      <c r="V27" s="3"/>
      <c r="W27" s="3"/>
      <c r="AB27" s="3"/>
      <c r="AC27" s="3"/>
      <c r="AD27" s="3"/>
      <c r="AE27" s="3"/>
      <c r="AF27" s="15"/>
      <c r="AG27" s="15"/>
      <c r="AH27" s="15"/>
      <c r="AI27" s="15"/>
      <c r="AJ27" s="15"/>
      <c r="AK27" s="15"/>
      <c r="AL27" s="15"/>
      <c r="AM27" s="15"/>
      <c r="AN27" s="15"/>
      <c r="AO27" s="15"/>
      <c r="AP27" s="15"/>
      <c r="AQ27" s="15"/>
      <c r="AR27" s="15"/>
      <c r="AS27" s="15"/>
      <c r="AT27" s="15"/>
      <c r="AU27" s="15"/>
      <c r="AV27" s="15"/>
      <c r="AW27" s="15"/>
      <c r="AX27" s="15"/>
      <c r="AY27" s="15"/>
      <c r="AZ27" s="5"/>
      <c r="BA27" s="3"/>
      <c r="BB27" s="3"/>
      <c r="BC27" s="3"/>
      <c r="BD27" s="3"/>
      <c r="BE27" s="3"/>
      <c r="BF27" s="15"/>
      <c r="BG27" s="15"/>
      <c r="BH27" s="15"/>
      <c r="BI27" s="15"/>
      <c r="BJ27" s="15"/>
      <c r="BK27" s="15"/>
      <c r="BL27" s="15"/>
      <c r="BM27" s="5"/>
      <c r="BN27" s="15"/>
      <c r="BO27" s="15"/>
      <c r="BP27" s="15"/>
      <c r="BQ27" s="15"/>
      <c r="BR27" s="15"/>
      <c r="BS27" s="15"/>
    </row>
    <row r="28" spans="1:73" s="16" customFormat="1" ht="26.25" customHeight="1" x14ac:dyDescent="0.15">
      <c r="A28" s="214"/>
      <c r="B28" s="203"/>
      <c r="C28" s="124" t="s">
        <v>43</v>
      </c>
      <c r="D28" s="125" t="s">
        <v>44</v>
      </c>
      <c r="E28" s="22" t="s">
        <v>45</v>
      </c>
      <c r="F28" s="22" t="s">
        <v>46</v>
      </c>
      <c r="G28" s="22" t="s">
        <v>47</v>
      </c>
      <c r="H28" s="125" t="s">
        <v>48</v>
      </c>
      <c r="I28" s="23" t="s">
        <v>49</v>
      </c>
      <c r="J28" s="3"/>
      <c r="K28" s="3"/>
      <c r="L28" s="3"/>
      <c r="M28" s="3"/>
      <c r="N28" s="3"/>
      <c r="O28" s="3"/>
      <c r="P28" s="4"/>
      <c r="Q28" s="3"/>
      <c r="R28" s="3"/>
      <c r="S28" s="3"/>
      <c r="T28" s="3"/>
      <c r="U28" s="3"/>
      <c r="V28" s="3"/>
      <c r="W28" s="3"/>
      <c r="AB28" s="3"/>
      <c r="AC28" s="3"/>
      <c r="AD28" s="3"/>
      <c r="AE28" s="3"/>
      <c r="AF28" s="15"/>
      <c r="AG28" s="15"/>
      <c r="AH28" s="15"/>
      <c r="AI28" s="15"/>
      <c r="AJ28" s="15"/>
      <c r="AK28" s="15"/>
      <c r="AL28" s="15"/>
      <c r="AM28" s="15"/>
      <c r="AN28" s="15"/>
      <c r="AO28" s="15"/>
      <c r="AP28" s="15"/>
      <c r="AQ28" s="15"/>
      <c r="AR28" s="15"/>
      <c r="AS28" s="15"/>
      <c r="AT28" s="15"/>
      <c r="AU28" s="15"/>
      <c r="AV28" s="15"/>
      <c r="AW28" s="15"/>
      <c r="AX28" s="15"/>
      <c r="AY28" s="15"/>
      <c r="AZ28" s="5"/>
      <c r="BA28" s="3"/>
      <c r="BB28" s="3"/>
      <c r="BC28" s="3"/>
      <c r="BD28" s="3"/>
      <c r="BE28" s="3"/>
      <c r="BF28" s="15"/>
      <c r="BG28" s="15"/>
      <c r="BH28" s="15"/>
      <c r="BI28" s="15"/>
      <c r="BJ28" s="15"/>
      <c r="BK28" s="15"/>
      <c r="BL28" s="15"/>
      <c r="BM28" s="5"/>
      <c r="BN28" s="15"/>
      <c r="BO28" s="15"/>
      <c r="BP28" s="15"/>
      <c r="BQ28" s="15"/>
      <c r="BR28" s="15"/>
      <c r="BS28" s="15"/>
    </row>
    <row r="29" spans="1:73" s="16" customFormat="1" ht="15.75" customHeight="1" x14ac:dyDescent="0.15">
      <c r="A29" s="126" t="s">
        <v>50</v>
      </c>
      <c r="B29" s="127">
        <f>SUM(C29:I29)</f>
        <v>180</v>
      </c>
      <c r="C29" s="90">
        <v>0</v>
      </c>
      <c r="D29" s="128">
        <v>0</v>
      </c>
      <c r="E29" s="128">
        <v>3</v>
      </c>
      <c r="F29" s="128">
        <v>8</v>
      </c>
      <c r="G29" s="128">
        <v>36</v>
      </c>
      <c r="H29" s="128">
        <v>116</v>
      </c>
      <c r="I29" s="129">
        <v>17</v>
      </c>
      <c r="J29" s="33" t="str">
        <f>$BA29&amp;" "&amp;$BC29</f>
        <v xml:space="preserve"> </v>
      </c>
      <c r="K29" s="121"/>
      <c r="L29" s="3"/>
      <c r="M29" s="3"/>
      <c r="N29" s="3"/>
      <c r="O29" s="3"/>
      <c r="P29" s="4"/>
      <c r="Q29" s="3"/>
      <c r="R29" s="3"/>
      <c r="S29" s="3"/>
      <c r="T29" s="3"/>
      <c r="U29" s="3"/>
      <c r="V29" s="3"/>
      <c r="W29" s="3"/>
      <c r="AB29" s="3"/>
      <c r="AC29" s="3"/>
      <c r="AD29" s="3"/>
      <c r="AE29" s="3"/>
      <c r="AF29" s="15"/>
      <c r="AG29" s="15"/>
      <c r="AH29" s="15"/>
      <c r="AI29" s="15"/>
      <c r="AJ29" s="15"/>
      <c r="AK29" s="15"/>
      <c r="AL29" s="15"/>
      <c r="AM29" s="15"/>
      <c r="AN29" s="15"/>
      <c r="AO29" s="15"/>
      <c r="AP29" s="15"/>
      <c r="AQ29" s="15"/>
      <c r="AR29" s="15"/>
      <c r="AS29" s="15"/>
      <c r="AT29" s="15"/>
      <c r="AU29" s="15"/>
      <c r="AV29" s="15"/>
      <c r="AW29" s="15"/>
      <c r="AX29" s="15"/>
      <c r="AY29" s="15"/>
      <c r="AZ29" s="5"/>
      <c r="BA29" s="45" t="str">
        <f>IF(SUM(G29:I29)&gt;=O10,""," Los RN de 2.500 y más gramos NO DEBE ser menor al Total de partos con Apego Precoz de RN del mismo peso Seccion A. ")</f>
        <v/>
      </c>
      <c r="BB29" s="45"/>
      <c r="BC29" s="45" t="str">
        <f>IF(SUM(C29:F29)&gt;=N10,""," Los RN de menor o igual a 2.499 gramos NO DEBE ser menor al Total de partos con Apego Precoz de RN del mismo peso. ")</f>
        <v/>
      </c>
      <c r="BD29" s="3"/>
      <c r="BE29" s="46">
        <f>IF(SUM(G29:I29)&gt;=O10,0,1)</f>
        <v>0</v>
      </c>
      <c r="BF29" s="46">
        <f>IF(SUM(C29:F29)&gt;=N10,0,1)</f>
        <v>0</v>
      </c>
      <c r="BG29" s="15"/>
      <c r="BH29" s="15"/>
      <c r="BI29" s="15"/>
      <c r="BJ29" s="15"/>
      <c r="BK29" s="15"/>
      <c r="BL29" s="15"/>
      <c r="BM29" s="5"/>
      <c r="BN29" s="15"/>
      <c r="BO29" s="15"/>
      <c r="BP29" s="15"/>
      <c r="BQ29" s="15"/>
      <c r="BR29" s="15"/>
      <c r="BS29" s="15"/>
    </row>
    <row r="30" spans="1:73" s="3" customFormat="1" ht="30" customHeight="1" x14ac:dyDescent="0.2">
      <c r="A30" s="130" t="s">
        <v>51</v>
      </c>
      <c r="B30" s="131"/>
      <c r="C30" s="131"/>
      <c r="D30" s="131"/>
      <c r="E30" s="131"/>
      <c r="F30" s="131"/>
      <c r="G30" s="131"/>
      <c r="H30" s="131"/>
      <c r="I30" s="131"/>
      <c r="J30" s="131"/>
      <c r="K30" s="108"/>
      <c r="L30" s="122"/>
      <c r="M30" s="123"/>
      <c r="N30" s="123"/>
      <c r="P30" s="4"/>
      <c r="AZ30" s="5"/>
      <c r="BM30" s="5"/>
    </row>
    <row r="31" spans="1:73" s="16" customFormat="1" ht="21" customHeight="1" x14ac:dyDescent="0.15">
      <c r="A31" s="213" t="s">
        <v>41</v>
      </c>
      <c r="B31" s="215" t="s">
        <v>9</v>
      </c>
      <c r="C31" s="3"/>
      <c r="D31" s="2"/>
      <c r="E31" s="3"/>
      <c r="F31" s="3"/>
      <c r="G31" s="3"/>
      <c r="H31" s="3"/>
      <c r="I31" s="3"/>
      <c r="J31" s="3"/>
      <c r="K31" s="3"/>
      <c r="L31" s="3"/>
      <c r="M31" s="3"/>
      <c r="N31" s="3"/>
      <c r="O31" s="3"/>
      <c r="P31" s="4"/>
      <c r="Q31" s="3"/>
      <c r="R31" s="3"/>
      <c r="S31" s="3"/>
      <c r="T31" s="3"/>
      <c r="U31" s="3"/>
      <c r="V31" s="3"/>
      <c r="W31" s="3"/>
      <c r="AB31" s="3"/>
      <c r="AC31" s="3"/>
      <c r="AD31" s="3"/>
      <c r="AE31" s="3"/>
      <c r="AF31" s="15"/>
      <c r="AG31" s="15"/>
      <c r="AH31" s="15"/>
      <c r="AI31" s="15"/>
      <c r="AJ31" s="15"/>
      <c r="AK31" s="15"/>
      <c r="AL31" s="15"/>
      <c r="AM31" s="15"/>
      <c r="AN31" s="15"/>
      <c r="AO31" s="15"/>
      <c r="AP31" s="15"/>
      <c r="AQ31" s="15"/>
      <c r="AR31" s="15"/>
      <c r="AS31" s="15"/>
      <c r="AT31" s="15"/>
      <c r="AU31" s="15"/>
      <c r="AV31" s="15"/>
      <c r="AW31" s="15"/>
      <c r="AX31" s="15"/>
      <c r="AY31" s="15"/>
      <c r="AZ31" s="5"/>
      <c r="BA31" s="3"/>
      <c r="BB31" s="3"/>
      <c r="BC31" s="3"/>
      <c r="BD31" s="3"/>
      <c r="BE31" s="3"/>
      <c r="BF31" s="15"/>
      <c r="BG31" s="15"/>
      <c r="BH31" s="15"/>
      <c r="BI31" s="15"/>
      <c r="BJ31" s="15"/>
      <c r="BK31" s="15"/>
      <c r="BL31" s="15"/>
      <c r="BM31" s="5"/>
    </row>
    <row r="32" spans="1:73" s="16" customFormat="1" ht="26.25" customHeight="1" x14ac:dyDescent="0.15">
      <c r="A32" s="214"/>
      <c r="B32" s="203"/>
      <c r="C32" s="3"/>
      <c r="D32" s="3"/>
      <c r="E32" s="3"/>
      <c r="F32" s="3"/>
      <c r="G32" s="3"/>
      <c r="H32" s="3"/>
      <c r="I32" s="3"/>
      <c r="J32" s="3"/>
      <c r="K32" s="3"/>
      <c r="L32" s="3"/>
      <c r="M32" s="3"/>
      <c r="N32" s="3"/>
      <c r="O32" s="3"/>
      <c r="P32" s="4"/>
      <c r="Q32" s="3"/>
      <c r="R32" s="3"/>
      <c r="S32" s="3"/>
      <c r="T32" s="3"/>
      <c r="U32" s="3"/>
      <c r="V32" s="3"/>
      <c r="W32" s="3"/>
      <c r="AB32" s="3"/>
      <c r="AC32" s="3"/>
      <c r="AD32" s="3"/>
      <c r="AE32" s="3"/>
      <c r="AF32" s="15"/>
      <c r="AG32" s="15"/>
      <c r="AH32" s="15"/>
      <c r="AI32" s="15"/>
      <c r="AJ32" s="15"/>
      <c r="AK32" s="15"/>
      <c r="AL32" s="15"/>
      <c r="AM32" s="15"/>
      <c r="AN32" s="15"/>
      <c r="AO32" s="15"/>
      <c r="AP32" s="15"/>
      <c r="AQ32" s="15"/>
      <c r="AR32" s="15"/>
      <c r="AS32" s="15"/>
      <c r="AT32" s="15"/>
      <c r="AU32" s="15"/>
      <c r="AV32" s="15"/>
      <c r="AW32" s="15"/>
      <c r="AX32" s="15"/>
      <c r="AY32" s="15"/>
      <c r="AZ32" s="5"/>
      <c r="BA32" s="3"/>
      <c r="BB32" s="3"/>
      <c r="BC32" s="3"/>
      <c r="BD32" s="3"/>
      <c r="BE32" s="3"/>
      <c r="BF32" s="15"/>
      <c r="BG32" s="15"/>
      <c r="BH32" s="15"/>
      <c r="BI32" s="15"/>
      <c r="BJ32" s="15"/>
      <c r="BK32" s="15"/>
      <c r="BL32" s="15"/>
      <c r="BM32" s="5"/>
    </row>
    <row r="33" spans="1:71" s="16" customFormat="1" ht="15.75" customHeight="1" x14ac:dyDescent="0.15">
      <c r="A33" s="132" t="s">
        <v>50</v>
      </c>
      <c r="B33" s="114">
        <v>1</v>
      </c>
      <c r="C33" s="133" t="str">
        <f>$BA33</f>
        <v/>
      </c>
      <c r="D33" s="134"/>
      <c r="E33" s="135"/>
      <c r="F33" s="135"/>
      <c r="G33" s="136"/>
      <c r="H33" s="136"/>
      <c r="I33" s="3"/>
      <c r="J33" s="3"/>
      <c r="K33" s="3"/>
      <c r="L33" s="3"/>
      <c r="M33" s="3"/>
      <c r="N33" s="3"/>
      <c r="O33" s="3"/>
      <c r="P33" s="4"/>
      <c r="Q33" s="3"/>
      <c r="R33" s="3"/>
      <c r="S33" s="3"/>
      <c r="T33" s="3"/>
      <c r="U33" s="3"/>
      <c r="V33" s="3"/>
      <c r="W33" s="3"/>
      <c r="AB33" s="3"/>
      <c r="AC33" s="3"/>
      <c r="AD33" s="3"/>
      <c r="AE33" s="3"/>
      <c r="AF33" s="15"/>
      <c r="AG33" s="15"/>
      <c r="AH33" s="15"/>
      <c r="AI33" s="15"/>
      <c r="AJ33" s="15"/>
      <c r="AK33" s="15"/>
      <c r="AL33" s="15"/>
      <c r="AM33" s="15"/>
      <c r="AN33" s="15"/>
      <c r="AO33" s="15"/>
      <c r="AP33" s="15"/>
      <c r="AQ33" s="15"/>
      <c r="AR33" s="15"/>
      <c r="AS33" s="15"/>
      <c r="AT33" s="15"/>
      <c r="AU33" s="15"/>
      <c r="AV33" s="15"/>
      <c r="AW33" s="15"/>
      <c r="AX33" s="15"/>
      <c r="AY33" s="15"/>
      <c r="AZ33" s="5"/>
      <c r="BA33" s="45" t="str">
        <f>IF($B33&lt;=$B29,"","Total Nacidos Vivos con malformación congénita no debe ser MAYOR a Nacidos Vivos Según Peso Al Nacer")</f>
        <v/>
      </c>
      <c r="BB33" s="45"/>
      <c r="BD33" s="3"/>
      <c r="BE33" s="46">
        <f>IF($B33&lt;=$B29,0,1)</f>
        <v>0</v>
      </c>
      <c r="BF33" s="15"/>
      <c r="BG33" s="15"/>
      <c r="BH33" s="15"/>
      <c r="BI33" s="15"/>
      <c r="BJ33" s="15"/>
      <c r="BK33" s="15"/>
      <c r="BL33" s="15"/>
      <c r="BM33" s="5"/>
    </row>
    <row r="34" spans="1:71" s="16" customFormat="1" ht="15.75" customHeight="1" x14ac:dyDescent="0.15">
      <c r="A34" s="137" t="s">
        <v>52</v>
      </c>
      <c r="B34" s="138"/>
      <c r="C34" s="139"/>
      <c r="D34" s="140"/>
      <c r="E34" s="140"/>
      <c r="F34" s="141"/>
      <c r="G34" s="140"/>
      <c r="H34" s="140"/>
      <c r="I34" s="140"/>
      <c r="J34" s="3"/>
      <c r="K34" s="121"/>
      <c r="L34" s="3"/>
      <c r="M34" s="3"/>
      <c r="N34" s="3"/>
      <c r="O34" s="3"/>
      <c r="P34" s="4"/>
      <c r="Q34" s="3"/>
      <c r="R34" s="3"/>
      <c r="S34" s="3"/>
      <c r="T34" s="3"/>
      <c r="U34" s="3"/>
      <c r="V34" s="3"/>
      <c r="W34" s="3"/>
      <c r="AB34" s="3"/>
      <c r="AC34" s="3"/>
      <c r="AD34" s="3"/>
      <c r="AE34" s="3"/>
      <c r="AF34" s="15"/>
      <c r="AG34" s="15"/>
      <c r="AH34" s="15"/>
      <c r="AI34" s="15"/>
      <c r="AJ34" s="15"/>
      <c r="AK34" s="15"/>
      <c r="AL34" s="15"/>
      <c r="AM34" s="15"/>
      <c r="AN34" s="15"/>
      <c r="AO34" s="15"/>
      <c r="AP34" s="15"/>
      <c r="AQ34" s="15"/>
      <c r="AR34" s="15"/>
      <c r="AS34" s="15"/>
      <c r="AT34" s="15"/>
      <c r="AU34" s="15"/>
      <c r="AV34" s="15"/>
      <c r="AW34" s="15"/>
      <c r="AX34" s="15"/>
      <c r="AY34" s="15"/>
      <c r="AZ34" s="5"/>
      <c r="BA34" s="3"/>
      <c r="BB34" s="3"/>
      <c r="BC34" s="3"/>
      <c r="BD34" s="3"/>
      <c r="BE34" s="3"/>
      <c r="BF34" s="15"/>
      <c r="BG34" s="15"/>
      <c r="BH34" s="15"/>
      <c r="BI34" s="15"/>
      <c r="BJ34" s="15"/>
      <c r="BK34" s="15"/>
      <c r="BL34" s="15"/>
      <c r="BM34" s="5"/>
      <c r="BN34" s="15"/>
      <c r="BO34" s="15"/>
      <c r="BP34" s="15"/>
      <c r="BQ34" s="15"/>
      <c r="BR34" s="15"/>
      <c r="BS34" s="15"/>
    </row>
    <row r="35" spans="1:71" s="3" customFormat="1" ht="30" customHeight="1" x14ac:dyDescent="0.2">
      <c r="A35" s="11" t="s">
        <v>53</v>
      </c>
      <c r="B35" s="142"/>
      <c r="C35" s="143"/>
      <c r="D35" s="143"/>
      <c r="E35" s="143"/>
      <c r="F35" s="144"/>
      <c r="G35" s="143"/>
      <c r="H35" s="143"/>
      <c r="I35" s="143"/>
      <c r="J35" s="143"/>
      <c r="K35" s="11"/>
      <c r="L35" s="122"/>
      <c r="M35" s="123"/>
      <c r="N35" s="123"/>
      <c r="P35" s="4"/>
      <c r="AZ35" s="5"/>
      <c r="BM35" s="5"/>
    </row>
    <row r="36" spans="1:71" s="16" customFormat="1" ht="42" x14ac:dyDescent="0.15">
      <c r="A36" s="27" t="s">
        <v>41</v>
      </c>
      <c r="B36" s="195" t="s">
        <v>54</v>
      </c>
      <c r="C36" s="196" t="s">
        <v>55</v>
      </c>
      <c r="D36" s="146"/>
      <c r="E36" s="146"/>
      <c r="F36" s="147"/>
      <c r="G36" s="146"/>
      <c r="H36" s="146"/>
      <c r="I36" s="146"/>
      <c r="J36" s="146"/>
      <c r="K36" s="121"/>
      <c r="L36" s="3"/>
      <c r="M36" s="3"/>
      <c r="N36" s="3"/>
      <c r="O36" s="3"/>
      <c r="P36" s="4"/>
      <c r="Q36" s="3"/>
      <c r="R36" s="3"/>
      <c r="S36" s="3"/>
      <c r="T36" s="3"/>
      <c r="U36" s="3"/>
      <c r="V36" s="3"/>
      <c r="W36" s="3"/>
      <c r="AB36" s="3"/>
      <c r="AC36" s="3"/>
      <c r="AD36" s="3"/>
      <c r="AE36" s="3"/>
      <c r="AF36" s="15"/>
      <c r="AG36" s="15"/>
      <c r="AH36" s="15"/>
      <c r="AI36" s="15"/>
      <c r="AJ36" s="15"/>
      <c r="AK36" s="15"/>
      <c r="AL36" s="15"/>
      <c r="AM36" s="15"/>
      <c r="AN36" s="15"/>
      <c r="AO36" s="15"/>
      <c r="AP36" s="15"/>
      <c r="AQ36" s="15"/>
      <c r="AR36" s="15"/>
      <c r="AS36" s="15"/>
      <c r="AT36" s="15"/>
      <c r="AU36" s="15"/>
      <c r="AV36" s="15"/>
      <c r="AW36" s="15"/>
      <c r="AX36" s="15"/>
      <c r="AY36" s="15"/>
      <c r="AZ36" s="5"/>
      <c r="BA36" s="3"/>
      <c r="BB36" s="3"/>
      <c r="BC36" s="3"/>
      <c r="BD36" s="3"/>
      <c r="BE36" s="3"/>
      <c r="BF36" s="15"/>
      <c r="BG36" s="15"/>
      <c r="BH36" s="15"/>
      <c r="BI36" s="15"/>
      <c r="BJ36" s="15"/>
      <c r="BK36" s="15"/>
      <c r="BL36" s="15"/>
      <c r="BM36" s="5"/>
      <c r="BN36" s="15"/>
      <c r="BO36" s="15"/>
      <c r="BP36" s="15"/>
      <c r="BQ36" s="15"/>
      <c r="BR36" s="15"/>
      <c r="BS36" s="15"/>
    </row>
    <row r="37" spans="1:71" s="16" customFormat="1" ht="15.75" customHeight="1" x14ac:dyDescent="0.15">
      <c r="A37" s="126" t="s">
        <v>50</v>
      </c>
      <c r="B37" s="148">
        <v>3</v>
      </c>
      <c r="C37" s="149"/>
      <c r="D37" s="150"/>
      <c r="E37" s="146"/>
      <c r="F37" s="147"/>
      <c r="G37" s="146"/>
      <c r="H37" s="146"/>
      <c r="I37" s="146"/>
      <c r="J37" s="146"/>
      <c r="K37" s="121"/>
      <c r="L37" s="3"/>
      <c r="M37" s="3"/>
      <c r="N37" s="3"/>
      <c r="O37" s="3"/>
      <c r="P37" s="4"/>
      <c r="Q37" s="3"/>
      <c r="R37" s="3"/>
      <c r="S37" s="3"/>
      <c r="T37" s="3"/>
      <c r="U37" s="3"/>
      <c r="V37" s="3"/>
      <c r="W37" s="3"/>
      <c r="AB37" s="3"/>
      <c r="AC37" s="3"/>
      <c r="AD37" s="3"/>
      <c r="AE37" s="3"/>
      <c r="AF37" s="15"/>
      <c r="AG37" s="15"/>
      <c r="AH37" s="15"/>
      <c r="AI37" s="15"/>
      <c r="AJ37" s="15"/>
      <c r="AK37" s="15"/>
      <c r="AL37" s="15"/>
      <c r="AM37" s="15"/>
      <c r="AN37" s="15"/>
      <c r="AO37" s="15"/>
      <c r="AP37" s="15"/>
      <c r="AQ37" s="15"/>
      <c r="AR37" s="15"/>
      <c r="AS37" s="15"/>
      <c r="AT37" s="15"/>
      <c r="AU37" s="15"/>
      <c r="AV37" s="15"/>
      <c r="AW37" s="15"/>
      <c r="AX37" s="15"/>
      <c r="AY37" s="15"/>
      <c r="AZ37" s="5"/>
      <c r="BA37" s="3"/>
      <c r="BB37" s="3"/>
      <c r="BC37" s="3"/>
      <c r="BD37" s="3"/>
      <c r="BE37" s="3"/>
      <c r="BF37" s="15"/>
      <c r="BG37" s="15"/>
      <c r="BH37" s="15"/>
      <c r="BI37" s="15"/>
      <c r="BJ37" s="15"/>
      <c r="BK37" s="15"/>
      <c r="BL37" s="15"/>
      <c r="BM37" s="5"/>
      <c r="BN37" s="15"/>
      <c r="BO37" s="15"/>
      <c r="BP37" s="15"/>
      <c r="BQ37" s="15"/>
      <c r="BR37" s="15"/>
      <c r="BS37" s="15"/>
    </row>
    <row r="38" spans="1:71" s="3" customFormat="1" ht="30" customHeight="1" x14ac:dyDescent="0.2">
      <c r="A38" s="11" t="s">
        <v>56</v>
      </c>
      <c r="B38" s="122"/>
      <c r="C38" s="122"/>
      <c r="D38" s="122"/>
      <c r="E38" s="122"/>
      <c r="F38" s="122"/>
      <c r="G38" s="122"/>
      <c r="H38" s="122"/>
      <c r="I38" s="122"/>
      <c r="J38" s="122"/>
      <c r="K38" s="122"/>
      <c r="L38" s="122"/>
      <c r="M38" s="123" t="s">
        <v>57</v>
      </c>
      <c r="N38" s="123"/>
      <c r="P38" s="4"/>
      <c r="AZ38" s="5"/>
      <c r="BM38" s="5"/>
    </row>
    <row r="39" spans="1:71" s="16" customFormat="1" ht="14.25" customHeight="1" x14ac:dyDescent="0.15">
      <c r="A39" s="202" t="s">
        <v>58</v>
      </c>
      <c r="B39" s="213" t="s">
        <v>59</v>
      </c>
      <c r="C39" s="220" t="s">
        <v>60</v>
      </c>
      <c r="D39" s="221"/>
      <c r="E39" s="222"/>
      <c r="F39" s="208"/>
      <c r="G39" s="3"/>
      <c r="H39" s="3"/>
      <c r="I39" s="3"/>
      <c r="J39" s="3"/>
      <c r="K39" s="3"/>
      <c r="L39" s="3"/>
      <c r="M39" s="3"/>
      <c r="N39" s="3"/>
      <c r="O39" s="3"/>
      <c r="P39" s="4"/>
      <c r="Q39" s="3"/>
      <c r="R39" s="3"/>
      <c r="S39" s="3"/>
      <c r="T39" s="3"/>
      <c r="U39" s="3"/>
      <c r="V39" s="3"/>
      <c r="W39" s="3"/>
      <c r="AB39" s="3"/>
      <c r="AC39" s="3"/>
      <c r="AD39" s="3"/>
      <c r="AE39" s="3"/>
      <c r="AF39" s="15"/>
      <c r="AG39" s="15"/>
      <c r="AH39" s="15"/>
      <c r="AI39" s="15"/>
      <c r="AJ39" s="15"/>
      <c r="AK39" s="15"/>
      <c r="AL39" s="15"/>
      <c r="AM39" s="15"/>
      <c r="AN39" s="15"/>
      <c r="AO39" s="15"/>
      <c r="AP39" s="15"/>
      <c r="AQ39" s="15"/>
      <c r="AR39" s="15"/>
      <c r="AS39" s="15"/>
      <c r="AT39" s="15"/>
      <c r="AU39" s="15"/>
      <c r="AV39" s="15"/>
      <c r="AW39" s="15"/>
      <c r="AX39" s="15"/>
      <c r="AY39" s="15"/>
      <c r="AZ39" s="5"/>
      <c r="BA39" s="3"/>
      <c r="BB39" s="3"/>
      <c r="BC39" s="3"/>
      <c r="BD39" s="3"/>
      <c r="BE39" s="3"/>
      <c r="BF39" s="15"/>
      <c r="BG39" s="15"/>
      <c r="BH39" s="15"/>
      <c r="BI39" s="15"/>
      <c r="BJ39" s="15"/>
      <c r="BK39" s="15"/>
      <c r="BL39" s="15"/>
      <c r="BM39" s="5"/>
      <c r="BN39" s="15"/>
      <c r="BO39" s="15"/>
      <c r="BP39" s="15"/>
      <c r="BQ39" s="15"/>
      <c r="BR39" s="15"/>
      <c r="BS39" s="15"/>
    </row>
    <row r="40" spans="1:71" s="16" customFormat="1" ht="21" x14ac:dyDescent="0.15">
      <c r="A40" s="219"/>
      <c r="B40" s="214"/>
      <c r="C40" s="24" t="s">
        <v>61</v>
      </c>
      <c r="D40" s="152" t="s">
        <v>62</v>
      </c>
      <c r="E40" s="153" t="s">
        <v>63</v>
      </c>
      <c r="F40" s="208"/>
      <c r="G40" s="3"/>
      <c r="H40" s="3"/>
      <c r="I40" s="3"/>
      <c r="J40" s="3"/>
      <c r="K40" s="3"/>
      <c r="L40" s="3"/>
      <c r="M40" s="3"/>
      <c r="N40" s="3"/>
      <c r="O40" s="3"/>
      <c r="P40" s="4"/>
      <c r="Q40" s="3"/>
      <c r="R40" s="3"/>
      <c r="S40" s="3"/>
      <c r="T40" s="3"/>
      <c r="U40" s="3"/>
      <c r="V40" s="3"/>
      <c r="W40" s="3"/>
      <c r="AB40" s="3"/>
      <c r="AC40" s="3"/>
      <c r="AD40" s="3"/>
      <c r="AE40" s="3"/>
      <c r="AF40" s="15"/>
      <c r="AG40" s="15"/>
      <c r="AH40" s="15"/>
      <c r="AI40" s="15"/>
      <c r="AJ40" s="15"/>
      <c r="AK40" s="15"/>
      <c r="AL40" s="15"/>
      <c r="AM40" s="15"/>
      <c r="AN40" s="15"/>
      <c r="AO40" s="15"/>
      <c r="AP40" s="15"/>
      <c r="AQ40" s="15"/>
      <c r="AR40" s="15"/>
      <c r="AS40" s="15"/>
      <c r="AT40" s="15"/>
      <c r="AU40" s="15"/>
      <c r="AV40" s="15"/>
      <c r="AW40" s="15"/>
      <c r="AX40" s="15"/>
      <c r="AY40" s="15"/>
      <c r="AZ40" s="5"/>
      <c r="BA40" s="15"/>
      <c r="BB40" s="15"/>
      <c r="BC40" s="15"/>
      <c r="BD40" s="15"/>
      <c r="BE40" s="15"/>
      <c r="BF40" s="15"/>
      <c r="BG40" s="15"/>
      <c r="BH40" s="15"/>
      <c r="BI40" s="15"/>
      <c r="BJ40" s="15"/>
      <c r="BK40" s="15"/>
      <c r="BL40" s="15"/>
      <c r="BM40" s="5"/>
      <c r="BN40" s="15"/>
      <c r="BO40" s="15"/>
      <c r="BP40" s="15"/>
      <c r="BQ40" s="15"/>
      <c r="BR40" s="15"/>
      <c r="BS40" s="15"/>
    </row>
    <row r="41" spans="1:71" s="16" customFormat="1" ht="15.75" customHeight="1" x14ac:dyDescent="0.15">
      <c r="A41" s="154" t="s">
        <v>64</v>
      </c>
      <c r="B41" s="155">
        <f>SUM(C41:E41)</f>
        <v>19</v>
      </c>
      <c r="C41" s="156"/>
      <c r="D41" s="157">
        <v>11</v>
      </c>
      <c r="E41" s="158">
        <v>8</v>
      </c>
      <c r="F41" s="159">
        <f>$BA41</f>
        <v>0</v>
      </c>
      <c r="G41" s="160"/>
      <c r="H41" s="3"/>
      <c r="I41" s="3"/>
      <c r="J41" s="3"/>
      <c r="K41" s="3"/>
      <c r="L41" s="3"/>
      <c r="M41" s="3"/>
      <c r="N41" s="3"/>
      <c r="O41" s="3"/>
      <c r="P41" s="4"/>
      <c r="Q41" s="3"/>
      <c r="R41" s="3"/>
      <c r="S41" s="3"/>
      <c r="T41" s="3"/>
      <c r="U41" s="3"/>
      <c r="V41" s="3"/>
      <c r="W41" s="3"/>
      <c r="AB41" s="3"/>
      <c r="AC41" s="3"/>
      <c r="AD41" s="3"/>
      <c r="AE41" s="3"/>
      <c r="AF41" s="15"/>
      <c r="AG41" s="15"/>
      <c r="AH41" s="15"/>
      <c r="AI41" s="15"/>
      <c r="AJ41" s="15"/>
      <c r="AK41" s="15"/>
      <c r="AL41" s="15"/>
      <c r="AM41" s="15"/>
      <c r="AN41" s="15"/>
      <c r="AO41" s="15"/>
      <c r="AP41" s="15"/>
      <c r="AQ41" s="15"/>
      <c r="AR41" s="15"/>
      <c r="AS41" s="15"/>
      <c r="AT41" s="15"/>
      <c r="AU41" s="15"/>
      <c r="AV41" s="15"/>
      <c r="AW41" s="15"/>
      <c r="AX41" s="15"/>
      <c r="AY41" s="15"/>
      <c r="AZ41" s="5"/>
      <c r="BA41" s="15"/>
      <c r="BB41" s="15"/>
      <c r="BC41" s="15"/>
      <c r="BD41" s="15"/>
      <c r="BE41" s="15"/>
      <c r="BF41" s="15"/>
      <c r="BG41" s="15"/>
      <c r="BH41" s="15"/>
      <c r="BI41" s="15"/>
      <c r="BJ41" s="15"/>
      <c r="BK41" s="15"/>
      <c r="BL41" s="15"/>
      <c r="BM41" s="5"/>
      <c r="BN41" s="15"/>
      <c r="BO41" s="15"/>
      <c r="BP41" s="15"/>
      <c r="BQ41" s="15"/>
      <c r="BR41" s="15"/>
      <c r="BS41" s="15"/>
    </row>
    <row r="42" spans="1:71" s="16" customFormat="1" ht="15.75" customHeight="1" x14ac:dyDescent="0.15">
      <c r="A42" s="161" t="s">
        <v>65</v>
      </c>
      <c r="B42" s="162">
        <f>SUM(C42:E42)</f>
        <v>0</v>
      </c>
      <c r="C42" s="163"/>
      <c r="D42" s="164"/>
      <c r="E42" s="165"/>
      <c r="F42" s="159">
        <f>$BA42</f>
        <v>0</v>
      </c>
      <c r="G42" s="160"/>
      <c r="H42" s="3"/>
      <c r="I42" s="3"/>
      <c r="J42" s="3"/>
      <c r="K42" s="3"/>
      <c r="L42" s="3"/>
      <c r="M42" s="3"/>
      <c r="N42" s="3"/>
      <c r="O42" s="3"/>
      <c r="P42" s="4"/>
      <c r="Q42" s="3"/>
      <c r="R42" s="3"/>
      <c r="S42" s="3"/>
      <c r="T42" s="3"/>
      <c r="U42" s="3"/>
      <c r="V42" s="3"/>
      <c r="W42" s="3"/>
      <c r="AB42" s="3"/>
      <c r="AC42" s="3"/>
      <c r="AD42" s="3"/>
      <c r="AE42" s="3"/>
      <c r="AF42" s="15"/>
      <c r="AG42" s="15"/>
      <c r="AH42" s="15"/>
      <c r="AI42" s="15"/>
      <c r="AJ42" s="15"/>
      <c r="AK42" s="15"/>
      <c r="AL42" s="15"/>
      <c r="AM42" s="15"/>
      <c r="AN42" s="15"/>
      <c r="AO42" s="15"/>
      <c r="AP42" s="15"/>
      <c r="AQ42" s="15"/>
      <c r="AR42" s="15"/>
      <c r="AS42" s="15"/>
      <c r="AT42" s="15"/>
      <c r="AU42" s="15"/>
      <c r="AV42" s="15"/>
      <c r="AW42" s="15"/>
      <c r="AX42" s="15"/>
      <c r="AY42" s="15"/>
      <c r="AZ42" s="5"/>
      <c r="BA42" s="15"/>
      <c r="BB42" s="15"/>
      <c r="BC42" s="15"/>
      <c r="BD42" s="15"/>
      <c r="BE42" s="15"/>
      <c r="BF42" s="15"/>
      <c r="BG42" s="15"/>
      <c r="BH42" s="15"/>
      <c r="BI42" s="15"/>
      <c r="BJ42" s="15"/>
      <c r="BK42" s="15"/>
      <c r="BL42" s="15"/>
      <c r="BM42" s="5"/>
      <c r="BN42" s="15"/>
      <c r="BO42" s="15"/>
      <c r="BP42" s="15"/>
      <c r="BQ42" s="15"/>
      <c r="BR42" s="15"/>
      <c r="BS42" s="15"/>
    </row>
    <row r="43" spans="1:71" s="3" customFormat="1" ht="30" customHeight="1" x14ac:dyDescent="0.2">
      <c r="A43" s="166" t="s">
        <v>66</v>
      </c>
      <c r="B43" s="167"/>
      <c r="C43" s="167"/>
      <c r="D43" s="168"/>
      <c r="E43" s="167"/>
      <c r="P43" s="4"/>
      <c r="AZ43" s="5"/>
      <c r="BM43" s="5"/>
    </row>
    <row r="44" spans="1:71" s="16" customFormat="1" ht="38.25" customHeight="1" x14ac:dyDescent="0.2">
      <c r="A44" s="169" t="s">
        <v>67</v>
      </c>
      <c r="B44" s="170" t="s">
        <v>68</v>
      </c>
      <c r="C44" s="170" t="s">
        <v>69</v>
      </c>
      <c r="D44" s="167"/>
      <c r="E44" s="167"/>
      <c r="F44" s="3"/>
      <c r="G44" s="3"/>
      <c r="H44" s="3"/>
      <c r="I44" s="3"/>
      <c r="J44" s="3"/>
      <c r="K44" s="3"/>
      <c r="L44" s="3"/>
      <c r="M44" s="3"/>
      <c r="N44" s="3"/>
      <c r="O44" s="3"/>
      <c r="P44" s="4"/>
      <c r="Q44" s="3"/>
      <c r="R44" s="3"/>
      <c r="S44" s="3"/>
      <c r="T44" s="3"/>
      <c r="U44" s="3"/>
      <c r="V44" s="3"/>
      <c r="W44" s="3"/>
      <c r="AB44" s="3"/>
      <c r="AC44" s="3"/>
      <c r="AD44" s="3"/>
      <c r="AE44" s="3"/>
      <c r="AF44" s="15"/>
      <c r="AG44" s="15"/>
      <c r="AH44" s="15"/>
      <c r="AI44" s="15"/>
      <c r="AJ44" s="15"/>
      <c r="AK44" s="15"/>
      <c r="AL44" s="15"/>
      <c r="AM44" s="15"/>
      <c r="AN44" s="15"/>
      <c r="AO44" s="15"/>
      <c r="AP44" s="15"/>
      <c r="AQ44" s="15"/>
      <c r="AR44" s="15"/>
      <c r="AS44" s="15"/>
      <c r="AT44" s="15"/>
      <c r="AU44" s="15"/>
      <c r="AV44" s="15"/>
      <c r="AW44" s="15"/>
      <c r="AX44" s="15"/>
      <c r="AY44" s="15"/>
      <c r="AZ44" s="5"/>
      <c r="BA44" s="3"/>
      <c r="BB44" s="3"/>
      <c r="BC44" s="3"/>
      <c r="BD44" s="3"/>
      <c r="BE44" s="3"/>
      <c r="BF44" s="15"/>
      <c r="BG44" s="15"/>
      <c r="BH44" s="15"/>
      <c r="BI44" s="15"/>
      <c r="BJ44" s="15"/>
      <c r="BK44" s="15"/>
      <c r="BL44" s="15"/>
      <c r="BM44" s="5"/>
      <c r="BN44" s="15"/>
      <c r="BO44" s="15"/>
      <c r="BP44" s="15"/>
      <c r="BQ44" s="15"/>
      <c r="BR44" s="15"/>
      <c r="BS44" s="15"/>
    </row>
    <row r="45" spans="1:71" s="16" customFormat="1" ht="15" customHeight="1" x14ac:dyDescent="0.2">
      <c r="A45" s="171" t="s">
        <v>70</v>
      </c>
      <c r="B45" s="114">
        <v>83</v>
      </c>
      <c r="C45" s="172">
        <v>48</v>
      </c>
      <c r="D45" s="173"/>
      <c r="E45" s="167"/>
      <c r="F45" s="3"/>
      <c r="G45" s="3"/>
      <c r="H45" s="3"/>
      <c r="I45" s="3"/>
      <c r="J45" s="3"/>
      <c r="K45" s="3"/>
      <c r="L45" s="3"/>
      <c r="M45" s="3"/>
      <c r="N45" s="3"/>
      <c r="O45" s="3"/>
      <c r="P45" s="4"/>
      <c r="Q45" s="3"/>
      <c r="R45" s="3"/>
      <c r="S45" s="3"/>
      <c r="T45" s="3"/>
      <c r="U45" s="3"/>
      <c r="V45" s="3"/>
      <c r="W45" s="3"/>
      <c r="AB45" s="3"/>
      <c r="AC45" s="3"/>
      <c r="AD45" s="3"/>
      <c r="AE45" s="3"/>
      <c r="AF45" s="15"/>
      <c r="AG45" s="15"/>
      <c r="AH45" s="15"/>
      <c r="AI45" s="15"/>
      <c r="AJ45" s="15"/>
      <c r="AK45" s="15"/>
      <c r="AL45" s="15"/>
      <c r="AM45" s="15"/>
      <c r="AN45" s="15"/>
      <c r="AO45" s="15"/>
      <c r="AP45" s="15"/>
      <c r="AQ45" s="15"/>
      <c r="AR45" s="15"/>
      <c r="AS45" s="15"/>
      <c r="AT45" s="15"/>
      <c r="AU45" s="15"/>
      <c r="AV45" s="15"/>
      <c r="AW45" s="15"/>
      <c r="AX45" s="15"/>
      <c r="AY45" s="15"/>
      <c r="AZ45" s="5"/>
      <c r="BA45" s="3"/>
      <c r="BB45" s="3"/>
      <c r="BC45" s="3"/>
      <c r="BD45" s="3"/>
      <c r="BE45" s="3"/>
      <c r="BF45" s="15"/>
      <c r="BG45" s="15"/>
      <c r="BH45" s="15"/>
      <c r="BI45" s="15"/>
      <c r="BJ45" s="15"/>
      <c r="BK45" s="15"/>
      <c r="BL45" s="15"/>
      <c r="BM45" s="5"/>
      <c r="BN45" s="15"/>
      <c r="BO45" s="15"/>
      <c r="BP45" s="15"/>
      <c r="BQ45" s="15"/>
      <c r="BR45" s="15"/>
      <c r="BS45" s="15"/>
    </row>
    <row r="46" spans="1:71" s="16" customFormat="1" ht="23.25" customHeight="1" x14ac:dyDescent="0.2">
      <c r="A46" s="174" t="s">
        <v>71</v>
      </c>
      <c r="B46" s="175">
        <v>78</v>
      </c>
      <c r="C46" s="176">
        <v>31</v>
      </c>
      <c r="D46" s="115" t="str">
        <f>$BA46&amp;"   "&amp;$BC46</f>
        <v xml:space="preserve">   </v>
      </c>
      <c r="E46" s="167"/>
      <c r="F46" s="177"/>
      <c r="G46" s="177"/>
      <c r="H46" s="177"/>
      <c r="I46" s="177"/>
      <c r="J46" s="177"/>
      <c r="K46" s="177"/>
      <c r="L46" s="177"/>
      <c r="M46" s="3"/>
      <c r="N46" s="3"/>
      <c r="O46" s="3"/>
      <c r="P46" s="4"/>
      <c r="Q46" s="3"/>
      <c r="R46" s="3"/>
      <c r="S46" s="3"/>
      <c r="T46" s="3"/>
      <c r="U46" s="3"/>
      <c r="V46" s="3"/>
      <c r="W46" s="3"/>
      <c r="AB46" s="3"/>
      <c r="AC46" s="3"/>
      <c r="AD46" s="3"/>
      <c r="AE46" s="3"/>
      <c r="AZ46" s="5"/>
      <c r="BA46" s="45" t="str">
        <f>IF($B46&gt;$B45,"Egresos con LME no puede ser mayor que Total de Egresos Maternidad","")</f>
        <v/>
      </c>
      <c r="BB46" s="45"/>
      <c r="BC46" s="16" t="str">
        <f>IF($C46&gt;$C45,"Egresos con LME no puede ser mayor que Total de Egresos Neonatología","")</f>
        <v/>
      </c>
      <c r="BD46" s="3"/>
      <c r="BE46" s="46">
        <f>IF($B46&gt;$B45,1,0)</f>
        <v>0</v>
      </c>
      <c r="BF46" s="15">
        <f>IF($C46&gt;$C45,1,0)</f>
        <v>0</v>
      </c>
      <c r="BM46" s="5"/>
    </row>
    <row r="47" spans="1:71" s="181" customFormat="1" ht="32.25" x14ac:dyDescent="0.2">
      <c r="A47" s="178" t="s">
        <v>72</v>
      </c>
      <c r="B47" s="138">
        <v>61</v>
      </c>
      <c r="C47" s="179"/>
      <c r="D47" s="180"/>
      <c r="F47" s="182"/>
      <c r="G47" s="182"/>
      <c r="H47" s="182"/>
      <c r="I47" s="182"/>
      <c r="J47" s="182"/>
      <c r="K47" s="182"/>
      <c r="L47" s="182"/>
      <c r="P47" s="180"/>
      <c r="AZ47" s="183"/>
      <c r="BM47" s="183"/>
    </row>
    <row r="48" spans="1:71" x14ac:dyDescent="0.2">
      <c r="A48" s="181"/>
      <c r="B48" s="181"/>
      <c r="C48" s="181"/>
      <c r="D48" s="181"/>
      <c r="E48" s="181"/>
    </row>
    <row r="49" spans="1:5" x14ac:dyDescent="0.2">
      <c r="A49" s="181"/>
      <c r="B49" s="181"/>
      <c r="C49" s="181"/>
      <c r="D49" s="181"/>
      <c r="E49" s="181"/>
    </row>
    <row r="50" spans="1:5" x14ac:dyDescent="0.2">
      <c r="A50" s="181"/>
      <c r="B50" s="181"/>
      <c r="C50" s="181"/>
      <c r="D50" s="181"/>
      <c r="E50" s="181"/>
    </row>
    <row r="51" spans="1:5" x14ac:dyDescent="0.2">
      <c r="A51" s="181"/>
      <c r="B51" s="181"/>
      <c r="C51" s="181"/>
      <c r="D51" s="181"/>
      <c r="E51" s="181"/>
    </row>
    <row r="52" spans="1:5" x14ac:dyDescent="0.2">
      <c r="A52" s="181"/>
      <c r="B52" s="181"/>
      <c r="C52" s="181"/>
      <c r="D52" s="181"/>
      <c r="E52" s="181"/>
    </row>
    <row r="53" spans="1:5" x14ac:dyDescent="0.2">
      <c r="A53" s="181"/>
      <c r="B53" s="181"/>
      <c r="C53" s="181"/>
      <c r="D53" s="181"/>
      <c r="E53" s="181"/>
    </row>
    <row r="54" spans="1:5" x14ac:dyDescent="0.2">
      <c r="A54" s="181"/>
      <c r="B54" s="181"/>
      <c r="C54" s="181"/>
      <c r="D54" s="181"/>
      <c r="E54" s="181"/>
    </row>
    <row r="200" spans="1:57" ht="15.75" hidden="1" customHeight="1" x14ac:dyDescent="0.2"/>
    <row r="201" spans="1:57" ht="15.75" hidden="1" customHeight="1" x14ac:dyDescent="0.2">
      <c r="A201" s="188">
        <f>SUM(A7:M46)</f>
        <v>2242</v>
      </c>
      <c r="BE201" s="189">
        <v>0</v>
      </c>
    </row>
    <row r="202" spans="1:57" ht="15.75" hidden="1" customHeight="1" x14ac:dyDescent="0.2"/>
    <row r="203" spans="1:57" hidden="1" x14ac:dyDescent="0.2"/>
  </sheetData>
  <mergeCells count="18">
    <mergeCell ref="F39:F40"/>
    <mergeCell ref="N8:O8"/>
    <mergeCell ref="A25:J25"/>
    <mergeCell ref="A26:J26"/>
    <mergeCell ref="A27:A28"/>
    <mergeCell ref="B27:B28"/>
    <mergeCell ref="C27:I27"/>
    <mergeCell ref="A31:A32"/>
    <mergeCell ref="B31:B32"/>
    <mergeCell ref="A39:A40"/>
    <mergeCell ref="B39:B40"/>
    <mergeCell ref="C39:E39"/>
    <mergeCell ref="A6:L6"/>
    <mergeCell ref="A8:A9"/>
    <mergeCell ref="B8:C8"/>
    <mergeCell ref="D8:E8"/>
    <mergeCell ref="F8:J8"/>
    <mergeCell ref="K8:M8"/>
  </mergeCells>
  <dataValidations count="2">
    <dataValidation allowBlank="1" showInputMessage="1" showErrorMessage="1" errorTitle="Error" error="Por favor ingrese números enteros" sqref="D8:E19 IZ8:JA19 SV8:SW19 ACR8:ACS19 AMN8:AMO19 AWJ8:AWK19 BGF8:BGG19 BQB8:BQC19 BZX8:BZY19 CJT8:CJU19 CTP8:CTQ19 DDL8:DDM19 DNH8:DNI19 DXD8:DXE19 EGZ8:EHA19 EQV8:EQW19 FAR8:FAS19 FKN8:FKO19 FUJ8:FUK19 GEF8:GEG19 GOB8:GOC19 GXX8:GXY19 HHT8:HHU19 HRP8:HRQ19 IBL8:IBM19 ILH8:ILI19 IVD8:IVE19 JEZ8:JFA19 JOV8:JOW19 JYR8:JYS19 KIN8:KIO19 KSJ8:KSK19 LCF8:LCG19 LMB8:LMC19 LVX8:LVY19 MFT8:MFU19 MPP8:MPQ19 MZL8:MZM19 NJH8:NJI19 NTD8:NTE19 OCZ8:ODA19 OMV8:OMW19 OWR8:OWS19 PGN8:PGO19 PQJ8:PQK19 QAF8:QAG19 QKB8:QKC19 QTX8:QTY19 RDT8:RDU19 RNP8:RNQ19 RXL8:RXM19 SHH8:SHI19 SRD8:SRE19 TAZ8:TBA19 TKV8:TKW19 TUR8:TUS19 UEN8:UEO19 UOJ8:UOK19 UYF8:UYG19 VIB8:VIC19 VRX8:VRY19 WBT8:WBU19 WLP8:WLQ19 WVL8:WVM19 D65544:E65555 IZ65544:JA65555 SV65544:SW65555 ACR65544:ACS65555 AMN65544:AMO65555 AWJ65544:AWK65555 BGF65544:BGG65555 BQB65544:BQC65555 BZX65544:BZY65555 CJT65544:CJU65555 CTP65544:CTQ65555 DDL65544:DDM65555 DNH65544:DNI65555 DXD65544:DXE65555 EGZ65544:EHA65555 EQV65544:EQW65555 FAR65544:FAS65555 FKN65544:FKO65555 FUJ65544:FUK65555 GEF65544:GEG65555 GOB65544:GOC65555 GXX65544:GXY65555 HHT65544:HHU65555 HRP65544:HRQ65555 IBL65544:IBM65555 ILH65544:ILI65555 IVD65544:IVE65555 JEZ65544:JFA65555 JOV65544:JOW65555 JYR65544:JYS65555 KIN65544:KIO65555 KSJ65544:KSK65555 LCF65544:LCG65555 LMB65544:LMC65555 LVX65544:LVY65555 MFT65544:MFU65555 MPP65544:MPQ65555 MZL65544:MZM65555 NJH65544:NJI65555 NTD65544:NTE65555 OCZ65544:ODA65555 OMV65544:OMW65555 OWR65544:OWS65555 PGN65544:PGO65555 PQJ65544:PQK65555 QAF65544:QAG65555 QKB65544:QKC65555 QTX65544:QTY65555 RDT65544:RDU65555 RNP65544:RNQ65555 RXL65544:RXM65555 SHH65544:SHI65555 SRD65544:SRE65555 TAZ65544:TBA65555 TKV65544:TKW65555 TUR65544:TUS65555 UEN65544:UEO65555 UOJ65544:UOK65555 UYF65544:UYG65555 VIB65544:VIC65555 VRX65544:VRY65555 WBT65544:WBU65555 WLP65544:WLQ65555 WVL65544:WVM65555 D131080:E131091 IZ131080:JA131091 SV131080:SW131091 ACR131080:ACS131091 AMN131080:AMO131091 AWJ131080:AWK131091 BGF131080:BGG131091 BQB131080:BQC131091 BZX131080:BZY131091 CJT131080:CJU131091 CTP131080:CTQ131091 DDL131080:DDM131091 DNH131080:DNI131091 DXD131080:DXE131091 EGZ131080:EHA131091 EQV131080:EQW131091 FAR131080:FAS131091 FKN131080:FKO131091 FUJ131080:FUK131091 GEF131080:GEG131091 GOB131080:GOC131091 GXX131080:GXY131091 HHT131080:HHU131091 HRP131080:HRQ131091 IBL131080:IBM131091 ILH131080:ILI131091 IVD131080:IVE131091 JEZ131080:JFA131091 JOV131080:JOW131091 JYR131080:JYS131091 KIN131080:KIO131091 KSJ131080:KSK131091 LCF131080:LCG131091 LMB131080:LMC131091 LVX131080:LVY131091 MFT131080:MFU131091 MPP131080:MPQ131091 MZL131080:MZM131091 NJH131080:NJI131091 NTD131080:NTE131091 OCZ131080:ODA131091 OMV131080:OMW131091 OWR131080:OWS131091 PGN131080:PGO131091 PQJ131080:PQK131091 QAF131080:QAG131091 QKB131080:QKC131091 QTX131080:QTY131091 RDT131080:RDU131091 RNP131080:RNQ131091 RXL131080:RXM131091 SHH131080:SHI131091 SRD131080:SRE131091 TAZ131080:TBA131091 TKV131080:TKW131091 TUR131080:TUS131091 UEN131080:UEO131091 UOJ131080:UOK131091 UYF131080:UYG131091 VIB131080:VIC131091 VRX131080:VRY131091 WBT131080:WBU131091 WLP131080:WLQ131091 WVL131080:WVM131091 D196616:E196627 IZ196616:JA196627 SV196616:SW196627 ACR196616:ACS196627 AMN196616:AMO196627 AWJ196616:AWK196627 BGF196616:BGG196627 BQB196616:BQC196627 BZX196616:BZY196627 CJT196616:CJU196627 CTP196616:CTQ196627 DDL196616:DDM196627 DNH196616:DNI196627 DXD196616:DXE196627 EGZ196616:EHA196627 EQV196616:EQW196627 FAR196616:FAS196627 FKN196616:FKO196627 FUJ196616:FUK196627 GEF196616:GEG196627 GOB196616:GOC196627 GXX196616:GXY196627 HHT196616:HHU196627 HRP196616:HRQ196627 IBL196616:IBM196627 ILH196616:ILI196627 IVD196616:IVE196627 JEZ196616:JFA196627 JOV196616:JOW196627 JYR196616:JYS196627 KIN196616:KIO196627 KSJ196616:KSK196627 LCF196616:LCG196627 LMB196616:LMC196627 LVX196616:LVY196627 MFT196616:MFU196627 MPP196616:MPQ196627 MZL196616:MZM196627 NJH196616:NJI196627 NTD196616:NTE196627 OCZ196616:ODA196627 OMV196616:OMW196627 OWR196616:OWS196627 PGN196616:PGO196627 PQJ196616:PQK196627 QAF196616:QAG196627 QKB196616:QKC196627 QTX196616:QTY196627 RDT196616:RDU196627 RNP196616:RNQ196627 RXL196616:RXM196627 SHH196616:SHI196627 SRD196616:SRE196627 TAZ196616:TBA196627 TKV196616:TKW196627 TUR196616:TUS196627 UEN196616:UEO196627 UOJ196616:UOK196627 UYF196616:UYG196627 VIB196616:VIC196627 VRX196616:VRY196627 WBT196616:WBU196627 WLP196616:WLQ196627 WVL196616:WVM196627 D262152:E262163 IZ262152:JA262163 SV262152:SW262163 ACR262152:ACS262163 AMN262152:AMO262163 AWJ262152:AWK262163 BGF262152:BGG262163 BQB262152:BQC262163 BZX262152:BZY262163 CJT262152:CJU262163 CTP262152:CTQ262163 DDL262152:DDM262163 DNH262152:DNI262163 DXD262152:DXE262163 EGZ262152:EHA262163 EQV262152:EQW262163 FAR262152:FAS262163 FKN262152:FKO262163 FUJ262152:FUK262163 GEF262152:GEG262163 GOB262152:GOC262163 GXX262152:GXY262163 HHT262152:HHU262163 HRP262152:HRQ262163 IBL262152:IBM262163 ILH262152:ILI262163 IVD262152:IVE262163 JEZ262152:JFA262163 JOV262152:JOW262163 JYR262152:JYS262163 KIN262152:KIO262163 KSJ262152:KSK262163 LCF262152:LCG262163 LMB262152:LMC262163 LVX262152:LVY262163 MFT262152:MFU262163 MPP262152:MPQ262163 MZL262152:MZM262163 NJH262152:NJI262163 NTD262152:NTE262163 OCZ262152:ODA262163 OMV262152:OMW262163 OWR262152:OWS262163 PGN262152:PGO262163 PQJ262152:PQK262163 QAF262152:QAG262163 QKB262152:QKC262163 QTX262152:QTY262163 RDT262152:RDU262163 RNP262152:RNQ262163 RXL262152:RXM262163 SHH262152:SHI262163 SRD262152:SRE262163 TAZ262152:TBA262163 TKV262152:TKW262163 TUR262152:TUS262163 UEN262152:UEO262163 UOJ262152:UOK262163 UYF262152:UYG262163 VIB262152:VIC262163 VRX262152:VRY262163 WBT262152:WBU262163 WLP262152:WLQ262163 WVL262152:WVM262163 D327688:E327699 IZ327688:JA327699 SV327688:SW327699 ACR327688:ACS327699 AMN327688:AMO327699 AWJ327688:AWK327699 BGF327688:BGG327699 BQB327688:BQC327699 BZX327688:BZY327699 CJT327688:CJU327699 CTP327688:CTQ327699 DDL327688:DDM327699 DNH327688:DNI327699 DXD327688:DXE327699 EGZ327688:EHA327699 EQV327688:EQW327699 FAR327688:FAS327699 FKN327688:FKO327699 FUJ327688:FUK327699 GEF327688:GEG327699 GOB327688:GOC327699 GXX327688:GXY327699 HHT327688:HHU327699 HRP327688:HRQ327699 IBL327688:IBM327699 ILH327688:ILI327699 IVD327688:IVE327699 JEZ327688:JFA327699 JOV327688:JOW327699 JYR327688:JYS327699 KIN327688:KIO327699 KSJ327688:KSK327699 LCF327688:LCG327699 LMB327688:LMC327699 LVX327688:LVY327699 MFT327688:MFU327699 MPP327688:MPQ327699 MZL327688:MZM327699 NJH327688:NJI327699 NTD327688:NTE327699 OCZ327688:ODA327699 OMV327688:OMW327699 OWR327688:OWS327699 PGN327688:PGO327699 PQJ327688:PQK327699 QAF327688:QAG327699 QKB327688:QKC327699 QTX327688:QTY327699 RDT327688:RDU327699 RNP327688:RNQ327699 RXL327688:RXM327699 SHH327688:SHI327699 SRD327688:SRE327699 TAZ327688:TBA327699 TKV327688:TKW327699 TUR327688:TUS327699 UEN327688:UEO327699 UOJ327688:UOK327699 UYF327688:UYG327699 VIB327688:VIC327699 VRX327688:VRY327699 WBT327688:WBU327699 WLP327688:WLQ327699 WVL327688:WVM327699 D393224:E393235 IZ393224:JA393235 SV393224:SW393235 ACR393224:ACS393235 AMN393224:AMO393235 AWJ393224:AWK393235 BGF393224:BGG393235 BQB393224:BQC393235 BZX393224:BZY393235 CJT393224:CJU393235 CTP393224:CTQ393235 DDL393224:DDM393235 DNH393224:DNI393235 DXD393224:DXE393235 EGZ393224:EHA393235 EQV393224:EQW393235 FAR393224:FAS393235 FKN393224:FKO393235 FUJ393224:FUK393235 GEF393224:GEG393235 GOB393224:GOC393235 GXX393224:GXY393235 HHT393224:HHU393235 HRP393224:HRQ393235 IBL393224:IBM393235 ILH393224:ILI393235 IVD393224:IVE393235 JEZ393224:JFA393235 JOV393224:JOW393235 JYR393224:JYS393235 KIN393224:KIO393235 KSJ393224:KSK393235 LCF393224:LCG393235 LMB393224:LMC393235 LVX393224:LVY393235 MFT393224:MFU393235 MPP393224:MPQ393235 MZL393224:MZM393235 NJH393224:NJI393235 NTD393224:NTE393235 OCZ393224:ODA393235 OMV393224:OMW393235 OWR393224:OWS393235 PGN393224:PGO393235 PQJ393224:PQK393235 QAF393224:QAG393235 QKB393224:QKC393235 QTX393224:QTY393235 RDT393224:RDU393235 RNP393224:RNQ393235 RXL393224:RXM393235 SHH393224:SHI393235 SRD393224:SRE393235 TAZ393224:TBA393235 TKV393224:TKW393235 TUR393224:TUS393235 UEN393224:UEO393235 UOJ393224:UOK393235 UYF393224:UYG393235 VIB393224:VIC393235 VRX393224:VRY393235 WBT393224:WBU393235 WLP393224:WLQ393235 WVL393224:WVM393235 D458760:E458771 IZ458760:JA458771 SV458760:SW458771 ACR458760:ACS458771 AMN458760:AMO458771 AWJ458760:AWK458771 BGF458760:BGG458771 BQB458760:BQC458771 BZX458760:BZY458771 CJT458760:CJU458771 CTP458760:CTQ458771 DDL458760:DDM458771 DNH458760:DNI458771 DXD458760:DXE458771 EGZ458760:EHA458771 EQV458760:EQW458771 FAR458760:FAS458771 FKN458760:FKO458771 FUJ458760:FUK458771 GEF458760:GEG458771 GOB458760:GOC458771 GXX458760:GXY458771 HHT458760:HHU458771 HRP458760:HRQ458771 IBL458760:IBM458771 ILH458760:ILI458771 IVD458760:IVE458771 JEZ458760:JFA458771 JOV458760:JOW458771 JYR458760:JYS458771 KIN458760:KIO458771 KSJ458760:KSK458771 LCF458760:LCG458771 LMB458760:LMC458771 LVX458760:LVY458771 MFT458760:MFU458771 MPP458760:MPQ458771 MZL458760:MZM458771 NJH458760:NJI458771 NTD458760:NTE458771 OCZ458760:ODA458771 OMV458760:OMW458771 OWR458760:OWS458771 PGN458760:PGO458771 PQJ458760:PQK458771 QAF458760:QAG458771 QKB458760:QKC458771 QTX458760:QTY458771 RDT458760:RDU458771 RNP458760:RNQ458771 RXL458760:RXM458771 SHH458760:SHI458771 SRD458760:SRE458771 TAZ458760:TBA458771 TKV458760:TKW458771 TUR458760:TUS458771 UEN458760:UEO458771 UOJ458760:UOK458771 UYF458760:UYG458771 VIB458760:VIC458771 VRX458760:VRY458771 WBT458760:WBU458771 WLP458760:WLQ458771 WVL458760:WVM458771 D524296:E524307 IZ524296:JA524307 SV524296:SW524307 ACR524296:ACS524307 AMN524296:AMO524307 AWJ524296:AWK524307 BGF524296:BGG524307 BQB524296:BQC524307 BZX524296:BZY524307 CJT524296:CJU524307 CTP524296:CTQ524307 DDL524296:DDM524307 DNH524296:DNI524307 DXD524296:DXE524307 EGZ524296:EHA524307 EQV524296:EQW524307 FAR524296:FAS524307 FKN524296:FKO524307 FUJ524296:FUK524307 GEF524296:GEG524307 GOB524296:GOC524307 GXX524296:GXY524307 HHT524296:HHU524307 HRP524296:HRQ524307 IBL524296:IBM524307 ILH524296:ILI524307 IVD524296:IVE524307 JEZ524296:JFA524307 JOV524296:JOW524307 JYR524296:JYS524307 KIN524296:KIO524307 KSJ524296:KSK524307 LCF524296:LCG524307 LMB524296:LMC524307 LVX524296:LVY524307 MFT524296:MFU524307 MPP524296:MPQ524307 MZL524296:MZM524307 NJH524296:NJI524307 NTD524296:NTE524307 OCZ524296:ODA524307 OMV524296:OMW524307 OWR524296:OWS524307 PGN524296:PGO524307 PQJ524296:PQK524307 QAF524296:QAG524307 QKB524296:QKC524307 QTX524296:QTY524307 RDT524296:RDU524307 RNP524296:RNQ524307 RXL524296:RXM524307 SHH524296:SHI524307 SRD524296:SRE524307 TAZ524296:TBA524307 TKV524296:TKW524307 TUR524296:TUS524307 UEN524296:UEO524307 UOJ524296:UOK524307 UYF524296:UYG524307 VIB524296:VIC524307 VRX524296:VRY524307 WBT524296:WBU524307 WLP524296:WLQ524307 WVL524296:WVM524307 D589832:E589843 IZ589832:JA589843 SV589832:SW589843 ACR589832:ACS589843 AMN589832:AMO589843 AWJ589832:AWK589843 BGF589832:BGG589843 BQB589832:BQC589843 BZX589832:BZY589843 CJT589832:CJU589843 CTP589832:CTQ589843 DDL589832:DDM589843 DNH589832:DNI589843 DXD589832:DXE589843 EGZ589832:EHA589843 EQV589832:EQW589843 FAR589832:FAS589843 FKN589832:FKO589843 FUJ589832:FUK589843 GEF589832:GEG589843 GOB589832:GOC589843 GXX589832:GXY589843 HHT589832:HHU589843 HRP589832:HRQ589843 IBL589832:IBM589843 ILH589832:ILI589843 IVD589832:IVE589843 JEZ589832:JFA589843 JOV589832:JOW589843 JYR589832:JYS589843 KIN589832:KIO589843 KSJ589832:KSK589843 LCF589832:LCG589843 LMB589832:LMC589843 LVX589832:LVY589843 MFT589832:MFU589843 MPP589832:MPQ589843 MZL589832:MZM589843 NJH589832:NJI589843 NTD589832:NTE589843 OCZ589832:ODA589843 OMV589832:OMW589843 OWR589832:OWS589843 PGN589832:PGO589843 PQJ589832:PQK589843 QAF589832:QAG589843 QKB589832:QKC589843 QTX589832:QTY589843 RDT589832:RDU589843 RNP589832:RNQ589843 RXL589832:RXM589843 SHH589832:SHI589843 SRD589832:SRE589843 TAZ589832:TBA589843 TKV589832:TKW589843 TUR589832:TUS589843 UEN589832:UEO589843 UOJ589832:UOK589843 UYF589832:UYG589843 VIB589832:VIC589843 VRX589832:VRY589843 WBT589832:WBU589843 WLP589832:WLQ589843 WVL589832:WVM589843 D655368:E655379 IZ655368:JA655379 SV655368:SW655379 ACR655368:ACS655379 AMN655368:AMO655379 AWJ655368:AWK655379 BGF655368:BGG655379 BQB655368:BQC655379 BZX655368:BZY655379 CJT655368:CJU655379 CTP655368:CTQ655379 DDL655368:DDM655379 DNH655368:DNI655379 DXD655368:DXE655379 EGZ655368:EHA655379 EQV655368:EQW655379 FAR655368:FAS655379 FKN655368:FKO655379 FUJ655368:FUK655379 GEF655368:GEG655379 GOB655368:GOC655379 GXX655368:GXY655379 HHT655368:HHU655379 HRP655368:HRQ655379 IBL655368:IBM655379 ILH655368:ILI655379 IVD655368:IVE655379 JEZ655368:JFA655379 JOV655368:JOW655379 JYR655368:JYS655379 KIN655368:KIO655379 KSJ655368:KSK655379 LCF655368:LCG655379 LMB655368:LMC655379 LVX655368:LVY655379 MFT655368:MFU655379 MPP655368:MPQ655379 MZL655368:MZM655379 NJH655368:NJI655379 NTD655368:NTE655379 OCZ655368:ODA655379 OMV655368:OMW655379 OWR655368:OWS655379 PGN655368:PGO655379 PQJ655368:PQK655379 QAF655368:QAG655379 QKB655368:QKC655379 QTX655368:QTY655379 RDT655368:RDU655379 RNP655368:RNQ655379 RXL655368:RXM655379 SHH655368:SHI655379 SRD655368:SRE655379 TAZ655368:TBA655379 TKV655368:TKW655379 TUR655368:TUS655379 UEN655368:UEO655379 UOJ655368:UOK655379 UYF655368:UYG655379 VIB655368:VIC655379 VRX655368:VRY655379 WBT655368:WBU655379 WLP655368:WLQ655379 WVL655368:WVM655379 D720904:E720915 IZ720904:JA720915 SV720904:SW720915 ACR720904:ACS720915 AMN720904:AMO720915 AWJ720904:AWK720915 BGF720904:BGG720915 BQB720904:BQC720915 BZX720904:BZY720915 CJT720904:CJU720915 CTP720904:CTQ720915 DDL720904:DDM720915 DNH720904:DNI720915 DXD720904:DXE720915 EGZ720904:EHA720915 EQV720904:EQW720915 FAR720904:FAS720915 FKN720904:FKO720915 FUJ720904:FUK720915 GEF720904:GEG720915 GOB720904:GOC720915 GXX720904:GXY720915 HHT720904:HHU720915 HRP720904:HRQ720915 IBL720904:IBM720915 ILH720904:ILI720915 IVD720904:IVE720915 JEZ720904:JFA720915 JOV720904:JOW720915 JYR720904:JYS720915 KIN720904:KIO720915 KSJ720904:KSK720915 LCF720904:LCG720915 LMB720904:LMC720915 LVX720904:LVY720915 MFT720904:MFU720915 MPP720904:MPQ720915 MZL720904:MZM720915 NJH720904:NJI720915 NTD720904:NTE720915 OCZ720904:ODA720915 OMV720904:OMW720915 OWR720904:OWS720915 PGN720904:PGO720915 PQJ720904:PQK720915 QAF720904:QAG720915 QKB720904:QKC720915 QTX720904:QTY720915 RDT720904:RDU720915 RNP720904:RNQ720915 RXL720904:RXM720915 SHH720904:SHI720915 SRD720904:SRE720915 TAZ720904:TBA720915 TKV720904:TKW720915 TUR720904:TUS720915 UEN720904:UEO720915 UOJ720904:UOK720915 UYF720904:UYG720915 VIB720904:VIC720915 VRX720904:VRY720915 WBT720904:WBU720915 WLP720904:WLQ720915 WVL720904:WVM720915 D786440:E786451 IZ786440:JA786451 SV786440:SW786451 ACR786440:ACS786451 AMN786440:AMO786451 AWJ786440:AWK786451 BGF786440:BGG786451 BQB786440:BQC786451 BZX786440:BZY786451 CJT786440:CJU786451 CTP786440:CTQ786451 DDL786440:DDM786451 DNH786440:DNI786451 DXD786440:DXE786451 EGZ786440:EHA786451 EQV786440:EQW786451 FAR786440:FAS786451 FKN786440:FKO786451 FUJ786440:FUK786451 GEF786440:GEG786451 GOB786440:GOC786451 GXX786440:GXY786451 HHT786440:HHU786451 HRP786440:HRQ786451 IBL786440:IBM786451 ILH786440:ILI786451 IVD786440:IVE786451 JEZ786440:JFA786451 JOV786440:JOW786451 JYR786440:JYS786451 KIN786440:KIO786451 KSJ786440:KSK786451 LCF786440:LCG786451 LMB786440:LMC786451 LVX786440:LVY786451 MFT786440:MFU786451 MPP786440:MPQ786451 MZL786440:MZM786451 NJH786440:NJI786451 NTD786440:NTE786451 OCZ786440:ODA786451 OMV786440:OMW786451 OWR786440:OWS786451 PGN786440:PGO786451 PQJ786440:PQK786451 QAF786440:QAG786451 QKB786440:QKC786451 QTX786440:QTY786451 RDT786440:RDU786451 RNP786440:RNQ786451 RXL786440:RXM786451 SHH786440:SHI786451 SRD786440:SRE786451 TAZ786440:TBA786451 TKV786440:TKW786451 TUR786440:TUS786451 UEN786440:UEO786451 UOJ786440:UOK786451 UYF786440:UYG786451 VIB786440:VIC786451 VRX786440:VRY786451 WBT786440:WBU786451 WLP786440:WLQ786451 WVL786440:WVM786451 D851976:E851987 IZ851976:JA851987 SV851976:SW851987 ACR851976:ACS851987 AMN851976:AMO851987 AWJ851976:AWK851987 BGF851976:BGG851987 BQB851976:BQC851987 BZX851976:BZY851987 CJT851976:CJU851987 CTP851976:CTQ851987 DDL851976:DDM851987 DNH851976:DNI851987 DXD851976:DXE851987 EGZ851976:EHA851987 EQV851976:EQW851987 FAR851976:FAS851987 FKN851976:FKO851987 FUJ851976:FUK851987 GEF851976:GEG851987 GOB851976:GOC851987 GXX851976:GXY851987 HHT851976:HHU851987 HRP851976:HRQ851987 IBL851976:IBM851987 ILH851976:ILI851987 IVD851976:IVE851987 JEZ851976:JFA851987 JOV851976:JOW851987 JYR851976:JYS851987 KIN851976:KIO851987 KSJ851976:KSK851987 LCF851976:LCG851987 LMB851976:LMC851987 LVX851976:LVY851987 MFT851976:MFU851987 MPP851976:MPQ851987 MZL851976:MZM851987 NJH851976:NJI851987 NTD851976:NTE851987 OCZ851976:ODA851987 OMV851976:OMW851987 OWR851976:OWS851987 PGN851976:PGO851987 PQJ851976:PQK851987 QAF851976:QAG851987 QKB851976:QKC851987 QTX851976:QTY851987 RDT851976:RDU851987 RNP851976:RNQ851987 RXL851976:RXM851987 SHH851976:SHI851987 SRD851976:SRE851987 TAZ851976:TBA851987 TKV851976:TKW851987 TUR851976:TUS851987 UEN851976:UEO851987 UOJ851976:UOK851987 UYF851976:UYG851987 VIB851976:VIC851987 VRX851976:VRY851987 WBT851976:WBU851987 WLP851976:WLQ851987 WVL851976:WVM851987 D917512:E917523 IZ917512:JA917523 SV917512:SW917523 ACR917512:ACS917523 AMN917512:AMO917523 AWJ917512:AWK917523 BGF917512:BGG917523 BQB917512:BQC917523 BZX917512:BZY917523 CJT917512:CJU917523 CTP917512:CTQ917523 DDL917512:DDM917523 DNH917512:DNI917523 DXD917512:DXE917523 EGZ917512:EHA917523 EQV917512:EQW917523 FAR917512:FAS917523 FKN917512:FKO917523 FUJ917512:FUK917523 GEF917512:GEG917523 GOB917512:GOC917523 GXX917512:GXY917523 HHT917512:HHU917523 HRP917512:HRQ917523 IBL917512:IBM917523 ILH917512:ILI917523 IVD917512:IVE917523 JEZ917512:JFA917523 JOV917512:JOW917523 JYR917512:JYS917523 KIN917512:KIO917523 KSJ917512:KSK917523 LCF917512:LCG917523 LMB917512:LMC917523 LVX917512:LVY917523 MFT917512:MFU917523 MPP917512:MPQ917523 MZL917512:MZM917523 NJH917512:NJI917523 NTD917512:NTE917523 OCZ917512:ODA917523 OMV917512:OMW917523 OWR917512:OWS917523 PGN917512:PGO917523 PQJ917512:PQK917523 QAF917512:QAG917523 QKB917512:QKC917523 QTX917512:QTY917523 RDT917512:RDU917523 RNP917512:RNQ917523 RXL917512:RXM917523 SHH917512:SHI917523 SRD917512:SRE917523 TAZ917512:TBA917523 TKV917512:TKW917523 TUR917512:TUS917523 UEN917512:UEO917523 UOJ917512:UOK917523 UYF917512:UYG917523 VIB917512:VIC917523 VRX917512:VRY917523 WBT917512:WBU917523 WLP917512:WLQ917523 WVL917512:WVM917523 D983048:E983059 IZ983048:JA983059 SV983048:SW983059 ACR983048:ACS983059 AMN983048:AMO983059 AWJ983048:AWK983059 BGF983048:BGG983059 BQB983048:BQC983059 BZX983048:BZY983059 CJT983048:CJU983059 CTP983048:CTQ983059 DDL983048:DDM983059 DNH983048:DNI983059 DXD983048:DXE983059 EGZ983048:EHA983059 EQV983048:EQW983059 FAR983048:FAS983059 FKN983048:FKO983059 FUJ983048:FUK983059 GEF983048:GEG983059 GOB983048:GOC983059 GXX983048:GXY983059 HHT983048:HHU983059 HRP983048:HRQ983059 IBL983048:IBM983059 ILH983048:ILI983059 IVD983048:IVE983059 JEZ983048:JFA983059 JOV983048:JOW983059 JYR983048:JYS983059 KIN983048:KIO983059 KSJ983048:KSK983059 LCF983048:LCG983059 LMB983048:LMC983059 LVX983048:LVY983059 MFT983048:MFU983059 MPP983048:MPQ983059 MZL983048:MZM983059 NJH983048:NJI983059 NTD983048:NTE983059 OCZ983048:ODA983059 OMV983048:OMW983059 OWR983048:OWS983059 PGN983048:PGO983059 PQJ983048:PQK983059 QAF983048:QAG983059 QKB983048:QKC983059 QTX983048:QTY983059 RDT983048:RDU983059 RNP983048:RNQ983059 RXL983048:RXM983059 SHH983048:SHI983059 SRD983048:SRE983059 TAZ983048:TBA983059 TKV983048:TKW983059 TUR983048:TUS983059 UEN983048:UEO983059 UOJ983048:UOK983059 UYF983048:UYG983059 VIB983048:VIC983059 VRX983048:VRY983059 WBT983048:WBU983059 WLP983048:WLQ983059 WVL983048:WVM983059 A17 IW17 SS17 ACO17 AMK17 AWG17 BGC17 BPY17 BZU17 CJQ17 CTM17 DDI17 DNE17 DXA17 EGW17 EQS17 FAO17 FKK17 FUG17 GEC17 GNY17 GXU17 HHQ17 HRM17 IBI17 ILE17 IVA17 JEW17 JOS17 JYO17 KIK17 KSG17 LCC17 LLY17 LVU17 MFQ17 MPM17 MZI17 NJE17 NTA17 OCW17 OMS17 OWO17 PGK17 PQG17 QAC17 QJY17 QTU17 RDQ17 RNM17 RXI17 SHE17 SRA17 TAW17 TKS17 TUO17 UEK17 UOG17 UYC17 VHY17 VRU17 WBQ17 WLM17 WVI17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BI11:BJ17 LE11:LF17 VA11:VB17 AEW11:AEX17 AOS11:AOT17 AYO11:AYP17 BIK11:BIL17 BSG11:BSH17 CCC11:CCD17 CLY11:CLZ17 CVU11:CVV17 DFQ11:DFR17 DPM11:DPN17 DZI11:DZJ17 EJE11:EJF17 ETA11:ETB17 FCW11:FCX17 FMS11:FMT17 FWO11:FWP17 GGK11:GGL17 GQG11:GQH17 HAC11:HAD17 HJY11:HJZ17 HTU11:HTV17 IDQ11:IDR17 INM11:INN17 IXI11:IXJ17 JHE11:JHF17 JRA11:JRB17 KAW11:KAX17 KKS11:KKT17 KUO11:KUP17 LEK11:LEL17 LOG11:LOH17 LYC11:LYD17 MHY11:MHZ17 MRU11:MRV17 NBQ11:NBR17 NLM11:NLN17 NVI11:NVJ17 OFE11:OFF17 OPA11:OPB17 OYW11:OYX17 PIS11:PIT17 PSO11:PSP17 QCK11:QCL17 QMG11:QMH17 QWC11:QWD17 RFY11:RFZ17 RPU11:RPV17 RZQ11:RZR17 SJM11:SJN17 STI11:STJ17 TDE11:TDF17 TNA11:TNB17 TWW11:TWX17 UGS11:UGT17 UQO11:UQP17 VAK11:VAL17 VKG11:VKH17 VUC11:VUD17 WDY11:WDZ17 WNU11:WNV17 WXQ11:WXR17 BI65547:BJ65553 LE65547:LF65553 VA65547:VB65553 AEW65547:AEX65553 AOS65547:AOT65553 AYO65547:AYP65553 BIK65547:BIL65553 BSG65547:BSH65553 CCC65547:CCD65553 CLY65547:CLZ65553 CVU65547:CVV65553 DFQ65547:DFR65553 DPM65547:DPN65553 DZI65547:DZJ65553 EJE65547:EJF65553 ETA65547:ETB65553 FCW65547:FCX65553 FMS65547:FMT65553 FWO65547:FWP65553 GGK65547:GGL65553 GQG65547:GQH65553 HAC65547:HAD65553 HJY65547:HJZ65553 HTU65547:HTV65553 IDQ65547:IDR65553 INM65547:INN65553 IXI65547:IXJ65553 JHE65547:JHF65553 JRA65547:JRB65553 KAW65547:KAX65553 KKS65547:KKT65553 KUO65547:KUP65553 LEK65547:LEL65553 LOG65547:LOH65553 LYC65547:LYD65553 MHY65547:MHZ65553 MRU65547:MRV65553 NBQ65547:NBR65553 NLM65547:NLN65553 NVI65547:NVJ65553 OFE65547:OFF65553 OPA65547:OPB65553 OYW65547:OYX65553 PIS65547:PIT65553 PSO65547:PSP65553 QCK65547:QCL65553 QMG65547:QMH65553 QWC65547:QWD65553 RFY65547:RFZ65553 RPU65547:RPV65553 RZQ65547:RZR65553 SJM65547:SJN65553 STI65547:STJ65553 TDE65547:TDF65553 TNA65547:TNB65553 TWW65547:TWX65553 UGS65547:UGT65553 UQO65547:UQP65553 VAK65547:VAL65553 VKG65547:VKH65553 VUC65547:VUD65553 WDY65547:WDZ65553 WNU65547:WNV65553 WXQ65547:WXR65553 BI131083:BJ131089 LE131083:LF131089 VA131083:VB131089 AEW131083:AEX131089 AOS131083:AOT131089 AYO131083:AYP131089 BIK131083:BIL131089 BSG131083:BSH131089 CCC131083:CCD131089 CLY131083:CLZ131089 CVU131083:CVV131089 DFQ131083:DFR131089 DPM131083:DPN131089 DZI131083:DZJ131089 EJE131083:EJF131089 ETA131083:ETB131089 FCW131083:FCX131089 FMS131083:FMT131089 FWO131083:FWP131089 GGK131083:GGL131089 GQG131083:GQH131089 HAC131083:HAD131089 HJY131083:HJZ131089 HTU131083:HTV131089 IDQ131083:IDR131089 INM131083:INN131089 IXI131083:IXJ131089 JHE131083:JHF131089 JRA131083:JRB131089 KAW131083:KAX131089 KKS131083:KKT131089 KUO131083:KUP131089 LEK131083:LEL131089 LOG131083:LOH131089 LYC131083:LYD131089 MHY131083:MHZ131089 MRU131083:MRV131089 NBQ131083:NBR131089 NLM131083:NLN131089 NVI131083:NVJ131089 OFE131083:OFF131089 OPA131083:OPB131089 OYW131083:OYX131089 PIS131083:PIT131089 PSO131083:PSP131089 QCK131083:QCL131089 QMG131083:QMH131089 QWC131083:QWD131089 RFY131083:RFZ131089 RPU131083:RPV131089 RZQ131083:RZR131089 SJM131083:SJN131089 STI131083:STJ131089 TDE131083:TDF131089 TNA131083:TNB131089 TWW131083:TWX131089 UGS131083:UGT131089 UQO131083:UQP131089 VAK131083:VAL131089 VKG131083:VKH131089 VUC131083:VUD131089 WDY131083:WDZ131089 WNU131083:WNV131089 WXQ131083:WXR131089 BI196619:BJ196625 LE196619:LF196625 VA196619:VB196625 AEW196619:AEX196625 AOS196619:AOT196625 AYO196619:AYP196625 BIK196619:BIL196625 BSG196619:BSH196625 CCC196619:CCD196625 CLY196619:CLZ196625 CVU196619:CVV196625 DFQ196619:DFR196625 DPM196619:DPN196625 DZI196619:DZJ196625 EJE196619:EJF196625 ETA196619:ETB196625 FCW196619:FCX196625 FMS196619:FMT196625 FWO196619:FWP196625 GGK196619:GGL196625 GQG196619:GQH196625 HAC196619:HAD196625 HJY196619:HJZ196625 HTU196619:HTV196625 IDQ196619:IDR196625 INM196619:INN196625 IXI196619:IXJ196625 JHE196619:JHF196625 JRA196619:JRB196625 KAW196619:KAX196625 KKS196619:KKT196625 KUO196619:KUP196625 LEK196619:LEL196625 LOG196619:LOH196625 LYC196619:LYD196625 MHY196619:MHZ196625 MRU196619:MRV196625 NBQ196619:NBR196625 NLM196619:NLN196625 NVI196619:NVJ196625 OFE196619:OFF196625 OPA196619:OPB196625 OYW196619:OYX196625 PIS196619:PIT196625 PSO196619:PSP196625 QCK196619:QCL196625 QMG196619:QMH196625 QWC196619:QWD196625 RFY196619:RFZ196625 RPU196619:RPV196625 RZQ196619:RZR196625 SJM196619:SJN196625 STI196619:STJ196625 TDE196619:TDF196625 TNA196619:TNB196625 TWW196619:TWX196625 UGS196619:UGT196625 UQO196619:UQP196625 VAK196619:VAL196625 VKG196619:VKH196625 VUC196619:VUD196625 WDY196619:WDZ196625 WNU196619:WNV196625 WXQ196619:WXR196625 BI262155:BJ262161 LE262155:LF262161 VA262155:VB262161 AEW262155:AEX262161 AOS262155:AOT262161 AYO262155:AYP262161 BIK262155:BIL262161 BSG262155:BSH262161 CCC262155:CCD262161 CLY262155:CLZ262161 CVU262155:CVV262161 DFQ262155:DFR262161 DPM262155:DPN262161 DZI262155:DZJ262161 EJE262155:EJF262161 ETA262155:ETB262161 FCW262155:FCX262161 FMS262155:FMT262161 FWO262155:FWP262161 GGK262155:GGL262161 GQG262155:GQH262161 HAC262155:HAD262161 HJY262155:HJZ262161 HTU262155:HTV262161 IDQ262155:IDR262161 INM262155:INN262161 IXI262155:IXJ262161 JHE262155:JHF262161 JRA262155:JRB262161 KAW262155:KAX262161 KKS262155:KKT262161 KUO262155:KUP262161 LEK262155:LEL262161 LOG262155:LOH262161 LYC262155:LYD262161 MHY262155:MHZ262161 MRU262155:MRV262161 NBQ262155:NBR262161 NLM262155:NLN262161 NVI262155:NVJ262161 OFE262155:OFF262161 OPA262155:OPB262161 OYW262155:OYX262161 PIS262155:PIT262161 PSO262155:PSP262161 QCK262155:QCL262161 QMG262155:QMH262161 QWC262155:QWD262161 RFY262155:RFZ262161 RPU262155:RPV262161 RZQ262155:RZR262161 SJM262155:SJN262161 STI262155:STJ262161 TDE262155:TDF262161 TNA262155:TNB262161 TWW262155:TWX262161 UGS262155:UGT262161 UQO262155:UQP262161 VAK262155:VAL262161 VKG262155:VKH262161 VUC262155:VUD262161 WDY262155:WDZ262161 WNU262155:WNV262161 WXQ262155:WXR262161 BI327691:BJ327697 LE327691:LF327697 VA327691:VB327697 AEW327691:AEX327697 AOS327691:AOT327697 AYO327691:AYP327697 BIK327691:BIL327697 BSG327691:BSH327697 CCC327691:CCD327697 CLY327691:CLZ327697 CVU327691:CVV327697 DFQ327691:DFR327697 DPM327691:DPN327697 DZI327691:DZJ327697 EJE327691:EJF327697 ETA327691:ETB327697 FCW327691:FCX327697 FMS327691:FMT327697 FWO327691:FWP327697 GGK327691:GGL327697 GQG327691:GQH327697 HAC327691:HAD327697 HJY327691:HJZ327697 HTU327691:HTV327697 IDQ327691:IDR327697 INM327691:INN327697 IXI327691:IXJ327697 JHE327691:JHF327697 JRA327691:JRB327697 KAW327691:KAX327697 KKS327691:KKT327697 KUO327691:KUP327697 LEK327691:LEL327697 LOG327691:LOH327697 LYC327691:LYD327697 MHY327691:MHZ327697 MRU327691:MRV327697 NBQ327691:NBR327697 NLM327691:NLN327697 NVI327691:NVJ327697 OFE327691:OFF327697 OPA327691:OPB327697 OYW327691:OYX327697 PIS327691:PIT327697 PSO327691:PSP327697 QCK327691:QCL327697 QMG327691:QMH327697 QWC327691:QWD327697 RFY327691:RFZ327697 RPU327691:RPV327697 RZQ327691:RZR327697 SJM327691:SJN327697 STI327691:STJ327697 TDE327691:TDF327697 TNA327691:TNB327697 TWW327691:TWX327697 UGS327691:UGT327697 UQO327691:UQP327697 VAK327691:VAL327697 VKG327691:VKH327697 VUC327691:VUD327697 WDY327691:WDZ327697 WNU327691:WNV327697 WXQ327691:WXR327697 BI393227:BJ393233 LE393227:LF393233 VA393227:VB393233 AEW393227:AEX393233 AOS393227:AOT393233 AYO393227:AYP393233 BIK393227:BIL393233 BSG393227:BSH393233 CCC393227:CCD393233 CLY393227:CLZ393233 CVU393227:CVV393233 DFQ393227:DFR393233 DPM393227:DPN393233 DZI393227:DZJ393233 EJE393227:EJF393233 ETA393227:ETB393233 FCW393227:FCX393233 FMS393227:FMT393233 FWO393227:FWP393233 GGK393227:GGL393233 GQG393227:GQH393233 HAC393227:HAD393233 HJY393227:HJZ393233 HTU393227:HTV393233 IDQ393227:IDR393233 INM393227:INN393233 IXI393227:IXJ393233 JHE393227:JHF393233 JRA393227:JRB393233 KAW393227:KAX393233 KKS393227:KKT393233 KUO393227:KUP393233 LEK393227:LEL393233 LOG393227:LOH393233 LYC393227:LYD393233 MHY393227:MHZ393233 MRU393227:MRV393233 NBQ393227:NBR393233 NLM393227:NLN393233 NVI393227:NVJ393233 OFE393227:OFF393233 OPA393227:OPB393233 OYW393227:OYX393233 PIS393227:PIT393233 PSO393227:PSP393233 QCK393227:QCL393233 QMG393227:QMH393233 QWC393227:QWD393233 RFY393227:RFZ393233 RPU393227:RPV393233 RZQ393227:RZR393233 SJM393227:SJN393233 STI393227:STJ393233 TDE393227:TDF393233 TNA393227:TNB393233 TWW393227:TWX393233 UGS393227:UGT393233 UQO393227:UQP393233 VAK393227:VAL393233 VKG393227:VKH393233 VUC393227:VUD393233 WDY393227:WDZ393233 WNU393227:WNV393233 WXQ393227:WXR393233 BI458763:BJ458769 LE458763:LF458769 VA458763:VB458769 AEW458763:AEX458769 AOS458763:AOT458769 AYO458763:AYP458769 BIK458763:BIL458769 BSG458763:BSH458769 CCC458763:CCD458769 CLY458763:CLZ458769 CVU458763:CVV458769 DFQ458763:DFR458769 DPM458763:DPN458769 DZI458763:DZJ458769 EJE458763:EJF458769 ETA458763:ETB458769 FCW458763:FCX458769 FMS458763:FMT458769 FWO458763:FWP458769 GGK458763:GGL458769 GQG458763:GQH458769 HAC458763:HAD458769 HJY458763:HJZ458769 HTU458763:HTV458769 IDQ458763:IDR458769 INM458763:INN458769 IXI458763:IXJ458769 JHE458763:JHF458769 JRA458763:JRB458769 KAW458763:KAX458769 KKS458763:KKT458769 KUO458763:KUP458769 LEK458763:LEL458769 LOG458763:LOH458769 LYC458763:LYD458769 MHY458763:MHZ458769 MRU458763:MRV458769 NBQ458763:NBR458769 NLM458763:NLN458769 NVI458763:NVJ458769 OFE458763:OFF458769 OPA458763:OPB458769 OYW458763:OYX458769 PIS458763:PIT458769 PSO458763:PSP458769 QCK458763:QCL458769 QMG458763:QMH458769 QWC458763:QWD458769 RFY458763:RFZ458769 RPU458763:RPV458769 RZQ458763:RZR458769 SJM458763:SJN458769 STI458763:STJ458769 TDE458763:TDF458769 TNA458763:TNB458769 TWW458763:TWX458769 UGS458763:UGT458769 UQO458763:UQP458769 VAK458763:VAL458769 VKG458763:VKH458769 VUC458763:VUD458769 WDY458763:WDZ458769 WNU458763:WNV458769 WXQ458763:WXR458769 BI524299:BJ524305 LE524299:LF524305 VA524299:VB524305 AEW524299:AEX524305 AOS524299:AOT524305 AYO524299:AYP524305 BIK524299:BIL524305 BSG524299:BSH524305 CCC524299:CCD524305 CLY524299:CLZ524305 CVU524299:CVV524305 DFQ524299:DFR524305 DPM524299:DPN524305 DZI524299:DZJ524305 EJE524299:EJF524305 ETA524299:ETB524305 FCW524299:FCX524305 FMS524299:FMT524305 FWO524299:FWP524305 GGK524299:GGL524305 GQG524299:GQH524305 HAC524299:HAD524305 HJY524299:HJZ524305 HTU524299:HTV524305 IDQ524299:IDR524305 INM524299:INN524305 IXI524299:IXJ524305 JHE524299:JHF524305 JRA524299:JRB524305 KAW524299:KAX524305 KKS524299:KKT524305 KUO524299:KUP524305 LEK524299:LEL524305 LOG524299:LOH524305 LYC524299:LYD524305 MHY524299:MHZ524305 MRU524299:MRV524305 NBQ524299:NBR524305 NLM524299:NLN524305 NVI524299:NVJ524305 OFE524299:OFF524305 OPA524299:OPB524305 OYW524299:OYX524305 PIS524299:PIT524305 PSO524299:PSP524305 QCK524299:QCL524305 QMG524299:QMH524305 QWC524299:QWD524305 RFY524299:RFZ524305 RPU524299:RPV524305 RZQ524299:RZR524305 SJM524299:SJN524305 STI524299:STJ524305 TDE524299:TDF524305 TNA524299:TNB524305 TWW524299:TWX524305 UGS524299:UGT524305 UQO524299:UQP524305 VAK524299:VAL524305 VKG524299:VKH524305 VUC524299:VUD524305 WDY524299:WDZ524305 WNU524299:WNV524305 WXQ524299:WXR524305 BI589835:BJ589841 LE589835:LF589841 VA589835:VB589841 AEW589835:AEX589841 AOS589835:AOT589841 AYO589835:AYP589841 BIK589835:BIL589841 BSG589835:BSH589841 CCC589835:CCD589841 CLY589835:CLZ589841 CVU589835:CVV589841 DFQ589835:DFR589841 DPM589835:DPN589841 DZI589835:DZJ589841 EJE589835:EJF589841 ETA589835:ETB589841 FCW589835:FCX589841 FMS589835:FMT589841 FWO589835:FWP589841 GGK589835:GGL589841 GQG589835:GQH589841 HAC589835:HAD589841 HJY589835:HJZ589841 HTU589835:HTV589841 IDQ589835:IDR589841 INM589835:INN589841 IXI589835:IXJ589841 JHE589835:JHF589841 JRA589835:JRB589841 KAW589835:KAX589841 KKS589835:KKT589841 KUO589835:KUP589841 LEK589835:LEL589841 LOG589835:LOH589841 LYC589835:LYD589841 MHY589835:MHZ589841 MRU589835:MRV589841 NBQ589835:NBR589841 NLM589835:NLN589841 NVI589835:NVJ589841 OFE589835:OFF589841 OPA589835:OPB589841 OYW589835:OYX589841 PIS589835:PIT589841 PSO589835:PSP589841 QCK589835:QCL589841 QMG589835:QMH589841 QWC589835:QWD589841 RFY589835:RFZ589841 RPU589835:RPV589841 RZQ589835:RZR589841 SJM589835:SJN589841 STI589835:STJ589841 TDE589835:TDF589841 TNA589835:TNB589841 TWW589835:TWX589841 UGS589835:UGT589841 UQO589835:UQP589841 VAK589835:VAL589841 VKG589835:VKH589841 VUC589835:VUD589841 WDY589835:WDZ589841 WNU589835:WNV589841 WXQ589835:WXR589841 BI655371:BJ655377 LE655371:LF655377 VA655371:VB655377 AEW655371:AEX655377 AOS655371:AOT655377 AYO655371:AYP655377 BIK655371:BIL655377 BSG655371:BSH655377 CCC655371:CCD655377 CLY655371:CLZ655377 CVU655371:CVV655377 DFQ655371:DFR655377 DPM655371:DPN655377 DZI655371:DZJ655377 EJE655371:EJF655377 ETA655371:ETB655377 FCW655371:FCX655377 FMS655371:FMT655377 FWO655371:FWP655377 GGK655371:GGL655377 GQG655371:GQH655377 HAC655371:HAD655377 HJY655371:HJZ655377 HTU655371:HTV655377 IDQ655371:IDR655377 INM655371:INN655377 IXI655371:IXJ655377 JHE655371:JHF655377 JRA655371:JRB655377 KAW655371:KAX655377 KKS655371:KKT655377 KUO655371:KUP655377 LEK655371:LEL655377 LOG655371:LOH655377 LYC655371:LYD655377 MHY655371:MHZ655377 MRU655371:MRV655377 NBQ655371:NBR655377 NLM655371:NLN655377 NVI655371:NVJ655377 OFE655371:OFF655377 OPA655371:OPB655377 OYW655371:OYX655377 PIS655371:PIT655377 PSO655371:PSP655377 QCK655371:QCL655377 QMG655371:QMH655377 QWC655371:QWD655377 RFY655371:RFZ655377 RPU655371:RPV655377 RZQ655371:RZR655377 SJM655371:SJN655377 STI655371:STJ655377 TDE655371:TDF655377 TNA655371:TNB655377 TWW655371:TWX655377 UGS655371:UGT655377 UQO655371:UQP655377 VAK655371:VAL655377 VKG655371:VKH655377 VUC655371:VUD655377 WDY655371:WDZ655377 WNU655371:WNV655377 WXQ655371:WXR655377 BI720907:BJ720913 LE720907:LF720913 VA720907:VB720913 AEW720907:AEX720913 AOS720907:AOT720913 AYO720907:AYP720913 BIK720907:BIL720913 BSG720907:BSH720913 CCC720907:CCD720913 CLY720907:CLZ720913 CVU720907:CVV720913 DFQ720907:DFR720913 DPM720907:DPN720913 DZI720907:DZJ720913 EJE720907:EJF720913 ETA720907:ETB720913 FCW720907:FCX720913 FMS720907:FMT720913 FWO720907:FWP720913 GGK720907:GGL720913 GQG720907:GQH720913 HAC720907:HAD720913 HJY720907:HJZ720913 HTU720907:HTV720913 IDQ720907:IDR720913 INM720907:INN720913 IXI720907:IXJ720913 JHE720907:JHF720913 JRA720907:JRB720913 KAW720907:KAX720913 KKS720907:KKT720913 KUO720907:KUP720913 LEK720907:LEL720913 LOG720907:LOH720913 LYC720907:LYD720913 MHY720907:MHZ720913 MRU720907:MRV720913 NBQ720907:NBR720913 NLM720907:NLN720913 NVI720907:NVJ720913 OFE720907:OFF720913 OPA720907:OPB720913 OYW720907:OYX720913 PIS720907:PIT720913 PSO720907:PSP720913 QCK720907:QCL720913 QMG720907:QMH720913 QWC720907:QWD720913 RFY720907:RFZ720913 RPU720907:RPV720913 RZQ720907:RZR720913 SJM720907:SJN720913 STI720907:STJ720913 TDE720907:TDF720913 TNA720907:TNB720913 TWW720907:TWX720913 UGS720907:UGT720913 UQO720907:UQP720913 VAK720907:VAL720913 VKG720907:VKH720913 VUC720907:VUD720913 WDY720907:WDZ720913 WNU720907:WNV720913 WXQ720907:WXR720913 BI786443:BJ786449 LE786443:LF786449 VA786443:VB786449 AEW786443:AEX786449 AOS786443:AOT786449 AYO786443:AYP786449 BIK786443:BIL786449 BSG786443:BSH786449 CCC786443:CCD786449 CLY786443:CLZ786449 CVU786443:CVV786449 DFQ786443:DFR786449 DPM786443:DPN786449 DZI786443:DZJ786449 EJE786443:EJF786449 ETA786443:ETB786449 FCW786443:FCX786449 FMS786443:FMT786449 FWO786443:FWP786449 GGK786443:GGL786449 GQG786443:GQH786449 HAC786443:HAD786449 HJY786443:HJZ786449 HTU786443:HTV786449 IDQ786443:IDR786449 INM786443:INN786449 IXI786443:IXJ786449 JHE786443:JHF786449 JRA786443:JRB786449 KAW786443:KAX786449 KKS786443:KKT786449 KUO786443:KUP786449 LEK786443:LEL786449 LOG786443:LOH786449 LYC786443:LYD786449 MHY786443:MHZ786449 MRU786443:MRV786449 NBQ786443:NBR786449 NLM786443:NLN786449 NVI786443:NVJ786449 OFE786443:OFF786449 OPA786443:OPB786449 OYW786443:OYX786449 PIS786443:PIT786449 PSO786443:PSP786449 QCK786443:QCL786449 QMG786443:QMH786449 QWC786443:QWD786449 RFY786443:RFZ786449 RPU786443:RPV786449 RZQ786443:RZR786449 SJM786443:SJN786449 STI786443:STJ786449 TDE786443:TDF786449 TNA786443:TNB786449 TWW786443:TWX786449 UGS786443:UGT786449 UQO786443:UQP786449 VAK786443:VAL786449 VKG786443:VKH786449 VUC786443:VUD786449 WDY786443:WDZ786449 WNU786443:WNV786449 WXQ786443:WXR786449 BI851979:BJ851985 LE851979:LF851985 VA851979:VB851985 AEW851979:AEX851985 AOS851979:AOT851985 AYO851979:AYP851985 BIK851979:BIL851985 BSG851979:BSH851985 CCC851979:CCD851985 CLY851979:CLZ851985 CVU851979:CVV851985 DFQ851979:DFR851985 DPM851979:DPN851985 DZI851979:DZJ851985 EJE851979:EJF851985 ETA851979:ETB851985 FCW851979:FCX851985 FMS851979:FMT851985 FWO851979:FWP851985 GGK851979:GGL851985 GQG851979:GQH851985 HAC851979:HAD851985 HJY851979:HJZ851985 HTU851979:HTV851985 IDQ851979:IDR851985 INM851979:INN851985 IXI851979:IXJ851985 JHE851979:JHF851985 JRA851979:JRB851985 KAW851979:KAX851985 KKS851979:KKT851985 KUO851979:KUP851985 LEK851979:LEL851985 LOG851979:LOH851985 LYC851979:LYD851985 MHY851979:MHZ851985 MRU851979:MRV851985 NBQ851979:NBR851985 NLM851979:NLN851985 NVI851979:NVJ851985 OFE851979:OFF851985 OPA851979:OPB851985 OYW851979:OYX851985 PIS851979:PIT851985 PSO851979:PSP851985 QCK851979:QCL851985 QMG851979:QMH851985 QWC851979:QWD851985 RFY851979:RFZ851985 RPU851979:RPV851985 RZQ851979:RZR851985 SJM851979:SJN851985 STI851979:STJ851985 TDE851979:TDF851985 TNA851979:TNB851985 TWW851979:TWX851985 UGS851979:UGT851985 UQO851979:UQP851985 VAK851979:VAL851985 VKG851979:VKH851985 VUC851979:VUD851985 WDY851979:WDZ851985 WNU851979:WNV851985 WXQ851979:WXR851985 BI917515:BJ917521 LE917515:LF917521 VA917515:VB917521 AEW917515:AEX917521 AOS917515:AOT917521 AYO917515:AYP917521 BIK917515:BIL917521 BSG917515:BSH917521 CCC917515:CCD917521 CLY917515:CLZ917521 CVU917515:CVV917521 DFQ917515:DFR917521 DPM917515:DPN917521 DZI917515:DZJ917521 EJE917515:EJF917521 ETA917515:ETB917521 FCW917515:FCX917521 FMS917515:FMT917521 FWO917515:FWP917521 GGK917515:GGL917521 GQG917515:GQH917521 HAC917515:HAD917521 HJY917515:HJZ917521 HTU917515:HTV917521 IDQ917515:IDR917521 INM917515:INN917521 IXI917515:IXJ917521 JHE917515:JHF917521 JRA917515:JRB917521 KAW917515:KAX917521 KKS917515:KKT917521 KUO917515:KUP917521 LEK917515:LEL917521 LOG917515:LOH917521 LYC917515:LYD917521 MHY917515:MHZ917521 MRU917515:MRV917521 NBQ917515:NBR917521 NLM917515:NLN917521 NVI917515:NVJ917521 OFE917515:OFF917521 OPA917515:OPB917521 OYW917515:OYX917521 PIS917515:PIT917521 PSO917515:PSP917521 QCK917515:QCL917521 QMG917515:QMH917521 QWC917515:QWD917521 RFY917515:RFZ917521 RPU917515:RPV917521 RZQ917515:RZR917521 SJM917515:SJN917521 STI917515:STJ917521 TDE917515:TDF917521 TNA917515:TNB917521 TWW917515:TWX917521 UGS917515:UGT917521 UQO917515:UQP917521 VAK917515:VAL917521 VKG917515:VKH917521 VUC917515:VUD917521 WDY917515:WDZ917521 WNU917515:WNV917521 WXQ917515:WXR917521 BI983051:BJ983057 LE983051:LF983057 VA983051:VB983057 AEW983051:AEX983057 AOS983051:AOT983057 AYO983051:AYP983057 BIK983051:BIL983057 BSG983051:BSH983057 CCC983051:CCD983057 CLY983051:CLZ983057 CVU983051:CVV983057 DFQ983051:DFR983057 DPM983051:DPN983057 DZI983051:DZJ983057 EJE983051:EJF983057 ETA983051:ETB983057 FCW983051:FCX983057 FMS983051:FMT983057 FWO983051:FWP983057 GGK983051:GGL983057 GQG983051:GQH983057 HAC983051:HAD983057 HJY983051:HJZ983057 HTU983051:HTV983057 IDQ983051:IDR983057 INM983051:INN983057 IXI983051:IXJ983057 JHE983051:JHF983057 JRA983051:JRB983057 KAW983051:KAX983057 KKS983051:KKT983057 KUO983051:KUP983057 LEK983051:LEL983057 LOG983051:LOH983057 LYC983051:LYD983057 MHY983051:MHZ983057 MRU983051:MRV983057 NBQ983051:NBR983057 NLM983051:NLN983057 NVI983051:NVJ983057 OFE983051:OFF983057 OPA983051:OPB983057 OYW983051:OYX983057 PIS983051:PIT983057 PSO983051:PSP983057 QCK983051:QCL983057 QMG983051:QMH983057 QWC983051:QWD983057 RFY983051:RFZ983057 RPU983051:RPV983057 RZQ983051:RZR983057 SJM983051:SJN983057 STI983051:STJ983057 TDE983051:TDF983057 TNA983051:TNB983057 TWW983051:TWX983057 UGS983051:UGT983057 UQO983051:UQP983057 VAK983051:VAL983057 VKG983051:VKH983057 VUC983051:VUD983057 WDY983051:WDZ983057 WNU983051:WNV983057 WXQ983051:WXR983057 BA1:BH10 KW1:LD10 US1:UZ10 AEO1:AEV10 AOK1:AOR10 AYG1:AYN10 BIC1:BIJ10 BRY1:BSF10 CBU1:CCB10 CLQ1:CLX10 CVM1:CVT10 DFI1:DFP10 DPE1:DPL10 DZA1:DZH10 EIW1:EJD10 ESS1:ESZ10 FCO1:FCV10 FMK1:FMR10 FWG1:FWN10 GGC1:GGJ10 GPY1:GQF10 GZU1:HAB10 HJQ1:HJX10 HTM1:HTT10 IDI1:IDP10 INE1:INL10 IXA1:IXH10 JGW1:JHD10 JQS1:JQZ10 KAO1:KAV10 KKK1:KKR10 KUG1:KUN10 LEC1:LEJ10 LNY1:LOF10 LXU1:LYB10 MHQ1:MHX10 MRM1:MRT10 NBI1:NBP10 NLE1:NLL10 NVA1:NVH10 OEW1:OFD10 OOS1:OOZ10 OYO1:OYV10 PIK1:PIR10 PSG1:PSN10 QCC1:QCJ10 QLY1:QMF10 QVU1:QWB10 RFQ1:RFX10 RPM1:RPT10 RZI1:RZP10 SJE1:SJL10 STA1:STH10 TCW1:TDD10 TMS1:TMZ10 TWO1:TWV10 UGK1:UGR10 UQG1:UQN10 VAC1:VAJ10 VJY1:VKF10 VTU1:VUB10 WDQ1:WDX10 WNM1:WNT10 WXI1:WXP10 BA18:BH65546 KW18:LD65546 US18:UZ65546 AEO18:AEV65546 AOK18:AOR65546 AYG18:AYN65546 BIC18:BIJ65546 BRY18:BSF65546 CBU18:CCB65546 CLQ18:CLX65546 CVM18:CVT65546 DFI18:DFP65546 DPE18:DPL65546 DZA18:DZH65546 EIW18:EJD65546 ESS18:ESZ65546 FCO18:FCV65546 FMK18:FMR65546 FWG18:FWN65546 GGC18:GGJ65546 GPY18:GQF65546 GZU18:HAB65546 HJQ18:HJX65546 HTM18:HTT65546 IDI18:IDP65546 INE18:INL65546 IXA18:IXH65546 JGW18:JHD65546 JQS18:JQZ65546 KAO18:KAV65546 KKK18:KKR65546 KUG18:KUN65546 LEC18:LEJ65546 LNY18:LOF65546 LXU18:LYB65546 MHQ18:MHX65546 MRM18:MRT65546 NBI18:NBP65546 NLE18:NLL65546 NVA18:NVH65546 OEW18:OFD65546 OOS18:OOZ65546 OYO18:OYV65546 PIK18:PIR65546 PSG18:PSN65546 QCC18:QCJ65546 QLY18:QMF65546 QVU18:QWB65546 RFQ18:RFX65546 RPM18:RPT65546 RZI18:RZP65546 SJE18:SJL65546 STA18:STH65546 TCW18:TDD65546 TMS18:TMZ65546 TWO18:TWV65546 UGK18:UGR65546 UQG18:UQN65546 VAC18:VAJ65546 VJY18:VKF65546 VTU18:VUB65546 WDQ18:WDX65546 WNM18:WNT65546 WXI18:WXP65546 BA65554:BH131082 KW65554:LD131082 US65554:UZ131082 AEO65554:AEV131082 AOK65554:AOR131082 AYG65554:AYN131082 BIC65554:BIJ131082 BRY65554:BSF131082 CBU65554:CCB131082 CLQ65554:CLX131082 CVM65554:CVT131082 DFI65554:DFP131082 DPE65554:DPL131082 DZA65554:DZH131082 EIW65554:EJD131082 ESS65554:ESZ131082 FCO65554:FCV131082 FMK65554:FMR131082 FWG65554:FWN131082 GGC65554:GGJ131082 GPY65554:GQF131082 GZU65554:HAB131082 HJQ65554:HJX131082 HTM65554:HTT131082 IDI65554:IDP131082 INE65554:INL131082 IXA65554:IXH131082 JGW65554:JHD131082 JQS65554:JQZ131082 KAO65554:KAV131082 KKK65554:KKR131082 KUG65554:KUN131082 LEC65554:LEJ131082 LNY65554:LOF131082 LXU65554:LYB131082 MHQ65554:MHX131082 MRM65554:MRT131082 NBI65554:NBP131082 NLE65554:NLL131082 NVA65554:NVH131082 OEW65554:OFD131082 OOS65554:OOZ131082 OYO65554:OYV131082 PIK65554:PIR131082 PSG65554:PSN131082 QCC65554:QCJ131082 QLY65554:QMF131082 QVU65554:QWB131082 RFQ65554:RFX131082 RPM65554:RPT131082 RZI65554:RZP131082 SJE65554:SJL131082 STA65554:STH131082 TCW65554:TDD131082 TMS65554:TMZ131082 TWO65554:TWV131082 UGK65554:UGR131082 UQG65554:UQN131082 VAC65554:VAJ131082 VJY65554:VKF131082 VTU65554:VUB131082 WDQ65554:WDX131082 WNM65554:WNT131082 WXI65554:WXP131082 BA131090:BH196618 KW131090:LD196618 US131090:UZ196618 AEO131090:AEV196618 AOK131090:AOR196618 AYG131090:AYN196618 BIC131090:BIJ196618 BRY131090:BSF196618 CBU131090:CCB196618 CLQ131090:CLX196618 CVM131090:CVT196618 DFI131090:DFP196618 DPE131090:DPL196618 DZA131090:DZH196618 EIW131090:EJD196618 ESS131090:ESZ196618 FCO131090:FCV196618 FMK131090:FMR196618 FWG131090:FWN196618 GGC131090:GGJ196618 GPY131090:GQF196618 GZU131090:HAB196618 HJQ131090:HJX196618 HTM131090:HTT196618 IDI131090:IDP196618 INE131090:INL196618 IXA131090:IXH196618 JGW131090:JHD196618 JQS131090:JQZ196618 KAO131090:KAV196618 KKK131090:KKR196618 KUG131090:KUN196618 LEC131090:LEJ196618 LNY131090:LOF196618 LXU131090:LYB196618 MHQ131090:MHX196618 MRM131090:MRT196618 NBI131090:NBP196618 NLE131090:NLL196618 NVA131090:NVH196618 OEW131090:OFD196618 OOS131090:OOZ196618 OYO131090:OYV196618 PIK131090:PIR196618 PSG131090:PSN196618 QCC131090:QCJ196618 QLY131090:QMF196618 QVU131090:QWB196618 RFQ131090:RFX196618 RPM131090:RPT196618 RZI131090:RZP196618 SJE131090:SJL196618 STA131090:STH196618 TCW131090:TDD196618 TMS131090:TMZ196618 TWO131090:TWV196618 UGK131090:UGR196618 UQG131090:UQN196618 VAC131090:VAJ196618 VJY131090:VKF196618 VTU131090:VUB196618 WDQ131090:WDX196618 WNM131090:WNT196618 WXI131090:WXP196618 BA196626:BH262154 KW196626:LD262154 US196626:UZ262154 AEO196626:AEV262154 AOK196626:AOR262154 AYG196626:AYN262154 BIC196626:BIJ262154 BRY196626:BSF262154 CBU196626:CCB262154 CLQ196626:CLX262154 CVM196626:CVT262154 DFI196626:DFP262154 DPE196626:DPL262154 DZA196626:DZH262154 EIW196626:EJD262154 ESS196626:ESZ262154 FCO196626:FCV262154 FMK196626:FMR262154 FWG196626:FWN262154 GGC196626:GGJ262154 GPY196626:GQF262154 GZU196626:HAB262154 HJQ196626:HJX262154 HTM196626:HTT262154 IDI196626:IDP262154 INE196626:INL262154 IXA196626:IXH262154 JGW196626:JHD262154 JQS196626:JQZ262154 KAO196626:KAV262154 KKK196626:KKR262154 KUG196626:KUN262154 LEC196626:LEJ262154 LNY196626:LOF262154 LXU196626:LYB262154 MHQ196626:MHX262154 MRM196626:MRT262154 NBI196626:NBP262154 NLE196626:NLL262154 NVA196626:NVH262154 OEW196626:OFD262154 OOS196626:OOZ262154 OYO196626:OYV262154 PIK196626:PIR262154 PSG196626:PSN262154 QCC196626:QCJ262154 QLY196626:QMF262154 QVU196626:QWB262154 RFQ196626:RFX262154 RPM196626:RPT262154 RZI196626:RZP262154 SJE196626:SJL262154 STA196626:STH262154 TCW196626:TDD262154 TMS196626:TMZ262154 TWO196626:TWV262154 UGK196626:UGR262154 UQG196626:UQN262154 VAC196626:VAJ262154 VJY196626:VKF262154 VTU196626:VUB262154 WDQ196626:WDX262154 WNM196626:WNT262154 WXI196626:WXP262154 BA262162:BH327690 KW262162:LD327690 US262162:UZ327690 AEO262162:AEV327690 AOK262162:AOR327690 AYG262162:AYN327690 BIC262162:BIJ327690 BRY262162:BSF327690 CBU262162:CCB327690 CLQ262162:CLX327690 CVM262162:CVT327690 DFI262162:DFP327690 DPE262162:DPL327690 DZA262162:DZH327690 EIW262162:EJD327690 ESS262162:ESZ327690 FCO262162:FCV327690 FMK262162:FMR327690 FWG262162:FWN327690 GGC262162:GGJ327690 GPY262162:GQF327690 GZU262162:HAB327690 HJQ262162:HJX327690 HTM262162:HTT327690 IDI262162:IDP327690 INE262162:INL327690 IXA262162:IXH327690 JGW262162:JHD327690 JQS262162:JQZ327690 KAO262162:KAV327690 KKK262162:KKR327690 KUG262162:KUN327690 LEC262162:LEJ327690 LNY262162:LOF327690 LXU262162:LYB327690 MHQ262162:MHX327690 MRM262162:MRT327690 NBI262162:NBP327690 NLE262162:NLL327690 NVA262162:NVH327690 OEW262162:OFD327690 OOS262162:OOZ327690 OYO262162:OYV327690 PIK262162:PIR327690 PSG262162:PSN327690 QCC262162:QCJ327690 QLY262162:QMF327690 QVU262162:QWB327690 RFQ262162:RFX327690 RPM262162:RPT327690 RZI262162:RZP327690 SJE262162:SJL327690 STA262162:STH327690 TCW262162:TDD327690 TMS262162:TMZ327690 TWO262162:TWV327690 UGK262162:UGR327690 UQG262162:UQN327690 VAC262162:VAJ327690 VJY262162:VKF327690 VTU262162:VUB327690 WDQ262162:WDX327690 WNM262162:WNT327690 WXI262162:WXP327690 BA327698:BH393226 KW327698:LD393226 US327698:UZ393226 AEO327698:AEV393226 AOK327698:AOR393226 AYG327698:AYN393226 BIC327698:BIJ393226 BRY327698:BSF393226 CBU327698:CCB393226 CLQ327698:CLX393226 CVM327698:CVT393226 DFI327698:DFP393226 DPE327698:DPL393226 DZA327698:DZH393226 EIW327698:EJD393226 ESS327698:ESZ393226 FCO327698:FCV393226 FMK327698:FMR393226 FWG327698:FWN393226 GGC327698:GGJ393226 GPY327698:GQF393226 GZU327698:HAB393226 HJQ327698:HJX393226 HTM327698:HTT393226 IDI327698:IDP393226 INE327698:INL393226 IXA327698:IXH393226 JGW327698:JHD393226 JQS327698:JQZ393226 KAO327698:KAV393226 KKK327698:KKR393226 KUG327698:KUN393226 LEC327698:LEJ393226 LNY327698:LOF393226 LXU327698:LYB393226 MHQ327698:MHX393226 MRM327698:MRT393226 NBI327698:NBP393226 NLE327698:NLL393226 NVA327698:NVH393226 OEW327698:OFD393226 OOS327698:OOZ393226 OYO327698:OYV393226 PIK327698:PIR393226 PSG327698:PSN393226 QCC327698:QCJ393226 QLY327698:QMF393226 QVU327698:QWB393226 RFQ327698:RFX393226 RPM327698:RPT393226 RZI327698:RZP393226 SJE327698:SJL393226 STA327698:STH393226 TCW327698:TDD393226 TMS327698:TMZ393226 TWO327698:TWV393226 UGK327698:UGR393226 UQG327698:UQN393226 VAC327698:VAJ393226 VJY327698:VKF393226 VTU327698:VUB393226 WDQ327698:WDX393226 WNM327698:WNT393226 WXI327698:WXP393226 BA393234:BH458762 KW393234:LD458762 US393234:UZ458762 AEO393234:AEV458762 AOK393234:AOR458762 AYG393234:AYN458762 BIC393234:BIJ458762 BRY393234:BSF458762 CBU393234:CCB458762 CLQ393234:CLX458762 CVM393234:CVT458762 DFI393234:DFP458762 DPE393234:DPL458762 DZA393234:DZH458762 EIW393234:EJD458762 ESS393234:ESZ458762 FCO393234:FCV458762 FMK393234:FMR458762 FWG393234:FWN458762 GGC393234:GGJ458762 GPY393234:GQF458762 GZU393234:HAB458762 HJQ393234:HJX458762 HTM393234:HTT458762 IDI393234:IDP458762 INE393234:INL458762 IXA393234:IXH458762 JGW393234:JHD458762 JQS393234:JQZ458762 KAO393234:KAV458762 KKK393234:KKR458762 KUG393234:KUN458762 LEC393234:LEJ458762 LNY393234:LOF458762 LXU393234:LYB458762 MHQ393234:MHX458762 MRM393234:MRT458762 NBI393234:NBP458762 NLE393234:NLL458762 NVA393234:NVH458762 OEW393234:OFD458762 OOS393234:OOZ458762 OYO393234:OYV458762 PIK393234:PIR458762 PSG393234:PSN458762 QCC393234:QCJ458762 QLY393234:QMF458762 QVU393234:QWB458762 RFQ393234:RFX458762 RPM393234:RPT458762 RZI393234:RZP458762 SJE393234:SJL458762 STA393234:STH458762 TCW393234:TDD458762 TMS393234:TMZ458762 TWO393234:TWV458762 UGK393234:UGR458762 UQG393234:UQN458762 VAC393234:VAJ458762 VJY393234:VKF458762 VTU393234:VUB458762 WDQ393234:WDX458762 WNM393234:WNT458762 WXI393234:WXP458762 BA458770:BH524298 KW458770:LD524298 US458770:UZ524298 AEO458770:AEV524298 AOK458770:AOR524298 AYG458770:AYN524298 BIC458770:BIJ524298 BRY458770:BSF524298 CBU458770:CCB524298 CLQ458770:CLX524298 CVM458770:CVT524298 DFI458770:DFP524298 DPE458770:DPL524298 DZA458770:DZH524298 EIW458770:EJD524298 ESS458770:ESZ524298 FCO458770:FCV524298 FMK458770:FMR524298 FWG458770:FWN524298 GGC458770:GGJ524298 GPY458770:GQF524298 GZU458770:HAB524298 HJQ458770:HJX524298 HTM458770:HTT524298 IDI458770:IDP524298 INE458770:INL524298 IXA458770:IXH524298 JGW458770:JHD524298 JQS458770:JQZ524298 KAO458770:KAV524298 KKK458770:KKR524298 KUG458770:KUN524298 LEC458770:LEJ524298 LNY458770:LOF524298 LXU458770:LYB524298 MHQ458770:MHX524298 MRM458770:MRT524298 NBI458770:NBP524298 NLE458770:NLL524298 NVA458770:NVH524298 OEW458770:OFD524298 OOS458770:OOZ524298 OYO458770:OYV524298 PIK458770:PIR524298 PSG458770:PSN524298 QCC458770:QCJ524298 QLY458770:QMF524298 QVU458770:QWB524298 RFQ458770:RFX524298 RPM458770:RPT524298 RZI458770:RZP524298 SJE458770:SJL524298 STA458770:STH524298 TCW458770:TDD524298 TMS458770:TMZ524298 TWO458770:TWV524298 UGK458770:UGR524298 UQG458770:UQN524298 VAC458770:VAJ524298 VJY458770:VKF524298 VTU458770:VUB524298 WDQ458770:WDX524298 WNM458770:WNT524298 WXI458770:WXP524298 BA524306:BH589834 KW524306:LD589834 US524306:UZ589834 AEO524306:AEV589834 AOK524306:AOR589834 AYG524306:AYN589834 BIC524306:BIJ589834 BRY524306:BSF589834 CBU524306:CCB589834 CLQ524306:CLX589834 CVM524306:CVT589834 DFI524306:DFP589834 DPE524306:DPL589834 DZA524306:DZH589834 EIW524306:EJD589834 ESS524306:ESZ589834 FCO524306:FCV589834 FMK524306:FMR589834 FWG524306:FWN589834 GGC524306:GGJ589834 GPY524306:GQF589834 GZU524306:HAB589834 HJQ524306:HJX589834 HTM524306:HTT589834 IDI524306:IDP589834 INE524306:INL589834 IXA524306:IXH589834 JGW524306:JHD589834 JQS524306:JQZ589834 KAO524306:KAV589834 KKK524306:KKR589834 KUG524306:KUN589834 LEC524306:LEJ589834 LNY524306:LOF589834 LXU524306:LYB589834 MHQ524306:MHX589834 MRM524306:MRT589834 NBI524306:NBP589834 NLE524306:NLL589834 NVA524306:NVH589834 OEW524306:OFD589834 OOS524306:OOZ589834 OYO524306:OYV589834 PIK524306:PIR589834 PSG524306:PSN589834 QCC524306:QCJ589834 QLY524306:QMF589834 QVU524306:QWB589834 RFQ524306:RFX589834 RPM524306:RPT589834 RZI524306:RZP589834 SJE524306:SJL589834 STA524306:STH589834 TCW524306:TDD589834 TMS524306:TMZ589834 TWO524306:TWV589834 UGK524306:UGR589834 UQG524306:UQN589834 VAC524306:VAJ589834 VJY524306:VKF589834 VTU524306:VUB589834 WDQ524306:WDX589834 WNM524306:WNT589834 WXI524306:WXP589834 BA589842:BH655370 KW589842:LD655370 US589842:UZ655370 AEO589842:AEV655370 AOK589842:AOR655370 AYG589842:AYN655370 BIC589842:BIJ655370 BRY589842:BSF655370 CBU589842:CCB655370 CLQ589842:CLX655370 CVM589842:CVT655370 DFI589842:DFP655370 DPE589842:DPL655370 DZA589842:DZH655370 EIW589842:EJD655370 ESS589842:ESZ655370 FCO589842:FCV655370 FMK589842:FMR655370 FWG589842:FWN655370 GGC589842:GGJ655370 GPY589842:GQF655370 GZU589842:HAB655370 HJQ589842:HJX655370 HTM589842:HTT655370 IDI589842:IDP655370 INE589842:INL655370 IXA589842:IXH655370 JGW589842:JHD655370 JQS589842:JQZ655370 KAO589842:KAV655370 KKK589842:KKR655370 KUG589842:KUN655370 LEC589842:LEJ655370 LNY589842:LOF655370 LXU589842:LYB655370 MHQ589842:MHX655370 MRM589842:MRT655370 NBI589842:NBP655370 NLE589842:NLL655370 NVA589842:NVH655370 OEW589842:OFD655370 OOS589842:OOZ655370 OYO589842:OYV655370 PIK589842:PIR655370 PSG589842:PSN655370 QCC589842:QCJ655370 QLY589842:QMF655370 QVU589842:QWB655370 RFQ589842:RFX655370 RPM589842:RPT655370 RZI589842:RZP655370 SJE589842:SJL655370 STA589842:STH655370 TCW589842:TDD655370 TMS589842:TMZ655370 TWO589842:TWV655370 UGK589842:UGR655370 UQG589842:UQN655370 VAC589842:VAJ655370 VJY589842:VKF655370 VTU589842:VUB655370 WDQ589842:WDX655370 WNM589842:WNT655370 WXI589842:WXP655370 BA655378:BH720906 KW655378:LD720906 US655378:UZ720906 AEO655378:AEV720906 AOK655378:AOR720906 AYG655378:AYN720906 BIC655378:BIJ720906 BRY655378:BSF720906 CBU655378:CCB720906 CLQ655378:CLX720906 CVM655378:CVT720906 DFI655378:DFP720906 DPE655378:DPL720906 DZA655378:DZH720906 EIW655378:EJD720906 ESS655378:ESZ720906 FCO655378:FCV720906 FMK655378:FMR720906 FWG655378:FWN720906 GGC655378:GGJ720906 GPY655378:GQF720906 GZU655378:HAB720906 HJQ655378:HJX720906 HTM655378:HTT720906 IDI655378:IDP720906 INE655378:INL720906 IXA655378:IXH720906 JGW655378:JHD720906 JQS655378:JQZ720906 KAO655378:KAV720906 KKK655378:KKR720906 KUG655378:KUN720906 LEC655378:LEJ720906 LNY655378:LOF720906 LXU655378:LYB720906 MHQ655378:MHX720906 MRM655378:MRT720906 NBI655378:NBP720906 NLE655378:NLL720906 NVA655378:NVH720906 OEW655378:OFD720906 OOS655378:OOZ720906 OYO655378:OYV720906 PIK655378:PIR720906 PSG655378:PSN720906 QCC655378:QCJ720906 QLY655378:QMF720906 QVU655378:QWB720906 RFQ655378:RFX720906 RPM655378:RPT720906 RZI655378:RZP720906 SJE655378:SJL720906 STA655378:STH720906 TCW655378:TDD720906 TMS655378:TMZ720906 TWO655378:TWV720906 UGK655378:UGR720906 UQG655378:UQN720906 VAC655378:VAJ720906 VJY655378:VKF720906 VTU655378:VUB720906 WDQ655378:WDX720906 WNM655378:WNT720906 WXI655378:WXP720906 BA720914:BH786442 KW720914:LD786442 US720914:UZ786442 AEO720914:AEV786442 AOK720914:AOR786442 AYG720914:AYN786442 BIC720914:BIJ786442 BRY720914:BSF786442 CBU720914:CCB786442 CLQ720914:CLX786442 CVM720914:CVT786442 DFI720914:DFP786442 DPE720914:DPL786442 DZA720914:DZH786442 EIW720914:EJD786442 ESS720914:ESZ786442 FCO720914:FCV786442 FMK720914:FMR786442 FWG720914:FWN786442 GGC720914:GGJ786442 GPY720914:GQF786442 GZU720914:HAB786442 HJQ720914:HJX786442 HTM720914:HTT786442 IDI720914:IDP786442 INE720914:INL786442 IXA720914:IXH786442 JGW720914:JHD786442 JQS720914:JQZ786442 KAO720914:KAV786442 KKK720914:KKR786442 KUG720914:KUN786442 LEC720914:LEJ786442 LNY720914:LOF786442 LXU720914:LYB786442 MHQ720914:MHX786442 MRM720914:MRT786442 NBI720914:NBP786442 NLE720914:NLL786442 NVA720914:NVH786442 OEW720914:OFD786442 OOS720914:OOZ786442 OYO720914:OYV786442 PIK720914:PIR786442 PSG720914:PSN786442 QCC720914:QCJ786442 QLY720914:QMF786442 QVU720914:QWB786442 RFQ720914:RFX786442 RPM720914:RPT786442 RZI720914:RZP786442 SJE720914:SJL786442 STA720914:STH786442 TCW720914:TDD786442 TMS720914:TMZ786442 TWO720914:TWV786442 UGK720914:UGR786442 UQG720914:UQN786442 VAC720914:VAJ786442 VJY720914:VKF786442 VTU720914:VUB786442 WDQ720914:WDX786442 WNM720914:WNT786442 WXI720914:WXP786442 BA786450:BH851978 KW786450:LD851978 US786450:UZ851978 AEO786450:AEV851978 AOK786450:AOR851978 AYG786450:AYN851978 BIC786450:BIJ851978 BRY786450:BSF851978 CBU786450:CCB851978 CLQ786450:CLX851978 CVM786450:CVT851978 DFI786450:DFP851978 DPE786450:DPL851978 DZA786450:DZH851978 EIW786450:EJD851978 ESS786450:ESZ851978 FCO786450:FCV851978 FMK786450:FMR851978 FWG786450:FWN851978 GGC786450:GGJ851978 GPY786450:GQF851978 GZU786450:HAB851978 HJQ786450:HJX851978 HTM786450:HTT851978 IDI786450:IDP851978 INE786450:INL851978 IXA786450:IXH851978 JGW786450:JHD851978 JQS786450:JQZ851978 KAO786450:KAV851978 KKK786450:KKR851978 KUG786450:KUN851978 LEC786450:LEJ851978 LNY786450:LOF851978 LXU786450:LYB851978 MHQ786450:MHX851978 MRM786450:MRT851978 NBI786450:NBP851978 NLE786450:NLL851978 NVA786450:NVH851978 OEW786450:OFD851978 OOS786450:OOZ851978 OYO786450:OYV851978 PIK786450:PIR851978 PSG786450:PSN851978 QCC786450:QCJ851978 QLY786450:QMF851978 QVU786450:QWB851978 RFQ786450:RFX851978 RPM786450:RPT851978 RZI786450:RZP851978 SJE786450:SJL851978 STA786450:STH851978 TCW786450:TDD851978 TMS786450:TMZ851978 TWO786450:TWV851978 UGK786450:UGR851978 UQG786450:UQN851978 VAC786450:VAJ851978 VJY786450:VKF851978 VTU786450:VUB851978 WDQ786450:WDX851978 WNM786450:WNT851978 WXI786450:WXP851978 BA851986:BH917514 KW851986:LD917514 US851986:UZ917514 AEO851986:AEV917514 AOK851986:AOR917514 AYG851986:AYN917514 BIC851986:BIJ917514 BRY851986:BSF917514 CBU851986:CCB917514 CLQ851986:CLX917514 CVM851986:CVT917514 DFI851986:DFP917514 DPE851986:DPL917514 DZA851986:DZH917514 EIW851986:EJD917514 ESS851986:ESZ917514 FCO851986:FCV917514 FMK851986:FMR917514 FWG851986:FWN917514 GGC851986:GGJ917514 GPY851986:GQF917514 GZU851986:HAB917514 HJQ851986:HJX917514 HTM851986:HTT917514 IDI851986:IDP917514 INE851986:INL917514 IXA851986:IXH917514 JGW851986:JHD917514 JQS851986:JQZ917514 KAO851986:KAV917514 KKK851986:KKR917514 KUG851986:KUN917514 LEC851986:LEJ917514 LNY851986:LOF917514 LXU851986:LYB917514 MHQ851986:MHX917514 MRM851986:MRT917514 NBI851986:NBP917514 NLE851986:NLL917514 NVA851986:NVH917514 OEW851986:OFD917514 OOS851986:OOZ917514 OYO851986:OYV917514 PIK851986:PIR917514 PSG851986:PSN917514 QCC851986:QCJ917514 QLY851986:QMF917514 QVU851986:QWB917514 RFQ851986:RFX917514 RPM851986:RPT917514 RZI851986:RZP917514 SJE851986:SJL917514 STA851986:STH917514 TCW851986:TDD917514 TMS851986:TMZ917514 TWO851986:TWV917514 UGK851986:UGR917514 UQG851986:UQN917514 VAC851986:VAJ917514 VJY851986:VKF917514 VTU851986:VUB917514 WDQ851986:WDX917514 WNM851986:WNT917514 WXI851986:WXP917514 BA917522:BH983050 KW917522:LD983050 US917522:UZ983050 AEO917522:AEV983050 AOK917522:AOR983050 AYG917522:AYN983050 BIC917522:BIJ983050 BRY917522:BSF983050 CBU917522:CCB983050 CLQ917522:CLX983050 CVM917522:CVT983050 DFI917522:DFP983050 DPE917522:DPL983050 DZA917522:DZH983050 EIW917522:EJD983050 ESS917522:ESZ983050 FCO917522:FCV983050 FMK917522:FMR983050 FWG917522:FWN983050 GGC917522:GGJ983050 GPY917522:GQF983050 GZU917522:HAB983050 HJQ917522:HJX983050 HTM917522:HTT983050 IDI917522:IDP983050 INE917522:INL983050 IXA917522:IXH983050 JGW917522:JHD983050 JQS917522:JQZ983050 KAO917522:KAV983050 KKK917522:KKR983050 KUG917522:KUN983050 LEC917522:LEJ983050 LNY917522:LOF983050 LXU917522:LYB983050 MHQ917522:MHX983050 MRM917522:MRT983050 NBI917522:NBP983050 NLE917522:NLL983050 NVA917522:NVH983050 OEW917522:OFD983050 OOS917522:OOZ983050 OYO917522:OYV983050 PIK917522:PIR983050 PSG917522:PSN983050 QCC917522:QCJ983050 QLY917522:QMF983050 QVU917522:QWB983050 RFQ917522:RFX983050 RPM917522:RPT983050 RZI917522:RZP983050 SJE917522:SJL983050 STA917522:STH983050 TCW917522:TDD983050 TMS917522:TMZ983050 TWO917522:TWV983050 UGK917522:UGR983050 UQG917522:UQN983050 VAC917522:VAJ983050 VJY917522:VKF983050 VTU917522:VUB983050 WDQ917522:WDX983050 WNM917522:WNT983050 WXI917522:WXP983050 BA983058:BH1048576 KW983058:LD1048576 US983058:UZ1048576 AEO983058:AEV1048576 AOK983058:AOR1048576 AYG983058:AYN1048576 BIC983058:BIJ1048576 BRY983058:BSF1048576 CBU983058:CCB1048576 CLQ983058:CLX1048576 CVM983058:CVT1048576 DFI983058:DFP1048576 DPE983058:DPL1048576 DZA983058:DZH1048576 EIW983058:EJD1048576 ESS983058:ESZ1048576 FCO983058:FCV1048576 FMK983058:FMR1048576 FWG983058:FWN1048576 GGC983058:GGJ1048576 GPY983058:GQF1048576 GZU983058:HAB1048576 HJQ983058:HJX1048576 HTM983058:HTT1048576 IDI983058:IDP1048576 INE983058:INL1048576 IXA983058:IXH1048576 JGW983058:JHD1048576 JQS983058:JQZ1048576 KAO983058:KAV1048576 KKK983058:KKR1048576 KUG983058:KUN1048576 LEC983058:LEJ1048576 LNY983058:LOF1048576 LXU983058:LYB1048576 MHQ983058:MHX1048576 MRM983058:MRT1048576 NBI983058:NBP1048576 NLE983058:NLL1048576 NVA983058:NVH1048576 OEW983058:OFD1048576 OOS983058:OOZ1048576 OYO983058:OYV1048576 PIK983058:PIR1048576 PSG983058:PSN1048576 QCC983058:QCJ1048576 QLY983058:QMF1048576 QVU983058:QWB1048576 RFQ983058:RFX1048576 RPM983058:RPT1048576 RZI983058:RZP1048576 SJE983058:SJL1048576 STA983058:STH1048576 TCW983058:TDD1048576 TMS983058:TMZ1048576 TWO983058:TWV1048576 UGK983058:UGR1048576 UQG983058:UQN1048576 VAC983058:VAJ1048576 VJY983058:VKF1048576 VTU983058:VUB1048576 WDQ983058:WDX1048576 WNM983058:WNT1048576 WXI983058:WXP1048576 BA11:BF17 KW11:LB17 US11:UX17 AEO11:AET17 AOK11:AOP17 AYG11:AYL17 BIC11:BIH17 BRY11:BSD17 CBU11:CBZ17 CLQ11:CLV17 CVM11:CVR17 DFI11:DFN17 DPE11:DPJ17 DZA11:DZF17 EIW11:EJB17 ESS11:ESX17 FCO11:FCT17 FMK11:FMP17 FWG11:FWL17 GGC11:GGH17 GPY11:GQD17 GZU11:GZZ17 HJQ11:HJV17 HTM11:HTR17 IDI11:IDN17 INE11:INJ17 IXA11:IXF17 JGW11:JHB17 JQS11:JQX17 KAO11:KAT17 KKK11:KKP17 KUG11:KUL17 LEC11:LEH17 LNY11:LOD17 LXU11:LXZ17 MHQ11:MHV17 MRM11:MRR17 NBI11:NBN17 NLE11:NLJ17 NVA11:NVF17 OEW11:OFB17 OOS11:OOX17 OYO11:OYT17 PIK11:PIP17 PSG11:PSL17 QCC11:QCH17 QLY11:QMD17 QVU11:QVZ17 RFQ11:RFV17 RPM11:RPR17 RZI11:RZN17 SJE11:SJJ17 STA11:STF17 TCW11:TDB17 TMS11:TMX17 TWO11:TWT17 UGK11:UGP17 UQG11:UQL17 VAC11:VAH17 VJY11:VKD17 VTU11:VTZ17 WDQ11:WDV17 WNM11:WNR17 WXI11:WXN17 BA65547:BF65553 KW65547:LB65553 US65547:UX65553 AEO65547:AET65553 AOK65547:AOP65553 AYG65547:AYL65553 BIC65547:BIH65553 BRY65547:BSD65553 CBU65547:CBZ65553 CLQ65547:CLV65553 CVM65547:CVR65553 DFI65547:DFN65553 DPE65547:DPJ65553 DZA65547:DZF65553 EIW65547:EJB65553 ESS65547:ESX65553 FCO65547:FCT65553 FMK65547:FMP65553 FWG65547:FWL65553 GGC65547:GGH65553 GPY65547:GQD65553 GZU65547:GZZ65553 HJQ65547:HJV65553 HTM65547:HTR65553 IDI65547:IDN65553 INE65547:INJ65553 IXA65547:IXF65553 JGW65547:JHB65553 JQS65547:JQX65553 KAO65547:KAT65553 KKK65547:KKP65553 KUG65547:KUL65553 LEC65547:LEH65553 LNY65547:LOD65553 LXU65547:LXZ65553 MHQ65547:MHV65553 MRM65547:MRR65553 NBI65547:NBN65553 NLE65547:NLJ65553 NVA65547:NVF65553 OEW65547:OFB65553 OOS65547:OOX65553 OYO65547:OYT65553 PIK65547:PIP65553 PSG65547:PSL65553 QCC65547:QCH65553 QLY65547:QMD65553 QVU65547:QVZ65553 RFQ65547:RFV65553 RPM65547:RPR65553 RZI65547:RZN65553 SJE65547:SJJ65553 STA65547:STF65553 TCW65547:TDB65553 TMS65547:TMX65553 TWO65547:TWT65553 UGK65547:UGP65553 UQG65547:UQL65553 VAC65547:VAH65553 VJY65547:VKD65553 VTU65547:VTZ65553 WDQ65547:WDV65553 WNM65547:WNR65553 WXI65547:WXN65553 BA131083:BF131089 KW131083:LB131089 US131083:UX131089 AEO131083:AET131089 AOK131083:AOP131089 AYG131083:AYL131089 BIC131083:BIH131089 BRY131083:BSD131089 CBU131083:CBZ131089 CLQ131083:CLV131089 CVM131083:CVR131089 DFI131083:DFN131089 DPE131083:DPJ131089 DZA131083:DZF131089 EIW131083:EJB131089 ESS131083:ESX131089 FCO131083:FCT131089 FMK131083:FMP131089 FWG131083:FWL131089 GGC131083:GGH131089 GPY131083:GQD131089 GZU131083:GZZ131089 HJQ131083:HJV131089 HTM131083:HTR131089 IDI131083:IDN131089 INE131083:INJ131089 IXA131083:IXF131089 JGW131083:JHB131089 JQS131083:JQX131089 KAO131083:KAT131089 KKK131083:KKP131089 KUG131083:KUL131089 LEC131083:LEH131089 LNY131083:LOD131089 LXU131083:LXZ131089 MHQ131083:MHV131089 MRM131083:MRR131089 NBI131083:NBN131089 NLE131083:NLJ131089 NVA131083:NVF131089 OEW131083:OFB131089 OOS131083:OOX131089 OYO131083:OYT131089 PIK131083:PIP131089 PSG131083:PSL131089 QCC131083:QCH131089 QLY131083:QMD131089 QVU131083:QVZ131089 RFQ131083:RFV131089 RPM131083:RPR131089 RZI131083:RZN131089 SJE131083:SJJ131089 STA131083:STF131089 TCW131083:TDB131089 TMS131083:TMX131089 TWO131083:TWT131089 UGK131083:UGP131089 UQG131083:UQL131089 VAC131083:VAH131089 VJY131083:VKD131089 VTU131083:VTZ131089 WDQ131083:WDV131089 WNM131083:WNR131089 WXI131083:WXN131089 BA196619:BF196625 KW196619:LB196625 US196619:UX196625 AEO196619:AET196625 AOK196619:AOP196625 AYG196619:AYL196625 BIC196619:BIH196625 BRY196619:BSD196625 CBU196619:CBZ196625 CLQ196619:CLV196625 CVM196619:CVR196625 DFI196619:DFN196625 DPE196619:DPJ196625 DZA196619:DZF196625 EIW196619:EJB196625 ESS196619:ESX196625 FCO196619:FCT196625 FMK196619:FMP196625 FWG196619:FWL196625 GGC196619:GGH196625 GPY196619:GQD196625 GZU196619:GZZ196625 HJQ196619:HJV196625 HTM196619:HTR196625 IDI196619:IDN196625 INE196619:INJ196625 IXA196619:IXF196625 JGW196619:JHB196625 JQS196619:JQX196625 KAO196619:KAT196625 KKK196619:KKP196625 KUG196619:KUL196625 LEC196619:LEH196625 LNY196619:LOD196625 LXU196619:LXZ196625 MHQ196619:MHV196625 MRM196619:MRR196625 NBI196619:NBN196625 NLE196619:NLJ196625 NVA196619:NVF196625 OEW196619:OFB196625 OOS196619:OOX196625 OYO196619:OYT196625 PIK196619:PIP196625 PSG196619:PSL196625 QCC196619:QCH196625 QLY196619:QMD196625 QVU196619:QVZ196625 RFQ196619:RFV196625 RPM196619:RPR196625 RZI196619:RZN196625 SJE196619:SJJ196625 STA196619:STF196625 TCW196619:TDB196625 TMS196619:TMX196625 TWO196619:TWT196625 UGK196619:UGP196625 UQG196619:UQL196625 VAC196619:VAH196625 VJY196619:VKD196625 VTU196619:VTZ196625 WDQ196619:WDV196625 WNM196619:WNR196625 WXI196619:WXN196625 BA262155:BF262161 KW262155:LB262161 US262155:UX262161 AEO262155:AET262161 AOK262155:AOP262161 AYG262155:AYL262161 BIC262155:BIH262161 BRY262155:BSD262161 CBU262155:CBZ262161 CLQ262155:CLV262161 CVM262155:CVR262161 DFI262155:DFN262161 DPE262155:DPJ262161 DZA262155:DZF262161 EIW262155:EJB262161 ESS262155:ESX262161 FCO262155:FCT262161 FMK262155:FMP262161 FWG262155:FWL262161 GGC262155:GGH262161 GPY262155:GQD262161 GZU262155:GZZ262161 HJQ262155:HJV262161 HTM262155:HTR262161 IDI262155:IDN262161 INE262155:INJ262161 IXA262155:IXF262161 JGW262155:JHB262161 JQS262155:JQX262161 KAO262155:KAT262161 KKK262155:KKP262161 KUG262155:KUL262161 LEC262155:LEH262161 LNY262155:LOD262161 LXU262155:LXZ262161 MHQ262155:MHV262161 MRM262155:MRR262161 NBI262155:NBN262161 NLE262155:NLJ262161 NVA262155:NVF262161 OEW262155:OFB262161 OOS262155:OOX262161 OYO262155:OYT262161 PIK262155:PIP262161 PSG262155:PSL262161 QCC262155:QCH262161 QLY262155:QMD262161 QVU262155:QVZ262161 RFQ262155:RFV262161 RPM262155:RPR262161 RZI262155:RZN262161 SJE262155:SJJ262161 STA262155:STF262161 TCW262155:TDB262161 TMS262155:TMX262161 TWO262155:TWT262161 UGK262155:UGP262161 UQG262155:UQL262161 VAC262155:VAH262161 VJY262155:VKD262161 VTU262155:VTZ262161 WDQ262155:WDV262161 WNM262155:WNR262161 WXI262155:WXN262161 BA327691:BF327697 KW327691:LB327697 US327691:UX327697 AEO327691:AET327697 AOK327691:AOP327697 AYG327691:AYL327697 BIC327691:BIH327697 BRY327691:BSD327697 CBU327691:CBZ327697 CLQ327691:CLV327697 CVM327691:CVR327697 DFI327691:DFN327697 DPE327691:DPJ327697 DZA327691:DZF327697 EIW327691:EJB327697 ESS327691:ESX327697 FCO327691:FCT327697 FMK327691:FMP327697 FWG327691:FWL327697 GGC327691:GGH327697 GPY327691:GQD327697 GZU327691:GZZ327697 HJQ327691:HJV327697 HTM327691:HTR327697 IDI327691:IDN327697 INE327691:INJ327697 IXA327691:IXF327697 JGW327691:JHB327697 JQS327691:JQX327697 KAO327691:KAT327697 KKK327691:KKP327697 KUG327691:KUL327697 LEC327691:LEH327697 LNY327691:LOD327697 LXU327691:LXZ327697 MHQ327691:MHV327697 MRM327691:MRR327697 NBI327691:NBN327697 NLE327691:NLJ327697 NVA327691:NVF327697 OEW327691:OFB327697 OOS327691:OOX327697 OYO327691:OYT327697 PIK327691:PIP327697 PSG327691:PSL327697 QCC327691:QCH327697 QLY327691:QMD327697 QVU327691:QVZ327697 RFQ327691:RFV327697 RPM327691:RPR327697 RZI327691:RZN327697 SJE327691:SJJ327697 STA327691:STF327697 TCW327691:TDB327697 TMS327691:TMX327697 TWO327691:TWT327697 UGK327691:UGP327697 UQG327691:UQL327697 VAC327691:VAH327697 VJY327691:VKD327697 VTU327691:VTZ327697 WDQ327691:WDV327697 WNM327691:WNR327697 WXI327691:WXN327697 BA393227:BF393233 KW393227:LB393233 US393227:UX393233 AEO393227:AET393233 AOK393227:AOP393233 AYG393227:AYL393233 BIC393227:BIH393233 BRY393227:BSD393233 CBU393227:CBZ393233 CLQ393227:CLV393233 CVM393227:CVR393233 DFI393227:DFN393233 DPE393227:DPJ393233 DZA393227:DZF393233 EIW393227:EJB393233 ESS393227:ESX393233 FCO393227:FCT393233 FMK393227:FMP393233 FWG393227:FWL393233 GGC393227:GGH393233 GPY393227:GQD393233 GZU393227:GZZ393233 HJQ393227:HJV393233 HTM393227:HTR393233 IDI393227:IDN393233 INE393227:INJ393233 IXA393227:IXF393233 JGW393227:JHB393233 JQS393227:JQX393233 KAO393227:KAT393233 KKK393227:KKP393233 KUG393227:KUL393233 LEC393227:LEH393233 LNY393227:LOD393233 LXU393227:LXZ393233 MHQ393227:MHV393233 MRM393227:MRR393233 NBI393227:NBN393233 NLE393227:NLJ393233 NVA393227:NVF393233 OEW393227:OFB393233 OOS393227:OOX393233 OYO393227:OYT393233 PIK393227:PIP393233 PSG393227:PSL393233 QCC393227:QCH393233 QLY393227:QMD393233 QVU393227:QVZ393233 RFQ393227:RFV393233 RPM393227:RPR393233 RZI393227:RZN393233 SJE393227:SJJ393233 STA393227:STF393233 TCW393227:TDB393233 TMS393227:TMX393233 TWO393227:TWT393233 UGK393227:UGP393233 UQG393227:UQL393233 VAC393227:VAH393233 VJY393227:VKD393233 VTU393227:VTZ393233 WDQ393227:WDV393233 WNM393227:WNR393233 WXI393227:WXN393233 BA458763:BF458769 KW458763:LB458769 US458763:UX458769 AEO458763:AET458769 AOK458763:AOP458769 AYG458763:AYL458769 BIC458763:BIH458769 BRY458763:BSD458769 CBU458763:CBZ458769 CLQ458763:CLV458769 CVM458763:CVR458769 DFI458763:DFN458769 DPE458763:DPJ458769 DZA458763:DZF458769 EIW458763:EJB458769 ESS458763:ESX458769 FCO458763:FCT458769 FMK458763:FMP458769 FWG458763:FWL458769 GGC458763:GGH458769 GPY458763:GQD458769 GZU458763:GZZ458769 HJQ458763:HJV458769 HTM458763:HTR458769 IDI458763:IDN458769 INE458763:INJ458769 IXA458763:IXF458769 JGW458763:JHB458769 JQS458763:JQX458769 KAO458763:KAT458769 KKK458763:KKP458769 KUG458763:KUL458769 LEC458763:LEH458769 LNY458763:LOD458769 LXU458763:LXZ458769 MHQ458763:MHV458769 MRM458763:MRR458769 NBI458763:NBN458769 NLE458763:NLJ458769 NVA458763:NVF458769 OEW458763:OFB458769 OOS458763:OOX458769 OYO458763:OYT458769 PIK458763:PIP458769 PSG458763:PSL458769 QCC458763:QCH458769 QLY458763:QMD458769 QVU458763:QVZ458769 RFQ458763:RFV458769 RPM458763:RPR458769 RZI458763:RZN458769 SJE458763:SJJ458769 STA458763:STF458769 TCW458763:TDB458769 TMS458763:TMX458769 TWO458763:TWT458769 UGK458763:UGP458769 UQG458763:UQL458769 VAC458763:VAH458769 VJY458763:VKD458769 VTU458763:VTZ458769 WDQ458763:WDV458769 WNM458763:WNR458769 WXI458763:WXN458769 BA524299:BF524305 KW524299:LB524305 US524299:UX524305 AEO524299:AET524305 AOK524299:AOP524305 AYG524299:AYL524305 BIC524299:BIH524305 BRY524299:BSD524305 CBU524299:CBZ524305 CLQ524299:CLV524305 CVM524299:CVR524305 DFI524299:DFN524305 DPE524299:DPJ524305 DZA524299:DZF524305 EIW524299:EJB524305 ESS524299:ESX524305 FCO524299:FCT524305 FMK524299:FMP524305 FWG524299:FWL524305 GGC524299:GGH524305 GPY524299:GQD524305 GZU524299:GZZ524305 HJQ524299:HJV524305 HTM524299:HTR524305 IDI524299:IDN524305 INE524299:INJ524305 IXA524299:IXF524305 JGW524299:JHB524305 JQS524299:JQX524305 KAO524299:KAT524305 KKK524299:KKP524305 KUG524299:KUL524305 LEC524299:LEH524305 LNY524299:LOD524305 LXU524299:LXZ524305 MHQ524299:MHV524305 MRM524299:MRR524305 NBI524299:NBN524305 NLE524299:NLJ524305 NVA524299:NVF524305 OEW524299:OFB524305 OOS524299:OOX524305 OYO524299:OYT524305 PIK524299:PIP524305 PSG524299:PSL524305 QCC524299:QCH524305 QLY524299:QMD524305 QVU524299:QVZ524305 RFQ524299:RFV524305 RPM524299:RPR524305 RZI524299:RZN524305 SJE524299:SJJ524305 STA524299:STF524305 TCW524299:TDB524305 TMS524299:TMX524305 TWO524299:TWT524305 UGK524299:UGP524305 UQG524299:UQL524305 VAC524299:VAH524305 VJY524299:VKD524305 VTU524299:VTZ524305 WDQ524299:WDV524305 WNM524299:WNR524305 WXI524299:WXN524305 BA589835:BF589841 KW589835:LB589841 US589835:UX589841 AEO589835:AET589841 AOK589835:AOP589841 AYG589835:AYL589841 BIC589835:BIH589841 BRY589835:BSD589841 CBU589835:CBZ589841 CLQ589835:CLV589841 CVM589835:CVR589841 DFI589835:DFN589841 DPE589835:DPJ589841 DZA589835:DZF589841 EIW589835:EJB589841 ESS589835:ESX589841 FCO589835:FCT589841 FMK589835:FMP589841 FWG589835:FWL589841 GGC589835:GGH589841 GPY589835:GQD589841 GZU589835:GZZ589841 HJQ589835:HJV589841 HTM589835:HTR589841 IDI589835:IDN589841 INE589835:INJ589841 IXA589835:IXF589841 JGW589835:JHB589841 JQS589835:JQX589841 KAO589835:KAT589841 KKK589835:KKP589841 KUG589835:KUL589841 LEC589835:LEH589841 LNY589835:LOD589841 LXU589835:LXZ589841 MHQ589835:MHV589841 MRM589835:MRR589841 NBI589835:NBN589841 NLE589835:NLJ589841 NVA589835:NVF589841 OEW589835:OFB589841 OOS589835:OOX589841 OYO589835:OYT589841 PIK589835:PIP589841 PSG589835:PSL589841 QCC589835:QCH589841 QLY589835:QMD589841 QVU589835:QVZ589841 RFQ589835:RFV589841 RPM589835:RPR589841 RZI589835:RZN589841 SJE589835:SJJ589841 STA589835:STF589841 TCW589835:TDB589841 TMS589835:TMX589841 TWO589835:TWT589841 UGK589835:UGP589841 UQG589835:UQL589841 VAC589835:VAH589841 VJY589835:VKD589841 VTU589835:VTZ589841 WDQ589835:WDV589841 WNM589835:WNR589841 WXI589835:WXN589841 BA655371:BF655377 KW655371:LB655377 US655371:UX655377 AEO655371:AET655377 AOK655371:AOP655377 AYG655371:AYL655377 BIC655371:BIH655377 BRY655371:BSD655377 CBU655371:CBZ655377 CLQ655371:CLV655377 CVM655371:CVR655377 DFI655371:DFN655377 DPE655371:DPJ655377 DZA655371:DZF655377 EIW655371:EJB655377 ESS655371:ESX655377 FCO655371:FCT655377 FMK655371:FMP655377 FWG655371:FWL655377 GGC655371:GGH655377 GPY655371:GQD655377 GZU655371:GZZ655377 HJQ655371:HJV655377 HTM655371:HTR655377 IDI655371:IDN655377 INE655371:INJ655377 IXA655371:IXF655377 JGW655371:JHB655377 JQS655371:JQX655377 KAO655371:KAT655377 KKK655371:KKP655377 KUG655371:KUL655377 LEC655371:LEH655377 LNY655371:LOD655377 LXU655371:LXZ655377 MHQ655371:MHV655377 MRM655371:MRR655377 NBI655371:NBN655377 NLE655371:NLJ655377 NVA655371:NVF655377 OEW655371:OFB655377 OOS655371:OOX655377 OYO655371:OYT655377 PIK655371:PIP655377 PSG655371:PSL655377 QCC655371:QCH655377 QLY655371:QMD655377 QVU655371:QVZ655377 RFQ655371:RFV655377 RPM655371:RPR655377 RZI655371:RZN655377 SJE655371:SJJ655377 STA655371:STF655377 TCW655371:TDB655377 TMS655371:TMX655377 TWO655371:TWT655377 UGK655371:UGP655377 UQG655371:UQL655377 VAC655371:VAH655377 VJY655371:VKD655377 VTU655371:VTZ655377 WDQ655371:WDV655377 WNM655371:WNR655377 WXI655371:WXN655377 BA720907:BF720913 KW720907:LB720913 US720907:UX720913 AEO720907:AET720913 AOK720907:AOP720913 AYG720907:AYL720913 BIC720907:BIH720913 BRY720907:BSD720913 CBU720907:CBZ720913 CLQ720907:CLV720913 CVM720907:CVR720913 DFI720907:DFN720913 DPE720907:DPJ720913 DZA720907:DZF720913 EIW720907:EJB720913 ESS720907:ESX720913 FCO720907:FCT720913 FMK720907:FMP720913 FWG720907:FWL720913 GGC720907:GGH720913 GPY720907:GQD720913 GZU720907:GZZ720913 HJQ720907:HJV720913 HTM720907:HTR720913 IDI720907:IDN720913 INE720907:INJ720913 IXA720907:IXF720913 JGW720907:JHB720913 JQS720907:JQX720913 KAO720907:KAT720913 KKK720907:KKP720913 KUG720907:KUL720913 LEC720907:LEH720913 LNY720907:LOD720913 LXU720907:LXZ720913 MHQ720907:MHV720913 MRM720907:MRR720913 NBI720907:NBN720913 NLE720907:NLJ720913 NVA720907:NVF720913 OEW720907:OFB720913 OOS720907:OOX720913 OYO720907:OYT720913 PIK720907:PIP720913 PSG720907:PSL720913 QCC720907:QCH720913 QLY720907:QMD720913 QVU720907:QVZ720913 RFQ720907:RFV720913 RPM720907:RPR720913 RZI720907:RZN720913 SJE720907:SJJ720913 STA720907:STF720913 TCW720907:TDB720913 TMS720907:TMX720913 TWO720907:TWT720913 UGK720907:UGP720913 UQG720907:UQL720913 VAC720907:VAH720913 VJY720907:VKD720913 VTU720907:VTZ720913 WDQ720907:WDV720913 WNM720907:WNR720913 WXI720907:WXN720913 BA786443:BF786449 KW786443:LB786449 US786443:UX786449 AEO786443:AET786449 AOK786443:AOP786449 AYG786443:AYL786449 BIC786443:BIH786449 BRY786443:BSD786449 CBU786443:CBZ786449 CLQ786443:CLV786449 CVM786443:CVR786449 DFI786443:DFN786449 DPE786443:DPJ786449 DZA786443:DZF786449 EIW786443:EJB786449 ESS786443:ESX786449 FCO786443:FCT786449 FMK786443:FMP786449 FWG786443:FWL786449 GGC786443:GGH786449 GPY786443:GQD786449 GZU786443:GZZ786449 HJQ786443:HJV786449 HTM786443:HTR786449 IDI786443:IDN786449 INE786443:INJ786449 IXA786443:IXF786449 JGW786443:JHB786449 JQS786443:JQX786449 KAO786443:KAT786449 KKK786443:KKP786449 KUG786443:KUL786449 LEC786443:LEH786449 LNY786443:LOD786449 LXU786443:LXZ786449 MHQ786443:MHV786449 MRM786443:MRR786449 NBI786443:NBN786449 NLE786443:NLJ786449 NVA786443:NVF786449 OEW786443:OFB786449 OOS786443:OOX786449 OYO786443:OYT786449 PIK786443:PIP786449 PSG786443:PSL786449 QCC786443:QCH786449 QLY786443:QMD786449 QVU786443:QVZ786449 RFQ786443:RFV786449 RPM786443:RPR786449 RZI786443:RZN786449 SJE786443:SJJ786449 STA786443:STF786449 TCW786443:TDB786449 TMS786443:TMX786449 TWO786443:TWT786449 UGK786443:UGP786449 UQG786443:UQL786449 VAC786443:VAH786449 VJY786443:VKD786449 VTU786443:VTZ786449 WDQ786443:WDV786449 WNM786443:WNR786449 WXI786443:WXN786449 BA851979:BF851985 KW851979:LB851985 US851979:UX851985 AEO851979:AET851985 AOK851979:AOP851985 AYG851979:AYL851985 BIC851979:BIH851985 BRY851979:BSD851985 CBU851979:CBZ851985 CLQ851979:CLV851985 CVM851979:CVR851985 DFI851979:DFN851985 DPE851979:DPJ851985 DZA851979:DZF851985 EIW851979:EJB851985 ESS851979:ESX851985 FCO851979:FCT851985 FMK851979:FMP851985 FWG851979:FWL851985 GGC851979:GGH851985 GPY851979:GQD851985 GZU851979:GZZ851985 HJQ851979:HJV851985 HTM851979:HTR851985 IDI851979:IDN851985 INE851979:INJ851985 IXA851979:IXF851985 JGW851979:JHB851985 JQS851979:JQX851985 KAO851979:KAT851985 KKK851979:KKP851985 KUG851979:KUL851985 LEC851979:LEH851985 LNY851979:LOD851985 LXU851979:LXZ851985 MHQ851979:MHV851985 MRM851979:MRR851985 NBI851979:NBN851985 NLE851979:NLJ851985 NVA851979:NVF851985 OEW851979:OFB851985 OOS851979:OOX851985 OYO851979:OYT851985 PIK851979:PIP851985 PSG851979:PSL851985 QCC851979:QCH851985 QLY851979:QMD851985 QVU851979:QVZ851985 RFQ851979:RFV851985 RPM851979:RPR851985 RZI851979:RZN851985 SJE851979:SJJ851985 STA851979:STF851985 TCW851979:TDB851985 TMS851979:TMX851985 TWO851979:TWT851985 UGK851979:UGP851985 UQG851979:UQL851985 VAC851979:VAH851985 VJY851979:VKD851985 VTU851979:VTZ851985 WDQ851979:WDV851985 WNM851979:WNR851985 WXI851979:WXN851985 BA917515:BF917521 KW917515:LB917521 US917515:UX917521 AEO917515:AET917521 AOK917515:AOP917521 AYG917515:AYL917521 BIC917515:BIH917521 BRY917515:BSD917521 CBU917515:CBZ917521 CLQ917515:CLV917521 CVM917515:CVR917521 DFI917515:DFN917521 DPE917515:DPJ917521 DZA917515:DZF917521 EIW917515:EJB917521 ESS917515:ESX917521 FCO917515:FCT917521 FMK917515:FMP917521 FWG917515:FWL917521 GGC917515:GGH917521 GPY917515:GQD917521 GZU917515:GZZ917521 HJQ917515:HJV917521 HTM917515:HTR917521 IDI917515:IDN917521 INE917515:INJ917521 IXA917515:IXF917521 JGW917515:JHB917521 JQS917515:JQX917521 KAO917515:KAT917521 KKK917515:KKP917521 KUG917515:KUL917521 LEC917515:LEH917521 LNY917515:LOD917521 LXU917515:LXZ917521 MHQ917515:MHV917521 MRM917515:MRR917521 NBI917515:NBN917521 NLE917515:NLJ917521 NVA917515:NVF917521 OEW917515:OFB917521 OOS917515:OOX917521 OYO917515:OYT917521 PIK917515:PIP917521 PSG917515:PSL917521 QCC917515:QCH917521 QLY917515:QMD917521 QVU917515:QVZ917521 RFQ917515:RFV917521 RPM917515:RPR917521 RZI917515:RZN917521 SJE917515:SJJ917521 STA917515:STF917521 TCW917515:TDB917521 TMS917515:TMX917521 TWO917515:TWT917521 UGK917515:UGP917521 UQG917515:UQL917521 VAC917515:VAH917521 VJY917515:VKD917521 VTU917515:VTZ917521 WDQ917515:WDV917521 WNM917515:WNR917521 WXI917515:WXN917521 BA983051:BF983057 KW983051:LB983057 US983051:UX983057 AEO983051:AET983057 AOK983051:AOP983057 AYG983051:AYL983057 BIC983051:BIH983057 BRY983051:BSD983057 CBU983051:CBZ983057 CLQ983051:CLV983057 CVM983051:CVR983057 DFI983051:DFN983057 DPE983051:DPJ983057 DZA983051:DZF983057 EIW983051:EJB983057 ESS983051:ESX983057 FCO983051:FCT983057 FMK983051:FMP983057 FWG983051:FWL983057 GGC983051:GGH983057 GPY983051:GQD983057 GZU983051:GZZ983057 HJQ983051:HJV983057 HTM983051:HTR983057 IDI983051:IDN983057 INE983051:INJ983057 IXA983051:IXF983057 JGW983051:JHB983057 JQS983051:JQX983057 KAO983051:KAT983057 KKK983051:KKP983057 KUG983051:KUL983057 LEC983051:LEH983057 LNY983051:LOD983057 LXU983051:LXZ983057 MHQ983051:MHV983057 MRM983051:MRR983057 NBI983051:NBN983057 NLE983051:NLJ983057 NVA983051:NVF983057 OEW983051:OFB983057 OOS983051:OOX983057 OYO983051:OYT983057 PIK983051:PIP983057 PSG983051:PSL983057 QCC983051:QCH983057 QLY983051:QMD983057 QVU983051:QVZ983057 RFQ983051:RFV983057 RPM983051:RPR983057 RZI983051:RZN983057 SJE983051:SJJ983057 STA983051:STF983057 TCW983051:TDB983057 TMS983051:TMX983057 TWO983051:TWT983057 UGK983051:UGP983057 UQG983051:UQL983057 VAC983051:VAH983057 VJY983051:VKD983057 VTU983051:VTZ983057 WDQ983051:WDV983057 WNM983051:WNR983057 WXI983051:WXN983057 BG11:BH14 LC11:LD14 UY11:UZ14 AEU11:AEV14 AOQ11:AOR14 AYM11:AYN14 BII11:BIJ14 BSE11:BSF14 CCA11:CCB14 CLW11:CLX14 CVS11:CVT14 DFO11:DFP14 DPK11:DPL14 DZG11:DZH14 EJC11:EJD14 ESY11:ESZ14 FCU11:FCV14 FMQ11:FMR14 FWM11:FWN14 GGI11:GGJ14 GQE11:GQF14 HAA11:HAB14 HJW11:HJX14 HTS11:HTT14 IDO11:IDP14 INK11:INL14 IXG11:IXH14 JHC11:JHD14 JQY11:JQZ14 KAU11:KAV14 KKQ11:KKR14 KUM11:KUN14 LEI11:LEJ14 LOE11:LOF14 LYA11:LYB14 MHW11:MHX14 MRS11:MRT14 NBO11:NBP14 NLK11:NLL14 NVG11:NVH14 OFC11:OFD14 OOY11:OOZ14 OYU11:OYV14 PIQ11:PIR14 PSM11:PSN14 QCI11:QCJ14 QME11:QMF14 QWA11:QWB14 RFW11:RFX14 RPS11:RPT14 RZO11:RZP14 SJK11:SJL14 STG11:STH14 TDC11:TDD14 TMY11:TMZ14 TWU11:TWV14 UGQ11:UGR14 UQM11:UQN14 VAI11:VAJ14 VKE11:VKF14 VUA11:VUB14 WDW11:WDX14 WNS11:WNT14 WXO11:WXP14 BG65547:BH65550 LC65547:LD65550 UY65547:UZ65550 AEU65547:AEV65550 AOQ65547:AOR65550 AYM65547:AYN65550 BII65547:BIJ65550 BSE65547:BSF65550 CCA65547:CCB65550 CLW65547:CLX65550 CVS65547:CVT65550 DFO65547:DFP65550 DPK65547:DPL65550 DZG65547:DZH65550 EJC65547:EJD65550 ESY65547:ESZ65550 FCU65547:FCV65550 FMQ65547:FMR65550 FWM65547:FWN65550 GGI65547:GGJ65550 GQE65547:GQF65550 HAA65547:HAB65550 HJW65547:HJX65550 HTS65547:HTT65550 IDO65547:IDP65550 INK65547:INL65550 IXG65547:IXH65550 JHC65547:JHD65550 JQY65547:JQZ65550 KAU65547:KAV65550 KKQ65547:KKR65550 KUM65547:KUN65550 LEI65547:LEJ65550 LOE65547:LOF65550 LYA65547:LYB65550 MHW65547:MHX65550 MRS65547:MRT65550 NBO65547:NBP65550 NLK65547:NLL65550 NVG65547:NVH65550 OFC65547:OFD65550 OOY65547:OOZ65550 OYU65547:OYV65550 PIQ65547:PIR65550 PSM65547:PSN65550 QCI65547:QCJ65550 QME65547:QMF65550 QWA65547:QWB65550 RFW65547:RFX65550 RPS65547:RPT65550 RZO65547:RZP65550 SJK65547:SJL65550 STG65547:STH65550 TDC65547:TDD65550 TMY65547:TMZ65550 TWU65547:TWV65550 UGQ65547:UGR65550 UQM65547:UQN65550 VAI65547:VAJ65550 VKE65547:VKF65550 VUA65547:VUB65550 WDW65547:WDX65550 WNS65547:WNT65550 WXO65547:WXP65550 BG131083:BH131086 LC131083:LD131086 UY131083:UZ131086 AEU131083:AEV131086 AOQ131083:AOR131086 AYM131083:AYN131086 BII131083:BIJ131086 BSE131083:BSF131086 CCA131083:CCB131086 CLW131083:CLX131086 CVS131083:CVT131086 DFO131083:DFP131086 DPK131083:DPL131086 DZG131083:DZH131086 EJC131083:EJD131086 ESY131083:ESZ131086 FCU131083:FCV131086 FMQ131083:FMR131086 FWM131083:FWN131086 GGI131083:GGJ131086 GQE131083:GQF131086 HAA131083:HAB131086 HJW131083:HJX131086 HTS131083:HTT131086 IDO131083:IDP131086 INK131083:INL131086 IXG131083:IXH131086 JHC131083:JHD131086 JQY131083:JQZ131086 KAU131083:KAV131086 KKQ131083:KKR131086 KUM131083:KUN131086 LEI131083:LEJ131086 LOE131083:LOF131086 LYA131083:LYB131086 MHW131083:MHX131086 MRS131083:MRT131086 NBO131083:NBP131086 NLK131083:NLL131086 NVG131083:NVH131086 OFC131083:OFD131086 OOY131083:OOZ131086 OYU131083:OYV131086 PIQ131083:PIR131086 PSM131083:PSN131086 QCI131083:QCJ131086 QME131083:QMF131086 QWA131083:QWB131086 RFW131083:RFX131086 RPS131083:RPT131086 RZO131083:RZP131086 SJK131083:SJL131086 STG131083:STH131086 TDC131083:TDD131086 TMY131083:TMZ131086 TWU131083:TWV131086 UGQ131083:UGR131086 UQM131083:UQN131086 VAI131083:VAJ131086 VKE131083:VKF131086 VUA131083:VUB131086 WDW131083:WDX131086 WNS131083:WNT131086 WXO131083:WXP131086 BG196619:BH196622 LC196619:LD196622 UY196619:UZ196622 AEU196619:AEV196622 AOQ196619:AOR196622 AYM196619:AYN196622 BII196619:BIJ196622 BSE196619:BSF196622 CCA196619:CCB196622 CLW196619:CLX196622 CVS196619:CVT196622 DFO196619:DFP196622 DPK196619:DPL196622 DZG196619:DZH196622 EJC196619:EJD196622 ESY196619:ESZ196622 FCU196619:FCV196622 FMQ196619:FMR196622 FWM196619:FWN196622 GGI196619:GGJ196622 GQE196619:GQF196622 HAA196619:HAB196622 HJW196619:HJX196622 HTS196619:HTT196622 IDO196619:IDP196622 INK196619:INL196622 IXG196619:IXH196622 JHC196619:JHD196622 JQY196619:JQZ196622 KAU196619:KAV196622 KKQ196619:KKR196622 KUM196619:KUN196622 LEI196619:LEJ196622 LOE196619:LOF196622 LYA196619:LYB196622 MHW196619:MHX196622 MRS196619:MRT196622 NBO196619:NBP196622 NLK196619:NLL196622 NVG196619:NVH196622 OFC196619:OFD196622 OOY196619:OOZ196622 OYU196619:OYV196622 PIQ196619:PIR196622 PSM196619:PSN196622 QCI196619:QCJ196622 QME196619:QMF196622 QWA196619:QWB196622 RFW196619:RFX196622 RPS196619:RPT196622 RZO196619:RZP196622 SJK196619:SJL196622 STG196619:STH196622 TDC196619:TDD196622 TMY196619:TMZ196622 TWU196619:TWV196622 UGQ196619:UGR196622 UQM196619:UQN196622 VAI196619:VAJ196622 VKE196619:VKF196622 VUA196619:VUB196622 WDW196619:WDX196622 WNS196619:WNT196622 WXO196619:WXP196622 BG262155:BH262158 LC262155:LD262158 UY262155:UZ262158 AEU262155:AEV262158 AOQ262155:AOR262158 AYM262155:AYN262158 BII262155:BIJ262158 BSE262155:BSF262158 CCA262155:CCB262158 CLW262155:CLX262158 CVS262155:CVT262158 DFO262155:DFP262158 DPK262155:DPL262158 DZG262155:DZH262158 EJC262155:EJD262158 ESY262155:ESZ262158 FCU262155:FCV262158 FMQ262155:FMR262158 FWM262155:FWN262158 GGI262155:GGJ262158 GQE262155:GQF262158 HAA262155:HAB262158 HJW262155:HJX262158 HTS262155:HTT262158 IDO262155:IDP262158 INK262155:INL262158 IXG262155:IXH262158 JHC262155:JHD262158 JQY262155:JQZ262158 KAU262155:KAV262158 KKQ262155:KKR262158 KUM262155:KUN262158 LEI262155:LEJ262158 LOE262155:LOF262158 LYA262155:LYB262158 MHW262155:MHX262158 MRS262155:MRT262158 NBO262155:NBP262158 NLK262155:NLL262158 NVG262155:NVH262158 OFC262155:OFD262158 OOY262155:OOZ262158 OYU262155:OYV262158 PIQ262155:PIR262158 PSM262155:PSN262158 QCI262155:QCJ262158 QME262155:QMF262158 QWA262155:QWB262158 RFW262155:RFX262158 RPS262155:RPT262158 RZO262155:RZP262158 SJK262155:SJL262158 STG262155:STH262158 TDC262155:TDD262158 TMY262155:TMZ262158 TWU262155:TWV262158 UGQ262155:UGR262158 UQM262155:UQN262158 VAI262155:VAJ262158 VKE262155:VKF262158 VUA262155:VUB262158 WDW262155:WDX262158 WNS262155:WNT262158 WXO262155:WXP262158 BG327691:BH327694 LC327691:LD327694 UY327691:UZ327694 AEU327691:AEV327694 AOQ327691:AOR327694 AYM327691:AYN327694 BII327691:BIJ327694 BSE327691:BSF327694 CCA327691:CCB327694 CLW327691:CLX327694 CVS327691:CVT327694 DFO327691:DFP327694 DPK327691:DPL327694 DZG327691:DZH327694 EJC327691:EJD327694 ESY327691:ESZ327694 FCU327691:FCV327694 FMQ327691:FMR327694 FWM327691:FWN327694 GGI327691:GGJ327694 GQE327691:GQF327694 HAA327691:HAB327694 HJW327691:HJX327694 HTS327691:HTT327694 IDO327691:IDP327694 INK327691:INL327694 IXG327691:IXH327694 JHC327691:JHD327694 JQY327691:JQZ327694 KAU327691:KAV327694 KKQ327691:KKR327694 KUM327691:KUN327694 LEI327691:LEJ327694 LOE327691:LOF327694 LYA327691:LYB327694 MHW327691:MHX327694 MRS327691:MRT327694 NBO327691:NBP327694 NLK327691:NLL327694 NVG327691:NVH327694 OFC327691:OFD327694 OOY327691:OOZ327694 OYU327691:OYV327694 PIQ327691:PIR327694 PSM327691:PSN327694 QCI327691:QCJ327694 QME327691:QMF327694 QWA327691:QWB327694 RFW327691:RFX327694 RPS327691:RPT327694 RZO327691:RZP327694 SJK327691:SJL327694 STG327691:STH327694 TDC327691:TDD327694 TMY327691:TMZ327694 TWU327691:TWV327694 UGQ327691:UGR327694 UQM327691:UQN327694 VAI327691:VAJ327694 VKE327691:VKF327694 VUA327691:VUB327694 WDW327691:WDX327694 WNS327691:WNT327694 WXO327691:WXP327694 BG393227:BH393230 LC393227:LD393230 UY393227:UZ393230 AEU393227:AEV393230 AOQ393227:AOR393230 AYM393227:AYN393230 BII393227:BIJ393230 BSE393227:BSF393230 CCA393227:CCB393230 CLW393227:CLX393230 CVS393227:CVT393230 DFO393227:DFP393230 DPK393227:DPL393230 DZG393227:DZH393230 EJC393227:EJD393230 ESY393227:ESZ393230 FCU393227:FCV393230 FMQ393227:FMR393230 FWM393227:FWN393230 GGI393227:GGJ393230 GQE393227:GQF393230 HAA393227:HAB393230 HJW393227:HJX393230 HTS393227:HTT393230 IDO393227:IDP393230 INK393227:INL393230 IXG393227:IXH393230 JHC393227:JHD393230 JQY393227:JQZ393230 KAU393227:KAV393230 KKQ393227:KKR393230 KUM393227:KUN393230 LEI393227:LEJ393230 LOE393227:LOF393230 LYA393227:LYB393230 MHW393227:MHX393230 MRS393227:MRT393230 NBO393227:NBP393230 NLK393227:NLL393230 NVG393227:NVH393230 OFC393227:OFD393230 OOY393227:OOZ393230 OYU393227:OYV393230 PIQ393227:PIR393230 PSM393227:PSN393230 QCI393227:QCJ393230 QME393227:QMF393230 QWA393227:QWB393230 RFW393227:RFX393230 RPS393227:RPT393230 RZO393227:RZP393230 SJK393227:SJL393230 STG393227:STH393230 TDC393227:TDD393230 TMY393227:TMZ393230 TWU393227:TWV393230 UGQ393227:UGR393230 UQM393227:UQN393230 VAI393227:VAJ393230 VKE393227:VKF393230 VUA393227:VUB393230 WDW393227:WDX393230 WNS393227:WNT393230 WXO393227:WXP393230 BG458763:BH458766 LC458763:LD458766 UY458763:UZ458766 AEU458763:AEV458766 AOQ458763:AOR458766 AYM458763:AYN458766 BII458763:BIJ458766 BSE458763:BSF458766 CCA458763:CCB458766 CLW458763:CLX458766 CVS458763:CVT458766 DFO458763:DFP458766 DPK458763:DPL458766 DZG458763:DZH458766 EJC458763:EJD458766 ESY458763:ESZ458766 FCU458763:FCV458766 FMQ458763:FMR458766 FWM458763:FWN458766 GGI458763:GGJ458766 GQE458763:GQF458766 HAA458763:HAB458766 HJW458763:HJX458766 HTS458763:HTT458766 IDO458763:IDP458766 INK458763:INL458766 IXG458763:IXH458766 JHC458763:JHD458766 JQY458763:JQZ458766 KAU458763:KAV458766 KKQ458763:KKR458766 KUM458763:KUN458766 LEI458763:LEJ458766 LOE458763:LOF458766 LYA458763:LYB458766 MHW458763:MHX458766 MRS458763:MRT458766 NBO458763:NBP458766 NLK458763:NLL458766 NVG458763:NVH458766 OFC458763:OFD458766 OOY458763:OOZ458766 OYU458763:OYV458766 PIQ458763:PIR458766 PSM458763:PSN458766 QCI458763:QCJ458766 QME458763:QMF458766 QWA458763:QWB458766 RFW458763:RFX458766 RPS458763:RPT458766 RZO458763:RZP458766 SJK458763:SJL458766 STG458763:STH458766 TDC458763:TDD458766 TMY458763:TMZ458766 TWU458763:TWV458766 UGQ458763:UGR458766 UQM458763:UQN458766 VAI458763:VAJ458766 VKE458763:VKF458766 VUA458763:VUB458766 WDW458763:WDX458766 WNS458763:WNT458766 WXO458763:WXP458766 BG524299:BH524302 LC524299:LD524302 UY524299:UZ524302 AEU524299:AEV524302 AOQ524299:AOR524302 AYM524299:AYN524302 BII524299:BIJ524302 BSE524299:BSF524302 CCA524299:CCB524302 CLW524299:CLX524302 CVS524299:CVT524302 DFO524299:DFP524302 DPK524299:DPL524302 DZG524299:DZH524302 EJC524299:EJD524302 ESY524299:ESZ524302 FCU524299:FCV524302 FMQ524299:FMR524302 FWM524299:FWN524302 GGI524299:GGJ524302 GQE524299:GQF524302 HAA524299:HAB524302 HJW524299:HJX524302 HTS524299:HTT524302 IDO524299:IDP524302 INK524299:INL524302 IXG524299:IXH524302 JHC524299:JHD524302 JQY524299:JQZ524302 KAU524299:KAV524302 KKQ524299:KKR524302 KUM524299:KUN524302 LEI524299:LEJ524302 LOE524299:LOF524302 LYA524299:LYB524302 MHW524299:MHX524302 MRS524299:MRT524302 NBO524299:NBP524302 NLK524299:NLL524302 NVG524299:NVH524302 OFC524299:OFD524302 OOY524299:OOZ524302 OYU524299:OYV524302 PIQ524299:PIR524302 PSM524299:PSN524302 QCI524299:QCJ524302 QME524299:QMF524302 QWA524299:QWB524302 RFW524299:RFX524302 RPS524299:RPT524302 RZO524299:RZP524302 SJK524299:SJL524302 STG524299:STH524302 TDC524299:TDD524302 TMY524299:TMZ524302 TWU524299:TWV524302 UGQ524299:UGR524302 UQM524299:UQN524302 VAI524299:VAJ524302 VKE524299:VKF524302 VUA524299:VUB524302 WDW524299:WDX524302 WNS524299:WNT524302 WXO524299:WXP524302 BG589835:BH589838 LC589835:LD589838 UY589835:UZ589838 AEU589835:AEV589838 AOQ589835:AOR589838 AYM589835:AYN589838 BII589835:BIJ589838 BSE589835:BSF589838 CCA589835:CCB589838 CLW589835:CLX589838 CVS589835:CVT589838 DFO589835:DFP589838 DPK589835:DPL589838 DZG589835:DZH589838 EJC589835:EJD589838 ESY589835:ESZ589838 FCU589835:FCV589838 FMQ589835:FMR589838 FWM589835:FWN589838 GGI589835:GGJ589838 GQE589835:GQF589838 HAA589835:HAB589838 HJW589835:HJX589838 HTS589835:HTT589838 IDO589835:IDP589838 INK589835:INL589838 IXG589835:IXH589838 JHC589835:JHD589838 JQY589835:JQZ589838 KAU589835:KAV589838 KKQ589835:KKR589838 KUM589835:KUN589838 LEI589835:LEJ589838 LOE589835:LOF589838 LYA589835:LYB589838 MHW589835:MHX589838 MRS589835:MRT589838 NBO589835:NBP589838 NLK589835:NLL589838 NVG589835:NVH589838 OFC589835:OFD589838 OOY589835:OOZ589838 OYU589835:OYV589838 PIQ589835:PIR589838 PSM589835:PSN589838 QCI589835:QCJ589838 QME589835:QMF589838 QWA589835:QWB589838 RFW589835:RFX589838 RPS589835:RPT589838 RZO589835:RZP589838 SJK589835:SJL589838 STG589835:STH589838 TDC589835:TDD589838 TMY589835:TMZ589838 TWU589835:TWV589838 UGQ589835:UGR589838 UQM589835:UQN589838 VAI589835:VAJ589838 VKE589835:VKF589838 VUA589835:VUB589838 WDW589835:WDX589838 WNS589835:WNT589838 WXO589835:WXP589838 BG655371:BH655374 LC655371:LD655374 UY655371:UZ655374 AEU655371:AEV655374 AOQ655371:AOR655374 AYM655371:AYN655374 BII655371:BIJ655374 BSE655371:BSF655374 CCA655371:CCB655374 CLW655371:CLX655374 CVS655371:CVT655374 DFO655371:DFP655374 DPK655371:DPL655374 DZG655371:DZH655374 EJC655371:EJD655374 ESY655371:ESZ655374 FCU655371:FCV655374 FMQ655371:FMR655374 FWM655371:FWN655374 GGI655371:GGJ655374 GQE655371:GQF655374 HAA655371:HAB655374 HJW655371:HJX655374 HTS655371:HTT655374 IDO655371:IDP655374 INK655371:INL655374 IXG655371:IXH655374 JHC655371:JHD655374 JQY655371:JQZ655374 KAU655371:KAV655374 KKQ655371:KKR655374 KUM655371:KUN655374 LEI655371:LEJ655374 LOE655371:LOF655374 LYA655371:LYB655374 MHW655371:MHX655374 MRS655371:MRT655374 NBO655371:NBP655374 NLK655371:NLL655374 NVG655371:NVH655374 OFC655371:OFD655374 OOY655371:OOZ655374 OYU655371:OYV655374 PIQ655371:PIR655374 PSM655371:PSN655374 QCI655371:QCJ655374 QME655371:QMF655374 QWA655371:QWB655374 RFW655371:RFX655374 RPS655371:RPT655374 RZO655371:RZP655374 SJK655371:SJL655374 STG655371:STH655374 TDC655371:TDD655374 TMY655371:TMZ655374 TWU655371:TWV655374 UGQ655371:UGR655374 UQM655371:UQN655374 VAI655371:VAJ655374 VKE655371:VKF655374 VUA655371:VUB655374 WDW655371:WDX655374 WNS655371:WNT655374 WXO655371:WXP655374 BG720907:BH720910 LC720907:LD720910 UY720907:UZ720910 AEU720907:AEV720910 AOQ720907:AOR720910 AYM720907:AYN720910 BII720907:BIJ720910 BSE720907:BSF720910 CCA720907:CCB720910 CLW720907:CLX720910 CVS720907:CVT720910 DFO720907:DFP720910 DPK720907:DPL720910 DZG720907:DZH720910 EJC720907:EJD720910 ESY720907:ESZ720910 FCU720907:FCV720910 FMQ720907:FMR720910 FWM720907:FWN720910 GGI720907:GGJ720910 GQE720907:GQF720910 HAA720907:HAB720910 HJW720907:HJX720910 HTS720907:HTT720910 IDO720907:IDP720910 INK720907:INL720910 IXG720907:IXH720910 JHC720907:JHD720910 JQY720907:JQZ720910 KAU720907:KAV720910 KKQ720907:KKR720910 KUM720907:KUN720910 LEI720907:LEJ720910 LOE720907:LOF720910 LYA720907:LYB720910 MHW720907:MHX720910 MRS720907:MRT720910 NBO720907:NBP720910 NLK720907:NLL720910 NVG720907:NVH720910 OFC720907:OFD720910 OOY720907:OOZ720910 OYU720907:OYV720910 PIQ720907:PIR720910 PSM720907:PSN720910 QCI720907:QCJ720910 QME720907:QMF720910 QWA720907:QWB720910 RFW720907:RFX720910 RPS720907:RPT720910 RZO720907:RZP720910 SJK720907:SJL720910 STG720907:STH720910 TDC720907:TDD720910 TMY720907:TMZ720910 TWU720907:TWV720910 UGQ720907:UGR720910 UQM720907:UQN720910 VAI720907:VAJ720910 VKE720907:VKF720910 VUA720907:VUB720910 WDW720907:WDX720910 WNS720907:WNT720910 WXO720907:WXP720910 BG786443:BH786446 LC786443:LD786446 UY786443:UZ786446 AEU786443:AEV786446 AOQ786443:AOR786446 AYM786443:AYN786446 BII786443:BIJ786446 BSE786443:BSF786446 CCA786443:CCB786446 CLW786443:CLX786446 CVS786443:CVT786446 DFO786443:DFP786446 DPK786443:DPL786446 DZG786443:DZH786446 EJC786443:EJD786446 ESY786443:ESZ786446 FCU786443:FCV786446 FMQ786443:FMR786446 FWM786443:FWN786446 GGI786443:GGJ786446 GQE786443:GQF786446 HAA786443:HAB786446 HJW786443:HJX786446 HTS786443:HTT786446 IDO786443:IDP786446 INK786443:INL786446 IXG786443:IXH786446 JHC786443:JHD786446 JQY786443:JQZ786446 KAU786443:KAV786446 KKQ786443:KKR786446 KUM786443:KUN786446 LEI786443:LEJ786446 LOE786443:LOF786446 LYA786443:LYB786446 MHW786443:MHX786446 MRS786443:MRT786446 NBO786443:NBP786446 NLK786443:NLL786446 NVG786443:NVH786446 OFC786443:OFD786446 OOY786443:OOZ786446 OYU786443:OYV786446 PIQ786443:PIR786446 PSM786443:PSN786446 QCI786443:QCJ786446 QME786443:QMF786446 QWA786443:QWB786446 RFW786443:RFX786446 RPS786443:RPT786446 RZO786443:RZP786446 SJK786443:SJL786446 STG786443:STH786446 TDC786443:TDD786446 TMY786443:TMZ786446 TWU786443:TWV786446 UGQ786443:UGR786446 UQM786443:UQN786446 VAI786443:VAJ786446 VKE786443:VKF786446 VUA786443:VUB786446 WDW786443:WDX786446 WNS786443:WNT786446 WXO786443:WXP786446 BG851979:BH851982 LC851979:LD851982 UY851979:UZ851982 AEU851979:AEV851982 AOQ851979:AOR851982 AYM851979:AYN851982 BII851979:BIJ851982 BSE851979:BSF851982 CCA851979:CCB851982 CLW851979:CLX851982 CVS851979:CVT851982 DFO851979:DFP851982 DPK851979:DPL851982 DZG851979:DZH851982 EJC851979:EJD851982 ESY851979:ESZ851982 FCU851979:FCV851982 FMQ851979:FMR851982 FWM851979:FWN851982 GGI851979:GGJ851982 GQE851979:GQF851982 HAA851979:HAB851982 HJW851979:HJX851982 HTS851979:HTT851982 IDO851979:IDP851982 INK851979:INL851982 IXG851979:IXH851982 JHC851979:JHD851982 JQY851979:JQZ851982 KAU851979:KAV851982 KKQ851979:KKR851982 KUM851979:KUN851982 LEI851979:LEJ851982 LOE851979:LOF851982 LYA851979:LYB851982 MHW851979:MHX851982 MRS851979:MRT851982 NBO851979:NBP851982 NLK851979:NLL851982 NVG851979:NVH851982 OFC851979:OFD851982 OOY851979:OOZ851982 OYU851979:OYV851982 PIQ851979:PIR851982 PSM851979:PSN851982 QCI851979:QCJ851982 QME851979:QMF851982 QWA851979:QWB851982 RFW851979:RFX851982 RPS851979:RPT851982 RZO851979:RZP851982 SJK851979:SJL851982 STG851979:STH851982 TDC851979:TDD851982 TMY851979:TMZ851982 TWU851979:TWV851982 UGQ851979:UGR851982 UQM851979:UQN851982 VAI851979:VAJ851982 VKE851979:VKF851982 VUA851979:VUB851982 WDW851979:WDX851982 WNS851979:WNT851982 WXO851979:WXP851982 BG917515:BH917518 LC917515:LD917518 UY917515:UZ917518 AEU917515:AEV917518 AOQ917515:AOR917518 AYM917515:AYN917518 BII917515:BIJ917518 BSE917515:BSF917518 CCA917515:CCB917518 CLW917515:CLX917518 CVS917515:CVT917518 DFO917515:DFP917518 DPK917515:DPL917518 DZG917515:DZH917518 EJC917515:EJD917518 ESY917515:ESZ917518 FCU917515:FCV917518 FMQ917515:FMR917518 FWM917515:FWN917518 GGI917515:GGJ917518 GQE917515:GQF917518 HAA917515:HAB917518 HJW917515:HJX917518 HTS917515:HTT917518 IDO917515:IDP917518 INK917515:INL917518 IXG917515:IXH917518 JHC917515:JHD917518 JQY917515:JQZ917518 KAU917515:KAV917518 KKQ917515:KKR917518 KUM917515:KUN917518 LEI917515:LEJ917518 LOE917515:LOF917518 LYA917515:LYB917518 MHW917515:MHX917518 MRS917515:MRT917518 NBO917515:NBP917518 NLK917515:NLL917518 NVG917515:NVH917518 OFC917515:OFD917518 OOY917515:OOZ917518 OYU917515:OYV917518 PIQ917515:PIR917518 PSM917515:PSN917518 QCI917515:QCJ917518 QME917515:QMF917518 QWA917515:QWB917518 RFW917515:RFX917518 RPS917515:RPT917518 RZO917515:RZP917518 SJK917515:SJL917518 STG917515:STH917518 TDC917515:TDD917518 TMY917515:TMZ917518 TWU917515:TWV917518 UGQ917515:UGR917518 UQM917515:UQN917518 VAI917515:VAJ917518 VKE917515:VKF917518 VUA917515:VUB917518 WDW917515:WDX917518 WNS917515:WNT917518 WXO917515:WXP917518 BG983051:BH983054 LC983051:LD983054 UY983051:UZ983054 AEU983051:AEV983054 AOQ983051:AOR983054 AYM983051:AYN983054 BII983051:BIJ983054 BSE983051:BSF983054 CCA983051:CCB983054 CLW983051:CLX983054 CVS983051:CVT983054 DFO983051:DFP983054 DPK983051:DPL983054 DZG983051:DZH983054 EJC983051:EJD983054 ESY983051:ESZ983054 FCU983051:FCV983054 FMQ983051:FMR983054 FWM983051:FWN983054 GGI983051:GGJ983054 GQE983051:GQF983054 HAA983051:HAB983054 HJW983051:HJX983054 HTS983051:HTT983054 IDO983051:IDP983054 INK983051:INL983054 IXG983051:IXH983054 JHC983051:JHD983054 JQY983051:JQZ983054 KAU983051:KAV983054 KKQ983051:KKR983054 KUM983051:KUN983054 LEI983051:LEJ983054 LOE983051:LOF983054 LYA983051:LYB983054 MHW983051:MHX983054 MRS983051:MRT983054 NBO983051:NBP983054 NLK983051:NLL983054 NVG983051:NVH983054 OFC983051:OFD983054 OOY983051:OOZ983054 OYU983051:OYV983054 PIQ983051:PIR983054 PSM983051:PSN983054 QCI983051:QCJ983054 QME983051:QMF983054 QWA983051:QWB983054 RFW983051:RFX983054 RPS983051:RPT983054 RZO983051:RZP983054 SJK983051:SJL983054 STG983051:STH983054 TDC983051:TDD983054 TMY983051:TMZ983054 TWU983051:TWV983054 UGQ983051:UGR983054 UQM983051:UQN983054 VAI983051:VAJ983054 VKE983051:VKF983054 VUA983051:VUB983054 WDW983051:WDX983054 WNS983051:WNT983054 WXO983051:WXP983054 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type="whole" allowBlank="1" showInputMessage="1" showErrorMessage="1" errorTitle="Error" error="Por favor ingrese números enteros" sqref="G9:J65543 JC9:JF65543 SY9:TB65543 ACU9:ACX65543 AMQ9:AMT65543 AWM9:AWP65543 BGI9:BGL65543 BQE9:BQH65543 CAA9:CAD65543 CJW9:CJZ65543 CTS9:CTV65543 DDO9:DDR65543 DNK9:DNN65543 DXG9:DXJ65543 EHC9:EHF65543 EQY9:ERB65543 FAU9:FAX65543 FKQ9:FKT65543 FUM9:FUP65543 GEI9:GEL65543 GOE9:GOH65543 GYA9:GYD65543 HHW9:HHZ65543 HRS9:HRV65543 IBO9:IBR65543 ILK9:ILN65543 IVG9:IVJ65543 JFC9:JFF65543 JOY9:JPB65543 JYU9:JYX65543 KIQ9:KIT65543 KSM9:KSP65543 LCI9:LCL65543 LME9:LMH65543 LWA9:LWD65543 MFW9:MFZ65543 MPS9:MPV65543 MZO9:MZR65543 NJK9:NJN65543 NTG9:NTJ65543 ODC9:ODF65543 OMY9:ONB65543 OWU9:OWX65543 PGQ9:PGT65543 PQM9:PQP65543 QAI9:QAL65543 QKE9:QKH65543 QUA9:QUD65543 RDW9:RDZ65543 RNS9:RNV65543 RXO9:RXR65543 SHK9:SHN65543 SRG9:SRJ65543 TBC9:TBF65543 TKY9:TLB65543 TUU9:TUX65543 UEQ9:UET65543 UOM9:UOP65543 UYI9:UYL65543 VIE9:VIH65543 VSA9:VSD65543 WBW9:WBZ65543 WLS9:WLV65543 WVO9:WVR65543 G65545:J131079 JC65545:JF131079 SY65545:TB131079 ACU65545:ACX131079 AMQ65545:AMT131079 AWM65545:AWP131079 BGI65545:BGL131079 BQE65545:BQH131079 CAA65545:CAD131079 CJW65545:CJZ131079 CTS65545:CTV131079 DDO65545:DDR131079 DNK65545:DNN131079 DXG65545:DXJ131079 EHC65545:EHF131079 EQY65545:ERB131079 FAU65545:FAX131079 FKQ65545:FKT131079 FUM65545:FUP131079 GEI65545:GEL131079 GOE65545:GOH131079 GYA65545:GYD131079 HHW65545:HHZ131079 HRS65545:HRV131079 IBO65545:IBR131079 ILK65545:ILN131079 IVG65545:IVJ131079 JFC65545:JFF131079 JOY65545:JPB131079 JYU65545:JYX131079 KIQ65545:KIT131079 KSM65545:KSP131079 LCI65545:LCL131079 LME65545:LMH131079 LWA65545:LWD131079 MFW65545:MFZ131079 MPS65545:MPV131079 MZO65545:MZR131079 NJK65545:NJN131079 NTG65545:NTJ131079 ODC65545:ODF131079 OMY65545:ONB131079 OWU65545:OWX131079 PGQ65545:PGT131079 PQM65545:PQP131079 QAI65545:QAL131079 QKE65545:QKH131079 QUA65545:QUD131079 RDW65545:RDZ131079 RNS65545:RNV131079 RXO65545:RXR131079 SHK65545:SHN131079 SRG65545:SRJ131079 TBC65545:TBF131079 TKY65545:TLB131079 TUU65545:TUX131079 UEQ65545:UET131079 UOM65545:UOP131079 UYI65545:UYL131079 VIE65545:VIH131079 VSA65545:VSD131079 WBW65545:WBZ131079 WLS65545:WLV131079 WVO65545:WVR131079 G131081:J196615 JC131081:JF196615 SY131081:TB196615 ACU131081:ACX196615 AMQ131081:AMT196615 AWM131081:AWP196615 BGI131081:BGL196615 BQE131081:BQH196615 CAA131081:CAD196615 CJW131081:CJZ196615 CTS131081:CTV196615 DDO131081:DDR196615 DNK131081:DNN196615 DXG131081:DXJ196615 EHC131081:EHF196615 EQY131081:ERB196615 FAU131081:FAX196615 FKQ131081:FKT196615 FUM131081:FUP196615 GEI131081:GEL196615 GOE131081:GOH196615 GYA131081:GYD196615 HHW131081:HHZ196615 HRS131081:HRV196615 IBO131081:IBR196615 ILK131081:ILN196615 IVG131081:IVJ196615 JFC131081:JFF196615 JOY131081:JPB196615 JYU131081:JYX196615 KIQ131081:KIT196615 KSM131081:KSP196615 LCI131081:LCL196615 LME131081:LMH196615 LWA131081:LWD196615 MFW131081:MFZ196615 MPS131081:MPV196615 MZO131081:MZR196615 NJK131081:NJN196615 NTG131081:NTJ196615 ODC131081:ODF196615 OMY131081:ONB196615 OWU131081:OWX196615 PGQ131081:PGT196615 PQM131081:PQP196615 QAI131081:QAL196615 QKE131081:QKH196615 QUA131081:QUD196615 RDW131081:RDZ196615 RNS131081:RNV196615 RXO131081:RXR196615 SHK131081:SHN196615 SRG131081:SRJ196615 TBC131081:TBF196615 TKY131081:TLB196615 TUU131081:TUX196615 UEQ131081:UET196615 UOM131081:UOP196615 UYI131081:UYL196615 VIE131081:VIH196615 VSA131081:VSD196615 WBW131081:WBZ196615 WLS131081:WLV196615 WVO131081:WVR196615 G196617:J262151 JC196617:JF262151 SY196617:TB262151 ACU196617:ACX262151 AMQ196617:AMT262151 AWM196617:AWP262151 BGI196617:BGL262151 BQE196617:BQH262151 CAA196617:CAD262151 CJW196617:CJZ262151 CTS196617:CTV262151 DDO196617:DDR262151 DNK196617:DNN262151 DXG196617:DXJ262151 EHC196617:EHF262151 EQY196617:ERB262151 FAU196617:FAX262151 FKQ196617:FKT262151 FUM196617:FUP262151 GEI196617:GEL262151 GOE196617:GOH262151 GYA196617:GYD262151 HHW196617:HHZ262151 HRS196617:HRV262151 IBO196617:IBR262151 ILK196617:ILN262151 IVG196617:IVJ262151 JFC196617:JFF262151 JOY196617:JPB262151 JYU196617:JYX262151 KIQ196617:KIT262151 KSM196617:KSP262151 LCI196617:LCL262151 LME196617:LMH262151 LWA196617:LWD262151 MFW196617:MFZ262151 MPS196617:MPV262151 MZO196617:MZR262151 NJK196617:NJN262151 NTG196617:NTJ262151 ODC196617:ODF262151 OMY196617:ONB262151 OWU196617:OWX262151 PGQ196617:PGT262151 PQM196617:PQP262151 QAI196617:QAL262151 QKE196617:QKH262151 QUA196617:QUD262151 RDW196617:RDZ262151 RNS196617:RNV262151 RXO196617:RXR262151 SHK196617:SHN262151 SRG196617:SRJ262151 TBC196617:TBF262151 TKY196617:TLB262151 TUU196617:TUX262151 UEQ196617:UET262151 UOM196617:UOP262151 UYI196617:UYL262151 VIE196617:VIH262151 VSA196617:VSD262151 WBW196617:WBZ262151 WLS196617:WLV262151 WVO196617:WVR262151 G262153:J327687 JC262153:JF327687 SY262153:TB327687 ACU262153:ACX327687 AMQ262153:AMT327687 AWM262153:AWP327687 BGI262153:BGL327687 BQE262153:BQH327687 CAA262153:CAD327687 CJW262153:CJZ327687 CTS262153:CTV327687 DDO262153:DDR327687 DNK262153:DNN327687 DXG262153:DXJ327687 EHC262153:EHF327687 EQY262153:ERB327687 FAU262153:FAX327687 FKQ262153:FKT327687 FUM262153:FUP327687 GEI262153:GEL327687 GOE262153:GOH327687 GYA262153:GYD327687 HHW262153:HHZ327687 HRS262153:HRV327687 IBO262153:IBR327687 ILK262153:ILN327687 IVG262153:IVJ327687 JFC262153:JFF327687 JOY262153:JPB327687 JYU262153:JYX327687 KIQ262153:KIT327687 KSM262153:KSP327687 LCI262153:LCL327687 LME262153:LMH327687 LWA262153:LWD327687 MFW262153:MFZ327687 MPS262153:MPV327687 MZO262153:MZR327687 NJK262153:NJN327687 NTG262153:NTJ327687 ODC262153:ODF327687 OMY262153:ONB327687 OWU262153:OWX327687 PGQ262153:PGT327687 PQM262153:PQP327687 QAI262153:QAL327687 QKE262153:QKH327687 QUA262153:QUD327687 RDW262153:RDZ327687 RNS262153:RNV327687 RXO262153:RXR327687 SHK262153:SHN327687 SRG262153:SRJ327687 TBC262153:TBF327687 TKY262153:TLB327687 TUU262153:TUX327687 UEQ262153:UET327687 UOM262153:UOP327687 UYI262153:UYL327687 VIE262153:VIH327687 VSA262153:VSD327687 WBW262153:WBZ327687 WLS262153:WLV327687 WVO262153:WVR327687 G327689:J393223 JC327689:JF393223 SY327689:TB393223 ACU327689:ACX393223 AMQ327689:AMT393223 AWM327689:AWP393223 BGI327689:BGL393223 BQE327689:BQH393223 CAA327689:CAD393223 CJW327689:CJZ393223 CTS327689:CTV393223 DDO327689:DDR393223 DNK327689:DNN393223 DXG327689:DXJ393223 EHC327689:EHF393223 EQY327689:ERB393223 FAU327689:FAX393223 FKQ327689:FKT393223 FUM327689:FUP393223 GEI327689:GEL393223 GOE327689:GOH393223 GYA327689:GYD393223 HHW327689:HHZ393223 HRS327689:HRV393223 IBO327689:IBR393223 ILK327689:ILN393223 IVG327689:IVJ393223 JFC327689:JFF393223 JOY327689:JPB393223 JYU327689:JYX393223 KIQ327689:KIT393223 KSM327689:KSP393223 LCI327689:LCL393223 LME327689:LMH393223 LWA327689:LWD393223 MFW327689:MFZ393223 MPS327689:MPV393223 MZO327689:MZR393223 NJK327689:NJN393223 NTG327689:NTJ393223 ODC327689:ODF393223 OMY327689:ONB393223 OWU327689:OWX393223 PGQ327689:PGT393223 PQM327689:PQP393223 QAI327689:QAL393223 QKE327689:QKH393223 QUA327689:QUD393223 RDW327689:RDZ393223 RNS327689:RNV393223 RXO327689:RXR393223 SHK327689:SHN393223 SRG327689:SRJ393223 TBC327689:TBF393223 TKY327689:TLB393223 TUU327689:TUX393223 UEQ327689:UET393223 UOM327689:UOP393223 UYI327689:UYL393223 VIE327689:VIH393223 VSA327689:VSD393223 WBW327689:WBZ393223 WLS327689:WLV393223 WVO327689:WVR393223 G393225:J458759 JC393225:JF458759 SY393225:TB458759 ACU393225:ACX458759 AMQ393225:AMT458759 AWM393225:AWP458759 BGI393225:BGL458759 BQE393225:BQH458759 CAA393225:CAD458759 CJW393225:CJZ458759 CTS393225:CTV458759 DDO393225:DDR458759 DNK393225:DNN458759 DXG393225:DXJ458759 EHC393225:EHF458759 EQY393225:ERB458759 FAU393225:FAX458759 FKQ393225:FKT458759 FUM393225:FUP458759 GEI393225:GEL458759 GOE393225:GOH458759 GYA393225:GYD458759 HHW393225:HHZ458759 HRS393225:HRV458759 IBO393225:IBR458759 ILK393225:ILN458759 IVG393225:IVJ458759 JFC393225:JFF458759 JOY393225:JPB458759 JYU393225:JYX458759 KIQ393225:KIT458759 KSM393225:KSP458759 LCI393225:LCL458759 LME393225:LMH458759 LWA393225:LWD458759 MFW393225:MFZ458759 MPS393225:MPV458759 MZO393225:MZR458759 NJK393225:NJN458759 NTG393225:NTJ458759 ODC393225:ODF458759 OMY393225:ONB458759 OWU393225:OWX458759 PGQ393225:PGT458759 PQM393225:PQP458759 QAI393225:QAL458759 QKE393225:QKH458759 QUA393225:QUD458759 RDW393225:RDZ458759 RNS393225:RNV458759 RXO393225:RXR458759 SHK393225:SHN458759 SRG393225:SRJ458759 TBC393225:TBF458759 TKY393225:TLB458759 TUU393225:TUX458759 UEQ393225:UET458759 UOM393225:UOP458759 UYI393225:UYL458759 VIE393225:VIH458759 VSA393225:VSD458759 WBW393225:WBZ458759 WLS393225:WLV458759 WVO393225:WVR458759 G458761:J524295 JC458761:JF524295 SY458761:TB524295 ACU458761:ACX524295 AMQ458761:AMT524295 AWM458761:AWP524295 BGI458761:BGL524295 BQE458761:BQH524295 CAA458761:CAD524295 CJW458761:CJZ524295 CTS458761:CTV524295 DDO458761:DDR524295 DNK458761:DNN524295 DXG458761:DXJ524295 EHC458761:EHF524295 EQY458761:ERB524295 FAU458761:FAX524295 FKQ458761:FKT524295 FUM458761:FUP524295 GEI458761:GEL524295 GOE458761:GOH524295 GYA458761:GYD524295 HHW458761:HHZ524295 HRS458761:HRV524295 IBO458761:IBR524295 ILK458761:ILN524295 IVG458761:IVJ524295 JFC458761:JFF524295 JOY458761:JPB524295 JYU458761:JYX524295 KIQ458761:KIT524295 KSM458761:KSP524295 LCI458761:LCL524295 LME458761:LMH524295 LWA458761:LWD524295 MFW458761:MFZ524295 MPS458761:MPV524295 MZO458761:MZR524295 NJK458761:NJN524295 NTG458761:NTJ524295 ODC458761:ODF524295 OMY458761:ONB524295 OWU458761:OWX524295 PGQ458761:PGT524295 PQM458761:PQP524295 QAI458761:QAL524295 QKE458761:QKH524295 QUA458761:QUD524295 RDW458761:RDZ524295 RNS458761:RNV524295 RXO458761:RXR524295 SHK458761:SHN524295 SRG458761:SRJ524295 TBC458761:TBF524295 TKY458761:TLB524295 TUU458761:TUX524295 UEQ458761:UET524295 UOM458761:UOP524295 UYI458761:UYL524295 VIE458761:VIH524295 VSA458761:VSD524295 WBW458761:WBZ524295 WLS458761:WLV524295 WVO458761:WVR524295 G524297:J589831 JC524297:JF589831 SY524297:TB589831 ACU524297:ACX589831 AMQ524297:AMT589831 AWM524297:AWP589831 BGI524297:BGL589831 BQE524297:BQH589831 CAA524297:CAD589831 CJW524297:CJZ589831 CTS524297:CTV589831 DDO524297:DDR589831 DNK524297:DNN589831 DXG524297:DXJ589831 EHC524297:EHF589831 EQY524297:ERB589831 FAU524297:FAX589831 FKQ524297:FKT589831 FUM524297:FUP589831 GEI524297:GEL589831 GOE524297:GOH589831 GYA524297:GYD589831 HHW524297:HHZ589831 HRS524297:HRV589831 IBO524297:IBR589831 ILK524297:ILN589831 IVG524297:IVJ589831 JFC524297:JFF589831 JOY524297:JPB589831 JYU524297:JYX589831 KIQ524297:KIT589831 KSM524297:KSP589831 LCI524297:LCL589831 LME524297:LMH589831 LWA524297:LWD589831 MFW524297:MFZ589831 MPS524297:MPV589831 MZO524297:MZR589831 NJK524297:NJN589831 NTG524297:NTJ589831 ODC524297:ODF589831 OMY524297:ONB589831 OWU524297:OWX589831 PGQ524297:PGT589831 PQM524297:PQP589831 QAI524297:QAL589831 QKE524297:QKH589831 QUA524297:QUD589831 RDW524297:RDZ589831 RNS524297:RNV589831 RXO524297:RXR589831 SHK524297:SHN589831 SRG524297:SRJ589831 TBC524297:TBF589831 TKY524297:TLB589831 TUU524297:TUX589831 UEQ524297:UET589831 UOM524297:UOP589831 UYI524297:UYL589831 VIE524297:VIH589831 VSA524297:VSD589831 WBW524297:WBZ589831 WLS524297:WLV589831 WVO524297:WVR589831 G589833:J655367 JC589833:JF655367 SY589833:TB655367 ACU589833:ACX655367 AMQ589833:AMT655367 AWM589833:AWP655367 BGI589833:BGL655367 BQE589833:BQH655367 CAA589833:CAD655367 CJW589833:CJZ655367 CTS589833:CTV655367 DDO589833:DDR655367 DNK589833:DNN655367 DXG589833:DXJ655367 EHC589833:EHF655367 EQY589833:ERB655367 FAU589833:FAX655367 FKQ589833:FKT655367 FUM589833:FUP655367 GEI589833:GEL655367 GOE589833:GOH655367 GYA589833:GYD655367 HHW589833:HHZ655367 HRS589833:HRV655367 IBO589833:IBR655367 ILK589833:ILN655367 IVG589833:IVJ655367 JFC589833:JFF655367 JOY589833:JPB655367 JYU589833:JYX655367 KIQ589833:KIT655367 KSM589833:KSP655367 LCI589833:LCL655367 LME589833:LMH655367 LWA589833:LWD655367 MFW589833:MFZ655367 MPS589833:MPV655367 MZO589833:MZR655367 NJK589833:NJN655367 NTG589833:NTJ655367 ODC589833:ODF655367 OMY589833:ONB655367 OWU589833:OWX655367 PGQ589833:PGT655367 PQM589833:PQP655367 QAI589833:QAL655367 QKE589833:QKH655367 QUA589833:QUD655367 RDW589833:RDZ655367 RNS589833:RNV655367 RXO589833:RXR655367 SHK589833:SHN655367 SRG589833:SRJ655367 TBC589833:TBF655367 TKY589833:TLB655367 TUU589833:TUX655367 UEQ589833:UET655367 UOM589833:UOP655367 UYI589833:UYL655367 VIE589833:VIH655367 VSA589833:VSD655367 WBW589833:WBZ655367 WLS589833:WLV655367 WVO589833:WVR655367 G655369:J720903 JC655369:JF720903 SY655369:TB720903 ACU655369:ACX720903 AMQ655369:AMT720903 AWM655369:AWP720903 BGI655369:BGL720903 BQE655369:BQH720903 CAA655369:CAD720903 CJW655369:CJZ720903 CTS655369:CTV720903 DDO655369:DDR720903 DNK655369:DNN720903 DXG655369:DXJ720903 EHC655369:EHF720903 EQY655369:ERB720903 FAU655369:FAX720903 FKQ655369:FKT720903 FUM655369:FUP720903 GEI655369:GEL720903 GOE655369:GOH720903 GYA655369:GYD720903 HHW655369:HHZ720903 HRS655369:HRV720903 IBO655369:IBR720903 ILK655369:ILN720903 IVG655369:IVJ720903 JFC655369:JFF720903 JOY655369:JPB720903 JYU655369:JYX720903 KIQ655369:KIT720903 KSM655369:KSP720903 LCI655369:LCL720903 LME655369:LMH720903 LWA655369:LWD720903 MFW655369:MFZ720903 MPS655369:MPV720903 MZO655369:MZR720903 NJK655369:NJN720903 NTG655369:NTJ720903 ODC655369:ODF720903 OMY655369:ONB720903 OWU655369:OWX720903 PGQ655369:PGT720903 PQM655369:PQP720903 QAI655369:QAL720903 QKE655369:QKH720903 QUA655369:QUD720903 RDW655369:RDZ720903 RNS655369:RNV720903 RXO655369:RXR720903 SHK655369:SHN720903 SRG655369:SRJ720903 TBC655369:TBF720903 TKY655369:TLB720903 TUU655369:TUX720903 UEQ655369:UET720903 UOM655369:UOP720903 UYI655369:UYL720903 VIE655369:VIH720903 VSA655369:VSD720903 WBW655369:WBZ720903 WLS655369:WLV720903 WVO655369:WVR720903 G720905:J786439 JC720905:JF786439 SY720905:TB786439 ACU720905:ACX786439 AMQ720905:AMT786439 AWM720905:AWP786439 BGI720905:BGL786439 BQE720905:BQH786439 CAA720905:CAD786439 CJW720905:CJZ786439 CTS720905:CTV786439 DDO720905:DDR786439 DNK720905:DNN786439 DXG720905:DXJ786439 EHC720905:EHF786439 EQY720905:ERB786439 FAU720905:FAX786439 FKQ720905:FKT786439 FUM720905:FUP786439 GEI720905:GEL786439 GOE720905:GOH786439 GYA720905:GYD786439 HHW720905:HHZ786439 HRS720905:HRV786439 IBO720905:IBR786439 ILK720905:ILN786439 IVG720905:IVJ786439 JFC720905:JFF786439 JOY720905:JPB786439 JYU720905:JYX786439 KIQ720905:KIT786439 KSM720905:KSP786439 LCI720905:LCL786439 LME720905:LMH786439 LWA720905:LWD786439 MFW720905:MFZ786439 MPS720905:MPV786439 MZO720905:MZR786439 NJK720905:NJN786439 NTG720905:NTJ786439 ODC720905:ODF786439 OMY720905:ONB786439 OWU720905:OWX786439 PGQ720905:PGT786439 PQM720905:PQP786439 QAI720905:QAL786439 QKE720905:QKH786439 QUA720905:QUD786439 RDW720905:RDZ786439 RNS720905:RNV786439 RXO720905:RXR786439 SHK720905:SHN786439 SRG720905:SRJ786439 TBC720905:TBF786439 TKY720905:TLB786439 TUU720905:TUX786439 UEQ720905:UET786439 UOM720905:UOP786439 UYI720905:UYL786439 VIE720905:VIH786439 VSA720905:VSD786439 WBW720905:WBZ786439 WLS720905:WLV786439 WVO720905:WVR786439 G786441:J851975 JC786441:JF851975 SY786441:TB851975 ACU786441:ACX851975 AMQ786441:AMT851975 AWM786441:AWP851975 BGI786441:BGL851975 BQE786441:BQH851975 CAA786441:CAD851975 CJW786441:CJZ851975 CTS786441:CTV851975 DDO786441:DDR851975 DNK786441:DNN851975 DXG786441:DXJ851975 EHC786441:EHF851975 EQY786441:ERB851975 FAU786441:FAX851975 FKQ786441:FKT851975 FUM786441:FUP851975 GEI786441:GEL851975 GOE786441:GOH851975 GYA786441:GYD851975 HHW786441:HHZ851975 HRS786441:HRV851975 IBO786441:IBR851975 ILK786441:ILN851975 IVG786441:IVJ851975 JFC786441:JFF851975 JOY786441:JPB851975 JYU786441:JYX851975 KIQ786441:KIT851975 KSM786441:KSP851975 LCI786441:LCL851975 LME786441:LMH851975 LWA786441:LWD851975 MFW786441:MFZ851975 MPS786441:MPV851975 MZO786441:MZR851975 NJK786441:NJN851975 NTG786441:NTJ851975 ODC786441:ODF851975 OMY786441:ONB851975 OWU786441:OWX851975 PGQ786441:PGT851975 PQM786441:PQP851975 QAI786441:QAL851975 QKE786441:QKH851975 QUA786441:QUD851975 RDW786441:RDZ851975 RNS786441:RNV851975 RXO786441:RXR851975 SHK786441:SHN851975 SRG786441:SRJ851975 TBC786441:TBF851975 TKY786441:TLB851975 TUU786441:TUX851975 UEQ786441:UET851975 UOM786441:UOP851975 UYI786441:UYL851975 VIE786441:VIH851975 VSA786441:VSD851975 WBW786441:WBZ851975 WLS786441:WLV851975 WVO786441:WVR851975 G851977:J917511 JC851977:JF917511 SY851977:TB917511 ACU851977:ACX917511 AMQ851977:AMT917511 AWM851977:AWP917511 BGI851977:BGL917511 BQE851977:BQH917511 CAA851977:CAD917511 CJW851977:CJZ917511 CTS851977:CTV917511 DDO851977:DDR917511 DNK851977:DNN917511 DXG851977:DXJ917511 EHC851977:EHF917511 EQY851977:ERB917511 FAU851977:FAX917511 FKQ851977:FKT917511 FUM851977:FUP917511 GEI851977:GEL917511 GOE851977:GOH917511 GYA851977:GYD917511 HHW851977:HHZ917511 HRS851977:HRV917511 IBO851977:IBR917511 ILK851977:ILN917511 IVG851977:IVJ917511 JFC851977:JFF917511 JOY851977:JPB917511 JYU851977:JYX917511 KIQ851977:KIT917511 KSM851977:KSP917511 LCI851977:LCL917511 LME851977:LMH917511 LWA851977:LWD917511 MFW851977:MFZ917511 MPS851977:MPV917511 MZO851977:MZR917511 NJK851977:NJN917511 NTG851977:NTJ917511 ODC851977:ODF917511 OMY851977:ONB917511 OWU851977:OWX917511 PGQ851977:PGT917511 PQM851977:PQP917511 QAI851977:QAL917511 QKE851977:QKH917511 QUA851977:QUD917511 RDW851977:RDZ917511 RNS851977:RNV917511 RXO851977:RXR917511 SHK851977:SHN917511 SRG851977:SRJ917511 TBC851977:TBF917511 TKY851977:TLB917511 TUU851977:TUX917511 UEQ851977:UET917511 UOM851977:UOP917511 UYI851977:UYL917511 VIE851977:VIH917511 VSA851977:VSD917511 WBW851977:WBZ917511 WLS851977:WLV917511 WVO851977:WVR917511 G917513:J983047 JC917513:JF983047 SY917513:TB983047 ACU917513:ACX983047 AMQ917513:AMT983047 AWM917513:AWP983047 BGI917513:BGL983047 BQE917513:BQH983047 CAA917513:CAD983047 CJW917513:CJZ983047 CTS917513:CTV983047 DDO917513:DDR983047 DNK917513:DNN983047 DXG917513:DXJ983047 EHC917513:EHF983047 EQY917513:ERB983047 FAU917513:FAX983047 FKQ917513:FKT983047 FUM917513:FUP983047 GEI917513:GEL983047 GOE917513:GOH983047 GYA917513:GYD983047 HHW917513:HHZ983047 HRS917513:HRV983047 IBO917513:IBR983047 ILK917513:ILN983047 IVG917513:IVJ983047 JFC917513:JFF983047 JOY917513:JPB983047 JYU917513:JYX983047 KIQ917513:KIT983047 KSM917513:KSP983047 LCI917513:LCL983047 LME917513:LMH983047 LWA917513:LWD983047 MFW917513:MFZ983047 MPS917513:MPV983047 MZO917513:MZR983047 NJK917513:NJN983047 NTG917513:NTJ983047 ODC917513:ODF983047 OMY917513:ONB983047 OWU917513:OWX983047 PGQ917513:PGT983047 PQM917513:PQP983047 QAI917513:QAL983047 QKE917513:QKH983047 QUA917513:QUD983047 RDW917513:RDZ983047 RNS917513:RNV983047 RXO917513:RXR983047 SHK917513:SHN983047 SRG917513:SRJ983047 TBC917513:TBF983047 TKY917513:TLB983047 TUU917513:TUX983047 UEQ917513:UET983047 UOM917513:UOP983047 UYI917513:UYL983047 VIE917513:VIH983047 VSA917513:VSD983047 WBW917513:WBZ983047 WLS917513:WLV983047 WVO917513:WVR983047 G983049:J1048576 JC983049:JF1048576 SY983049:TB1048576 ACU983049:ACX1048576 AMQ983049:AMT1048576 AWM983049:AWP1048576 BGI983049:BGL1048576 BQE983049:BQH1048576 CAA983049:CAD1048576 CJW983049:CJZ1048576 CTS983049:CTV1048576 DDO983049:DDR1048576 DNK983049:DNN1048576 DXG983049:DXJ1048576 EHC983049:EHF1048576 EQY983049:ERB1048576 FAU983049:FAX1048576 FKQ983049:FKT1048576 FUM983049:FUP1048576 GEI983049:GEL1048576 GOE983049:GOH1048576 GYA983049:GYD1048576 HHW983049:HHZ1048576 HRS983049:HRV1048576 IBO983049:IBR1048576 ILK983049:ILN1048576 IVG983049:IVJ1048576 JFC983049:JFF1048576 JOY983049:JPB1048576 JYU983049:JYX1048576 KIQ983049:KIT1048576 KSM983049:KSP1048576 LCI983049:LCL1048576 LME983049:LMH1048576 LWA983049:LWD1048576 MFW983049:MFZ1048576 MPS983049:MPV1048576 MZO983049:MZR1048576 NJK983049:NJN1048576 NTG983049:NTJ1048576 ODC983049:ODF1048576 OMY983049:ONB1048576 OWU983049:OWX1048576 PGQ983049:PGT1048576 PQM983049:PQP1048576 QAI983049:QAL1048576 QKE983049:QKH1048576 QUA983049:QUD1048576 RDW983049:RDZ1048576 RNS983049:RNV1048576 RXO983049:RXR1048576 SHK983049:SHN1048576 SRG983049:SRJ1048576 TBC983049:TBF1048576 TKY983049:TLB1048576 TUU983049:TUX1048576 UEQ983049:UET1048576 UOM983049:UOP1048576 UYI983049:UYL1048576 VIE983049:VIH1048576 VSA983049:VSD1048576 WBW983049:WBZ1048576 WLS983049:WLV1048576 WVO983049:WVR1048576 G1:J7 JC1:JF7 SY1:TB7 ACU1:ACX7 AMQ1:AMT7 AWM1:AWP7 BGI1:BGL7 BQE1:BQH7 CAA1:CAD7 CJW1:CJZ7 CTS1:CTV7 DDO1:DDR7 DNK1:DNN7 DXG1:DXJ7 EHC1:EHF7 EQY1:ERB7 FAU1:FAX7 FKQ1:FKT7 FUM1:FUP7 GEI1:GEL7 GOE1:GOH7 GYA1:GYD7 HHW1:HHZ7 HRS1:HRV7 IBO1:IBR7 ILK1:ILN7 IVG1:IVJ7 JFC1:JFF7 JOY1:JPB7 JYU1:JYX7 KIQ1:KIT7 KSM1:KSP7 LCI1:LCL7 LME1:LMH7 LWA1:LWD7 MFW1:MFZ7 MPS1:MPV7 MZO1:MZR7 NJK1:NJN7 NTG1:NTJ7 ODC1:ODF7 OMY1:ONB7 OWU1:OWX7 PGQ1:PGT7 PQM1:PQP7 QAI1:QAL7 QKE1:QKH7 QUA1:QUD7 RDW1:RDZ7 RNS1:RNV7 RXO1:RXR7 SHK1:SHN7 SRG1:SRJ7 TBC1:TBF7 TKY1:TLB7 TUU1:TUX7 UEQ1:UET7 UOM1:UOP7 UYI1:UYL7 VIE1:VIH7 VSA1:VSD7 WBW1:WBZ7 WLS1:WLV7 WVO1:WVR7 D20:E65543 IZ20:JA65543 SV20:SW65543 ACR20:ACS65543 AMN20:AMO65543 AWJ20:AWK65543 BGF20:BGG65543 BQB20:BQC65543 BZX20:BZY65543 CJT20:CJU65543 CTP20:CTQ65543 DDL20:DDM65543 DNH20:DNI65543 DXD20:DXE65543 EGZ20:EHA65543 EQV20:EQW65543 FAR20:FAS65543 FKN20:FKO65543 FUJ20:FUK65543 GEF20:GEG65543 GOB20:GOC65543 GXX20:GXY65543 HHT20:HHU65543 HRP20:HRQ65543 IBL20:IBM65543 ILH20:ILI65543 IVD20:IVE65543 JEZ20:JFA65543 JOV20:JOW65543 JYR20:JYS65543 KIN20:KIO65543 KSJ20:KSK65543 LCF20:LCG65543 LMB20:LMC65543 LVX20:LVY65543 MFT20:MFU65543 MPP20:MPQ65543 MZL20:MZM65543 NJH20:NJI65543 NTD20:NTE65543 OCZ20:ODA65543 OMV20:OMW65543 OWR20:OWS65543 PGN20:PGO65543 PQJ20:PQK65543 QAF20:QAG65543 QKB20:QKC65543 QTX20:QTY65543 RDT20:RDU65543 RNP20:RNQ65543 RXL20:RXM65543 SHH20:SHI65543 SRD20:SRE65543 TAZ20:TBA65543 TKV20:TKW65543 TUR20:TUS65543 UEN20:UEO65543 UOJ20:UOK65543 UYF20:UYG65543 VIB20:VIC65543 VRX20:VRY65543 WBT20:WBU65543 WLP20:WLQ65543 WVL20:WVM65543 D65556:E131079 IZ65556:JA131079 SV65556:SW131079 ACR65556:ACS131079 AMN65556:AMO131079 AWJ65556:AWK131079 BGF65556:BGG131079 BQB65556:BQC131079 BZX65556:BZY131079 CJT65556:CJU131079 CTP65556:CTQ131079 DDL65556:DDM131079 DNH65556:DNI131079 DXD65556:DXE131079 EGZ65556:EHA131079 EQV65556:EQW131079 FAR65556:FAS131079 FKN65556:FKO131079 FUJ65556:FUK131079 GEF65556:GEG131079 GOB65556:GOC131079 GXX65556:GXY131079 HHT65556:HHU131079 HRP65556:HRQ131079 IBL65556:IBM131079 ILH65556:ILI131079 IVD65556:IVE131079 JEZ65556:JFA131079 JOV65556:JOW131079 JYR65556:JYS131079 KIN65556:KIO131079 KSJ65556:KSK131079 LCF65556:LCG131079 LMB65556:LMC131079 LVX65556:LVY131079 MFT65556:MFU131079 MPP65556:MPQ131079 MZL65556:MZM131079 NJH65556:NJI131079 NTD65556:NTE131079 OCZ65556:ODA131079 OMV65556:OMW131079 OWR65556:OWS131079 PGN65556:PGO131079 PQJ65556:PQK131079 QAF65556:QAG131079 QKB65556:QKC131079 QTX65556:QTY131079 RDT65556:RDU131079 RNP65556:RNQ131079 RXL65556:RXM131079 SHH65556:SHI131079 SRD65556:SRE131079 TAZ65556:TBA131079 TKV65556:TKW131079 TUR65556:TUS131079 UEN65556:UEO131079 UOJ65556:UOK131079 UYF65556:UYG131079 VIB65556:VIC131079 VRX65556:VRY131079 WBT65556:WBU131079 WLP65556:WLQ131079 WVL65556:WVM131079 D131092:E196615 IZ131092:JA196615 SV131092:SW196615 ACR131092:ACS196615 AMN131092:AMO196615 AWJ131092:AWK196615 BGF131092:BGG196615 BQB131092:BQC196615 BZX131092:BZY196615 CJT131092:CJU196615 CTP131092:CTQ196615 DDL131092:DDM196615 DNH131092:DNI196615 DXD131092:DXE196615 EGZ131092:EHA196615 EQV131092:EQW196615 FAR131092:FAS196615 FKN131092:FKO196615 FUJ131092:FUK196615 GEF131092:GEG196615 GOB131092:GOC196615 GXX131092:GXY196615 HHT131092:HHU196615 HRP131092:HRQ196615 IBL131092:IBM196615 ILH131092:ILI196615 IVD131092:IVE196615 JEZ131092:JFA196615 JOV131092:JOW196615 JYR131092:JYS196615 KIN131092:KIO196615 KSJ131092:KSK196615 LCF131092:LCG196615 LMB131092:LMC196615 LVX131092:LVY196615 MFT131092:MFU196615 MPP131092:MPQ196615 MZL131092:MZM196615 NJH131092:NJI196615 NTD131092:NTE196615 OCZ131092:ODA196615 OMV131092:OMW196615 OWR131092:OWS196615 PGN131092:PGO196615 PQJ131092:PQK196615 QAF131092:QAG196615 QKB131092:QKC196615 QTX131092:QTY196615 RDT131092:RDU196615 RNP131092:RNQ196615 RXL131092:RXM196615 SHH131092:SHI196615 SRD131092:SRE196615 TAZ131092:TBA196615 TKV131092:TKW196615 TUR131092:TUS196615 UEN131092:UEO196615 UOJ131092:UOK196615 UYF131092:UYG196615 VIB131092:VIC196615 VRX131092:VRY196615 WBT131092:WBU196615 WLP131092:WLQ196615 WVL131092:WVM196615 D196628:E262151 IZ196628:JA262151 SV196628:SW262151 ACR196628:ACS262151 AMN196628:AMO262151 AWJ196628:AWK262151 BGF196628:BGG262151 BQB196628:BQC262151 BZX196628:BZY262151 CJT196628:CJU262151 CTP196628:CTQ262151 DDL196628:DDM262151 DNH196628:DNI262151 DXD196628:DXE262151 EGZ196628:EHA262151 EQV196628:EQW262151 FAR196628:FAS262151 FKN196628:FKO262151 FUJ196628:FUK262151 GEF196628:GEG262151 GOB196628:GOC262151 GXX196628:GXY262151 HHT196628:HHU262151 HRP196628:HRQ262151 IBL196628:IBM262151 ILH196628:ILI262151 IVD196628:IVE262151 JEZ196628:JFA262151 JOV196628:JOW262151 JYR196628:JYS262151 KIN196628:KIO262151 KSJ196628:KSK262151 LCF196628:LCG262151 LMB196628:LMC262151 LVX196628:LVY262151 MFT196628:MFU262151 MPP196628:MPQ262151 MZL196628:MZM262151 NJH196628:NJI262151 NTD196628:NTE262151 OCZ196628:ODA262151 OMV196628:OMW262151 OWR196628:OWS262151 PGN196628:PGO262151 PQJ196628:PQK262151 QAF196628:QAG262151 QKB196628:QKC262151 QTX196628:QTY262151 RDT196628:RDU262151 RNP196628:RNQ262151 RXL196628:RXM262151 SHH196628:SHI262151 SRD196628:SRE262151 TAZ196628:TBA262151 TKV196628:TKW262151 TUR196628:TUS262151 UEN196628:UEO262151 UOJ196628:UOK262151 UYF196628:UYG262151 VIB196628:VIC262151 VRX196628:VRY262151 WBT196628:WBU262151 WLP196628:WLQ262151 WVL196628:WVM262151 D262164:E327687 IZ262164:JA327687 SV262164:SW327687 ACR262164:ACS327687 AMN262164:AMO327687 AWJ262164:AWK327687 BGF262164:BGG327687 BQB262164:BQC327687 BZX262164:BZY327687 CJT262164:CJU327687 CTP262164:CTQ327687 DDL262164:DDM327687 DNH262164:DNI327687 DXD262164:DXE327687 EGZ262164:EHA327687 EQV262164:EQW327687 FAR262164:FAS327687 FKN262164:FKO327687 FUJ262164:FUK327687 GEF262164:GEG327687 GOB262164:GOC327687 GXX262164:GXY327687 HHT262164:HHU327687 HRP262164:HRQ327687 IBL262164:IBM327687 ILH262164:ILI327687 IVD262164:IVE327687 JEZ262164:JFA327687 JOV262164:JOW327687 JYR262164:JYS327687 KIN262164:KIO327687 KSJ262164:KSK327687 LCF262164:LCG327687 LMB262164:LMC327687 LVX262164:LVY327687 MFT262164:MFU327687 MPP262164:MPQ327687 MZL262164:MZM327687 NJH262164:NJI327687 NTD262164:NTE327687 OCZ262164:ODA327687 OMV262164:OMW327687 OWR262164:OWS327687 PGN262164:PGO327687 PQJ262164:PQK327687 QAF262164:QAG327687 QKB262164:QKC327687 QTX262164:QTY327687 RDT262164:RDU327687 RNP262164:RNQ327687 RXL262164:RXM327687 SHH262164:SHI327687 SRD262164:SRE327687 TAZ262164:TBA327687 TKV262164:TKW327687 TUR262164:TUS327687 UEN262164:UEO327687 UOJ262164:UOK327687 UYF262164:UYG327687 VIB262164:VIC327687 VRX262164:VRY327687 WBT262164:WBU327687 WLP262164:WLQ327687 WVL262164:WVM327687 D327700:E393223 IZ327700:JA393223 SV327700:SW393223 ACR327700:ACS393223 AMN327700:AMO393223 AWJ327700:AWK393223 BGF327700:BGG393223 BQB327700:BQC393223 BZX327700:BZY393223 CJT327700:CJU393223 CTP327700:CTQ393223 DDL327700:DDM393223 DNH327700:DNI393223 DXD327700:DXE393223 EGZ327700:EHA393223 EQV327700:EQW393223 FAR327700:FAS393223 FKN327700:FKO393223 FUJ327700:FUK393223 GEF327700:GEG393223 GOB327700:GOC393223 GXX327700:GXY393223 HHT327700:HHU393223 HRP327700:HRQ393223 IBL327700:IBM393223 ILH327700:ILI393223 IVD327700:IVE393223 JEZ327700:JFA393223 JOV327700:JOW393223 JYR327700:JYS393223 KIN327700:KIO393223 KSJ327700:KSK393223 LCF327700:LCG393223 LMB327700:LMC393223 LVX327700:LVY393223 MFT327700:MFU393223 MPP327700:MPQ393223 MZL327700:MZM393223 NJH327700:NJI393223 NTD327700:NTE393223 OCZ327700:ODA393223 OMV327700:OMW393223 OWR327700:OWS393223 PGN327700:PGO393223 PQJ327700:PQK393223 QAF327700:QAG393223 QKB327700:QKC393223 QTX327700:QTY393223 RDT327700:RDU393223 RNP327700:RNQ393223 RXL327700:RXM393223 SHH327700:SHI393223 SRD327700:SRE393223 TAZ327700:TBA393223 TKV327700:TKW393223 TUR327700:TUS393223 UEN327700:UEO393223 UOJ327700:UOK393223 UYF327700:UYG393223 VIB327700:VIC393223 VRX327700:VRY393223 WBT327700:WBU393223 WLP327700:WLQ393223 WVL327700:WVM393223 D393236:E458759 IZ393236:JA458759 SV393236:SW458759 ACR393236:ACS458759 AMN393236:AMO458759 AWJ393236:AWK458759 BGF393236:BGG458759 BQB393236:BQC458759 BZX393236:BZY458759 CJT393236:CJU458759 CTP393236:CTQ458759 DDL393236:DDM458759 DNH393236:DNI458759 DXD393236:DXE458759 EGZ393236:EHA458759 EQV393236:EQW458759 FAR393236:FAS458759 FKN393236:FKO458759 FUJ393236:FUK458759 GEF393236:GEG458759 GOB393236:GOC458759 GXX393236:GXY458759 HHT393236:HHU458759 HRP393236:HRQ458759 IBL393236:IBM458759 ILH393236:ILI458759 IVD393236:IVE458759 JEZ393236:JFA458759 JOV393236:JOW458759 JYR393236:JYS458759 KIN393236:KIO458759 KSJ393236:KSK458759 LCF393236:LCG458759 LMB393236:LMC458759 LVX393236:LVY458759 MFT393236:MFU458759 MPP393236:MPQ458759 MZL393236:MZM458759 NJH393236:NJI458759 NTD393236:NTE458759 OCZ393236:ODA458759 OMV393236:OMW458759 OWR393236:OWS458759 PGN393236:PGO458759 PQJ393236:PQK458759 QAF393236:QAG458759 QKB393236:QKC458759 QTX393236:QTY458759 RDT393236:RDU458759 RNP393236:RNQ458759 RXL393236:RXM458759 SHH393236:SHI458759 SRD393236:SRE458759 TAZ393236:TBA458759 TKV393236:TKW458759 TUR393236:TUS458759 UEN393236:UEO458759 UOJ393236:UOK458759 UYF393236:UYG458759 VIB393236:VIC458759 VRX393236:VRY458759 WBT393236:WBU458759 WLP393236:WLQ458759 WVL393236:WVM458759 D458772:E524295 IZ458772:JA524295 SV458772:SW524295 ACR458772:ACS524295 AMN458772:AMO524295 AWJ458772:AWK524295 BGF458772:BGG524295 BQB458772:BQC524295 BZX458772:BZY524295 CJT458772:CJU524295 CTP458772:CTQ524295 DDL458772:DDM524295 DNH458772:DNI524295 DXD458772:DXE524295 EGZ458772:EHA524295 EQV458772:EQW524295 FAR458772:FAS524295 FKN458772:FKO524295 FUJ458772:FUK524295 GEF458772:GEG524295 GOB458772:GOC524295 GXX458772:GXY524295 HHT458772:HHU524295 HRP458772:HRQ524295 IBL458772:IBM524295 ILH458772:ILI524295 IVD458772:IVE524295 JEZ458772:JFA524295 JOV458772:JOW524295 JYR458772:JYS524295 KIN458772:KIO524295 KSJ458772:KSK524295 LCF458772:LCG524295 LMB458772:LMC524295 LVX458772:LVY524295 MFT458772:MFU524295 MPP458772:MPQ524295 MZL458772:MZM524295 NJH458772:NJI524295 NTD458772:NTE524295 OCZ458772:ODA524295 OMV458772:OMW524295 OWR458772:OWS524295 PGN458772:PGO524295 PQJ458772:PQK524295 QAF458772:QAG524295 QKB458772:QKC524295 QTX458772:QTY524295 RDT458772:RDU524295 RNP458772:RNQ524295 RXL458772:RXM524295 SHH458772:SHI524295 SRD458772:SRE524295 TAZ458772:TBA524295 TKV458772:TKW524295 TUR458772:TUS524295 UEN458772:UEO524295 UOJ458772:UOK524295 UYF458772:UYG524295 VIB458772:VIC524295 VRX458772:VRY524295 WBT458772:WBU524295 WLP458772:WLQ524295 WVL458772:WVM524295 D524308:E589831 IZ524308:JA589831 SV524308:SW589831 ACR524308:ACS589831 AMN524308:AMO589831 AWJ524308:AWK589831 BGF524308:BGG589831 BQB524308:BQC589831 BZX524308:BZY589831 CJT524308:CJU589831 CTP524308:CTQ589831 DDL524308:DDM589831 DNH524308:DNI589831 DXD524308:DXE589831 EGZ524308:EHA589831 EQV524308:EQW589831 FAR524308:FAS589831 FKN524308:FKO589831 FUJ524308:FUK589831 GEF524308:GEG589831 GOB524308:GOC589831 GXX524308:GXY589831 HHT524308:HHU589831 HRP524308:HRQ589831 IBL524308:IBM589831 ILH524308:ILI589831 IVD524308:IVE589831 JEZ524308:JFA589831 JOV524308:JOW589831 JYR524308:JYS589831 KIN524308:KIO589831 KSJ524308:KSK589831 LCF524308:LCG589831 LMB524308:LMC589831 LVX524308:LVY589831 MFT524308:MFU589831 MPP524308:MPQ589831 MZL524308:MZM589831 NJH524308:NJI589831 NTD524308:NTE589831 OCZ524308:ODA589831 OMV524308:OMW589831 OWR524308:OWS589831 PGN524308:PGO589831 PQJ524308:PQK589831 QAF524308:QAG589831 QKB524308:QKC589831 QTX524308:QTY589831 RDT524308:RDU589831 RNP524308:RNQ589831 RXL524308:RXM589831 SHH524308:SHI589831 SRD524308:SRE589831 TAZ524308:TBA589831 TKV524308:TKW589831 TUR524308:TUS589831 UEN524308:UEO589831 UOJ524308:UOK589831 UYF524308:UYG589831 VIB524308:VIC589831 VRX524308:VRY589831 WBT524308:WBU589831 WLP524308:WLQ589831 WVL524308:WVM589831 D589844:E655367 IZ589844:JA655367 SV589844:SW655367 ACR589844:ACS655367 AMN589844:AMO655367 AWJ589844:AWK655367 BGF589844:BGG655367 BQB589844:BQC655367 BZX589844:BZY655367 CJT589844:CJU655367 CTP589844:CTQ655367 DDL589844:DDM655367 DNH589844:DNI655367 DXD589844:DXE655367 EGZ589844:EHA655367 EQV589844:EQW655367 FAR589844:FAS655367 FKN589844:FKO655367 FUJ589844:FUK655367 GEF589844:GEG655367 GOB589844:GOC655367 GXX589844:GXY655367 HHT589844:HHU655367 HRP589844:HRQ655367 IBL589844:IBM655367 ILH589844:ILI655367 IVD589844:IVE655367 JEZ589844:JFA655367 JOV589844:JOW655367 JYR589844:JYS655367 KIN589844:KIO655367 KSJ589844:KSK655367 LCF589844:LCG655367 LMB589844:LMC655367 LVX589844:LVY655367 MFT589844:MFU655367 MPP589844:MPQ655367 MZL589844:MZM655367 NJH589844:NJI655367 NTD589844:NTE655367 OCZ589844:ODA655367 OMV589844:OMW655367 OWR589844:OWS655367 PGN589844:PGO655367 PQJ589844:PQK655367 QAF589844:QAG655367 QKB589844:QKC655367 QTX589844:QTY655367 RDT589844:RDU655367 RNP589844:RNQ655367 RXL589844:RXM655367 SHH589844:SHI655367 SRD589844:SRE655367 TAZ589844:TBA655367 TKV589844:TKW655367 TUR589844:TUS655367 UEN589844:UEO655367 UOJ589844:UOK655367 UYF589844:UYG655367 VIB589844:VIC655367 VRX589844:VRY655367 WBT589844:WBU655367 WLP589844:WLQ655367 WVL589844:WVM655367 D655380:E720903 IZ655380:JA720903 SV655380:SW720903 ACR655380:ACS720903 AMN655380:AMO720903 AWJ655380:AWK720903 BGF655380:BGG720903 BQB655380:BQC720903 BZX655380:BZY720903 CJT655380:CJU720903 CTP655380:CTQ720903 DDL655380:DDM720903 DNH655380:DNI720903 DXD655380:DXE720903 EGZ655380:EHA720903 EQV655380:EQW720903 FAR655380:FAS720903 FKN655380:FKO720903 FUJ655380:FUK720903 GEF655380:GEG720903 GOB655380:GOC720903 GXX655380:GXY720903 HHT655380:HHU720903 HRP655380:HRQ720903 IBL655380:IBM720903 ILH655380:ILI720903 IVD655380:IVE720903 JEZ655380:JFA720903 JOV655380:JOW720903 JYR655380:JYS720903 KIN655380:KIO720903 KSJ655380:KSK720903 LCF655380:LCG720903 LMB655380:LMC720903 LVX655380:LVY720903 MFT655380:MFU720903 MPP655380:MPQ720903 MZL655380:MZM720903 NJH655380:NJI720903 NTD655380:NTE720903 OCZ655380:ODA720903 OMV655380:OMW720903 OWR655380:OWS720903 PGN655380:PGO720903 PQJ655380:PQK720903 QAF655380:QAG720903 QKB655380:QKC720903 QTX655380:QTY720903 RDT655380:RDU720903 RNP655380:RNQ720903 RXL655380:RXM720903 SHH655380:SHI720903 SRD655380:SRE720903 TAZ655380:TBA720903 TKV655380:TKW720903 TUR655380:TUS720903 UEN655380:UEO720903 UOJ655380:UOK720903 UYF655380:UYG720903 VIB655380:VIC720903 VRX655380:VRY720903 WBT655380:WBU720903 WLP655380:WLQ720903 WVL655380:WVM720903 D720916:E786439 IZ720916:JA786439 SV720916:SW786439 ACR720916:ACS786439 AMN720916:AMO786439 AWJ720916:AWK786439 BGF720916:BGG786439 BQB720916:BQC786439 BZX720916:BZY786439 CJT720916:CJU786439 CTP720916:CTQ786439 DDL720916:DDM786439 DNH720916:DNI786439 DXD720916:DXE786439 EGZ720916:EHA786439 EQV720916:EQW786439 FAR720916:FAS786439 FKN720916:FKO786439 FUJ720916:FUK786439 GEF720916:GEG786439 GOB720916:GOC786439 GXX720916:GXY786439 HHT720916:HHU786439 HRP720916:HRQ786439 IBL720916:IBM786439 ILH720916:ILI786439 IVD720916:IVE786439 JEZ720916:JFA786439 JOV720916:JOW786439 JYR720916:JYS786439 KIN720916:KIO786439 KSJ720916:KSK786439 LCF720916:LCG786439 LMB720916:LMC786439 LVX720916:LVY786439 MFT720916:MFU786439 MPP720916:MPQ786439 MZL720916:MZM786439 NJH720916:NJI786439 NTD720916:NTE786439 OCZ720916:ODA786439 OMV720916:OMW786439 OWR720916:OWS786439 PGN720916:PGO786439 PQJ720916:PQK786439 QAF720916:QAG786439 QKB720916:QKC786439 QTX720916:QTY786439 RDT720916:RDU786439 RNP720916:RNQ786439 RXL720916:RXM786439 SHH720916:SHI786439 SRD720916:SRE786439 TAZ720916:TBA786439 TKV720916:TKW786439 TUR720916:TUS786439 UEN720916:UEO786439 UOJ720916:UOK786439 UYF720916:UYG786439 VIB720916:VIC786439 VRX720916:VRY786439 WBT720916:WBU786439 WLP720916:WLQ786439 WVL720916:WVM786439 D786452:E851975 IZ786452:JA851975 SV786452:SW851975 ACR786452:ACS851975 AMN786452:AMO851975 AWJ786452:AWK851975 BGF786452:BGG851975 BQB786452:BQC851975 BZX786452:BZY851975 CJT786452:CJU851975 CTP786452:CTQ851975 DDL786452:DDM851975 DNH786452:DNI851975 DXD786452:DXE851975 EGZ786452:EHA851975 EQV786452:EQW851975 FAR786452:FAS851975 FKN786452:FKO851975 FUJ786452:FUK851975 GEF786452:GEG851975 GOB786452:GOC851975 GXX786452:GXY851975 HHT786452:HHU851975 HRP786452:HRQ851975 IBL786452:IBM851975 ILH786452:ILI851975 IVD786452:IVE851975 JEZ786452:JFA851975 JOV786452:JOW851975 JYR786452:JYS851975 KIN786452:KIO851975 KSJ786452:KSK851975 LCF786452:LCG851975 LMB786452:LMC851975 LVX786452:LVY851975 MFT786452:MFU851975 MPP786452:MPQ851975 MZL786452:MZM851975 NJH786452:NJI851975 NTD786452:NTE851975 OCZ786452:ODA851975 OMV786452:OMW851975 OWR786452:OWS851975 PGN786452:PGO851975 PQJ786452:PQK851975 QAF786452:QAG851975 QKB786452:QKC851975 QTX786452:QTY851975 RDT786452:RDU851975 RNP786452:RNQ851975 RXL786452:RXM851975 SHH786452:SHI851975 SRD786452:SRE851975 TAZ786452:TBA851975 TKV786452:TKW851975 TUR786452:TUS851975 UEN786452:UEO851975 UOJ786452:UOK851975 UYF786452:UYG851975 VIB786452:VIC851975 VRX786452:VRY851975 WBT786452:WBU851975 WLP786452:WLQ851975 WVL786452:WVM851975 D851988:E917511 IZ851988:JA917511 SV851988:SW917511 ACR851988:ACS917511 AMN851988:AMO917511 AWJ851988:AWK917511 BGF851988:BGG917511 BQB851988:BQC917511 BZX851988:BZY917511 CJT851988:CJU917511 CTP851988:CTQ917511 DDL851988:DDM917511 DNH851988:DNI917511 DXD851988:DXE917511 EGZ851988:EHA917511 EQV851988:EQW917511 FAR851988:FAS917511 FKN851988:FKO917511 FUJ851988:FUK917511 GEF851988:GEG917511 GOB851988:GOC917511 GXX851988:GXY917511 HHT851988:HHU917511 HRP851988:HRQ917511 IBL851988:IBM917511 ILH851988:ILI917511 IVD851988:IVE917511 JEZ851988:JFA917511 JOV851988:JOW917511 JYR851988:JYS917511 KIN851988:KIO917511 KSJ851988:KSK917511 LCF851988:LCG917511 LMB851988:LMC917511 LVX851988:LVY917511 MFT851988:MFU917511 MPP851988:MPQ917511 MZL851988:MZM917511 NJH851988:NJI917511 NTD851988:NTE917511 OCZ851988:ODA917511 OMV851988:OMW917511 OWR851988:OWS917511 PGN851988:PGO917511 PQJ851988:PQK917511 QAF851988:QAG917511 QKB851988:QKC917511 QTX851988:QTY917511 RDT851988:RDU917511 RNP851988:RNQ917511 RXL851988:RXM917511 SHH851988:SHI917511 SRD851988:SRE917511 TAZ851988:TBA917511 TKV851988:TKW917511 TUR851988:TUS917511 UEN851988:UEO917511 UOJ851988:UOK917511 UYF851988:UYG917511 VIB851988:VIC917511 VRX851988:VRY917511 WBT851988:WBU917511 WLP851988:WLQ917511 WVL851988:WVM917511 D917524:E983047 IZ917524:JA983047 SV917524:SW983047 ACR917524:ACS983047 AMN917524:AMO983047 AWJ917524:AWK983047 BGF917524:BGG983047 BQB917524:BQC983047 BZX917524:BZY983047 CJT917524:CJU983047 CTP917524:CTQ983047 DDL917524:DDM983047 DNH917524:DNI983047 DXD917524:DXE983047 EGZ917524:EHA983047 EQV917524:EQW983047 FAR917524:FAS983047 FKN917524:FKO983047 FUJ917524:FUK983047 GEF917524:GEG983047 GOB917524:GOC983047 GXX917524:GXY983047 HHT917524:HHU983047 HRP917524:HRQ983047 IBL917524:IBM983047 ILH917524:ILI983047 IVD917524:IVE983047 JEZ917524:JFA983047 JOV917524:JOW983047 JYR917524:JYS983047 KIN917524:KIO983047 KSJ917524:KSK983047 LCF917524:LCG983047 LMB917524:LMC983047 LVX917524:LVY983047 MFT917524:MFU983047 MPP917524:MPQ983047 MZL917524:MZM983047 NJH917524:NJI983047 NTD917524:NTE983047 OCZ917524:ODA983047 OMV917524:OMW983047 OWR917524:OWS983047 PGN917524:PGO983047 PQJ917524:PQK983047 QAF917524:QAG983047 QKB917524:QKC983047 QTX917524:QTY983047 RDT917524:RDU983047 RNP917524:RNQ983047 RXL917524:RXM983047 SHH917524:SHI983047 SRD917524:SRE983047 TAZ917524:TBA983047 TKV917524:TKW983047 TUR917524:TUS983047 UEN917524:UEO983047 UOJ917524:UOK983047 UYF917524:UYG983047 VIB917524:VIC983047 VRX917524:VRY983047 WBT917524:WBU983047 WLP917524:WLQ983047 WVL917524:WVM983047 D983060:E1048576 IZ983060:JA1048576 SV983060:SW1048576 ACR983060:ACS1048576 AMN983060:AMO1048576 AWJ983060:AWK1048576 BGF983060:BGG1048576 BQB983060:BQC1048576 BZX983060:BZY1048576 CJT983060:CJU1048576 CTP983060:CTQ1048576 DDL983060:DDM1048576 DNH983060:DNI1048576 DXD983060:DXE1048576 EGZ983060:EHA1048576 EQV983060:EQW1048576 FAR983060:FAS1048576 FKN983060:FKO1048576 FUJ983060:FUK1048576 GEF983060:GEG1048576 GOB983060:GOC1048576 GXX983060:GXY1048576 HHT983060:HHU1048576 HRP983060:HRQ1048576 IBL983060:IBM1048576 ILH983060:ILI1048576 IVD983060:IVE1048576 JEZ983060:JFA1048576 JOV983060:JOW1048576 JYR983060:JYS1048576 KIN983060:KIO1048576 KSJ983060:KSK1048576 LCF983060:LCG1048576 LMB983060:LMC1048576 LVX983060:LVY1048576 MFT983060:MFU1048576 MPP983060:MPQ1048576 MZL983060:MZM1048576 NJH983060:NJI1048576 NTD983060:NTE1048576 OCZ983060:ODA1048576 OMV983060:OMW1048576 OWR983060:OWS1048576 PGN983060:PGO1048576 PQJ983060:PQK1048576 QAF983060:QAG1048576 QKB983060:QKC1048576 QTX983060:QTY1048576 RDT983060:RDU1048576 RNP983060:RNQ1048576 RXL983060:RXM1048576 SHH983060:SHI1048576 SRD983060:SRE1048576 TAZ983060:TBA1048576 TKV983060:TKW1048576 TUR983060:TUS1048576 UEN983060:UEO1048576 UOJ983060:UOK1048576 UYF983060:UYG1048576 VIB983060:VIC1048576 VRX983060:VRY1048576 WBT983060:WBU1048576 WLP983060:WLQ1048576 WVL983060:WVM1048576 F1:F1048576 JB1:JB1048576 SX1:SX1048576 ACT1:ACT1048576 AMP1:AMP1048576 AWL1:AWL1048576 BGH1:BGH1048576 BQD1:BQD1048576 BZZ1:BZZ1048576 CJV1:CJV1048576 CTR1:CTR1048576 DDN1:DDN1048576 DNJ1:DNJ1048576 DXF1:DXF1048576 EHB1:EHB1048576 EQX1:EQX1048576 FAT1:FAT1048576 FKP1:FKP1048576 FUL1:FUL1048576 GEH1:GEH1048576 GOD1:GOD1048576 GXZ1:GXZ1048576 HHV1:HHV1048576 HRR1:HRR1048576 IBN1:IBN1048576 ILJ1:ILJ1048576 IVF1:IVF1048576 JFB1:JFB1048576 JOX1:JOX1048576 JYT1:JYT1048576 KIP1:KIP1048576 KSL1:KSL1048576 LCH1:LCH1048576 LMD1:LMD1048576 LVZ1:LVZ1048576 MFV1:MFV1048576 MPR1:MPR1048576 MZN1:MZN1048576 NJJ1:NJJ1048576 NTF1:NTF1048576 ODB1:ODB1048576 OMX1:OMX1048576 OWT1:OWT1048576 PGP1:PGP1048576 PQL1:PQL1048576 QAH1:QAH1048576 QKD1:QKD1048576 QTZ1:QTZ1048576 RDV1:RDV1048576 RNR1:RNR1048576 RXN1:RXN1048576 SHJ1:SHJ1048576 SRF1:SRF1048576 TBB1:TBB1048576 TKX1:TKX1048576 TUT1:TUT1048576 UEP1:UEP1048576 UOL1:UOL1048576 UYH1:UYH1048576 VID1:VID1048576 VRZ1:VRZ1048576 WBV1:WBV1048576 WLR1:WLR1048576 WVN1:WVN1048576 D1:E7 IZ1:JA7 SV1:SW7 ACR1:ACS7 AMN1:AMO7 AWJ1:AWK7 BGF1:BGG7 BQB1:BQC7 BZX1:BZY7 CJT1:CJU7 CTP1:CTQ7 DDL1:DDM7 DNH1:DNI7 DXD1:DXE7 EGZ1:EHA7 EQV1:EQW7 FAR1:FAS7 FKN1:FKO7 FUJ1:FUK7 GEF1:GEG7 GOB1:GOC7 GXX1:GXY7 HHT1:HHU7 HRP1:HRQ7 IBL1:IBM7 ILH1:ILI7 IVD1:IVE7 JEZ1:JFA7 JOV1:JOW7 JYR1:JYS7 KIN1:KIO7 KSJ1:KSK7 LCF1:LCG7 LMB1:LMC7 LVX1:LVY7 MFT1:MFU7 MPP1:MPQ7 MZL1:MZM7 NJH1:NJI7 NTD1:NTE7 OCZ1:ODA7 OMV1:OMW7 OWR1:OWS7 PGN1:PGO7 PQJ1:PQK7 QAF1:QAG7 QKB1:QKC7 QTX1:QTY7 RDT1:RDU7 RNP1:RNQ7 RXL1:RXM7 SHH1:SHI7 SRD1:SRE7 TAZ1:TBA7 TKV1:TKW7 TUR1:TUS7 UEN1:UEO7 UOJ1:UOK7 UYF1:UYG7 VIB1:VIC7 VRX1:VRY7 WBT1:WBU7 WLP1:WLQ7 WVL1:WVM7 Q1:AZ1048576 JM1:KV1048576 TI1:UR1048576 ADE1:AEN1048576 ANA1:AOJ1048576 AWW1:AYF1048576 BGS1:BIB1048576 BQO1:BRX1048576 CAK1:CBT1048576 CKG1:CLP1048576 CUC1:CVL1048576 DDY1:DFH1048576 DNU1:DPD1048576 DXQ1:DYZ1048576 EHM1:EIV1048576 ERI1:ESR1048576 FBE1:FCN1048576 FLA1:FMJ1048576 FUW1:FWF1048576 GES1:GGB1048576 GOO1:GPX1048576 GYK1:GZT1048576 HIG1:HJP1048576 HSC1:HTL1048576 IBY1:IDH1048576 ILU1:IND1048576 IVQ1:IWZ1048576 JFM1:JGV1048576 JPI1:JQR1048576 JZE1:KAN1048576 KJA1:KKJ1048576 KSW1:KUF1048576 LCS1:LEB1048576 LMO1:LNX1048576 LWK1:LXT1048576 MGG1:MHP1048576 MQC1:MRL1048576 MZY1:NBH1048576 NJU1:NLD1048576 NTQ1:NUZ1048576 ODM1:OEV1048576 ONI1:OOR1048576 OXE1:OYN1048576 PHA1:PIJ1048576 PQW1:PSF1048576 QAS1:QCB1048576 QKO1:QLX1048576 QUK1:QVT1048576 REG1:RFP1048576 ROC1:RPL1048576 RXY1:RZH1048576 SHU1:SJD1048576 SRQ1:SSZ1048576 TBM1:TCV1048576 TLI1:TMR1048576 TVE1:TWN1048576 UFA1:UGJ1048576 UOW1:UQF1048576 UYS1:VAB1048576 VIO1:VJX1048576 VSK1:VTT1048576 WCG1:WDP1048576 WMC1:WNL1048576 WVY1:WXH1048576 A1:A16 IW1:IW16 SS1:SS16 ACO1:ACO16 AMK1:AMK16 AWG1:AWG16 BGC1:BGC16 BPY1:BPY16 BZU1:BZU16 CJQ1:CJQ16 CTM1:CTM16 DDI1:DDI16 DNE1:DNE16 DXA1:DXA16 EGW1:EGW16 EQS1:EQS16 FAO1:FAO16 FKK1:FKK16 FUG1:FUG16 GEC1:GEC16 GNY1:GNY16 GXU1:GXU16 HHQ1:HHQ16 HRM1:HRM16 IBI1:IBI16 ILE1:ILE16 IVA1:IVA16 JEW1:JEW16 JOS1:JOS16 JYO1:JYO16 KIK1:KIK16 KSG1:KSG16 LCC1:LCC16 LLY1:LLY16 LVU1:LVU16 MFQ1:MFQ16 MPM1:MPM16 MZI1:MZI16 NJE1:NJE16 NTA1:NTA16 OCW1:OCW16 OMS1:OMS16 OWO1:OWO16 PGK1:PGK16 PQG1:PQG16 QAC1:QAC16 QJY1:QJY16 QTU1:QTU16 RDQ1:RDQ16 RNM1:RNM16 RXI1:RXI16 SHE1:SHE16 SRA1:SRA16 TAW1:TAW16 TKS1:TKS16 TUO1:TUO16 UEK1:UEK16 UOG1:UOG16 UYC1:UYC16 VHY1:VHY16 VRU1:VRU16 WBQ1:WBQ16 WLM1:WLM16 WVI1:WVI16 A48:A65552 IW48:IW65552 SS48:SS65552 ACO48:ACO65552 AMK48:AMK65552 AWG48:AWG65552 BGC48:BGC65552 BPY48:BPY65552 BZU48:BZU65552 CJQ48:CJQ65552 CTM48:CTM65552 DDI48:DDI65552 DNE48:DNE65552 DXA48:DXA65552 EGW48:EGW65552 EQS48:EQS65552 FAO48:FAO65552 FKK48:FKK65552 FUG48:FUG65552 GEC48:GEC65552 GNY48:GNY65552 GXU48:GXU65552 HHQ48:HHQ65552 HRM48:HRM65552 IBI48:IBI65552 ILE48:ILE65552 IVA48:IVA65552 JEW48:JEW65552 JOS48:JOS65552 JYO48:JYO65552 KIK48:KIK65552 KSG48:KSG65552 LCC48:LCC65552 LLY48:LLY65552 LVU48:LVU65552 MFQ48:MFQ65552 MPM48:MPM65552 MZI48:MZI65552 NJE48:NJE65552 NTA48:NTA65552 OCW48:OCW65552 OMS48:OMS65552 OWO48:OWO65552 PGK48:PGK65552 PQG48:PQG65552 QAC48:QAC65552 QJY48:QJY65552 QTU48:QTU65552 RDQ48:RDQ65552 RNM48:RNM65552 RXI48:RXI65552 SHE48:SHE65552 SRA48:SRA65552 TAW48:TAW65552 TKS48:TKS65552 TUO48:TUO65552 UEK48:UEK65552 UOG48:UOG65552 UYC48:UYC65552 VHY48:VHY65552 VRU48:VRU65552 WBQ48:WBQ65552 WLM48:WLM65552 WVI48:WVI65552 A65584:A131088 IW65584:IW131088 SS65584:SS131088 ACO65584:ACO131088 AMK65584:AMK131088 AWG65584:AWG131088 BGC65584:BGC131088 BPY65584:BPY131088 BZU65584:BZU131088 CJQ65584:CJQ131088 CTM65584:CTM131088 DDI65584:DDI131088 DNE65584:DNE131088 DXA65584:DXA131088 EGW65584:EGW131088 EQS65584:EQS131088 FAO65584:FAO131088 FKK65584:FKK131088 FUG65584:FUG131088 GEC65584:GEC131088 GNY65584:GNY131088 GXU65584:GXU131088 HHQ65584:HHQ131088 HRM65584:HRM131088 IBI65584:IBI131088 ILE65584:ILE131088 IVA65584:IVA131088 JEW65584:JEW131088 JOS65584:JOS131088 JYO65584:JYO131088 KIK65584:KIK131088 KSG65584:KSG131088 LCC65584:LCC131088 LLY65584:LLY131088 LVU65584:LVU131088 MFQ65584:MFQ131088 MPM65584:MPM131088 MZI65584:MZI131088 NJE65584:NJE131088 NTA65584:NTA131088 OCW65584:OCW131088 OMS65584:OMS131088 OWO65584:OWO131088 PGK65584:PGK131088 PQG65584:PQG131088 QAC65584:QAC131088 QJY65584:QJY131088 QTU65584:QTU131088 RDQ65584:RDQ131088 RNM65584:RNM131088 RXI65584:RXI131088 SHE65584:SHE131088 SRA65584:SRA131088 TAW65584:TAW131088 TKS65584:TKS131088 TUO65584:TUO131088 UEK65584:UEK131088 UOG65584:UOG131088 UYC65584:UYC131088 VHY65584:VHY131088 VRU65584:VRU131088 WBQ65584:WBQ131088 WLM65584:WLM131088 WVI65584:WVI131088 A131120:A196624 IW131120:IW196624 SS131120:SS196624 ACO131120:ACO196624 AMK131120:AMK196624 AWG131120:AWG196624 BGC131120:BGC196624 BPY131120:BPY196624 BZU131120:BZU196624 CJQ131120:CJQ196624 CTM131120:CTM196624 DDI131120:DDI196624 DNE131120:DNE196624 DXA131120:DXA196624 EGW131120:EGW196624 EQS131120:EQS196624 FAO131120:FAO196624 FKK131120:FKK196624 FUG131120:FUG196624 GEC131120:GEC196624 GNY131120:GNY196624 GXU131120:GXU196624 HHQ131120:HHQ196624 HRM131120:HRM196624 IBI131120:IBI196624 ILE131120:ILE196624 IVA131120:IVA196624 JEW131120:JEW196624 JOS131120:JOS196624 JYO131120:JYO196624 KIK131120:KIK196624 KSG131120:KSG196624 LCC131120:LCC196624 LLY131120:LLY196624 LVU131120:LVU196624 MFQ131120:MFQ196624 MPM131120:MPM196624 MZI131120:MZI196624 NJE131120:NJE196624 NTA131120:NTA196624 OCW131120:OCW196624 OMS131120:OMS196624 OWO131120:OWO196624 PGK131120:PGK196624 PQG131120:PQG196624 QAC131120:QAC196624 QJY131120:QJY196624 QTU131120:QTU196624 RDQ131120:RDQ196624 RNM131120:RNM196624 RXI131120:RXI196624 SHE131120:SHE196624 SRA131120:SRA196624 TAW131120:TAW196624 TKS131120:TKS196624 TUO131120:TUO196624 UEK131120:UEK196624 UOG131120:UOG196624 UYC131120:UYC196624 VHY131120:VHY196624 VRU131120:VRU196624 WBQ131120:WBQ196624 WLM131120:WLM196624 WVI131120:WVI196624 A196656:A262160 IW196656:IW262160 SS196656:SS262160 ACO196656:ACO262160 AMK196656:AMK262160 AWG196656:AWG262160 BGC196656:BGC262160 BPY196656:BPY262160 BZU196656:BZU262160 CJQ196656:CJQ262160 CTM196656:CTM262160 DDI196656:DDI262160 DNE196656:DNE262160 DXA196656:DXA262160 EGW196656:EGW262160 EQS196656:EQS262160 FAO196656:FAO262160 FKK196656:FKK262160 FUG196656:FUG262160 GEC196656:GEC262160 GNY196656:GNY262160 GXU196656:GXU262160 HHQ196656:HHQ262160 HRM196656:HRM262160 IBI196656:IBI262160 ILE196656:ILE262160 IVA196656:IVA262160 JEW196656:JEW262160 JOS196656:JOS262160 JYO196656:JYO262160 KIK196656:KIK262160 KSG196656:KSG262160 LCC196656:LCC262160 LLY196656:LLY262160 LVU196656:LVU262160 MFQ196656:MFQ262160 MPM196656:MPM262160 MZI196656:MZI262160 NJE196656:NJE262160 NTA196656:NTA262160 OCW196656:OCW262160 OMS196656:OMS262160 OWO196656:OWO262160 PGK196656:PGK262160 PQG196656:PQG262160 QAC196656:QAC262160 QJY196656:QJY262160 QTU196656:QTU262160 RDQ196656:RDQ262160 RNM196656:RNM262160 RXI196656:RXI262160 SHE196656:SHE262160 SRA196656:SRA262160 TAW196656:TAW262160 TKS196656:TKS262160 TUO196656:TUO262160 UEK196656:UEK262160 UOG196656:UOG262160 UYC196656:UYC262160 VHY196656:VHY262160 VRU196656:VRU262160 WBQ196656:WBQ262160 WLM196656:WLM262160 WVI196656:WVI262160 A262192:A327696 IW262192:IW327696 SS262192:SS327696 ACO262192:ACO327696 AMK262192:AMK327696 AWG262192:AWG327696 BGC262192:BGC327696 BPY262192:BPY327696 BZU262192:BZU327696 CJQ262192:CJQ327696 CTM262192:CTM327696 DDI262192:DDI327696 DNE262192:DNE327696 DXA262192:DXA327696 EGW262192:EGW327696 EQS262192:EQS327696 FAO262192:FAO327696 FKK262192:FKK327696 FUG262192:FUG327696 GEC262192:GEC327696 GNY262192:GNY327696 GXU262192:GXU327696 HHQ262192:HHQ327696 HRM262192:HRM327696 IBI262192:IBI327696 ILE262192:ILE327696 IVA262192:IVA327696 JEW262192:JEW327696 JOS262192:JOS327696 JYO262192:JYO327696 KIK262192:KIK327696 KSG262192:KSG327696 LCC262192:LCC327696 LLY262192:LLY327696 LVU262192:LVU327696 MFQ262192:MFQ327696 MPM262192:MPM327696 MZI262192:MZI327696 NJE262192:NJE327696 NTA262192:NTA327696 OCW262192:OCW327696 OMS262192:OMS327696 OWO262192:OWO327696 PGK262192:PGK327696 PQG262192:PQG327696 QAC262192:QAC327696 QJY262192:QJY327696 QTU262192:QTU327696 RDQ262192:RDQ327696 RNM262192:RNM327696 RXI262192:RXI327696 SHE262192:SHE327696 SRA262192:SRA327696 TAW262192:TAW327696 TKS262192:TKS327696 TUO262192:TUO327696 UEK262192:UEK327696 UOG262192:UOG327696 UYC262192:UYC327696 VHY262192:VHY327696 VRU262192:VRU327696 WBQ262192:WBQ327696 WLM262192:WLM327696 WVI262192:WVI327696 A327728:A393232 IW327728:IW393232 SS327728:SS393232 ACO327728:ACO393232 AMK327728:AMK393232 AWG327728:AWG393232 BGC327728:BGC393232 BPY327728:BPY393232 BZU327728:BZU393232 CJQ327728:CJQ393232 CTM327728:CTM393232 DDI327728:DDI393232 DNE327728:DNE393232 DXA327728:DXA393232 EGW327728:EGW393232 EQS327728:EQS393232 FAO327728:FAO393232 FKK327728:FKK393232 FUG327728:FUG393232 GEC327728:GEC393232 GNY327728:GNY393232 GXU327728:GXU393232 HHQ327728:HHQ393232 HRM327728:HRM393232 IBI327728:IBI393232 ILE327728:ILE393232 IVA327728:IVA393232 JEW327728:JEW393232 JOS327728:JOS393232 JYO327728:JYO393232 KIK327728:KIK393232 KSG327728:KSG393232 LCC327728:LCC393232 LLY327728:LLY393232 LVU327728:LVU393232 MFQ327728:MFQ393232 MPM327728:MPM393232 MZI327728:MZI393232 NJE327728:NJE393232 NTA327728:NTA393232 OCW327728:OCW393232 OMS327728:OMS393232 OWO327728:OWO393232 PGK327728:PGK393232 PQG327728:PQG393232 QAC327728:QAC393232 QJY327728:QJY393232 QTU327728:QTU393232 RDQ327728:RDQ393232 RNM327728:RNM393232 RXI327728:RXI393232 SHE327728:SHE393232 SRA327728:SRA393232 TAW327728:TAW393232 TKS327728:TKS393232 TUO327728:TUO393232 UEK327728:UEK393232 UOG327728:UOG393232 UYC327728:UYC393232 VHY327728:VHY393232 VRU327728:VRU393232 WBQ327728:WBQ393232 WLM327728:WLM393232 WVI327728:WVI393232 A393264:A458768 IW393264:IW458768 SS393264:SS458768 ACO393264:ACO458768 AMK393264:AMK458768 AWG393264:AWG458768 BGC393264:BGC458768 BPY393264:BPY458768 BZU393264:BZU458768 CJQ393264:CJQ458768 CTM393264:CTM458768 DDI393264:DDI458768 DNE393264:DNE458768 DXA393264:DXA458768 EGW393264:EGW458768 EQS393264:EQS458768 FAO393264:FAO458768 FKK393264:FKK458768 FUG393264:FUG458768 GEC393264:GEC458768 GNY393264:GNY458768 GXU393264:GXU458768 HHQ393264:HHQ458768 HRM393264:HRM458768 IBI393264:IBI458768 ILE393264:ILE458768 IVA393264:IVA458768 JEW393264:JEW458768 JOS393264:JOS458768 JYO393264:JYO458768 KIK393264:KIK458768 KSG393264:KSG458768 LCC393264:LCC458768 LLY393264:LLY458768 LVU393264:LVU458768 MFQ393264:MFQ458768 MPM393264:MPM458768 MZI393264:MZI458768 NJE393264:NJE458768 NTA393264:NTA458768 OCW393264:OCW458768 OMS393264:OMS458768 OWO393264:OWO458768 PGK393264:PGK458768 PQG393264:PQG458768 QAC393264:QAC458768 QJY393264:QJY458768 QTU393264:QTU458768 RDQ393264:RDQ458768 RNM393264:RNM458768 RXI393264:RXI458768 SHE393264:SHE458768 SRA393264:SRA458768 TAW393264:TAW458768 TKS393264:TKS458768 TUO393264:TUO458768 UEK393264:UEK458768 UOG393264:UOG458768 UYC393264:UYC458768 VHY393264:VHY458768 VRU393264:VRU458768 WBQ393264:WBQ458768 WLM393264:WLM458768 WVI393264:WVI458768 A458800:A524304 IW458800:IW524304 SS458800:SS524304 ACO458800:ACO524304 AMK458800:AMK524304 AWG458800:AWG524304 BGC458800:BGC524304 BPY458800:BPY524304 BZU458800:BZU524304 CJQ458800:CJQ524304 CTM458800:CTM524304 DDI458800:DDI524304 DNE458800:DNE524304 DXA458800:DXA524304 EGW458800:EGW524304 EQS458800:EQS524304 FAO458800:FAO524304 FKK458800:FKK524304 FUG458800:FUG524304 GEC458800:GEC524304 GNY458800:GNY524304 GXU458800:GXU524304 HHQ458800:HHQ524304 HRM458800:HRM524304 IBI458800:IBI524304 ILE458800:ILE524304 IVA458800:IVA524304 JEW458800:JEW524304 JOS458800:JOS524304 JYO458800:JYO524304 KIK458800:KIK524304 KSG458800:KSG524304 LCC458800:LCC524304 LLY458800:LLY524304 LVU458800:LVU524304 MFQ458800:MFQ524304 MPM458800:MPM524304 MZI458800:MZI524304 NJE458800:NJE524304 NTA458800:NTA524304 OCW458800:OCW524304 OMS458800:OMS524304 OWO458800:OWO524304 PGK458800:PGK524304 PQG458800:PQG524304 QAC458800:QAC524304 QJY458800:QJY524304 QTU458800:QTU524304 RDQ458800:RDQ524304 RNM458800:RNM524304 RXI458800:RXI524304 SHE458800:SHE524304 SRA458800:SRA524304 TAW458800:TAW524304 TKS458800:TKS524304 TUO458800:TUO524304 UEK458800:UEK524304 UOG458800:UOG524304 UYC458800:UYC524304 VHY458800:VHY524304 VRU458800:VRU524304 WBQ458800:WBQ524304 WLM458800:WLM524304 WVI458800:WVI524304 A524336:A589840 IW524336:IW589840 SS524336:SS589840 ACO524336:ACO589840 AMK524336:AMK589840 AWG524336:AWG589840 BGC524336:BGC589840 BPY524336:BPY589840 BZU524336:BZU589840 CJQ524336:CJQ589840 CTM524336:CTM589840 DDI524336:DDI589840 DNE524336:DNE589840 DXA524336:DXA589840 EGW524336:EGW589840 EQS524336:EQS589840 FAO524336:FAO589840 FKK524336:FKK589840 FUG524336:FUG589840 GEC524336:GEC589840 GNY524336:GNY589840 GXU524336:GXU589840 HHQ524336:HHQ589840 HRM524336:HRM589840 IBI524336:IBI589840 ILE524336:ILE589840 IVA524336:IVA589840 JEW524336:JEW589840 JOS524336:JOS589840 JYO524336:JYO589840 KIK524336:KIK589840 KSG524336:KSG589840 LCC524336:LCC589840 LLY524336:LLY589840 LVU524336:LVU589840 MFQ524336:MFQ589840 MPM524336:MPM589840 MZI524336:MZI589840 NJE524336:NJE589840 NTA524336:NTA589840 OCW524336:OCW589840 OMS524336:OMS589840 OWO524336:OWO589840 PGK524336:PGK589840 PQG524336:PQG589840 QAC524336:QAC589840 QJY524336:QJY589840 QTU524336:QTU589840 RDQ524336:RDQ589840 RNM524336:RNM589840 RXI524336:RXI589840 SHE524336:SHE589840 SRA524336:SRA589840 TAW524336:TAW589840 TKS524336:TKS589840 TUO524336:TUO589840 UEK524336:UEK589840 UOG524336:UOG589840 UYC524336:UYC589840 VHY524336:VHY589840 VRU524336:VRU589840 WBQ524336:WBQ589840 WLM524336:WLM589840 WVI524336:WVI589840 A589872:A655376 IW589872:IW655376 SS589872:SS655376 ACO589872:ACO655376 AMK589872:AMK655376 AWG589872:AWG655376 BGC589872:BGC655376 BPY589872:BPY655376 BZU589872:BZU655376 CJQ589872:CJQ655376 CTM589872:CTM655376 DDI589872:DDI655376 DNE589872:DNE655376 DXA589872:DXA655376 EGW589872:EGW655376 EQS589872:EQS655376 FAO589872:FAO655376 FKK589872:FKK655376 FUG589872:FUG655376 GEC589872:GEC655376 GNY589872:GNY655376 GXU589872:GXU655376 HHQ589872:HHQ655376 HRM589872:HRM655376 IBI589872:IBI655376 ILE589872:ILE655376 IVA589872:IVA655376 JEW589872:JEW655376 JOS589872:JOS655376 JYO589872:JYO655376 KIK589872:KIK655376 KSG589872:KSG655376 LCC589872:LCC655376 LLY589872:LLY655376 LVU589872:LVU655376 MFQ589872:MFQ655376 MPM589872:MPM655376 MZI589872:MZI655376 NJE589872:NJE655376 NTA589872:NTA655376 OCW589872:OCW655376 OMS589872:OMS655376 OWO589872:OWO655376 PGK589872:PGK655376 PQG589872:PQG655376 QAC589872:QAC655376 QJY589872:QJY655376 QTU589872:QTU655376 RDQ589872:RDQ655376 RNM589872:RNM655376 RXI589872:RXI655376 SHE589872:SHE655376 SRA589872:SRA655376 TAW589872:TAW655376 TKS589872:TKS655376 TUO589872:TUO655376 UEK589872:UEK655376 UOG589872:UOG655376 UYC589872:UYC655376 VHY589872:VHY655376 VRU589872:VRU655376 WBQ589872:WBQ655376 WLM589872:WLM655376 WVI589872:WVI655376 A655408:A720912 IW655408:IW720912 SS655408:SS720912 ACO655408:ACO720912 AMK655408:AMK720912 AWG655408:AWG720912 BGC655408:BGC720912 BPY655408:BPY720912 BZU655408:BZU720912 CJQ655408:CJQ720912 CTM655408:CTM720912 DDI655408:DDI720912 DNE655408:DNE720912 DXA655408:DXA720912 EGW655408:EGW720912 EQS655408:EQS720912 FAO655408:FAO720912 FKK655408:FKK720912 FUG655408:FUG720912 GEC655408:GEC720912 GNY655408:GNY720912 GXU655408:GXU720912 HHQ655408:HHQ720912 HRM655408:HRM720912 IBI655408:IBI720912 ILE655408:ILE720912 IVA655408:IVA720912 JEW655408:JEW720912 JOS655408:JOS720912 JYO655408:JYO720912 KIK655408:KIK720912 KSG655408:KSG720912 LCC655408:LCC720912 LLY655408:LLY720912 LVU655408:LVU720912 MFQ655408:MFQ720912 MPM655408:MPM720912 MZI655408:MZI720912 NJE655408:NJE720912 NTA655408:NTA720912 OCW655408:OCW720912 OMS655408:OMS720912 OWO655408:OWO720912 PGK655408:PGK720912 PQG655408:PQG720912 QAC655408:QAC720912 QJY655408:QJY720912 QTU655408:QTU720912 RDQ655408:RDQ720912 RNM655408:RNM720912 RXI655408:RXI720912 SHE655408:SHE720912 SRA655408:SRA720912 TAW655408:TAW720912 TKS655408:TKS720912 TUO655408:TUO720912 UEK655408:UEK720912 UOG655408:UOG720912 UYC655408:UYC720912 VHY655408:VHY720912 VRU655408:VRU720912 WBQ655408:WBQ720912 WLM655408:WLM720912 WVI655408:WVI720912 A720944:A786448 IW720944:IW786448 SS720944:SS786448 ACO720944:ACO786448 AMK720944:AMK786448 AWG720944:AWG786448 BGC720944:BGC786448 BPY720944:BPY786448 BZU720944:BZU786448 CJQ720944:CJQ786448 CTM720944:CTM786448 DDI720944:DDI786448 DNE720944:DNE786448 DXA720944:DXA786448 EGW720944:EGW786448 EQS720944:EQS786448 FAO720944:FAO786448 FKK720944:FKK786448 FUG720944:FUG786448 GEC720944:GEC786448 GNY720944:GNY786448 GXU720944:GXU786448 HHQ720944:HHQ786448 HRM720944:HRM786448 IBI720944:IBI786448 ILE720944:ILE786448 IVA720944:IVA786448 JEW720944:JEW786448 JOS720944:JOS786448 JYO720944:JYO786448 KIK720944:KIK786448 KSG720944:KSG786448 LCC720944:LCC786448 LLY720944:LLY786448 LVU720944:LVU786448 MFQ720944:MFQ786448 MPM720944:MPM786448 MZI720944:MZI786448 NJE720944:NJE786448 NTA720944:NTA786448 OCW720944:OCW786448 OMS720944:OMS786448 OWO720944:OWO786448 PGK720944:PGK786448 PQG720944:PQG786448 QAC720944:QAC786448 QJY720944:QJY786448 QTU720944:QTU786448 RDQ720944:RDQ786448 RNM720944:RNM786448 RXI720944:RXI786448 SHE720944:SHE786448 SRA720944:SRA786448 TAW720944:TAW786448 TKS720944:TKS786448 TUO720944:TUO786448 UEK720944:UEK786448 UOG720944:UOG786448 UYC720944:UYC786448 VHY720944:VHY786448 VRU720944:VRU786448 WBQ720944:WBQ786448 WLM720944:WLM786448 WVI720944:WVI786448 A786480:A851984 IW786480:IW851984 SS786480:SS851984 ACO786480:ACO851984 AMK786480:AMK851984 AWG786480:AWG851984 BGC786480:BGC851984 BPY786480:BPY851984 BZU786480:BZU851984 CJQ786480:CJQ851984 CTM786480:CTM851984 DDI786480:DDI851984 DNE786480:DNE851984 DXA786480:DXA851984 EGW786480:EGW851984 EQS786480:EQS851984 FAO786480:FAO851984 FKK786480:FKK851984 FUG786480:FUG851984 GEC786480:GEC851984 GNY786480:GNY851984 GXU786480:GXU851984 HHQ786480:HHQ851984 HRM786480:HRM851984 IBI786480:IBI851984 ILE786480:ILE851984 IVA786480:IVA851984 JEW786480:JEW851984 JOS786480:JOS851984 JYO786480:JYO851984 KIK786480:KIK851984 KSG786480:KSG851984 LCC786480:LCC851984 LLY786480:LLY851984 LVU786480:LVU851984 MFQ786480:MFQ851984 MPM786480:MPM851984 MZI786480:MZI851984 NJE786480:NJE851984 NTA786480:NTA851984 OCW786480:OCW851984 OMS786480:OMS851984 OWO786480:OWO851984 PGK786480:PGK851984 PQG786480:PQG851984 QAC786480:QAC851984 QJY786480:QJY851984 QTU786480:QTU851984 RDQ786480:RDQ851984 RNM786480:RNM851984 RXI786480:RXI851984 SHE786480:SHE851984 SRA786480:SRA851984 TAW786480:TAW851984 TKS786480:TKS851984 TUO786480:TUO851984 UEK786480:UEK851984 UOG786480:UOG851984 UYC786480:UYC851984 VHY786480:VHY851984 VRU786480:VRU851984 WBQ786480:WBQ851984 WLM786480:WLM851984 WVI786480:WVI851984 A852016:A917520 IW852016:IW917520 SS852016:SS917520 ACO852016:ACO917520 AMK852016:AMK917520 AWG852016:AWG917520 BGC852016:BGC917520 BPY852016:BPY917520 BZU852016:BZU917520 CJQ852016:CJQ917520 CTM852016:CTM917520 DDI852016:DDI917520 DNE852016:DNE917520 DXA852016:DXA917520 EGW852016:EGW917520 EQS852016:EQS917520 FAO852016:FAO917520 FKK852016:FKK917520 FUG852016:FUG917520 GEC852016:GEC917520 GNY852016:GNY917520 GXU852016:GXU917520 HHQ852016:HHQ917520 HRM852016:HRM917520 IBI852016:IBI917520 ILE852016:ILE917520 IVA852016:IVA917520 JEW852016:JEW917520 JOS852016:JOS917520 JYO852016:JYO917520 KIK852016:KIK917520 KSG852016:KSG917520 LCC852016:LCC917520 LLY852016:LLY917520 LVU852016:LVU917520 MFQ852016:MFQ917520 MPM852016:MPM917520 MZI852016:MZI917520 NJE852016:NJE917520 NTA852016:NTA917520 OCW852016:OCW917520 OMS852016:OMS917520 OWO852016:OWO917520 PGK852016:PGK917520 PQG852016:PQG917520 QAC852016:QAC917520 QJY852016:QJY917520 QTU852016:QTU917520 RDQ852016:RDQ917520 RNM852016:RNM917520 RXI852016:RXI917520 SHE852016:SHE917520 SRA852016:SRA917520 TAW852016:TAW917520 TKS852016:TKS917520 TUO852016:TUO917520 UEK852016:UEK917520 UOG852016:UOG917520 UYC852016:UYC917520 VHY852016:VHY917520 VRU852016:VRU917520 WBQ852016:WBQ917520 WLM852016:WLM917520 WVI852016:WVI917520 A917552:A983056 IW917552:IW983056 SS917552:SS983056 ACO917552:ACO983056 AMK917552:AMK983056 AWG917552:AWG983056 BGC917552:BGC983056 BPY917552:BPY983056 BZU917552:BZU983056 CJQ917552:CJQ983056 CTM917552:CTM983056 DDI917552:DDI983056 DNE917552:DNE983056 DXA917552:DXA983056 EGW917552:EGW983056 EQS917552:EQS983056 FAO917552:FAO983056 FKK917552:FKK983056 FUG917552:FUG983056 GEC917552:GEC983056 GNY917552:GNY983056 GXU917552:GXU983056 HHQ917552:HHQ983056 HRM917552:HRM983056 IBI917552:IBI983056 ILE917552:ILE983056 IVA917552:IVA983056 JEW917552:JEW983056 JOS917552:JOS983056 JYO917552:JYO983056 KIK917552:KIK983056 KSG917552:KSG983056 LCC917552:LCC983056 LLY917552:LLY983056 LVU917552:LVU983056 MFQ917552:MFQ983056 MPM917552:MPM983056 MZI917552:MZI983056 NJE917552:NJE983056 NTA917552:NTA983056 OCW917552:OCW983056 OMS917552:OMS983056 OWO917552:OWO983056 PGK917552:PGK983056 PQG917552:PQG983056 QAC917552:QAC983056 QJY917552:QJY983056 QTU917552:QTU983056 RDQ917552:RDQ983056 RNM917552:RNM983056 RXI917552:RXI983056 SHE917552:SHE983056 SRA917552:SRA983056 TAW917552:TAW983056 TKS917552:TKS983056 TUO917552:TUO983056 UEK917552:UEK983056 UOG917552:UOG983056 UYC917552:UYC983056 VHY917552:VHY983056 VRU917552:VRU983056 WBQ917552:WBQ983056 WLM917552:WLM983056 WVI917552:WVI983056 BI18:BJ65546 LE18:LF65546 VA18:VB65546 AEW18:AEX65546 AOS18:AOT65546 AYO18:AYP65546 BIK18:BIL65546 BSG18:BSH65546 CCC18:CCD65546 CLY18:CLZ65546 CVU18:CVV65546 DFQ18:DFR65546 DPM18:DPN65546 DZI18:DZJ65546 EJE18:EJF65546 ETA18:ETB65546 FCW18:FCX65546 FMS18:FMT65546 FWO18:FWP65546 GGK18:GGL65546 GQG18:GQH65546 HAC18:HAD65546 HJY18:HJZ65546 HTU18:HTV65546 IDQ18:IDR65546 INM18:INN65546 IXI18:IXJ65546 JHE18:JHF65546 JRA18:JRB65546 KAW18:KAX65546 KKS18:KKT65546 KUO18:KUP65546 LEK18:LEL65546 LOG18:LOH65546 LYC18:LYD65546 MHY18:MHZ65546 MRU18:MRV65546 NBQ18:NBR65546 NLM18:NLN65546 NVI18:NVJ65546 OFE18:OFF65546 OPA18:OPB65546 OYW18:OYX65546 PIS18:PIT65546 PSO18:PSP65546 QCK18:QCL65546 QMG18:QMH65546 QWC18:QWD65546 RFY18:RFZ65546 RPU18:RPV65546 RZQ18:RZR65546 SJM18:SJN65546 STI18:STJ65546 TDE18:TDF65546 TNA18:TNB65546 TWW18:TWX65546 UGS18:UGT65546 UQO18:UQP65546 VAK18:VAL65546 VKG18:VKH65546 VUC18:VUD65546 WDY18:WDZ65546 WNU18:WNV65546 WXQ18:WXR65546 BI65554:BJ131082 LE65554:LF131082 VA65554:VB131082 AEW65554:AEX131082 AOS65554:AOT131082 AYO65554:AYP131082 BIK65554:BIL131082 BSG65554:BSH131082 CCC65554:CCD131082 CLY65554:CLZ131082 CVU65554:CVV131082 DFQ65554:DFR131082 DPM65554:DPN131082 DZI65554:DZJ131082 EJE65554:EJF131082 ETA65554:ETB131082 FCW65554:FCX131082 FMS65554:FMT131082 FWO65554:FWP131082 GGK65554:GGL131082 GQG65554:GQH131082 HAC65554:HAD131082 HJY65554:HJZ131082 HTU65554:HTV131082 IDQ65554:IDR131082 INM65554:INN131082 IXI65554:IXJ131082 JHE65554:JHF131082 JRA65554:JRB131082 KAW65554:KAX131082 KKS65554:KKT131082 KUO65554:KUP131082 LEK65554:LEL131082 LOG65554:LOH131082 LYC65554:LYD131082 MHY65554:MHZ131082 MRU65554:MRV131082 NBQ65554:NBR131082 NLM65554:NLN131082 NVI65554:NVJ131082 OFE65554:OFF131082 OPA65554:OPB131082 OYW65554:OYX131082 PIS65554:PIT131082 PSO65554:PSP131082 QCK65554:QCL131082 QMG65554:QMH131082 QWC65554:QWD131082 RFY65554:RFZ131082 RPU65554:RPV131082 RZQ65554:RZR131082 SJM65554:SJN131082 STI65554:STJ131082 TDE65554:TDF131082 TNA65554:TNB131082 TWW65554:TWX131082 UGS65554:UGT131082 UQO65554:UQP131082 VAK65554:VAL131082 VKG65554:VKH131082 VUC65554:VUD131082 WDY65554:WDZ131082 WNU65554:WNV131082 WXQ65554:WXR131082 BI131090:BJ196618 LE131090:LF196618 VA131090:VB196618 AEW131090:AEX196618 AOS131090:AOT196618 AYO131090:AYP196618 BIK131090:BIL196618 BSG131090:BSH196618 CCC131090:CCD196618 CLY131090:CLZ196618 CVU131090:CVV196618 DFQ131090:DFR196618 DPM131090:DPN196618 DZI131090:DZJ196618 EJE131090:EJF196618 ETA131090:ETB196618 FCW131090:FCX196618 FMS131090:FMT196618 FWO131090:FWP196618 GGK131090:GGL196618 GQG131090:GQH196618 HAC131090:HAD196618 HJY131090:HJZ196618 HTU131090:HTV196618 IDQ131090:IDR196618 INM131090:INN196618 IXI131090:IXJ196618 JHE131090:JHF196618 JRA131090:JRB196618 KAW131090:KAX196618 KKS131090:KKT196618 KUO131090:KUP196618 LEK131090:LEL196618 LOG131090:LOH196618 LYC131090:LYD196618 MHY131090:MHZ196618 MRU131090:MRV196618 NBQ131090:NBR196618 NLM131090:NLN196618 NVI131090:NVJ196618 OFE131090:OFF196618 OPA131090:OPB196618 OYW131090:OYX196618 PIS131090:PIT196618 PSO131090:PSP196618 QCK131090:QCL196618 QMG131090:QMH196618 QWC131090:QWD196618 RFY131090:RFZ196618 RPU131090:RPV196618 RZQ131090:RZR196618 SJM131090:SJN196618 STI131090:STJ196618 TDE131090:TDF196618 TNA131090:TNB196618 TWW131090:TWX196618 UGS131090:UGT196618 UQO131090:UQP196618 VAK131090:VAL196618 VKG131090:VKH196618 VUC131090:VUD196618 WDY131090:WDZ196618 WNU131090:WNV196618 WXQ131090:WXR196618 BI196626:BJ262154 LE196626:LF262154 VA196626:VB262154 AEW196626:AEX262154 AOS196626:AOT262154 AYO196626:AYP262154 BIK196626:BIL262154 BSG196626:BSH262154 CCC196626:CCD262154 CLY196626:CLZ262154 CVU196626:CVV262154 DFQ196626:DFR262154 DPM196626:DPN262154 DZI196626:DZJ262154 EJE196626:EJF262154 ETA196626:ETB262154 FCW196626:FCX262154 FMS196626:FMT262154 FWO196626:FWP262154 GGK196626:GGL262154 GQG196626:GQH262154 HAC196626:HAD262154 HJY196626:HJZ262154 HTU196626:HTV262154 IDQ196626:IDR262154 INM196626:INN262154 IXI196626:IXJ262154 JHE196626:JHF262154 JRA196626:JRB262154 KAW196626:KAX262154 KKS196626:KKT262154 KUO196626:KUP262154 LEK196626:LEL262154 LOG196626:LOH262154 LYC196626:LYD262154 MHY196626:MHZ262154 MRU196626:MRV262154 NBQ196626:NBR262154 NLM196626:NLN262154 NVI196626:NVJ262154 OFE196626:OFF262154 OPA196626:OPB262154 OYW196626:OYX262154 PIS196626:PIT262154 PSO196626:PSP262154 QCK196626:QCL262154 QMG196626:QMH262154 QWC196626:QWD262154 RFY196626:RFZ262154 RPU196626:RPV262154 RZQ196626:RZR262154 SJM196626:SJN262154 STI196626:STJ262154 TDE196626:TDF262154 TNA196626:TNB262154 TWW196626:TWX262154 UGS196626:UGT262154 UQO196626:UQP262154 VAK196626:VAL262154 VKG196626:VKH262154 VUC196626:VUD262154 WDY196626:WDZ262154 WNU196626:WNV262154 WXQ196626:WXR262154 BI262162:BJ327690 LE262162:LF327690 VA262162:VB327690 AEW262162:AEX327690 AOS262162:AOT327690 AYO262162:AYP327690 BIK262162:BIL327690 BSG262162:BSH327690 CCC262162:CCD327690 CLY262162:CLZ327690 CVU262162:CVV327690 DFQ262162:DFR327690 DPM262162:DPN327690 DZI262162:DZJ327690 EJE262162:EJF327690 ETA262162:ETB327690 FCW262162:FCX327690 FMS262162:FMT327690 FWO262162:FWP327690 GGK262162:GGL327690 GQG262162:GQH327690 HAC262162:HAD327690 HJY262162:HJZ327690 HTU262162:HTV327690 IDQ262162:IDR327690 INM262162:INN327690 IXI262162:IXJ327690 JHE262162:JHF327690 JRA262162:JRB327690 KAW262162:KAX327690 KKS262162:KKT327690 KUO262162:KUP327690 LEK262162:LEL327690 LOG262162:LOH327690 LYC262162:LYD327690 MHY262162:MHZ327690 MRU262162:MRV327690 NBQ262162:NBR327690 NLM262162:NLN327690 NVI262162:NVJ327690 OFE262162:OFF327690 OPA262162:OPB327690 OYW262162:OYX327690 PIS262162:PIT327690 PSO262162:PSP327690 QCK262162:QCL327690 QMG262162:QMH327690 QWC262162:QWD327690 RFY262162:RFZ327690 RPU262162:RPV327690 RZQ262162:RZR327690 SJM262162:SJN327690 STI262162:STJ327690 TDE262162:TDF327690 TNA262162:TNB327690 TWW262162:TWX327690 UGS262162:UGT327690 UQO262162:UQP327690 VAK262162:VAL327690 VKG262162:VKH327690 VUC262162:VUD327690 WDY262162:WDZ327690 WNU262162:WNV327690 WXQ262162:WXR327690 BI327698:BJ393226 LE327698:LF393226 VA327698:VB393226 AEW327698:AEX393226 AOS327698:AOT393226 AYO327698:AYP393226 BIK327698:BIL393226 BSG327698:BSH393226 CCC327698:CCD393226 CLY327698:CLZ393226 CVU327698:CVV393226 DFQ327698:DFR393226 DPM327698:DPN393226 DZI327698:DZJ393226 EJE327698:EJF393226 ETA327698:ETB393226 FCW327698:FCX393226 FMS327698:FMT393226 FWO327698:FWP393226 GGK327698:GGL393226 GQG327698:GQH393226 HAC327698:HAD393226 HJY327698:HJZ393226 HTU327698:HTV393226 IDQ327698:IDR393226 INM327698:INN393226 IXI327698:IXJ393226 JHE327698:JHF393226 JRA327698:JRB393226 KAW327698:KAX393226 KKS327698:KKT393226 KUO327698:KUP393226 LEK327698:LEL393226 LOG327698:LOH393226 LYC327698:LYD393226 MHY327698:MHZ393226 MRU327698:MRV393226 NBQ327698:NBR393226 NLM327698:NLN393226 NVI327698:NVJ393226 OFE327698:OFF393226 OPA327698:OPB393226 OYW327698:OYX393226 PIS327698:PIT393226 PSO327698:PSP393226 QCK327698:QCL393226 QMG327698:QMH393226 QWC327698:QWD393226 RFY327698:RFZ393226 RPU327698:RPV393226 RZQ327698:RZR393226 SJM327698:SJN393226 STI327698:STJ393226 TDE327698:TDF393226 TNA327698:TNB393226 TWW327698:TWX393226 UGS327698:UGT393226 UQO327698:UQP393226 VAK327698:VAL393226 VKG327698:VKH393226 VUC327698:VUD393226 WDY327698:WDZ393226 WNU327698:WNV393226 WXQ327698:WXR393226 BI393234:BJ458762 LE393234:LF458762 VA393234:VB458762 AEW393234:AEX458762 AOS393234:AOT458762 AYO393234:AYP458762 BIK393234:BIL458762 BSG393234:BSH458762 CCC393234:CCD458762 CLY393234:CLZ458762 CVU393234:CVV458762 DFQ393234:DFR458762 DPM393234:DPN458762 DZI393234:DZJ458762 EJE393234:EJF458762 ETA393234:ETB458762 FCW393234:FCX458762 FMS393234:FMT458762 FWO393234:FWP458762 GGK393234:GGL458762 GQG393234:GQH458762 HAC393234:HAD458762 HJY393234:HJZ458762 HTU393234:HTV458762 IDQ393234:IDR458762 INM393234:INN458762 IXI393234:IXJ458762 JHE393234:JHF458762 JRA393234:JRB458762 KAW393234:KAX458762 KKS393234:KKT458762 KUO393234:KUP458762 LEK393234:LEL458762 LOG393234:LOH458762 LYC393234:LYD458762 MHY393234:MHZ458762 MRU393234:MRV458762 NBQ393234:NBR458762 NLM393234:NLN458762 NVI393234:NVJ458762 OFE393234:OFF458762 OPA393234:OPB458762 OYW393234:OYX458762 PIS393234:PIT458762 PSO393234:PSP458762 QCK393234:QCL458762 QMG393234:QMH458762 QWC393234:QWD458762 RFY393234:RFZ458762 RPU393234:RPV458762 RZQ393234:RZR458762 SJM393234:SJN458762 STI393234:STJ458762 TDE393234:TDF458762 TNA393234:TNB458762 TWW393234:TWX458762 UGS393234:UGT458762 UQO393234:UQP458762 VAK393234:VAL458762 VKG393234:VKH458762 VUC393234:VUD458762 WDY393234:WDZ458762 WNU393234:WNV458762 WXQ393234:WXR458762 BI458770:BJ524298 LE458770:LF524298 VA458770:VB524298 AEW458770:AEX524298 AOS458770:AOT524298 AYO458770:AYP524298 BIK458770:BIL524298 BSG458770:BSH524298 CCC458770:CCD524298 CLY458770:CLZ524298 CVU458770:CVV524298 DFQ458770:DFR524298 DPM458770:DPN524298 DZI458770:DZJ524298 EJE458770:EJF524298 ETA458770:ETB524298 FCW458770:FCX524298 FMS458770:FMT524298 FWO458770:FWP524298 GGK458770:GGL524298 GQG458770:GQH524298 HAC458770:HAD524298 HJY458770:HJZ524298 HTU458770:HTV524298 IDQ458770:IDR524298 INM458770:INN524298 IXI458770:IXJ524298 JHE458770:JHF524298 JRA458770:JRB524298 KAW458770:KAX524298 KKS458770:KKT524298 KUO458770:KUP524298 LEK458770:LEL524298 LOG458770:LOH524298 LYC458770:LYD524298 MHY458770:MHZ524298 MRU458770:MRV524298 NBQ458770:NBR524298 NLM458770:NLN524298 NVI458770:NVJ524298 OFE458770:OFF524298 OPA458770:OPB524298 OYW458770:OYX524298 PIS458770:PIT524298 PSO458770:PSP524298 QCK458770:QCL524298 QMG458770:QMH524298 QWC458770:QWD524298 RFY458770:RFZ524298 RPU458770:RPV524298 RZQ458770:RZR524298 SJM458770:SJN524298 STI458770:STJ524298 TDE458770:TDF524298 TNA458770:TNB524298 TWW458770:TWX524298 UGS458770:UGT524298 UQO458770:UQP524298 VAK458770:VAL524298 VKG458770:VKH524298 VUC458770:VUD524298 WDY458770:WDZ524298 WNU458770:WNV524298 WXQ458770:WXR524298 BI524306:BJ589834 LE524306:LF589834 VA524306:VB589834 AEW524306:AEX589834 AOS524306:AOT589834 AYO524306:AYP589834 BIK524306:BIL589834 BSG524306:BSH589834 CCC524306:CCD589834 CLY524306:CLZ589834 CVU524306:CVV589834 DFQ524306:DFR589834 DPM524306:DPN589834 DZI524306:DZJ589834 EJE524306:EJF589834 ETA524306:ETB589834 FCW524306:FCX589834 FMS524306:FMT589834 FWO524306:FWP589834 GGK524306:GGL589834 GQG524306:GQH589834 HAC524306:HAD589834 HJY524306:HJZ589834 HTU524306:HTV589834 IDQ524306:IDR589834 INM524306:INN589834 IXI524306:IXJ589834 JHE524306:JHF589834 JRA524306:JRB589834 KAW524306:KAX589834 KKS524306:KKT589834 KUO524306:KUP589834 LEK524306:LEL589834 LOG524306:LOH589834 LYC524306:LYD589834 MHY524306:MHZ589834 MRU524306:MRV589834 NBQ524306:NBR589834 NLM524306:NLN589834 NVI524306:NVJ589834 OFE524306:OFF589834 OPA524306:OPB589834 OYW524306:OYX589834 PIS524306:PIT589834 PSO524306:PSP589834 QCK524306:QCL589834 QMG524306:QMH589834 QWC524306:QWD589834 RFY524306:RFZ589834 RPU524306:RPV589834 RZQ524306:RZR589834 SJM524306:SJN589834 STI524306:STJ589834 TDE524306:TDF589834 TNA524306:TNB589834 TWW524306:TWX589834 UGS524306:UGT589834 UQO524306:UQP589834 VAK524306:VAL589834 VKG524306:VKH589834 VUC524306:VUD589834 WDY524306:WDZ589834 WNU524306:WNV589834 WXQ524306:WXR589834 BI589842:BJ655370 LE589842:LF655370 VA589842:VB655370 AEW589842:AEX655370 AOS589842:AOT655370 AYO589842:AYP655370 BIK589842:BIL655370 BSG589842:BSH655370 CCC589842:CCD655370 CLY589842:CLZ655370 CVU589842:CVV655370 DFQ589842:DFR655370 DPM589842:DPN655370 DZI589842:DZJ655370 EJE589842:EJF655370 ETA589842:ETB655370 FCW589842:FCX655370 FMS589842:FMT655370 FWO589842:FWP655370 GGK589842:GGL655370 GQG589842:GQH655370 HAC589842:HAD655370 HJY589842:HJZ655370 HTU589842:HTV655370 IDQ589842:IDR655370 INM589842:INN655370 IXI589842:IXJ655370 JHE589842:JHF655370 JRA589842:JRB655370 KAW589842:KAX655370 KKS589842:KKT655370 KUO589842:KUP655370 LEK589842:LEL655370 LOG589842:LOH655370 LYC589842:LYD655370 MHY589842:MHZ655370 MRU589842:MRV655370 NBQ589842:NBR655370 NLM589842:NLN655370 NVI589842:NVJ655370 OFE589842:OFF655370 OPA589842:OPB655370 OYW589842:OYX655370 PIS589842:PIT655370 PSO589842:PSP655370 QCK589842:QCL655370 QMG589842:QMH655370 QWC589842:QWD655370 RFY589842:RFZ655370 RPU589842:RPV655370 RZQ589842:RZR655370 SJM589842:SJN655370 STI589842:STJ655370 TDE589842:TDF655370 TNA589842:TNB655370 TWW589842:TWX655370 UGS589842:UGT655370 UQO589842:UQP655370 VAK589842:VAL655370 VKG589842:VKH655370 VUC589842:VUD655370 WDY589842:WDZ655370 WNU589842:WNV655370 WXQ589842:WXR655370 BI655378:BJ720906 LE655378:LF720906 VA655378:VB720906 AEW655378:AEX720906 AOS655378:AOT720906 AYO655378:AYP720906 BIK655378:BIL720906 BSG655378:BSH720906 CCC655378:CCD720906 CLY655378:CLZ720906 CVU655378:CVV720906 DFQ655378:DFR720906 DPM655378:DPN720906 DZI655378:DZJ720906 EJE655378:EJF720906 ETA655378:ETB720906 FCW655378:FCX720906 FMS655378:FMT720906 FWO655378:FWP720906 GGK655378:GGL720906 GQG655378:GQH720906 HAC655378:HAD720906 HJY655378:HJZ720906 HTU655378:HTV720906 IDQ655378:IDR720906 INM655378:INN720906 IXI655378:IXJ720906 JHE655378:JHF720906 JRA655378:JRB720906 KAW655378:KAX720906 KKS655378:KKT720906 KUO655378:KUP720906 LEK655378:LEL720906 LOG655378:LOH720906 LYC655378:LYD720906 MHY655378:MHZ720906 MRU655378:MRV720906 NBQ655378:NBR720906 NLM655378:NLN720906 NVI655378:NVJ720906 OFE655378:OFF720906 OPA655378:OPB720906 OYW655378:OYX720906 PIS655378:PIT720906 PSO655378:PSP720906 QCK655378:QCL720906 QMG655378:QMH720906 QWC655378:QWD720906 RFY655378:RFZ720906 RPU655378:RPV720906 RZQ655378:RZR720906 SJM655378:SJN720906 STI655378:STJ720906 TDE655378:TDF720906 TNA655378:TNB720906 TWW655378:TWX720906 UGS655378:UGT720906 UQO655378:UQP720906 VAK655378:VAL720906 VKG655378:VKH720906 VUC655378:VUD720906 WDY655378:WDZ720906 WNU655378:WNV720906 WXQ655378:WXR720906 BI720914:BJ786442 LE720914:LF786442 VA720914:VB786442 AEW720914:AEX786442 AOS720914:AOT786442 AYO720914:AYP786442 BIK720914:BIL786442 BSG720914:BSH786442 CCC720914:CCD786442 CLY720914:CLZ786442 CVU720914:CVV786442 DFQ720914:DFR786442 DPM720914:DPN786442 DZI720914:DZJ786442 EJE720914:EJF786442 ETA720914:ETB786442 FCW720914:FCX786442 FMS720914:FMT786442 FWO720914:FWP786442 GGK720914:GGL786442 GQG720914:GQH786442 HAC720914:HAD786442 HJY720914:HJZ786442 HTU720914:HTV786442 IDQ720914:IDR786442 INM720914:INN786442 IXI720914:IXJ786442 JHE720914:JHF786442 JRA720914:JRB786442 KAW720914:KAX786442 KKS720914:KKT786442 KUO720914:KUP786442 LEK720914:LEL786442 LOG720914:LOH786442 LYC720914:LYD786442 MHY720914:MHZ786442 MRU720914:MRV786442 NBQ720914:NBR786442 NLM720914:NLN786442 NVI720914:NVJ786442 OFE720914:OFF786442 OPA720914:OPB786442 OYW720914:OYX786442 PIS720914:PIT786442 PSO720914:PSP786442 QCK720914:QCL786442 QMG720914:QMH786442 QWC720914:QWD786442 RFY720914:RFZ786442 RPU720914:RPV786442 RZQ720914:RZR786442 SJM720914:SJN786442 STI720914:STJ786442 TDE720914:TDF786442 TNA720914:TNB786442 TWW720914:TWX786442 UGS720914:UGT786442 UQO720914:UQP786442 VAK720914:VAL786442 VKG720914:VKH786442 VUC720914:VUD786442 WDY720914:WDZ786442 WNU720914:WNV786442 WXQ720914:WXR786442 BI786450:BJ851978 LE786450:LF851978 VA786450:VB851978 AEW786450:AEX851978 AOS786450:AOT851978 AYO786450:AYP851978 BIK786450:BIL851978 BSG786450:BSH851978 CCC786450:CCD851978 CLY786450:CLZ851978 CVU786450:CVV851978 DFQ786450:DFR851978 DPM786450:DPN851978 DZI786450:DZJ851978 EJE786450:EJF851978 ETA786450:ETB851978 FCW786450:FCX851978 FMS786450:FMT851978 FWO786450:FWP851978 GGK786450:GGL851978 GQG786450:GQH851978 HAC786450:HAD851978 HJY786450:HJZ851978 HTU786450:HTV851978 IDQ786450:IDR851978 INM786450:INN851978 IXI786450:IXJ851978 JHE786450:JHF851978 JRA786450:JRB851978 KAW786450:KAX851978 KKS786450:KKT851978 KUO786450:KUP851978 LEK786450:LEL851978 LOG786450:LOH851978 LYC786450:LYD851978 MHY786450:MHZ851978 MRU786450:MRV851978 NBQ786450:NBR851978 NLM786450:NLN851978 NVI786450:NVJ851978 OFE786450:OFF851978 OPA786450:OPB851978 OYW786450:OYX851978 PIS786450:PIT851978 PSO786450:PSP851978 QCK786450:QCL851978 QMG786450:QMH851978 QWC786450:QWD851978 RFY786450:RFZ851978 RPU786450:RPV851978 RZQ786450:RZR851978 SJM786450:SJN851978 STI786450:STJ851978 TDE786450:TDF851978 TNA786450:TNB851978 TWW786450:TWX851978 UGS786450:UGT851978 UQO786450:UQP851978 VAK786450:VAL851978 VKG786450:VKH851978 VUC786450:VUD851978 WDY786450:WDZ851978 WNU786450:WNV851978 WXQ786450:WXR851978 BI851986:BJ917514 LE851986:LF917514 VA851986:VB917514 AEW851986:AEX917514 AOS851986:AOT917514 AYO851986:AYP917514 BIK851986:BIL917514 BSG851986:BSH917514 CCC851986:CCD917514 CLY851986:CLZ917514 CVU851986:CVV917514 DFQ851986:DFR917514 DPM851986:DPN917514 DZI851986:DZJ917514 EJE851986:EJF917514 ETA851986:ETB917514 FCW851986:FCX917514 FMS851986:FMT917514 FWO851986:FWP917514 GGK851986:GGL917514 GQG851986:GQH917514 HAC851986:HAD917514 HJY851986:HJZ917514 HTU851986:HTV917514 IDQ851986:IDR917514 INM851986:INN917514 IXI851986:IXJ917514 JHE851986:JHF917514 JRA851986:JRB917514 KAW851986:KAX917514 KKS851986:KKT917514 KUO851986:KUP917514 LEK851986:LEL917514 LOG851986:LOH917514 LYC851986:LYD917514 MHY851986:MHZ917514 MRU851986:MRV917514 NBQ851986:NBR917514 NLM851986:NLN917514 NVI851986:NVJ917514 OFE851986:OFF917514 OPA851986:OPB917514 OYW851986:OYX917514 PIS851986:PIT917514 PSO851986:PSP917514 QCK851986:QCL917514 QMG851986:QMH917514 QWC851986:QWD917514 RFY851986:RFZ917514 RPU851986:RPV917514 RZQ851986:RZR917514 SJM851986:SJN917514 STI851986:STJ917514 TDE851986:TDF917514 TNA851986:TNB917514 TWW851986:TWX917514 UGS851986:UGT917514 UQO851986:UQP917514 VAK851986:VAL917514 VKG851986:VKH917514 VUC851986:VUD917514 WDY851986:WDZ917514 WNU851986:WNV917514 WXQ851986:WXR917514 BI917522:BJ983050 LE917522:LF983050 VA917522:VB983050 AEW917522:AEX983050 AOS917522:AOT983050 AYO917522:AYP983050 BIK917522:BIL983050 BSG917522:BSH983050 CCC917522:CCD983050 CLY917522:CLZ983050 CVU917522:CVV983050 DFQ917522:DFR983050 DPM917522:DPN983050 DZI917522:DZJ983050 EJE917522:EJF983050 ETA917522:ETB983050 FCW917522:FCX983050 FMS917522:FMT983050 FWO917522:FWP983050 GGK917522:GGL983050 GQG917522:GQH983050 HAC917522:HAD983050 HJY917522:HJZ983050 HTU917522:HTV983050 IDQ917522:IDR983050 INM917522:INN983050 IXI917522:IXJ983050 JHE917522:JHF983050 JRA917522:JRB983050 KAW917522:KAX983050 KKS917522:KKT983050 KUO917522:KUP983050 LEK917522:LEL983050 LOG917522:LOH983050 LYC917522:LYD983050 MHY917522:MHZ983050 MRU917522:MRV983050 NBQ917522:NBR983050 NLM917522:NLN983050 NVI917522:NVJ983050 OFE917522:OFF983050 OPA917522:OPB983050 OYW917522:OYX983050 PIS917522:PIT983050 PSO917522:PSP983050 QCK917522:QCL983050 QMG917522:QMH983050 QWC917522:QWD983050 RFY917522:RFZ983050 RPU917522:RPV983050 RZQ917522:RZR983050 SJM917522:SJN983050 STI917522:STJ983050 TDE917522:TDF983050 TNA917522:TNB983050 TWW917522:TWX983050 UGS917522:UGT983050 UQO917522:UQP983050 VAK917522:VAL983050 VKG917522:VKH983050 VUC917522:VUD983050 WDY917522:WDZ983050 WNU917522:WNV983050 WXQ917522:WXR983050 BI983058:BJ1048576 LE983058:LF1048576 VA983058:VB1048576 AEW983058:AEX1048576 AOS983058:AOT1048576 AYO983058:AYP1048576 BIK983058:BIL1048576 BSG983058:BSH1048576 CCC983058:CCD1048576 CLY983058:CLZ1048576 CVU983058:CVV1048576 DFQ983058:DFR1048576 DPM983058:DPN1048576 DZI983058:DZJ1048576 EJE983058:EJF1048576 ETA983058:ETB1048576 FCW983058:FCX1048576 FMS983058:FMT1048576 FWO983058:FWP1048576 GGK983058:GGL1048576 GQG983058:GQH1048576 HAC983058:HAD1048576 HJY983058:HJZ1048576 HTU983058:HTV1048576 IDQ983058:IDR1048576 INM983058:INN1048576 IXI983058:IXJ1048576 JHE983058:JHF1048576 JRA983058:JRB1048576 KAW983058:KAX1048576 KKS983058:KKT1048576 KUO983058:KUP1048576 LEK983058:LEL1048576 LOG983058:LOH1048576 LYC983058:LYD1048576 MHY983058:MHZ1048576 MRU983058:MRV1048576 NBQ983058:NBR1048576 NLM983058:NLN1048576 NVI983058:NVJ1048576 OFE983058:OFF1048576 OPA983058:OPB1048576 OYW983058:OYX1048576 PIS983058:PIT1048576 PSO983058:PSP1048576 QCK983058:QCL1048576 QMG983058:QMH1048576 QWC983058:QWD1048576 RFY983058:RFZ1048576 RPU983058:RPV1048576 RZQ983058:RZR1048576 SJM983058:SJN1048576 STI983058:STJ1048576 TDE983058:TDF1048576 TNA983058:TNB1048576 TWW983058:TWX1048576 UGS983058:UGT1048576 UQO983058:UQP1048576 VAK983058:VAL1048576 VKG983058:VKH1048576 VUC983058:VUD1048576 WDY983058:WDZ1048576 WNU983058:WNV1048576 WXQ983058:WXR1048576 BK1:IV1048576 LG1:SR1048576 VC1:ACN1048576 AEY1:AMJ1048576 AOU1:AWF1048576 AYQ1:BGB1048576 BIM1:BPX1048576 BSI1:BZT1048576 CCE1:CJP1048576 CMA1:CTL1048576 CVW1:DDH1048576 DFS1:DND1048576 DPO1:DWZ1048576 DZK1:EGV1048576 EJG1:EQR1048576 ETC1:FAN1048576 FCY1:FKJ1048576 FMU1:FUF1048576 FWQ1:GEB1048576 GGM1:GNX1048576 GQI1:GXT1048576 HAE1:HHP1048576 HKA1:HRL1048576 HTW1:IBH1048576 IDS1:ILD1048576 INO1:IUZ1048576 IXK1:JEV1048576 JHG1:JOR1048576 JRC1:JYN1048576 KAY1:KIJ1048576 KKU1:KSF1048576 KUQ1:LCB1048576 LEM1:LLX1048576 LOI1:LVT1048576 LYE1:MFP1048576 MIA1:MPL1048576 MRW1:MZH1048576 NBS1:NJD1048576 NLO1:NSZ1048576 NVK1:OCV1048576 OFG1:OMR1048576 OPC1:OWN1048576 OYY1:PGJ1048576 PIU1:PQF1048576 PSQ1:QAB1048576 QCM1:QJX1048576 QMI1:QTT1048576 QWE1:RDP1048576 RGA1:RNL1048576 RPW1:RXH1048576 RZS1:SHD1048576 SJO1:SQZ1048576 STK1:TAV1048576 TDG1:TKR1048576 TNC1:TUN1048576 TWY1:UEJ1048576 UGU1:UOF1048576 UQQ1:UYB1048576 VAM1:VHX1048576 VKI1:VRT1048576 VUE1:WBP1048576 WEA1:WLL1048576 WNW1:WVH1048576 WXS1:XFD1048576 BI1:BJ10 LE1:LF10 VA1:VB10 AEW1:AEX10 AOS1:AOT10 AYO1:AYP10 BIK1:BIL10 BSG1:BSH10 CCC1:CCD10 CLY1:CLZ10 CVU1:CVV10 DFQ1:DFR10 DPM1:DPN10 DZI1:DZJ10 EJE1:EJF10 ETA1:ETB10 FCW1:FCX10 FMS1:FMT10 FWO1:FWP10 GGK1:GGL10 GQG1:GQH10 HAC1:HAD10 HJY1:HJZ10 HTU1:HTV10 IDQ1:IDR10 INM1:INN10 IXI1:IXJ10 JHE1:JHF10 JRA1:JRB10 KAW1:KAX10 KKS1:KKT10 KUO1:KUP10 LEK1:LEL10 LOG1:LOH10 LYC1:LYD10 MHY1:MHZ10 MRU1:MRV10 NBQ1:NBR10 NLM1:NLN10 NVI1:NVJ10 OFE1:OFF10 OPA1:OPB10 OYW1:OYX10 PIS1:PIT10 PSO1:PSP10 QCK1:QCL10 QMG1:QMH10 QWC1:QWD10 RFY1:RFZ10 RPU1:RPV10 RZQ1:RZR10 SJM1:SJN10 STI1:STJ10 TDE1:TDF10 TNA1:TNB10 TWW1:TWX10 UGS1:UGT10 UQO1:UQP10 VAK1:VAL10 VKG1:VKH10 VUC1:VUD10 WDY1:WDZ10 WNU1:WNV10 WXQ1:WXR10 K1:O1048576 JG1:JK1048576 TC1:TG1048576 ACY1:ADC1048576 AMU1:AMY1048576 AWQ1:AWU1048576 BGM1:BGQ1048576 BQI1:BQM1048576 CAE1:CAI1048576 CKA1:CKE1048576 CTW1:CUA1048576 DDS1:DDW1048576 DNO1:DNS1048576 DXK1:DXO1048576 EHG1:EHK1048576 ERC1:ERG1048576 FAY1:FBC1048576 FKU1:FKY1048576 FUQ1:FUU1048576 GEM1:GEQ1048576 GOI1:GOM1048576 GYE1:GYI1048576 HIA1:HIE1048576 HRW1:HSA1048576 IBS1:IBW1048576 ILO1:ILS1048576 IVK1:IVO1048576 JFG1:JFK1048576 JPC1:JPG1048576 JYY1:JZC1048576 KIU1:KIY1048576 KSQ1:KSU1048576 LCM1:LCQ1048576 LMI1:LMM1048576 LWE1:LWI1048576 MGA1:MGE1048576 MPW1:MQA1048576 MZS1:MZW1048576 NJO1:NJS1048576 NTK1:NTO1048576 ODG1:ODK1048576 ONC1:ONG1048576 OWY1:OXC1048576 PGU1:PGY1048576 PQQ1:PQU1048576 QAM1:QAQ1048576 QKI1:QKM1048576 QUE1:QUI1048576 REA1:REE1048576 RNW1:ROA1048576 RXS1:RXW1048576 SHO1:SHS1048576 SRK1:SRO1048576 TBG1:TBK1048576 TLC1:TLG1048576 TUY1:TVC1048576 UEU1:UEY1048576 UOQ1:UOU1048576 UYM1:UYQ1048576 VII1:VIM1048576 VSE1:VSI1048576 WCA1:WCE1048576 WLW1:WMA1048576 WVS1:WVW1048576 B1:C1048576 IX1:IY1048576 ST1:SU1048576 ACP1:ACQ1048576 AML1:AMM1048576 AWH1:AWI1048576 BGD1:BGE1048576 BPZ1:BQA1048576 BZV1:BZW1048576 CJR1:CJS1048576 CTN1:CTO1048576 DDJ1:DDK1048576 DNF1:DNG1048576 DXB1:DXC1048576 EGX1:EGY1048576 EQT1:EQU1048576 FAP1:FAQ1048576 FKL1:FKM1048576 FUH1:FUI1048576 GED1:GEE1048576 GNZ1:GOA1048576 GXV1:GXW1048576 HHR1:HHS1048576 HRN1:HRO1048576 IBJ1:IBK1048576 ILF1:ILG1048576 IVB1:IVC1048576 JEX1:JEY1048576 JOT1:JOU1048576 JYP1:JYQ1048576 KIL1:KIM1048576 KSH1:KSI1048576 LCD1:LCE1048576 LLZ1:LMA1048576 LVV1:LVW1048576 MFR1:MFS1048576 MPN1:MPO1048576 MZJ1:MZK1048576 NJF1:NJG1048576 NTB1:NTC1048576 OCX1:OCY1048576 OMT1:OMU1048576 OWP1:OWQ1048576 PGL1:PGM1048576 PQH1:PQI1048576 QAD1:QAE1048576 QJZ1:QKA1048576 QTV1:QTW1048576 RDR1:RDS1048576 RNN1:RNO1048576 RXJ1:RXK1048576 SHF1:SHG1048576 SRB1:SRC1048576 TAX1:TAY1048576 TKT1:TKU1048576 TUP1:TUQ1048576 UEL1:UEM1048576 UOH1:UOI1048576 UYD1:UYE1048576 VHZ1:VIA1048576 VRV1:VRW1048576 WBR1:WBS1048576 WLN1:WLO1048576 WVJ1:WVK1048576 A983088:A1048576 IW983088:IW1048576 SS983088:SS1048576 ACO983088:ACO1048576 AMK983088:AMK1048576 AWG983088:AWG1048576 BGC983088:BGC1048576 BPY983088:BPY1048576 BZU983088:BZU1048576 CJQ983088:CJQ1048576 CTM983088:CTM1048576 DDI983088:DDI1048576 DNE983088:DNE1048576 DXA983088:DXA1048576 EGW983088:EGW1048576 EQS983088:EQS1048576 FAO983088:FAO1048576 FKK983088:FKK1048576 FUG983088:FUG1048576 GEC983088:GEC1048576 GNY983088:GNY1048576 GXU983088:GXU1048576 HHQ983088:HHQ1048576 HRM983088:HRM1048576 IBI983088:IBI1048576 ILE983088:ILE1048576 IVA983088:IVA1048576 JEW983088:JEW1048576 JOS983088:JOS1048576 JYO983088:JYO1048576 KIK983088:KIK1048576 KSG983088:KSG1048576 LCC983088:LCC1048576 LLY983088:LLY1048576 LVU983088:LVU1048576 MFQ983088:MFQ1048576 MPM983088:MPM1048576 MZI983088:MZI1048576 NJE983088:NJE1048576 NTA983088:NTA1048576 OCW983088:OCW1048576 OMS983088:OMS1048576 OWO983088:OWO1048576 PGK983088:PGK1048576 PQG983088:PQG1048576 QAC983088:QAC1048576 QJY983088:QJY1048576 QTU983088:QTU1048576 RDQ983088:RDQ1048576 RNM983088:RNM1048576 RXI983088:RXI1048576 SHE983088:SHE1048576 SRA983088:SRA1048576 TAW983088:TAW1048576 TKS983088:TKS1048576 TUO983088:TUO1048576 UEK983088:UEK1048576 UOG983088:UOG1048576 UYC983088:UYC1048576 VHY983088:VHY1048576 VRU983088:VRU1048576 WBQ983088:WBQ1048576 WLM983088:WLM1048576 WVI983088:WVI1048576 A18:A45 IW18:IW45 SS18:SS45 ACO18:ACO45 AMK18:AMK45 AWG18:AWG45 BGC18:BGC45 BPY18:BPY45 BZU18:BZU45 CJQ18:CJQ45 CTM18:CTM45 DDI18:DDI45 DNE18:DNE45 DXA18:DXA45 EGW18:EGW45 EQS18:EQS45 FAO18:FAO45 FKK18:FKK45 FUG18:FUG45 GEC18:GEC45 GNY18:GNY45 GXU18:GXU45 HHQ18:HHQ45 HRM18:HRM45 IBI18:IBI45 ILE18:ILE45 IVA18:IVA45 JEW18:JEW45 JOS18:JOS45 JYO18:JYO45 KIK18:KIK45 KSG18:KSG45 LCC18:LCC45 LLY18:LLY45 LVU18:LVU45 MFQ18:MFQ45 MPM18:MPM45 MZI18:MZI45 NJE18:NJE45 NTA18:NTA45 OCW18:OCW45 OMS18:OMS45 OWO18:OWO45 PGK18:PGK45 PQG18:PQG45 QAC18:QAC45 QJY18:QJY45 QTU18:QTU45 RDQ18:RDQ45 RNM18:RNM45 RXI18:RXI45 SHE18:SHE45 SRA18:SRA45 TAW18:TAW45 TKS18:TKS45 TUO18:TUO45 UEK18:UEK45 UOG18:UOG45 UYC18:UYC45 VHY18:VHY45 VRU18:VRU45 WBQ18:WBQ45 WLM18:WLM45 WVI18:WVI45 A65554:A65581 IW65554:IW65581 SS65554:SS65581 ACO65554:ACO65581 AMK65554:AMK65581 AWG65554:AWG65581 BGC65554:BGC65581 BPY65554:BPY65581 BZU65554:BZU65581 CJQ65554:CJQ65581 CTM65554:CTM65581 DDI65554:DDI65581 DNE65554:DNE65581 DXA65554:DXA65581 EGW65554:EGW65581 EQS65554:EQS65581 FAO65554:FAO65581 FKK65554:FKK65581 FUG65554:FUG65581 GEC65554:GEC65581 GNY65554:GNY65581 GXU65554:GXU65581 HHQ65554:HHQ65581 HRM65554:HRM65581 IBI65554:IBI65581 ILE65554:ILE65581 IVA65554:IVA65581 JEW65554:JEW65581 JOS65554:JOS65581 JYO65554:JYO65581 KIK65554:KIK65581 KSG65554:KSG65581 LCC65554:LCC65581 LLY65554:LLY65581 LVU65554:LVU65581 MFQ65554:MFQ65581 MPM65554:MPM65581 MZI65554:MZI65581 NJE65554:NJE65581 NTA65554:NTA65581 OCW65554:OCW65581 OMS65554:OMS65581 OWO65554:OWO65581 PGK65554:PGK65581 PQG65554:PQG65581 QAC65554:QAC65581 QJY65554:QJY65581 QTU65554:QTU65581 RDQ65554:RDQ65581 RNM65554:RNM65581 RXI65554:RXI65581 SHE65554:SHE65581 SRA65554:SRA65581 TAW65554:TAW65581 TKS65554:TKS65581 TUO65554:TUO65581 UEK65554:UEK65581 UOG65554:UOG65581 UYC65554:UYC65581 VHY65554:VHY65581 VRU65554:VRU65581 WBQ65554:WBQ65581 WLM65554:WLM65581 WVI65554:WVI65581 A131090:A131117 IW131090:IW131117 SS131090:SS131117 ACO131090:ACO131117 AMK131090:AMK131117 AWG131090:AWG131117 BGC131090:BGC131117 BPY131090:BPY131117 BZU131090:BZU131117 CJQ131090:CJQ131117 CTM131090:CTM131117 DDI131090:DDI131117 DNE131090:DNE131117 DXA131090:DXA131117 EGW131090:EGW131117 EQS131090:EQS131117 FAO131090:FAO131117 FKK131090:FKK131117 FUG131090:FUG131117 GEC131090:GEC131117 GNY131090:GNY131117 GXU131090:GXU131117 HHQ131090:HHQ131117 HRM131090:HRM131117 IBI131090:IBI131117 ILE131090:ILE131117 IVA131090:IVA131117 JEW131090:JEW131117 JOS131090:JOS131117 JYO131090:JYO131117 KIK131090:KIK131117 KSG131090:KSG131117 LCC131090:LCC131117 LLY131090:LLY131117 LVU131090:LVU131117 MFQ131090:MFQ131117 MPM131090:MPM131117 MZI131090:MZI131117 NJE131090:NJE131117 NTA131090:NTA131117 OCW131090:OCW131117 OMS131090:OMS131117 OWO131090:OWO131117 PGK131090:PGK131117 PQG131090:PQG131117 QAC131090:QAC131117 QJY131090:QJY131117 QTU131090:QTU131117 RDQ131090:RDQ131117 RNM131090:RNM131117 RXI131090:RXI131117 SHE131090:SHE131117 SRA131090:SRA131117 TAW131090:TAW131117 TKS131090:TKS131117 TUO131090:TUO131117 UEK131090:UEK131117 UOG131090:UOG131117 UYC131090:UYC131117 VHY131090:VHY131117 VRU131090:VRU131117 WBQ131090:WBQ131117 WLM131090:WLM131117 WVI131090:WVI131117 A196626:A196653 IW196626:IW196653 SS196626:SS196653 ACO196626:ACO196653 AMK196626:AMK196653 AWG196626:AWG196653 BGC196626:BGC196653 BPY196626:BPY196653 BZU196626:BZU196653 CJQ196626:CJQ196653 CTM196626:CTM196653 DDI196626:DDI196653 DNE196626:DNE196653 DXA196626:DXA196653 EGW196626:EGW196653 EQS196626:EQS196653 FAO196626:FAO196653 FKK196626:FKK196653 FUG196626:FUG196653 GEC196626:GEC196653 GNY196626:GNY196653 GXU196626:GXU196653 HHQ196626:HHQ196653 HRM196626:HRM196653 IBI196626:IBI196653 ILE196626:ILE196653 IVA196626:IVA196653 JEW196626:JEW196653 JOS196626:JOS196653 JYO196626:JYO196653 KIK196626:KIK196653 KSG196626:KSG196653 LCC196626:LCC196653 LLY196626:LLY196653 LVU196626:LVU196653 MFQ196626:MFQ196653 MPM196626:MPM196653 MZI196626:MZI196653 NJE196626:NJE196653 NTA196626:NTA196653 OCW196626:OCW196653 OMS196626:OMS196653 OWO196626:OWO196653 PGK196626:PGK196653 PQG196626:PQG196653 QAC196626:QAC196653 QJY196626:QJY196653 QTU196626:QTU196653 RDQ196626:RDQ196653 RNM196626:RNM196653 RXI196626:RXI196653 SHE196626:SHE196653 SRA196626:SRA196653 TAW196626:TAW196653 TKS196626:TKS196653 TUO196626:TUO196653 UEK196626:UEK196653 UOG196626:UOG196653 UYC196626:UYC196653 VHY196626:VHY196653 VRU196626:VRU196653 WBQ196626:WBQ196653 WLM196626:WLM196653 WVI196626:WVI196653 A262162:A262189 IW262162:IW262189 SS262162:SS262189 ACO262162:ACO262189 AMK262162:AMK262189 AWG262162:AWG262189 BGC262162:BGC262189 BPY262162:BPY262189 BZU262162:BZU262189 CJQ262162:CJQ262189 CTM262162:CTM262189 DDI262162:DDI262189 DNE262162:DNE262189 DXA262162:DXA262189 EGW262162:EGW262189 EQS262162:EQS262189 FAO262162:FAO262189 FKK262162:FKK262189 FUG262162:FUG262189 GEC262162:GEC262189 GNY262162:GNY262189 GXU262162:GXU262189 HHQ262162:HHQ262189 HRM262162:HRM262189 IBI262162:IBI262189 ILE262162:ILE262189 IVA262162:IVA262189 JEW262162:JEW262189 JOS262162:JOS262189 JYO262162:JYO262189 KIK262162:KIK262189 KSG262162:KSG262189 LCC262162:LCC262189 LLY262162:LLY262189 LVU262162:LVU262189 MFQ262162:MFQ262189 MPM262162:MPM262189 MZI262162:MZI262189 NJE262162:NJE262189 NTA262162:NTA262189 OCW262162:OCW262189 OMS262162:OMS262189 OWO262162:OWO262189 PGK262162:PGK262189 PQG262162:PQG262189 QAC262162:QAC262189 QJY262162:QJY262189 QTU262162:QTU262189 RDQ262162:RDQ262189 RNM262162:RNM262189 RXI262162:RXI262189 SHE262162:SHE262189 SRA262162:SRA262189 TAW262162:TAW262189 TKS262162:TKS262189 TUO262162:TUO262189 UEK262162:UEK262189 UOG262162:UOG262189 UYC262162:UYC262189 VHY262162:VHY262189 VRU262162:VRU262189 WBQ262162:WBQ262189 WLM262162:WLM262189 WVI262162:WVI262189 A327698:A327725 IW327698:IW327725 SS327698:SS327725 ACO327698:ACO327725 AMK327698:AMK327725 AWG327698:AWG327725 BGC327698:BGC327725 BPY327698:BPY327725 BZU327698:BZU327725 CJQ327698:CJQ327725 CTM327698:CTM327725 DDI327698:DDI327725 DNE327698:DNE327725 DXA327698:DXA327725 EGW327698:EGW327725 EQS327698:EQS327725 FAO327698:FAO327725 FKK327698:FKK327725 FUG327698:FUG327725 GEC327698:GEC327725 GNY327698:GNY327725 GXU327698:GXU327725 HHQ327698:HHQ327725 HRM327698:HRM327725 IBI327698:IBI327725 ILE327698:ILE327725 IVA327698:IVA327725 JEW327698:JEW327725 JOS327698:JOS327725 JYO327698:JYO327725 KIK327698:KIK327725 KSG327698:KSG327725 LCC327698:LCC327725 LLY327698:LLY327725 LVU327698:LVU327725 MFQ327698:MFQ327725 MPM327698:MPM327725 MZI327698:MZI327725 NJE327698:NJE327725 NTA327698:NTA327725 OCW327698:OCW327725 OMS327698:OMS327725 OWO327698:OWO327725 PGK327698:PGK327725 PQG327698:PQG327725 QAC327698:QAC327725 QJY327698:QJY327725 QTU327698:QTU327725 RDQ327698:RDQ327725 RNM327698:RNM327725 RXI327698:RXI327725 SHE327698:SHE327725 SRA327698:SRA327725 TAW327698:TAW327725 TKS327698:TKS327725 TUO327698:TUO327725 UEK327698:UEK327725 UOG327698:UOG327725 UYC327698:UYC327725 VHY327698:VHY327725 VRU327698:VRU327725 WBQ327698:WBQ327725 WLM327698:WLM327725 WVI327698:WVI327725 A393234:A393261 IW393234:IW393261 SS393234:SS393261 ACO393234:ACO393261 AMK393234:AMK393261 AWG393234:AWG393261 BGC393234:BGC393261 BPY393234:BPY393261 BZU393234:BZU393261 CJQ393234:CJQ393261 CTM393234:CTM393261 DDI393234:DDI393261 DNE393234:DNE393261 DXA393234:DXA393261 EGW393234:EGW393261 EQS393234:EQS393261 FAO393234:FAO393261 FKK393234:FKK393261 FUG393234:FUG393261 GEC393234:GEC393261 GNY393234:GNY393261 GXU393234:GXU393261 HHQ393234:HHQ393261 HRM393234:HRM393261 IBI393234:IBI393261 ILE393234:ILE393261 IVA393234:IVA393261 JEW393234:JEW393261 JOS393234:JOS393261 JYO393234:JYO393261 KIK393234:KIK393261 KSG393234:KSG393261 LCC393234:LCC393261 LLY393234:LLY393261 LVU393234:LVU393261 MFQ393234:MFQ393261 MPM393234:MPM393261 MZI393234:MZI393261 NJE393234:NJE393261 NTA393234:NTA393261 OCW393234:OCW393261 OMS393234:OMS393261 OWO393234:OWO393261 PGK393234:PGK393261 PQG393234:PQG393261 QAC393234:QAC393261 QJY393234:QJY393261 QTU393234:QTU393261 RDQ393234:RDQ393261 RNM393234:RNM393261 RXI393234:RXI393261 SHE393234:SHE393261 SRA393234:SRA393261 TAW393234:TAW393261 TKS393234:TKS393261 TUO393234:TUO393261 UEK393234:UEK393261 UOG393234:UOG393261 UYC393234:UYC393261 VHY393234:VHY393261 VRU393234:VRU393261 WBQ393234:WBQ393261 WLM393234:WLM393261 WVI393234:WVI393261 A458770:A458797 IW458770:IW458797 SS458770:SS458797 ACO458770:ACO458797 AMK458770:AMK458797 AWG458770:AWG458797 BGC458770:BGC458797 BPY458770:BPY458797 BZU458770:BZU458797 CJQ458770:CJQ458797 CTM458770:CTM458797 DDI458770:DDI458797 DNE458770:DNE458797 DXA458770:DXA458797 EGW458770:EGW458797 EQS458770:EQS458797 FAO458770:FAO458797 FKK458770:FKK458797 FUG458770:FUG458797 GEC458770:GEC458797 GNY458770:GNY458797 GXU458770:GXU458797 HHQ458770:HHQ458797 HRM458770:HRM458797 IBI458770:IBI458797 ILE458770:ILE458797 IVA458770:IVA458797 JEW458770:JEW458797 JOS458770:JOS458797 JYO458770:JYO458797 KIK458770:KIK458797 KSG458770:KSG458797 LCC458770:LCC458797 LLY458770:LLY458797 LVU458770:LVU458797 MFQ458770:MFQ458797 MPM458770:MPM458797 MZI458770:MZI458797 NJE458770:NJE458797 NTA458770:NTA458797 OCW458770:OCW458797 OMS458770:OMS458797 OWO458770:OWO458797 PGK458770:PGK458797 PQG458770:PQG458797 QAC458770:QAC458797 QJY458770:QJY458797 QTU458770:QTU458797 RDQ458770:RDQ458797 RNM458770:RNM458797 RXI458770:RXI458797 SHE458770:SHE458797 SRA458770:SRA458797 TAW458770:TAW458797 TKS458770:TKS458797 TUO458770:TUO458797 UEK458770:UEK458797 UOG458770:UOG458797 UYC458770:UYC458797 VHY458770:VHY458797 VRU458770:VRU458797 WBQ458770:WBQ458797 WLM458770:WLM458797 WVI458770:WVI458797 A524306:A524333 IW524306:IW524333 SS524306:SS524333 ACO524306:ACO524333 AMK524306:AMK524333 AWG524306:AWG524333 BGC524306:BGC524333 BPY524306:BPY524333 BZU524306:BZU524333 CJQ524306:CJQ524333 CTM524306:CTM524333 DDI524306:DDI524333 DNE524306:DNE524333 DXA524306:DXA524333 EGW524306:EGW524333 EQS524306:EQS524333 FAO524306:FAO524333 FKK524306:FKK524333 FUG524306:FUG524333 GEC524306:GEC524333 GNY524306:GNY524333 GXU524306:GXU524333 HHQ524306:HHQ524333 HRM524306:HRM524333 IBI524306:IBI524333 ILE524306:ILE524333 IVA524306:IVA524333 JEW524306:JEW524333 JOS524306:JOS524333 JYO524306:JYO524333 KIK524306:KIK524333 KSG524306:KSG524333 LCC524306:LCC524333 LLY524306:LLY524333 LVU524306:LVU524333 MFQ524306:MFQ524333 MPM524306:MPM524333 MZI524306:MZI524333 NJE524306:NJE524333 NTA524306:NTA524333 OCW524306:OCW524333 OMS524306:OMS524333 OWO524306:OWO524333 PGK524306:PGK524333 PQG524306:PQG524333 QAC524306:QAC524333 QJY524306:QJY524333 QTU524306:QTU524333 RDQ524306:RDQ524333 RNM524306:RNM524333 RXI524306:RXI524333 SHE524306:SHE524333 SRA524306:SRA524333 TAW524306:TAW524333 TKS524306:TKS524333 TUO524306:TUO524333 UEK524306:UEK524333 UOG524306:UOG524333 UYC524306:UYC524333 VHY524306:VHY524333 VRU524306:VRU524333 WBQ524306:WBQ524333 WLM524306:WLM524333 WVI524306:WVI524333 A589842:A589869 IW589842:IW589869 SS589842:SS589869 ACO589842:ACO589869 AMK589842:AMK589869 AWG589842:AWG589869 BGC589842:BGC589869 BPY589842:BPY589869 BZU589842:BZU589869 CJQ589842:CJQ589869 CTM589842:CTM589869 DDI589842:DDI589869 DNE589842:DNE589869 DXA589842:DXA589869 EGW589842:EGW589869 EQS589842:EQS589869 FAO589842:FAO589869 FKK589842:FKK589869 FUG589842:FUG589869 GEC589842:GEC589869 GNY589842:GNY589869 GXU589842:GXU589869 HHQ589842:HHQ589869 HRM589842:HRM589869 IBI589842:IBI589869 ILE589842:ILE589869 IVA589842:IVA589869 JEW589842:JEW589869 JOS589842:JOS589869 JYO589842:JYO589869 KIK589842:KIK589869 KSG589842:KSG589869 LCC589842:LCC589869 LLY589842:LLY589869 LVU589842:LVU589869 MFQ589842:MFQ589869 MPM589842:MPM589869 MZI589842:MZI589869 NJE589842:NJE589869 NTA589842:NTA589869 OCW589842:OCW589869 OMS589842:OMS589869 OWO589842:OWO589869 PGK589842:PGK589869 PQG589842:PQG589869 QAC589842:QAC589869 QJY589842:QJY589869 QTU589842:QTU589869 RDQ589842:RDQ589869 RNM589842:RNM589869 RXI589842:RXI589869 SHE589842:SHE589869 SRA589842:SRA589869 TAW589842:TAW589869 TKS589842:TKS589869 TUO589842:TUO589869 UEK589842:UEK589869 UOG589842:UOG589869 UYC589842:UYC589869 VHY589842:VHY589869 VRU589842:VRU589869 WBQ589842:WBQ589869 WLM589842:WLM589869 WVI589842:WVI589869 A655378:A655405 IW655378:IW655405 SS655378:SS655405 ACO655378:ACO655405 AMK655378:AMK655405 AWG655378:AWG655405 BGC655378:BGC655405 BPY655378:BPY655405 BZU655378:BZU655405 CJQ655378:CJQ655405 CTM655378:CTM655405 DDI655378:DDI655405 DNE655378:DNE655405 DXA655378:DXA655405 EGW655378:EGW655405 EQS655378:EQS655405 FAO655378:FAO655405 FKK655378:FKK655405 FUG655378:FUG655405 GEC655378:GEC655405 GNY655378:GNY655405 GXU655378:GXU655405 HHQ655378:HHQ655405 HRM655378:HRM655405 IBI655378:IBI655405 ILE655378:ILE655405 IVA655378:IVA655405 JEW655378:JEW655405 JOS655378:JOS655405 JYO655378:JYO655405 KIK655378:KIK655405 KSG655378:KSG655405 LCC655378:LCC655405 LLY655378:LLY655405 LVU655378:LVU655405 MFQ655378:MFQ655405 MPM655378:MPM655405 MZI655378:MZI655405 NJE655378:NJE655405 NTA655378:NTA655405 OCW655378:OCW655405 OMS655378:OMS655405 OWO655378:OWO655405 PGK655378:PGK655405 PQG655378:PQG655405 QAC655378:QAC655405 QJY655378:QJY655405 QTU655378:QTU655405 RDQ655378:RDQ655405 RNM655378:RNM655405 RXI655378:RXI655405 SHE655378:SHE655405 SRA655378:SRA655405 TAW655378:TAW655405 TKS655378:TKS655405 TUO655378:TUO655405 UEK655378:UEK655405 UOG655378:UOG655405 UYC655378:UYC655405 VHY655378:VHY655405 VRU655378:VRU655405 WBQ655378:WBQ655405 WLM655378:WLM655405 WVI655378:WVI655405 A720914:A720941 IW720914:IW720941 SS720914:SS720941 ACO720914:ACO720941 AMK720914:AMK720941 AWG720914:AWG720941 BGC720914:BGC720941 BPY720914:BPY720941 BZU720914:BZU720941 CJQ720914:CJQ720941 CTM720914:CTM720941 DDI720914:DDI720941 DNE720914:DNE720941 DXA720914:DXA720941 EGW720914:EGW720941 EQS720914:EQS720941 FAO720914:FAO720941 FKK720914:FKK720941 FUG720914:FUG720941 GEC720914:GEC720941 GNY720914:GNY720941 GXU720914:GXU720941 HHQ720914:HHQ720941 HRM720914:HRM720941 IBI720914:IBI720941 ILE720914:ILE720941 IVA720914:IVA720941 JEW720914:JEW720941 JOS720914:JOS720941 JYO720914:JYO720941 KIK720914:KIK720941 KSG720914:KSG720941 LCC720914:LCC720941 LLY720914:LLY720941 LVU720914:LVU720941 MFQ720914:MFQ720941 MPM720914:MPM720941 MZI720914:MZI720941 NJE720914:NJE720941 NTA720914:NTA720941 OCW720914:OCW720941 OMS720914:OMS720941 OWO720914:OWO720941 PGK720914:PGK720941 PQG720914:PQG720941 QAC720914:QAC720941 QJY720914:QJY720941 QTU720914:QTU720941 RDQ720914:RDQ720941 RNM720914:RNM720941 RXI720914:RXI720941 SHE720914:SHE720941 SRA720914:SRA720941 TAW720914:TAW720941 TKS720914:TKS720941 TUO720914:TUO720941 UEK720914:UEK720941 UOG720914:UOG720941 UYC720914:UYC720941 VHY720914:VHY720941 VRU720914:VRU720941 WBQ720914:WBQ720941 WLM720914:WLM720941 WVI720914:WVI720941 A786450:A786477 IW786450:IW786477 SS786450:SS786477 ACO786450:ACO786477 AMK786450:AMK786477 AWG786450:AWG786477 BGC786450:BGC786477 BPY786450:BPY786477 BZU786450:BZU786477 CJQ786450:CJQ786477 CTM786450:CTM786477 DDI786450:DDI786477 DNE786450:DNE786477 DXA786450:DXA786477 EGW786450:EGW786477 EQS786450:EQS786477 FAO786450:FAO786477 FKK786450:FKK786477 FUG786450:FUG786477 GEC786450:GEC786477 GNY786450:GNY786477 GXU786450:GXU786477 HHQ786450:HHQ786477 HRM786450:HRM786477 IBI786450:IBI786477 ILE786450:ILE786477 IVA786450:IVA786477 JEW786450:JEW786477 JOS786450:JOS786477 JYO786450:JYO786477 KIK786450:KIK786477 KSG786450:KSG786477 LCC786450:LCC786477 LLY786450:LLY786477 LVU786450:LVU786477 MFQ786450:MFQ786477 MPM786450:MPM786477 MZI786450:MZI786477 NJE786450:NJE786477 NTA786450:NTA786477 OCW786450:OCW786477 OMS786450:OMS786477 OWO786450:OWO786477 PGK786450:PGK786477 PQG786450:PQG786477 QAC786450:QAC786477 QJY786450:QJY786477 QTU786450:QTU786477 RDQ786450:RDQ786477 RNM786450:RNM786477 RXI786450:RXI786477 SHE786450:SHE786477 SRA786450:SRA786477 TAW786450:TAW786477 TKS786450:TKS786477 TUO786450:TUO786477 UEK786450:UEK786477 UOG786450:UOG786477 UYC786450:UYC786477 VHY786450:VHY786477 VRU786450:VRU786477 WBQ786450:WBQ786477 WLM786450:WLM786477 WVI786450:WVI786477 A851986:A852013 IW851986:IW852013 SS851986:SS852013 ACO851986:ACO852013 AMK851986:AMK852013 AWG851986:AWG852013 BGC851986:BGC852013 BPY851986:BPY852013 BZU851986:BZU852013 CJQ851986:CJQ852013 CTM851986:CTM852013 DDI851986:DDI852013 DNE851986:DNE852013 DXA851986:DXA852013 EGW851986:EGW852013 EQS851986:EQS852013 FAO851986:FAO852013 FKK851986:FKK852013 FUG851986:FUG852013 GEC851986:GEC852013 GNY851986:GNY852013 GXU851986:GXU852013 HHQ851986:HHQ852013 HRM851986:HRM852013 IBI851986:IBI852013 ILE851986:ILE852013 IVA851986:IVA852013 JEW851986:JEW852013 JOS851986:JOS852013 JYO851986:JYO852013 KIK851986:KIK852013 KSG851986:KSG852013 LCC851986:LCC852013 LLY851986:LLY852013 LVU851986:LVU852013 MFQ851986:MFQ852013 MPM851986:MPM852013 MZI851986:MZI852013 NJE851986:NJE852013 NTA851986:NTA852013 OCW851986:OCW852013 OMS851986:OMS852013 OWO851986:OWO852013 PGK851986:PGK852013 PQG851986:PQG852013 QAC851986:QAC852013 QJY851986:QJY852013 QTU851986:QTU852013 RDQ851986:RDQ852013 RNM851986:RNM852013 RXI851986:RXI852013 SHE851986:SHE852013 SRA851986:SRA852013 TAW851986:TAW852013 TKS851986:TKS852013 TUO851986:TUO852013 UEK851986:UEK852013 UOG851986:UOG852013 UYC851986:UYC852013 VHY851986:VHY852013 VRU851986:VRU852013 WBQ851986:WBQ852013 WLM851986:WLM852013 WVI851986:WVI852013 A917522:A917549 IW917522:IW917549 SS917522:SS917549 ACO917522:ACO917549 AMK917522:AMK917549 AWG917522:AWG917549 BGC917522:BGC917549 BPY917522:BPY917549 BZU917522:BZU917549 CJQ917522:CJQ917549 CTM917522:CTM917549 DDI917522:DDI917549 DNE917522:DNE917549 DXA917522:DXA917549 EGW917522:EGW917549 EQS917522:EQS917549 FAO917522:FAO917549 FKK917522:FKK917549 FUG917522:FUG917549 GEC917522:GEC917549 GNY917522:GNY917549 GXU917522:GXU917549 HHQ917522:HHQ917549 HRM917522:HRM917549 IBI917522:IBI917549 ILE917522:ILE917549 IVA917522:IVA917549 JEW917522:JEW917549 JOS917522:JOS917549 JYO917522:JYO917549 KIK917522:KIK917549 KSG917522:KSG917549 LCC917522:LCC917549 LLY917522:LLY917549 LVU917522:LVU917549 MFQ917522:MFQ917549 MPM917522:MPM917549 MZI917522:MZI917549 NJE917522:NJE917549 NTA917522:NTA917549 OCW917522:OCW917549 OMS917522:OMS917549 OWO917522:OWO917549 PGK917522:PGK917549 PQG917522:PQG917549 QAC917522:QAC917549 QJY917522:QJY917549 QTU917522:QTU917549 RDQ917522:RDQ917549 RNM917522:RNM917549 RXI917522:RXI917549 SHE917522:SHE917549 SRA917522:SRA917549 TAW917522:TAW917549 TKS917522:TKS917549 TUO917522:TUO917549 UEK917522:UEK917549 UOG917522:UOG917549 UYC917522:UYC917549 VHY917522:VHY917549 VRU917522:VRU917549 WBQ917522:WBQ917549 WLM917522:WLM917549 WVI917522:WVI917549 A983058:A983085 IW983058:IW983085 SS983058:SS983085 ACO983058:ACO983085 AMK983058:AMK983085 AWG983058:AWG983085 BGC983058:BGC983085 BPY983058:BPY983085 BZU983058:BZU983085 CJQ983058:CJQ983085 CTM983058:CTM983085 DDI983058:DDI983085 DNE983058:DNE983085 DXA983058:DXA983085 EGW983058:EGW983085 EQS983058:EQS983085 FAO983058:FAO983085 FKK983058:FKK983085 FUG983058:FUG983085 GEC983058:GEC983085 GNY983058:GNY983085 GXU983058:GXU983085 HHQ983058:HHQ983085 HRM983058:HRM983085 IBI983058:IBI983085 ILE983058:ILE983085 IVA983058:IVA983085 JEW983058:JEW983085 JOS983058:JOS983085 JYO983058:JYO983085 KIK983058:KIK983085 KSG983058:KSG983085 LCC983058:LCC983085 LLY983058:LLY983085 LVU983058:LVU983085 MFQ983058:MFQ983085 MPM983058:MPM983085 MZI983058:MZI983085 NJE983058:NJE983085 NTA983058:NTA983085 OCW983058:OCW983085 OMS983058:OMS983085 OWO983058:OWO983085 PGK983058:PGK983085 PQG983058:PQG983085 QAC983058:QAC983085 QJY983058:QJY983085 QTU983058:QTU983085 RDQ983058:RDQ983085 RNM983058:RNM983085 RXI983058:RXI983085 SHE983058:SHE983085 SRA983058:SRA983085 TAW983058:TAW983085 TKS983058:TKS983085 TUO983058:TUO983085 UEK983058:UEK983085 UOG983058:UOG983085 UYC983058:UYC983085 VHY983058:VHY983085 VRU983058:VRU983085 WBQ983058:WBQ983085 WLM983058:WLM983085 WVI983058:WVI983085">
      <formula1>0</formula1>
      <formula2>10000000000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2016-01-21T12:24:03Z</dcterms:modified>
</cp:coreProperties>
</file>