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iquelmem\Desktop\CONSOLIDADOS  SERIE A 2011\"/>
    </mc:Choice>
  </mc:AlternateContent>
  <bookViews>
    <workbookView xWindow="0" yWindow="0" windowWidth="24000" windowHeight="9045"/>
  </bookViews>
  <sheets>
    <sheet name="CONSOLIDADO 2010" sheetId="14" r:id="rId1"/>
    <sheet name="ENERO" sheetId="1" r:id="rId2"/>
    <sheet name="FEBRERO" sheetId="2" r:id="rId3"/>
    <sheet name="MARZO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1" i="14" l="1"/>
  <c r="J151" i="14"/>
  <c r="I151" i="14"/>
  <c r="H151" i="14"/>
  <c r="G151" i="14"/>
  <c r="F151" i="14"/>
  <c r="E151" i="14"/>
  <c r="D151" i="14"/>
  <c r="C151" i="14" s="1"/>
  <c r="AC151" i="14" s="1"/>
  <c r="K150" i="14"/>
  <c r="J150" i="14"/>
  <c r="I150" i="14"/>
  <c r="H150" i="14"/>
  <c r="G150" i="14"/>
  <c r="F150" i="14"/>
  <c r="E150" i="14"/>
  <c r="D150" i="14"/>
  <c r="K149" i="14"/>
  <c r="J149" i="14"/>
  <c r="I149" i="14"/>
  <c r="H149" i="14"/>
  <c r="G149" i="14"/>
  <c r="F149" i="14"/>
  <c r="E149" i="14"/>
  <c r="D149" i="14"/>
  <c r="C149" i="14" s="1"/>
  <c r="AC149" i="14" s="1"/>
  <c r="E145" i="14"/>
  <c r="D145" i="14"/>
  <c r="C145" i="14"/>
  <c r="E144" i="14"/>
  <c r="D144" i="14"/>
  <c r="C144" i="14"/>
  <c r="E143" i="14"/>
  <c r="D143" i="14"/>
  <c r="C143" i="14"/>
  <c r="E142" i="14"/>
  <c r="D142" i="14"/>
  <c r="C142" i="14"/>
  <c r="E141" i="14"/>
  <c r="D141" i="14"/>
  <c r="C141" i="14"/>
  <c r="E140" i="14"/>
  <c r="D140" i="14"/>
  <c r="C140" i="14"/>
  <c r="E139" i="14"/>
  <c r="D139" i="14"/>
  <c r="C139" i="14"/>
  <c r="E138" i="14"/>
  <c r="D138" i="14"/>
  <c r="C138" i="14"/>
  <c r="E135" i="14"/>
  <c r="D135" i="14"/>
  <c r="C135" i="14"/>
  <c r="E134" i="14"/>
  <c r="D134" i="14"/>
  <c r="C134" i="14"/>
  <c r="E133" i="14"/>
  <c r="D133" i="14"/>
  <c r="C133" i="14"/>
  <c r="S130" i="14"/>
  <c r="R130" i="14"/>
  <c r="Q130" i="14"/>
  <c r="P130" i="14"/>
  <c r="O130" i="14"/>
  <c r="N130" i="14"/>
  <c r="M130" i="14"/>
  <c r="L130" i="14"/>
  <c r="K130" i="14"/>
  <c r="J130" i="14"/>
  <c r="I130" i="14"/>
  <c r="H130" i="14"/>
  <c r="G130" i="14"/>
  <c r="S129" i="14"/>
  <c r="R129" i="14"/>
  <c r="Q129" i="14"/>
  <c r="P129" i="14"/>
  <c r="O129" i="14"/>
  <c r="N129" i="14"/>
  <c r="M129" i="14"/>
  <c r="L129" i="14"/>
  <c r="K129" i="14"/>
  <c r="J129" i="14"/>
  <c r="F129" i="14" s="1"/>
  <c r="I129" i="14"/>
  <c r="H129" i="14"/>
  <c r="G129" i="14"/>
  <c r="E129" i="14" s="1"/>
  <c r="D129" i="14" s="1"/>
  <c r="S128" i="14"/>
  <c r="R128" i="14"/>
  <c r="Q128" i="14"/>
  <c r="P128" i="14"/>
  <c r="O128" i="14"/>
  <c r="N128" i="14"/>
  <c r="M128" i="14"/>
  <c r="L128" i="14"/>
  <c r="K128" i="14"/>
  <c r="J128" i="14"/>
  <c r="I128" i="14"/>
  <c r="H128" i="14"/>
  <c r="G128" i="14"/>
  <c r="E128" i="14" s="1"/>
  <c r="S127" i="14"/>
  <c r="R127" i="14"/>
  <c r="Q127" i="14"/>
  <c r="P127" i="14"/>
  <c r="O127" i="14"/>
  <c r="N127" i="14"/>
  <c r="M127" i="14"/>
  <c r="L127" i="14"/>
  <c r="K127" i="14"/>
  <c r="J127" i="14"/>
  <c r="I127" i="14"/>
  <c r="H127" i="14"/>
  <c r="F127" i="14" s="1"/>
  <c r="G127" i="14"/>
  <c r="S126" i="14"/>
  <c r="R126" i="14"/>
  <c r="Q126" i="14"/>
  <c r="P126" i="14"/>
  <c r="O126" i="14"/>
  <c r="N126" i="14"/>
  <c r="M126" i="14"/>
  <c r="L126" i="14"/>
  <c r="K126" i="14"/>
  <c r="J126" i="14"/>
  <c r="I126" i="14"/>
  <c r="E126" i="14" s="1"/>
  <c r="D126" i="14" s="1"/>
  <c r="H126" i="14"/>
  <c r="G126" i="14"/>
  <c r="S125" i="14"/>
  <c r="R125" i="14"/>
  <c r="Q125" i="14"/>
  <c r="P125" i="14"/>
  <c r="O125" i="14"/>
  <c r="N125" i="14"/>
  <c r="M125" i="14"/>
  <c r="L125" i="14"/>
  <c r="K125" i="14"/>
  <c r="J125" i="14"/>
  <c r="F125" i="14" s="1"/>
  <c r="I125" i="14"/>
  <c r="H125" i="14"/>
  <c r="G125" i="14"/>
  <c r="S124" i="14"/>
  <c r="R124" i="14"/>
  <c r="Q124" i="14"/>
  <c r="P124" i="14"/>
  <c r="O124" i="14"/>
  <c r="N124" i="14"/>
  <c r="M124" i="14"/>
  <c r="L124" i="14"/>
  <c r="K124" i="14"/>
  <c r="J124" i="14"/>
  <c r="I124" i="14"/>
  <c r="H124" i="14"/>
  <c r="G124" i="14"/>
  <c r="E124" i="14" s="1"/>
  <c r="D124" i="14" s="1"/>
  <c r="S123" i="14"/>
  <c r="R123" i="14"/>
  <c r="Q123" i="14"/>
  <c r="P123" i="14"/>
  <c r="O123" i="14"/>
  <c r="N123" i="14"/>
  <c r="M123" i="14"/>
  <c r="L123" i="14"/>
  <c r="K123" i="14"/>
  <c r="J123" i="14"/>
  <c r="I123" i="14"/>
  <c r="H123" i="14"/>
  <c r="F123" i="14" s="1"/>
  <c r="G123" i="14"/>
  <c r="S122" i="14"/>
  <c r="R122" i="14"/>
  <c r="Q122" i="14"/>
  <c r="P122" i="14"/>
  <c r="O122" i="14"/>
  <c r="N122" i="14"/>
  <c r="M122" i="14"/>
  <c r="L122" i="14"/>
  <c r="K122" i="14"/>
  <c r="J122" i="14"/>
  <c r="F122" i="14" s="1"/>
  <c r="I122" i="14"/>
  <c r="E122" i="14" s="1"/>
  <c r="H122" i="14"/>
  <c r="G122" i="14"/>
  <c r="S121" i="14"/>
  <c r="R121" i="14"/>
  <c r="Q121" i="14"/>
  <c r="P121" i="14"/>
  <c r="O121" i="14"/>
  <c r="N121" i="14"/>
  <c r="M121" i="14"/>
  <c r="L121" i="14"/>
  <c r="K121" i="14"/>
  <c r="J121" i="14"/>
  <c r="F121" i="14" s="1"/>
  <c r="I121" i="14"/>
  <c r="H121" i="14"/>
  <c r="G121" i="14"/>
  <c r="S120" i="14"/>
  <c r="R120" i="14"/>
  <c r="Q120" i="14"/>
  <c r="P120" i="14"/>
  <c r="O120" i="14"/>
  <c r="N120" i="14"/>
  <c r="M120" i="14"/>
  <c r="L120" i="14"/>
  <c r="K120" i="14"/>
  <c r="J120" i="14"/>
  <c r="I120" i="14"/>
  <c r="H120" i="14"/>
  <c r="F120" i="14" s="1"/>
  <c r="D120" i="14" s="1"/>
  <c r="G120" i="14"/>
  <c r="E120" i="14" s="1"/>
  <c r="S119" i="14"/>
  <c r="R119" i="14"/>
  <c r="Q119" i="14"/>
  <c r="P119" i="14"/>
  <c r="O119" i="14"/>
  <c r="N119" i="14"/>
  <c r="M119" i="14"/>
  <c r="L119" i="14"/>
  <c r="K119" i="14"/>
  <c r="J119" i="14"/>
  <c r="I119" i="14"/>
  <c r="E119" i="14" s="1"/>
  <c r="H119" i="14"/>
  <c r="G119" i="14"/>
  <c r="S118" i="14"/>
  <c r="R118" i="14"/>
  <c r="Q118" i="14"/>
  <c r="P118" i="14"/>
  <c r="O118" i="14"/>
  <c r="N118" i="14"/>
  <c r="M118" i="14"/>
  <c r="L118" i="14"/>
  <c r="K118" i="14"/>
  <c r="J118" i="14"/>
  <c r="F118" i="14" s="1"/>
  <c r="I118" i="14"/>
  <c r="E118" i="14" s="1"/>
  <c r="H118" i="14"/>
  <c r="G118" i="14"/>
  <c r="S117" i="14"/>
  <c r="R117" i="14"/>
  <c r="Q117" i="14"/>
  <c r="P117" i="14"/>
  <c r="O117" i="14"/>
  <c r="N117" i="14"/>
  <c r="M117" i="14"/>
  <c r="L117" i="14"/>
  <c r="K117" i="14"/>
  <c r="J117" i="14"/>
  <c r="I117" i="14"/>
  <c r="H117" i="14"/>
  <c r="G117" i="14"/>
  <c r="E117" i="14" s="1"/>
  <c r="S116" i="14"/>
  <c r="R116" i="14"/>
  <c r="Q116" i="14"/>
  <c r="P116" i="14"/>
  <c r="O116" i="14"/>
  <c r="N116" i="14"/>
  <c r="M116" i="14"/>
  <c r="L116" i="14"/>
  <c r="K116" i="14"/>
  <c r="J116" i="14"/>
  <c r="I116" i="14"/>
  <c r="H116" i="14"/>
  <c r="F116" i="14" s="1"/>
  <c r="G116" i="14"/>
  <c r="E116" i="14" s="1"/>
  <c r="S114" i="14"/>
  <c r="R114" i="14"/>
  <c r="Q114" i="14"/>
  <c r="P114" i="14"/>
  <c r="O114" i="14"/>
  <c r="N114" i="14"/>
  <c r="M114" i="14"/>
  <c r="L114" i="14"/>
  <c r="K114" i="14"/>
  <c r="J114" i="14"/>
  <c r="I114" i="14"/>
  <c r="H114" i="14"/>
  <c r="G114" i="14"/>
  <c r="S113" i="14"/>
  <c r="R113" i="14"/>
  <c r="Q113" i="14"/>
  <c r="P113" i="14"/>
  <c r="O113" i="14"/>
  <c r="N113" i="14"/>
  <c r="M113" i="14"/>
  <c r="L113" i="14"/>
  <c r="K113" i="14"/>
  <c r="J113" i="14"/>
  <c r="I113" i="14"/>
  <c r="H113" i="14"/>
  <c r="G113" i="14"/>
  <c r="S112" i="14"/>
  <c r="R112" i="14"/>
  <c r="Q112" i="14"/>
  <c r="P112" i="14"/>
  <c r="O112" i="14"/>
  <c r="N112" i="14"/>
  <c r="M112" i="14"/>
  <c r="L112" i="14"/>
  <c r="K112" i="14"/>
  <c r="J112" i="14"/>
  <c r="I112" i="14"/>
  <c r="H112" i="14"/>
  <c r="G112" i="14"/>
  <c r="S111" i="14"/>
  <c r="R111" i="14"/>
  <c r="Q111" i="14"/>
  <c r="P111" i="14"/>
  <c r="O111" i="14"/>
  <c r="N111" i="14"/>
  <c r="M111" i="14"/>
  <c r="L111" i="14"/>
  <c r="K111" i="14"/>
  <c r="J111" i="14"/>
  <c r="I111" i="14"/>
  <c r="E111" i="14" s="1"/>
  <c r="D111" i="14" s="1"/>
  <c r="H111" i="14"/>
  <c r="G111" i="14"/>
  <c r="S110" i="14"/>
  <c r="R110" i="14"/>
  <c r="Q110" i="14"/>
  <c r="P110" i="14"/>
  <c r="O110" i="14"/>
  <c r="N110" i="14"/>
  <c r="M110" i="14"/>
  <c r="L110" i="14"/>
  <c r="K110" i="14"/>
  <c r="J110" i="14"/>
  <c r="I110" i="14"/>
  <c r="H110" i="14"/>
  <c r="F110" i="14" s="1"/>
  <c r="G110" i="14"/>
  <c r="S109" i="14"/>
  <c r="R109" i="14"/>
  <c r="Q109" i="14"/>
  <c r="P109" i="14"/>
  <c r="O109" i="14"/>
  <c r="N109" i="14"/>
  <c r="M109" i="14"/>
  <c r="L109" i="14"/>
  <c r="K109" i="14"/>
  <c r="J109" i="14"/>
  <c r="I109" i="14"/>
  <c r="H109" i="14"/>
  <c r="G109" i="14"/>
  <c r="S108" i="14"/>
  <c r="R108" i="14"/>
  <c r="Q108" i="14"/>
  <c r="P108" i="14"/>
  <c r="O108" i="14"/>
  <c r="N108" i="14"/>
  <c r="M108" i="14"/>
  <c r="L108" i="14"/>
  <c r="K108" i="14"/>
  <c r="J108" i="14"/>
  <c r="I108" i="14"/>
  <c r="H108" i="14"/>
  <c r="G108" i="14"/>
  <c r="E108" i="14" s="1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F107" i="14" s="1"/>
  <c r="G107" i="14"/>
  <c r="E113" i="14"/>
  <c r="E112" i="14"/>
  <c r="E110" i="14"/>
  <c r="R102" i="14"/>
  <c r="Q102" i="14"/>
  <c r="P102" i="14"/>
  <c r="O102" i="14"/>
  <c r="N102" i="14"/>
  <c r="M102" i="14"/>
  <c r="L102" i="14"/>
  <c r="K102" i="14"/>
  <c r="J102" i="14"/>
  <c r="I102" i="14"/>
  <c r="H102" i="14"/>
  <c r="F102" i="14" s="1"/>
  <c r="G102" i="14"/>
  <c r="E102" i="14" s="1"/>
  <c r="R101" i="14"/>
  <c r="Q101" i="14"/>
  <c r="P101" i="14"/>
  <c r="O101" i="14"/>
  <c r="N101" i="14"/>
  <c r="M101" i="14"/>
  <c r="L101" i="14"/>
  <c r="K101" i="14"/>
  <c r="J101" i="14"/>
  <c r="I101" i="14"/>
  <c r="H101" i="14"/>
  <c r="F101" i="14" s="1"/>
  <c r="G101" i="14"/>
  <c r="E101" i="14" s="1"/>
  <c r="D101" i="14" s="1"/>
  <c r="R100" i="14"/>
  <c r="Q100" i="14"/>
  <c r="P100" i="14"/>
  <c r="O100" i="14"/>
  <c r="N100" i="14"/>
  <c r="M100" i="14"/>
  <c r="L100" i="14"/>
  <c r="K100" i="14"/>
  <c r="J100" i="14"/>
  <c r="I100" i="14"/>
  <c r="H100" i="14"/>
  <c r="F100" i="14" s="1"/>
  <c r="G100" i="14"/>
  <c r="E100" i="14" s="1"/>
  <c r="D100" i="14" s="1"/>
  <c r="R99" i="14"/>
  <c r="Q99" i="14"/>
  <c r="P99" i="14"/>
  <c r="O99" i="14"/>
  <c r="N99" i="14"/>
  <c r="M99" i="14"/>
  <c r="L99" i="14"/>
  <c r="K99" i="14"/>
  <c r="J99" i="14"/>
  <c r="I99" i="14"/>
  <c r="H99" i="14"/>
  <c r="G99" i="14"/>
  <c r="E99" i="14" s="1"/>
  <c r="R98" i="14"/>
  <c r="Q98" i="14"/>
  <c r="P98" i="14"/>
  <c r="O98" i="14"/>
  <c r="N98" i="14"/>
  <c r="M98" i="14"/>
  <c r="L98" i="14"/>
  <c r="K98" i="14"/>
  <c r="J98" i="14"/>
  <c r="I98" i="14"/>
  <c r="H98" i="14"/>
  <c r="F98" i="14" s="1"/>
  <c r="G98" i="14"/>
  <c r="E98" i="14" s="1"/>
  <c r="R97" i="14"/>
  <c r="Q97" i="14"/>
  <c r="P97" i="14"/>
  <c r="O97" i="14"/>
  <c r="N97" i="14"/>
  <c r="M97" i="14"/>
  <c r="L97" i="14"/>
  <c r="K97" i="14"/>
  <c r="J97" i="14"/>
  <c r="I97" i="14"/>
  <c r="H97" i="14"/>
  <c r="F97" i="14" s="1"/>
  <c r="G97" i="14"/>
  <c r="E97" i="14" s="1"/>
  <c r="D97" i="14" s="1"/>
  <c r="R96" i="14"/>
  <c r="Q96" i="14"/>
  <c r="P96" i="14"/>
  <c r="O96" i="14"/>
  <c r="N96" i="14"/>
  <c r="M96" i="14"/>
  <c r="L96" i="14"/>
  <c r="K96" i="14"/>
  <c r="J96" i="14"/>
  <c r="I96" i="14"/>
  <c r="H96" i="14"/>
  <c r="G96" i="14"/>
  <c r="R95" i="14"/>
  <c r="Q95" i="14"/>
  <c r="P95" i="14"/>
  <c r="O95" i="14"/>
  <c r="N95" i="14"/>
  <c r="M95" i="14"/>
  <c r="L95" i="14"/>
  <c r="K95" i="14"/>
  <c r="J95" i="14"/>
  <c r="I95" i="14"/>
  <c r="H95" i="14"/>
  <c r="F95" i="14" s="1"/>
  <c r="G95" i="14"/>
  <c r="E95" i="14" s="1"/>
  <c r="D95" i="14" s="1"/>
  <c r="R94" i="14"/>
  <c r="Q94" i="14"/>
  <c r="P94" i="14"/>
  <c r="O94" i="14"/>
  <c r="N94" i="14"/>
  <c r="M94" i="14"/>
  <c r="L94" i="14"/>
  <c r="K94" i="14"/>
  <c r="J94" i="14"/>
  <c r="I94" i="14"/>
  <c r="H94" i="14"/>
  <c r="F94" i="14" s="1"/>
  <c r="G94" i="14"/>
  <c r="E94" i="14" s="1"/>
  <c r="R93" i="14"/>
  <c r="Q93" i="14"/>
  <c r="P93" i="14"/>
  <c r="O93" i="14"/>
  <c r="N93" i="14"/>
  <c r="M93" i="14"/>
  <c r="L93" i="14"/>
  <c r="K93" i="14"/>
  <c r="J93" i="14"/>
  <c r="I93" i="14"/>
  <c r="H93" i="14"/>
  <c r="F93" i="14" s="1"/>
  <c r="G93" i="14"/>
  <c r="E93" i="14" s="1"/>
  <c r="D93" i="14" s="1"/>
  <c r="R92" i="14"/>
  <c r="Q92" i="14"/>
  <c r="P92" i="14"/>
  <c r="O92" i="14"/>
  <c r="N92" i="14"/>
  <c r="M92" i="14"/>
  <c r="L92" i="14"/>
  <c r="K92" i="14"/>
  <c r="J92" i="14"/>
  <c r="I92" i="14"/>
  <c r="H92" i="14"/>
  <c r="F92" i="14" s="1"/>
  <c r="G92" i="14"/>
  <c r="R91" i="14"/>
  <c r="Q91" i="14"/>
  <c r="P91" i="14"/>
  <c r="O91" i="14"/>
  <c r="N91" i="14"/>
  <c r="M91" i="14"/>
  <c r="L91" i="14"/>
  <c r="K91" i="14"/>
  <c r="J91" i="14"/>
  <c r="I91" i="14"/>
  <c r="H91" i="14"/>
  <c r="G91" i="14"/>
  <c r="E91" i="14" s="1"/>
  <c r="D91" i="14" s="1"/>
  <c r="R90" i="14"/>
  <c r="Q90" i="14"/>
  <c r="P90" i="14"/>
  <c r="O90" i="14"/>
  <c r="N90" i="14"/>
  <c r="M90" i="14"/>
  <c r="L90" i="14"/>
  <c r="K90" i="14"/>
  <c r="J90" i="14"/>
  <c r="I90" i="14"/>
  <c r="H90" i="14"/>
  <c r="G90" i="14"/>
  <c r="E90" i="14" s="1"/>
  <c r="R89" i="14"/>
  <c r="Q89" i="14"/>
  <c r="P89" i="14"/>
  <c r="O89" i="14"/>
  <c r="N89" i="14"/>
  <c r="M89" i="14"/>
  <c r="L89" i="14"/>
  <c r="K89" i="14"/>
  <c r="J89" i="14"/>
  <c r="I89" i="14"/>
  <c r="H89" i="14"/>
  <c r="F89" i="14" s="1"/>
  <c r="G89" i="14"/>
  <c r="E89" i="14" s="1"/>
  <c r="D89" i="14" s="1"/>
  <c r="R88" i="14"/>
  <c r="Q88" i="14"/>
  <c r="P88" i="14"/>
  <c r="O88" i="14"/>
  <c r="N88" i="14"/>
  <c r="M88" i="14"/>
  <c r="L88" i="14"/>
  <c r="K88" i="14"/>
  <c r="J88" i="14"/>
  <c r="I88" i="14"/>
  <c r="H88" i="14"/>
  <c r="F88" i="14" s="1"/>
  <c r="G88" i="14"/>
  <c r="E88" i="14" s="1"/>
  <c r="D88" i="14" s="1"/>
  <c r="R86" i="14"/>
  <c r="Q86" i="14"/>
  <c r="P86" i="14"/>
  <c r="O86" i="14"/>
  <c r="N86" i="14"/>
  <c r="M86" i="14"/>
  <c r="L86" i="14"/>
  <c r="K86" i="14"/>
  <c r="J86" i="14"/>
  <c r="I86" i="14"/>
  <c r="H86" i="14"/>
  <c r="G86" i="14"/>
  <c r="R85" i="14"/>
  <c r="Q85" i="14"/>
  <c r="P85" i="14"/>
  <c r="O85" i="14"/>
  <c r="N85" i="14"/>
  <c r="M85" i="14"/>
  <c r="L85" i="14"/>
  <c r="K85" i="14"/>
  <c r="J85" i="14"/>
  <c r="I85" i="14"/>
  <c r="H85" i="14"/>
  <c r="F85" i="14" s="1"/>
  <c r="G85" i="14"/>
  <c r="E85" i="14" s="1"/>
  <c r="R84" i="14"/>
  <c r="Q84" i="14"/>
  <c r="P84" i="14"/>
  <c r="O84" i="14"/>
  <c r="N84" i="14"/>
  <c r="M84" i="14"/>
  <c r="L84" i="14"/>
  <c r="K84" i="14"/>
  <c r="J84" i="14"/>
  <c r="I84" i="14"/>
  <c r="H84" i="14"/>
  <c r="G84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E83" i="14" s="1"/>
  <c r="D83" i="14" s="1"/>
  <c r="J82" i="14"/>
  <c r="I82" i="14"/>
  <c r="H82" i="14"/>
  <c r="F82" i="14" s="1"/>
  <c r="G82" i="14"/>
  <c r="R81" i="14"/>
  <c r="Q81" i="14"/>
  <c r="E81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E80" i="14" s="1"/>
  <c r="D80" i="14" s="1"/>
  <c r="R79" i="14"/>
  <c r="Q79" i="14"/>
  <c r="P79" i="14"/>
  <c r="O79" i="14"/>
  <c r="N79" i="14"/>
  <c r="M79" i="14"/>
  <c r="L79" i="14"/>
  <c r="K79" i="14"/>
  <c r="J79" i="14"/>
  <c r="I79" i="14"/>
  <c r="H79" i="14"/>
  <c r="G79" i="14"/>
  <c r="H77" i="14"/>
  <c r="F77" i="14" s="1"/>
  <c r="I77" i="14"/>
  <c r="J77" i="14"/>
  <c r="K77" i="14"/>
  <c r="L77" i="14"/>
  <c r="M77" i="14"/>
  <c r="N77" i="14"/>
  <c r="O77" i="14"/>
  <c r="P77" i="14"/>
  <c r="Q77" i="14"/>
  <c r="R77" i="14"/>
  <c r="G77" i="14"/>
  <c r="S52" i="14"/>
  <c r="T52" i="14"/>
  <c r="U52" i="14"/>
  <c r="S53" i="14"/>
  <c r="T53" i="14"/>
  <c r="U53" i="14"/>
  <c r="T51" i="14"/>
  <c r="U51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E53" i="14" s="1"/>
  <c r="F53" i="14"/>
  <c r="D53" i="14" s="1"/>
  <c r="R52" i="14"/>
  <c r="Q52" i="14"/>
  <c r="P52" i="14"/>
  <c r="O52" i="14"/>
  <c r="N52" i="14"/>
  <c r="M52" i="14"/>
  <c r="L52" i="14"/>
  <c r="K52" i="14"/>
  <c r="J52" i="14"/>
  <c r="I52" i="14"/>
  <c r="H52" i="14"/>
  <c r="G52" i="14"/>
  <c r="E52" i="14" s="1"/>
  <c r="F52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D51" i="14" s="1"/>
  <c r="S46" i="14"/>
  <c r="R46" i="14"/>
  <c r="Q46" i="14"/>
  <c r="P46" i="14"/>
  <c r="O46" i="14"/>
  <c r="N46" i="14"/>
  <c r="M46" i="14"/>
  <c r="L46" i="14"/>
  <c r="K46" i="14"/>
  <c r="J46" i="14"/>
  <c r="I46" i="14"/>
  <c r="H46" i="14"/>
  <c r="D46" i="14" s="1"/>
  <c r="G46" i="14"/>
  <c r="E46" i="14" s="1"/>
  <c r="F46" i="14"/>
  <c r="S45" i="14"/>
  <c r="R45" i="14"/>
  <c r="Q45" i="14"/>
  <c r="P45" i="14"/>
  <c r="O45" i="14"/>
  <c r="N45" i="14"/>
  <c r="M45" i="14"/>
  <c r="L45" i="14"/>
  <c r="K45" i="14"/>
  <c r="J45" i="14"/>
  <c r="I45" i="14"/>
  <c r="E45" i="14" s="1"/>
  <c r="H45" i="14"/>
  <c r="G45" i="14"/>
  <c r="F45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D44" i="14" s="1"/>
  <c r="G44" i="14"/>
  <c r="F44" i="14"/>
  <c r="K43" i="14"/>
  <c r="L43" i="14"/>
  <c r="M43" i="14"/>
  <c r="N43" i="14"/>
  <c r="O43" i="14"/>
  <c r="P43" i="14"/>
  <c r="Q43" i="14"/>
  <c r="R43" i="14"/>
  <c r="S43" i="14"/>
  <c r="J43" i="14"/>
  <c r="I43" i="14"/>
  <c r="E43" i="14" s="1"/>
  <c r="H43" i="14"/>
  <c r="G43" i="14"/>
  <c r="F43" i="14"/>
  <c r="H28" i="14"/>
  <c r="G28" i="14"/>
  <c r="F28" i="14"/>
  <c r="E28" i="14"/>
  <c r="D28" i="14"/>
  <c r="H27" i="14"/>
  <c r="G27" i="14"/>
  <c r="F27" i="14"/>
  <c r="E27" i="14"/>
  <c r="D27" i="14"/>
  <c r="H26" i="14"/>
  <c r="G26" i="14"/>
  <c r="F26" i="14"/>
  <c r="E26" i="14"/>
  <c r="D26" i="14"/>
  <c r="H25" i="14"/>
  <c r="G25" i="14"/>
  <c r="F25" i="14"/>
  <c r="E25" i="14"/>
  <c r="D25" i="14"/>
  <c r="H24" i="14"/>
  <c r="G24" i="14"/>
  <c r="F24" i="14"/>
  <c r="E24" i="14"/>
  <c r="D24" i="14"/>
  <c r="H23" i="14"/>
  <c r="G23" i="14"/>
  <c r="F23" i="14"/>
  <c r="E23" i="14"/>
  <c r="C23" i="14" s="1"/>
  <c r="D23" i="14"/>
  <c r="H22" i="14"/>
  <c r="G22" i="14"/>
  <c r="F22" i="14"/>
  <c r="E22" i="14"/>
  <c r="D22" i="14"/>
  <c r="H21" i="14"/>
  <c r="G21" i="14"/>
  <c r="F21" i="14"/>
  <c r="E21" i="14"/>
  <c r="D21" i="14"/>
  <c r="H20" i="14"/>
  <c r="H19" i="14" s="1"/>
  <c r="G20" i="14"/>
  <c r="F20" i="14"/>
  <c r="E20" i="14"/>
  <c r="D20" i="14"/>
  <c r="D19" i="14" s="1"/>
  <c r="H14" i="14"/>
  <c r="G14" i="14"/>
  <c r="F14" i="14"/>
  <c r="E14" i="14"/>
  <c r="C14" i="14" s="1"/>
  <c r="D14" i="14"/>
  <c r="H13" i="14"/>
  <c r="AI13" i="14" s="1"/>
  <c r="G13" i="14"/>
  <c r="AH13" i="14" s="1"/>
  <c r="F13" i="14"/>
  <c r="AG13" i="14" s="1"/>
  <c r="E13" i="14"/>
  <c r="D13" i="14"/>
  <c r="AE13" i="14" s="1"/>
  <c r="H12" i="14"/>
  <c r="AC12" i="14" s="1"/>
  <c r="G12" i="14"/>
  <c r="AB12" i="14" s="1"/>
  <c r="F12" i="14"/>
  <c r="E12" i="14"/>
  <c r="D12" i="14"/>
  <c r="Y12" i="14" s="1"/>
  <c r="H11" i="14"/>
  <c r="AI11" i="14" s="1"/>
  <c r="G11" i="14"/>
  <c r="F11" i="14"/>
  <c r="E11" i="14"/>
  <c r="D11" i="14"/>
  <c r="C11" i="14" s="1"/>
  <c r="H10" i="14"/>
  <c r="G10" i="14"/>
  <c r="F10" i="14"/>
  <c r="AA14" i="14" s="1"/>
  <c r="E10" i="14"/>
  <c r="AF14" i="14" s="1"/>
  <c r="D10" i="14"/>
  <c r="K60" i="14"/>
  <c r="J60" i="14"/>
  <c r="I60" i="14"/>
  <c r="H60" i="14"/>
  <c r="G60" i="14"/>
  <c r="F60" i="14"/>
  <c r="E60" i="14"/>
  <c r="C60" i="14" s="1"/>
  <c r="D60" i="14"/>
  <c r="K59" i="14"/>
  <c r="J59" i="14"/>
  <c r="I59" i="14"/>
  <c r="H59" i="14"/>
  <c r="G59" i="14"/>
  <c r="F59" i="14"/>
  <c r="E59" i="14"/>
  <c r="D59" i="14"/>
  <c r="K58" i="14"/>
  <c r="J58" i="14"/>
  <c r="I58" i="14"/>
  <c r="H58" i="14"/>
  <c r="G58" i="14"/>
  <c r="F58" i="14"/>
  <c r="E58" i="14"/>
  <c r="D58" i="14"/>
  <c r="C150" i="14"/>
  <c r="AC150" i="14" s="1"/>
  <c r="AD134" i="14"/>
  <c r="X134" i="14"/>
  <c r="F130" i="14"/>
  <c r="E130" i="14"/>
  <c r="D130" i="14" s="1"/>
  <c r="F128" i="14"/>
  <c r="E127" i="14"/>
  <c r="F126" i="14"/>
  <c r="E125" i="14"/>
  <c r="F124" i="14"/>
  <c r="E123" i="14"/>
  <c r="E121" i="14"/>
  <c r="D121" i="14" s="1"/>
  <c r="F119" i="14"/>
  <c r="F117" i="14"/>
  <c r="F114" i="14"/>
  <c r="E114" i="14"/>
  <c r="F113" i="14"/>
  <c r="F112" i="14"/>
  <c r="F111" i="14"/>
  <c r="F109" i="14"/>
  <c r="F99" i="14"/>
  <c r="F96" i="14"/>
  <c r="E96" i="14"/>
  <c r="D96" i="14" s="1"/>
  <c r="F91" i="14"/>
  <c r="F90" i="14"/>
  <c r="F86" i="14"/>
  <c r="F84" i="14"/>
  <c r="F83" i="14"/>
  <c r="F81" i="14"/>
  <c r="F80" i="14"/>
  <c r="E72" i="14"/>
  <c r="E73" i="14" s="1"/>
  <c r="E68" i="14"/>
  <c r="D68" i="14"/>
  <c r="C68" i="14"/>
  <c r="C72" i="14" s="1"/>
  <c r="D52" i="14"/>
  <c r="E51" i="14"/>
  <c r="D45" i="14"/>
  <c r="E44" i="14"/>
  <c r="C38" i="14"/>
  <c r="C37" i="14"/>
  <c r="C34" i="14"/>
  <c r="C27" i="14"/>
  <c r="AI14" i="14"/>
  <c r="AE14" i="14"/>
  <c r="AC14" i="14"/>
  <c r="Y14" i="14"/>
  <c r="AF13" i="14"/>
  <c r="Y13" i="14"/>
  <c r="AA12" i="14"/>
  <c r="Z12" i="14"/>
  <c r="A5" i="14"/>
  <c r="A3" i="14"/>
  <c r="A2" i="14"/>
  <c r="D118" i="14" l="1"/>
  <c r="D122" i="14"/>
  <c r="D125" i="14"/>
  <c r="D128" i="14"/>
  <c r="E86" i="14"/>
  <c r="D86" i="14" s="1"/>
  <c r="E92" i="14"/>
  <c r="D92" i="14" s="1"/>
  <c r="D99" i="14"/>
  <c r="Y11" i="14"/>
  <c r="AA13" i="14"/>
  <c r="D73" i="14"/>
  <c r="D119" i="14"/>
  <c r="D127" i="14"/>
  <c r="C59" i="14"/>
  <c r="D43" i="14"/>
  <c r="C43" i="14" s="1"/>
  <c r="C44" i="14"/>
  <c r="C46" i="14"/>
  <c r="C51" i="14"/>
  <c r="D108" i="14"/>
  <c r="AC11" i="14"/>
  <c r="AE12" i="14"/>
  <c r="AB13" i="14"/>
  <c r="AG14" i="14"/>
  <c r="AH12" i="14"/>
  <c r="F79" i="14"/>
  <c r="E82" i="14"/>
  <c r="D82" i="14" s="1"/>
  <c r="E84" i="14"/>
  <c r="D84" i="14" s="1"/>
  <c r="E107" i="14"/>
  <c r="F108" i="14"/>
  <c r="E109" i="14"/>
  <c r="D109" i="14" s="1"/>
  <c r="AH11" i="14"/>
  <c r="AI12" i="14"/>
  <c r="AC13" i="14"/>
  <c r="AB14" i="14"/>
  <c r="AH14" i="14"/>
  <c r="D72" i="14"/>
  <c r="D116" i="14"/>
  <c r="D123" i="14"/>
  <c r="G19" i="14"/>
  <c r="C21" i="14"/>
  <c r="C22" i="14"/>
  <c r="C24" i="14"/>
  <c r="C25" i="14"/>
  <c r="C26" i="14"/>
  <c r="C28" i="14"/>
  <c r="E77" i="14"/>
  <c r="D77" i="14" s="1"/>
  <c r="E79" i="14"/>
  <c r="D79" i="14" s="1"/>
  <c r="D117" i="14"/>
  <c r="D112" i="14"/>
  <c r="D113" i="14"/>
  <c r="D107" i="14"/>
  <c r="D110" i="14"/>
  <c r="D114" i="14"/>
  <c r="D94" i="14"/>
  <c r="D102" i="14"/>
  <c r="D90" i="14"/>
  <c r="D98" i="14"/>
  <c r="D85" i="14"/>
  <c r="D81" i="14"/>
  <c r="C53" i="14"/>
  <c r="C52" i="14"/>
  <c r="C45" i="14"/>
  <c r="C20" i="14"/>
  <c r="F19" i="14"/>
  <c r="E19" i="14"/>
  <c r="Z11" i="14"/>
  <c r="AE11" i="14"/>
  <c r="AF12" i="14"/>
  <c r="C13" i="14"/>
  <c r="C10" i="14"/>
  <c r="AD14" i="14" s="1"/>
  <c r="AA11" i="14"/>
  <c r="AF11" i="14"/>
  <c r="C12" i="14"/>
  <c r="AG12" i="14"/>
  <c r="Z14" i="14"/>
  <c r="AB11" i="14"/>
  <c r="AG11" i="14"/>
  <c r="Z13" i="14"/>
  <c r="C58" i="14"/>
  <c r="AD11" i="14"/>
  <c r="C73" i="14"/>
  <c r="Y149" i="14"/>
  <c r="L149" i="14" s="1"/>
  <c r="Y150" i="14"/>
  <c r="L150" i="14" s="1"/>
  <c r="Y151" i="14"/>
  <c r="L151" i="14" s="1"/>
  <c r="X11" i="14"/>
  <c r="C151" i="13"/>
  <c r="AC151" i="13" s="1"/>
  <c r="C150" i="13"/>
  <c r="AC150" i="13" s="1"/>
  <c r="C149" i="13"/>
  <c r="AC149" i="13" s="1"/>
  <c r="AD134" i="13"/>
  <c r="X134" i="13"/>
  <c r="F130" i="13"/>
  <c r="E130" i="13"/>
  <c r="D130" i="13" s="1"/>
  <c r="F129" i="13"/>
  <c r="E129" i="13"/>
  <c r="D129" i="13"/>
  <c r="F128" i="13"/>
  <c r="E128" i="13"/>
  <c r="D128" i="13" s="1"/>
  <c r="F127" i="13"/>
  <c r="D127" i="13" s="1"/>
  <c r="E127" i="13"/>
  <c r="F126" i="13"/>
  <c r="E126" i="13"/>
  <c r="D126" i="13" s="1"/>
  <c r="F125" i="13"/>
  <c r="E125" i="13"/>
  <c r="D125" i="13"/>
  <c r="F124" i="13"/>
  <c r="E124" i="13"/>
  <c r="D124" i="13" s="1"/>
  <c r="F123" i="13"/>
  <c r="D123" i="13" s="1"/>
  <c r="E123" i="13"/>
  <c r="F122" i="13"/>
  <c r="E122" i="13"/>
  <c r="D122" i="13" s="1"/>
  <c r="F121" i="13"/>
  <c r="E121" i="13"/>
  <c r="D121" i="13"/>
  <c r="F120" i="13"/>
  <c r="E120" i="13"/>
  <c r="D120" i="13" s="1"/>
  <c r="F119" i="13"/>
  <c r="D119" i="13" s="1"/>
  <c r="E119" i="13"/>
  <c r="F118" i="13"/>
  <c r="E118" i="13"/>
  <c r="D118" i="13" s="1"/>
  <c r="F117" i="13"/>
  <c r="E117" i="13"/>
  <c r="D117" i="13"/>
  <c r="F116" i="13"/>
  <c r="E116" i="13"/>
  <c r="D116" i="13" s="1"/>
  <c r="F114" i="13"/>
  <c r="D114" i="13" s="1"/>
  <c r="E114" i="13"/>
  <c r="F113" i="13"/>
  <c r="E113" i="13"/>
  <c r="D113" i="13" s="1"/>
  <c r="F112" i="13"/>
  <c r="E112" i="13"/>
  <c r="D112" i="13"/>
  <c r="F111" i="13"/>
  <c r="E111" i="13"/>
  <c r="D111" i="13" s="1"/>
  <c r="F110" i="13"/>
  <c r="D110" i="13" s="1"/>
  <c r="E110" i="13"/>
  <c r="F109" i="13"/>
  <c r="E109" i="13"/>
  <c r="D109" i="13" s="1"/>
  <c r="F108" i="13"/>
  <c r="E108" i="13"/>
  <c r="D108" i="13"/>
  <c r="F107" i="13"/>
  <c r="E107" i="13"/>
  <c r="D107" i="13" s="1"/>
  <c r="F102" i="13"/>
  <c r="D102" i="13" s="1"/>
  <c r="E102" i="13"/>
  <c r="F101" i="13"/>
  <c r="E101" i="13"/>
  <c r="D101" i="13" s="1"/>
  <c r="F100" i="13"/>
  <c r="E100" i="13"/>
  <c r="D100" i="13"/>
  <c r="F99" i="13"/>
  <c r="E99" i="13"/>
  <c r="D99" i="13" s="1"/>
  <c r="F98" i="13"/>
  <c r="D98" i="13" s="1"/>
  <c r="E98" i="13"/>
  <c r="F97" i="13"/>
  <c r="E97" i="13"/>
  <c r="D97" i="13" s="1"/>
  <c r="F96" i="13"/>
  <c r="E96" i="13"/>
  <c r="D96" i="13"/>
  <c r="F95" i="13"/>
  <c r="E95" i="13"/>
  <c r="D95" i="13" s="1"/>
  <c r="F94" i="13"/>
  <c r="D94" i="13" s="1"/>
  <c r="E94" i="13"/>
  <c r="F93" i="13"/>
  <c r="E93" i="13"/>
  <c r="D93" i="13" s="1"/>
  <c r="F92" i="13"/>
  <c r="E92" i="13"/>
  <c r="D92" i="13"/>
  <c r="F91" i="13"/>
  <c r="E91" i="13"/>
  <c r="D91" i="13" s="1"/>
  <c r="F90" i="13"/>
  <c r="D90" i="13" s="1"/>
  <c r="E90" i="13"/>
  <c r="F89" i="13"/>
  <c r="E89" i="13"/>
  <c r="D89" i="13" s="1"/>
  <c r="F88" i="13"/>
  <c r="E88" i="13"/>
  <c r="D88" i="13"/>
  <c r="F86" i="13"/>
  <c r="E86" i="13"/>
  <c r="D86" i="13" s="1"/>
  <c r="F85" i="13"/>
  <c r="D85" i="13" s="1"/>
  <c r="E85" i="13"/>
  <c r="F84" i="13"/>
  <c r="E84" i="13"/>
  <c r="D84" i="13" s="1"/>
  <c r="F83" i="13"/>
  <c r="E83" i="13"/>
  <c r="D83" i="13"/>
  <c r="F82" i="13"/>
  <c r="E82" i="13"/>
  <c r="D82" i="13" s="1"/>
  <c r="F81" i="13"/>
  <c r="D81" i="13" s="1"/>
  <c r="E81" i="13"/>
  <c r="F80" i="13"/>
  <c r="E80" i="13"/>
  <c r="D80" i="13" s="1"/>
  <c r="F79" i="13"/>
  <c r="E79" i="13"/>
  <c r="D79" i="13"/>
  <c r="F77" i="13"/>
  <c r="E77" i="13"/>
  <c r="D77" i="13" s="1"/>
  <c r="E73" i="13"/>
  <c r="E72" i="13"/>
  <c r="D72" i="13"/>
  <c r="C72" i="13"/>
  <c r="E68" i="13"/>
  <c r="D68" i="13"/>
  <c r="D73" i="13" s="1"/>
  <c r="C68" i="13"/>
  <c r="C73" i="13" s="1"/>
  <c r="C60" i="13"/>
  <c r="C59" i="13"/>
  <c r="C58" i="13"/>
  <c r="E53" i="13"/>
  <c r="C53" i="13" s="1"/>
  <c r="D53" i="13"/>
  <c r="E52" i="13"/>
  <c r="D52" i="13"/>
  <c r="C52" i="13" s="1"/>
  <c r="E51" i="13"/>
  <c r="D51" i="13"/>
  <c r="C51" i="13"/>
  <c r="E46" i="13"/>
  <c r="D46" i="13"/>
  <c r="C46" i="13" s="1"/>
  <c r="E45" i="13"/>
  <c r="C45" i="13" s="1"/>
  <c r="D45" i="13"/>
  <c r="E44" i="13"/>
  <c r="D44" i="13"/>
  <c r="C44" i="13" s="1"/>
  <c r="E43" i="13"/>
  <c r="D43" i="13"/>
  <c r="C43" i="13"/>
  <c r="C38" i="13"/>
  <c r="C37" i="13"/>
  <c r="C34" i="13"/>
  <c r="C28" i="13"/>
  <c r="C27" i="13"/>
  <c r="C26" i="13"/>
  <c r="C25" i="13"/>
  <c r="C24" i="13"/>
  <c r="C23" i="13"/>
  <c r="C22" i="13"/>
  <c r="C21" i="13"/>
  <c r="C20" i="13"/>
  <c r="H19" i="13"/>
  <c r="G19" i="13"/>
  <c r="F19" i="13"/>
  <c r="E19" i="13"/>
  <c r="C19" i="13" s="1"/>
  <c r="D19" i="13"/>
  <c r="C14" i="13"/>
  <c r="C13" i="13"/>
  <c r="C12" i="13"/>
  <c r="C11" i="13"/>
  <c r="C10" i="13"/>
  <c r="X11" i="13" s="1"/>
  <c r="I11" i="13" s="1"/>
  <c r="A5" i="13"/>
  <c r="A4" i="13"/>
  <c r="A3" i="13"/>
  <c r="A2" i="13"/>
  <c r="AC151" i="12"/>
  <c r="C151" i="12"/>
  <c r="Y151" i="12" s="1"/>
  <c r="L151" i="12" s="1"/>
  <c r="AC150" i="12"/>
  <c r="C150" i="12"/>
  <c r="Y150" i="12" s="1"/>
  <c r="L150" i="12" s="1"/>
  <c r="AC149" i="12"/>
  <c r="C149" i="12"/>
  <c r="Y149" i="12" s="1"/>
  <c r="L149" i="12" s="1"/>
  <c r="AD134" i="12"/>
  <c r="X134" i="12"/>
  <c r="F130" i="12"/>
  <c r="E130" i="12"/>
  <c r="D130" i="12"/>
  <c r="F129" i="12"/>
  <c r="E129" i="12"/>
  <c r="D129" i="12"/>
  <c r="F128" i="12"/>
  <c r="E128" i="12"/>
  <c r="D128" i="12" s="1"/>
  <c r="F127" i="12"/>
  <c r="E127" i="12"/>
  <c r="D127" i="12" s="1"/>
  <c r="F126" i="12"/>
  <c r="E126" i="12"/>
  <c r="D126" i="12"/>
  <c r="F125" i="12"/>
  <c r="E125" i="12"/>
  <c r="D125" i="12"/>
  <c r="F124" i="12"/>
  <c r="E124" i="12"/>
  <c r="D124" i="12" s="1"/>
  <c r="F123" i="12"/>
  <c r="E123" i="12"/>
  <c r="D123" i="12" s="1"/>
  <c r="F122" i="12"/>
  <c r="E122" i="12"/>
  <c r="D122" i="12"/>
  <c r="F121" i="12"/>
  <c r="E121" i="12"/>
  <c r="D121" i="12"/>
  <c r="F120" i="12"/>
  <c r="E120" i="12"/>
  <c r="D120" i="12" s="1"/>
  <c r="F119" i="12"/>
  <c r="E119" i="12"/>
  <c r="D119" i="12" s="1"/>
  <c r="F118" i="12"/>
  <c r="E118" i="12"/>
  <c r="D118" i="12"/>
  <c r="F117" i="12"/>
  <c r="E117" i="12"/>
  <c r="D117" i="12"/>
  <c r="F116" i="12"/>
  <c r="E116" i="12"/>
  <c r="D116" i="12" s="1"/>
  <c r="F114" i="12"/>
  <c r="E114" i="12"/>
  <c r="D114" i="12" s="1"/>
  <c r="F113" i="12"/>
  <c r="E113" i="12"/>
  <c r="D113" i="12"/>
  <c r="F112" i="12"/>
  <c r="E112" i="12"/>
  <c r="D112" i="12"/>
  <c r="F111" i="12"/>
  <c r="E111" i="12"/>
  <c r="D111" i="12" s="1"/>
  <c r="F110" i="12"/>
  <c r="E110" i="12"/>
  <c r="D110" i="12" s="1"/>
  <c r="F109" i="12"/>
  <c r="E109" i="12"/>
  <c r="D109" i="12"/>
  <c r="F108" i="12"/>
  <c r="E108" i="12"/>
  <c r="D108" i="12"/>
  <c r="F107" i="12"/>
  <c r="E107" i="12"/>
  <c r="D107" i="12" s="1"/>
  <c r="F102" i="12"/>
  <c r="E102" i="12"/>
  <c r="D102" i="12" s="1"/>
  <c r="F101" i="12"/>
  <c r="E101" i="12"/>
  <c r="D101" i="12"/>
  <c r="F100" i="12"/>
  <c r="E100" i="12"/>
  <c r="D100" i="12"/>
  <c r="F99" i="12"/>
  <c r="E99" i="12"/>
  <c r="D99" i="12" s="1"/>
  <c r="F98" i="12"/>
  <c r="E98" i="12"/>
  <c r="D98" i="12" s="1"/>
  <c r="F97" i="12"/>
  <c r="E97" i="12"/>
  <c r="D97" i="12"/>
  <c r="F96" i="12"/>
  <c r="E96" i="12"/>
  <c r="D96" i="12"/>
  <c r="F95" i="12"/>
  <c r="E95" i="12"/>
  <c r="D95" i="12" s="1"/>
  <c r="F94" i="12"/>
  <c r="E94" i="12"/>
  <c r="D94" i="12" s="1"/>
  <c r="F93" i="12"/>
  <c r="E93" i="12"/>
  <c r="D93" i="12"/>
  <c r="F92" i="12"/>
  <c r="E92" i="12"/>
  <c r="D92" i="12"/>
  <c r="F91" i="12"/>
  <c r="E91" i="12"/>
  <c r="D91" i="12" s="1"/>
  <c r="F90" i="12"/>
  <c r="E90" i="12"/>
  <c r="D90" i="12" s="1"/>
  <c r="F89" i="12"/>
  <c r="E89" i="12"/>
  <c r="D89" i="12"/>
  <c r="F88" i="12"/>
  <c r="E88" i="12"/>
  <c r="D88" i="12"/>
  <c r="F86" i="12"/>
  <c r="E86" i="12"/>
  <c r="D86" i="12" s="1"/>
  <c r="F85" i="12"/>
  <c r="E85" i="12"/>
  <c r="D85" i="12" s="1"/>
  <c r="F84" i="12"/>
  <c r="E84" i="12"/>
  <c r="D84" i="12"/>
  <c r="F83" i="12"/>
  <c r="E83" i="12"/>
  <c r="D83" i="12"/>
  <c r="F82" i="12"/>
  <c r="E82" i="12"/>
  <c r="D82" i="12" s="1"/>
  <c r="F81" i="12"/>
  <c r="E81" i="12"/>
  <c r="D81" i="12" s="1"/>
  <c r="F80" i="12"/>
  <c r="E80" i="12"/>
  <c r="D80" i="12"/>
  <c r="F79" i="12"/>
  <c r="E79" i="12"/>
  <c r="D79" i="12"/>
  <c r="F77" i="12"/>
  <c r="E77" i="12"/>
  <c r="D77" i="12" s="1"/>
  <c r="E73" i="12"/>
  <c r="D73" i="12"/>
  <c r="E72" i="12"/>
  <c r="D72" i="12"/>
  <c r="C72" i="12"/>
  <c r="E68" i="12"/>
  <c r="D68" i="12"/>
  <c r="C68" i="12"/>
  <c r="C73" i="12" s="1"/>
  <c r="C60" i="12"/>
  <c r="C59" i="12"/>
  <c r="C58" i="12"/>
  <c r="E53" i="12"/>
  <c r="D53" i="12"/>
  <c r="C53" i="12" s="1"/>
  <c r="E52" i="12"/>
  <c r="D52" i="12"/>
  <c r="C52" i="12"/>
  <c r="E51" i="12"/>
  <c r="D51" i="12"/>
  <c r="C51" i="12"/>
  <c r="E46" i="12"/>
  <c r="D46" i="12"/>
  <c r="C46" i="12" s="1"/>
  <c r="E45" i="12"/>
  <c r="D45" i="12"/>
  <c r="C45" i="12" s="1"/>
  <c r="E44" i="12"/>
  <c r="D44" i="12"/>
  <c r="C44" i="12"/>
  <c r="E43" i="12"/>
  <c r="D43" i="12"/>
  <c r="C43" i="12"/>
  <c r="C38" i="12"/>
  <c r="C37" i="12"/>
  <c r="C34" i="12"/>
  <c r="C28" i="12"/>
  <c r="C27" i="12"/>
  <c r="C26" i="12"/>
  <c r="C25" i="12"/>
  <c r="C24" i="12"/>
  <c r="C23" i="12"/>
  <c r="C22" i="12"/>
  <c r="C21" i="12"/>
  <c r="C20" i="12"/>
  <c r="H19" i="12"/>
  <c r="G19" i="12"/>
  <c r="F19" i="12"/>
  <c r="E19" i="12"/>
  <c r="D19" i="12"/>
  <c r="C19" i="12" s="1"/>
  <c r="C14" i="12"/>
  <c r="C13" i="12"/>
  <c r="C12" i="12"/>
  <c r="C11" i="12"/>
  <c r="A203" i="12" s="1"/>
  <c r="C10" i="12"/>
  <c r="X11" i="12" s="1"/>
  <c r="I11" i="12" s="1"/>
  <c r="A5" i="12"/>
  <c r="A4" i="12"/>
  <c r="A3" i="12"/>
  <c r="A2" i="12"/>
  <c r="X14" i="14" l="1"/>
  <c r="X12" i="14"/>
  <c r="X13" i="14"/>
  <c r="C19" i="14"/>
  <c r="AD12" i="14"/>
  <c r="A203" i="14"/>
  <c r="AD13" i="14"/>
  <c r="AD204" i="14"/>
  <c r="AD11" i="13"/>
  <c r="AD204" i="13" s="1"/>
  <c r="Y149" i="13"/>
  <c r="L149" i="13" s="1"/>
  <c r="Y150" i="13"/>
  <c r="L150" i="13" s="1"/>
  <c r="Y151" i="13"/>
  <c r="L151" i="13" s="1"/>
  <c r="A203" i="13"/>
  <c r="AD11" i="12"/>
  <c r="AD204" i="12" s="1"/>
  <c r="AC151" i="11"/>
  <c r="C151" i="11"/>
  <c r="Y151" i="11" s="1"/>
  <c r="L151" i="11" s="1"/>
  <c r="AC150" i="11"/>
  <c r="C150" i="11"/>
  <c r="Y150" i="11" s="1"/>
  <c r="L150" i="11" s="1"/>
  <c r="AC149" i="11"/>
  <c r="C149" i="11"/>
  <c r="Y149" i="11" s="1"/>
  <c r="L149" i="11" s="1"/>
  <c r="AD134" i="11"/>
  <c r="X134" i="11"/>
  <c r="F130" i="11"/>
  <c r="E130" i="11"/>
  <c r="D130" i="11"/>
  <c r="F129" i="11"/>
  <c r="E129" i="11"/>
  <c r="D129" i="11"/>
  <c r="F128" i="11"/>
  <c r="E128" i="11"/>
  <c r="D128" i="11" s="1"/>
  <c r="F127" i="11"/>
  <c r="E127" i="11"/>
  <c r="D127" i="11" s="1"/>
  <c r="F126" i="11"/>
  <c r="E126" i="11"/>
  <c r="D126" i="11"/>
  <c r="F125" i="11"/>
  <c r="E125" i="11"/>
  <c r="D125" i="11"/>
  <c r="F124" i="11"/>
  <c r="E124" i="11"/>
  <c r="D124" i="11" s="1"/>
  <c r="F123" i="11"/>
  <c r="E123" i="11"/>
  <c r="D123" i="11" s="1"/>
  <c r="F122" i="11"/>
  <c r="E122" i="11"/>
  <c r="D122" i="11"/>
  <c r="F121" i="11"/>
  <c r="E121" i="11"/>
  <c r="D121" i="11"/>
  <c r="F120" i="11"/>
  <c r="E120" i="11"/>
  <c r="D120" i="11" s="1"/>
  <c r="F119" i="11"/>
  <c r="E119" i="11"/>
  <c r="D119" i="11" s="1"/>
  <c r="F118" i="11"/>
  <c r="E118" i="11"/>
  <c r="D118" i="11"/>
  <c r="F117" i="11"/>
  <c r="E117" i="11"/>
  <c r="D117" i="11"/>
  <c r="F116" i="11"/>
  <c r="E116" i="11"/>
  <c r="D116" i="11" s="1"/>
  <c r="F114" i="11"/>
  <c r="E114" i="11"/>
  <c r="D114" i="11" s="1"/>
  <c r="F113" i="11"/>
  <c r="E113" i="11"/>
  <c r="D113" i="11"/>
  <c r="F112" i="11"/>
  <c r="E112" i="11"/>
  <c r="D112" i="11"/>
  <c r="F111" i="11"/>
  <c r="D111" i="11" s="1"/>
  <c r="E111" i="11"/>
  <c r="F110" i="11"/>
  <c r="E110" i="11"/>
  <c r="D110" i="11" s="1"/>
  <c r="F109" i="11"/>
  <c r="E109" i="11"/>
  <c r="D109" i="11"/>
  <c r="F108" i="11"/>
  <c r="E108" i="11"/>
  <c r="D108" i="11"/>
  <c r="F107" i="11"/>
  <c r="E107" i="11"/>
  <c r="D107" i="11" s="1"/>
  <c r="F102" i="11"/>
  <c r="E102" i="11"/>
  <c r="D102" i="11" s="1"/>
  <c r="F101" i="11"/>
  <c r="E101" i="11"/>
  <c r="D101" i="11"/>
  <c r="F100" i="11"/>
  <c r="E100" i="11"/>
  <c r="D100" i="11"/>
  <c r="F99" i="11"/>
  <c r="D99" i="11" s="1"/>
  <c r="E99" i="11"/>
  <c r="F98" i="11"/>
  <c r="E98" i="11"/>
  <c r="D98" i="11" s="1"/>
  <c r="F97" i="11"/>
  <c r="E97" i="11"/>
  <c r="D97" i="11"/>
  <c r="F96" i="11"/>
  <c r="E96" i="11"/>
  <c r="D96" i="11"/>
  <c r="F95" i="11"/>
  <c r="D95" i="11" s="1"/>
  <c r="E95" i="11"/>
  <c r="F94" i="11"/>
  <c r="E94" i="11"/>
  <c r="D94" i="11" s="1"/>
  <c r="F93" i="11"/>
  <c r="E93" i="11"/>
  <c r="D93" i="11"/>
  <c r="F92" i="11"/>
  <c r="E92" i="11"/>
  <c r="D92" i="11"/>
  <c r="F91" i="11"/>
  <c r="E91" i="11"/>
  <c r="D91" i="11" s="1"/>
  <c r="F90" i="11"/>
  <c r="E90" i="11"/>
  <c r="D90" i="11" s="1"/>
  <c r="F89" i="11"/>
  <c r="E89" i="11"/>
  <c r="D89" i="11"/>
  <c r="F88" i="11"/>
  <c r="E88" i="11"/>
  <c r="D88" i="11"/>
  <c r="F86" i="11"/>
  <c r="D86" i="11" s="1"/>
  <c r="E86" i="11"/>
  <c r="F85" i="11"/>
  <c r="E85" i="11"/>
  <c r="D85" i="11" s="1"/>
  <c r="F84" i="11"/>
  <c r="E84" i="11"/>
  <c r="D84" i="11"/>
  <c r="F83" i="11"/>
  <c r="E83" i="11"/>
  <c r="D83" i="11"/>
  <c r="F82" i="11"/>
  <c r="D82" i="11" s="1"/>
  <c r="E82" i="11"/>
  <c r="F81" i="11"/>
  <c r="E81" i="11"/>
  <c r="D81" i="11" s="1"/>
  <c r="F80" i="11"/>
  <c r="E80" i="11"/>
  <c r="D80" i="11"/>
  <c r="F79" i="11"/>
  <c r="E79" i="11"/>
  <c r="D79" i="11"/>
  <c r="F77" i="11"/>
  <c r="D77" i="11" s="1"/>
  <c r="E77" i="11"/>
  <c r="E73" i="11"/>
  <c r="D73" i="11"/>
  <c r="E72" i="11"/>
  <c r="D72" i="11"/>
  <c r="C72" i="11"/>
  <c r="E68" i="11"/>
  <c r="D68" i="11"/>
  <c r="C68" i="11"/>
  <c r="C73" i="11" s="1"/>
  <c r="C60" i="11"/>
  <c r="C59" i="11"/>
  <c r="C58" i="11"/>
  <c r="E53" i="11"/>
  <c r="D53" i="11"/>
  <c r="C53" i="11" s="1"/>
  <c r="E52" i="11"/>
  <c r="D52" i="11"/>
  <c r="C52" i="11"/>
  <c r="E51" i="11"/>
  <c r="D51" i="11"/>
  <c r="C51" i="11"/>
  <c r="E46" i="11"/>
  <c r="C46" i="11" s="1"/>
  <c r="D46" i="11"/>
  <c r="E45" i="11"/>
  <c r="D45" i="11"/>
  <c r="C45" i="11" s="1"/>
  <c r="E44" i="11"/>
  <c r="D44" i="11"/>
  <c r="C44" i="11"/>
  <c r="E43" i="11"/>
  <c r="D43" i="11"/>
  <c r="C43" i="11"/>
  <c r="C38" i="11"/>
  <c r="C37" i="11"/>
  <c r="C34" i="11"/>
  <c r="C28" i="11"/>
  <c r="C27" i="11"/>
  <c r="C26" i="11"/>
  <c r="C25" i="11"/>
  <c r="C24" i="11"/>
  <c r="C23" i="11"/>
  <c r="C22" i="11"/>
  <c r="C21" i="11"/>
  <c r="C20" i="11"/>
  <c r="H19" i="11"/>
  <c r="G19" i="11"/>
  <c r="F19" i="11"/>
  <c r="E19" i="11"/>
  <c r="D19" i="11"/>
  <c r="C19" i="11" s="1"/>
  <c r="C14" i="11"/>
  <c r="C13" i="11"/>
  <c r="C12" i="11"/>
  <c r="C11" i="11"/>
  <c r="C10" i="11"/>
  <c r="X11" i="11" s="1"/>
  <c r="I11" i="11" s="1"/>
  <c r="A5" i="11"/>
  <c r="A4" i="11"/>
  <c r="A3" i="11"/>
  <c r="A2" i="11"/>
  <c r="AC151" i="9"/>
  <c r="Y151" i="9"/>
  <c r="L151" i="9" s="1"/>
  <c r="C151" i="9"/>
  <c r="AC150" i="9"/>
  <c r="Y150" i="9"/>
  <c r="L150" i="9" s="1"/>
  <c r="C150" i="9"/>
  <c r="AC149" i="9"/>
  <c r="Y149" i="9"/>
  <c r="L149" i="9" s="1"/>
  <c r="C149" i="9"/>
  <c r="AD134" i="9"/>
  <c r="X134" i="9"/>
  <c r="F130" i="9"/>
  <c r="E130" i="9"/>
  <c r="D130" i="9"/>
  <c r="F129" i="9"/>
  <c r="D129" i="9" s="1"/>
  <c r="E129" i="9"/>
  <c r="F128" i="9"/>
  <c r="E128" i="9"/>
  <c r="D128" i="9" s="1"/>
  <c r="F127" i="9"/>
  <c r="E127" i="9"/>
  <c r="D127" i="9"/>
  <c r="F126" i="9"/>
  <c r="E126" i="9"/>
  <c r="D126" i="9"/>
  <c r="F125" i="9"/>
  <c r="D125" i="9" s="1"/>
  <c r="E125" i="9"/>
  <c r="F124" i="9"/>
  <c r="E124" i="9"/>
  <c r="D124" i="9" s="1"/>
  <c r="F123" i="9"/>
  <c r="E123" i="9"/>
  <c r="D123" i="9"/>
  <c r="F122" i="9"/>
  <c r="E122" i="9"/>
  <c r="D122" i="9"/>
  <c r="F121" i="9"/>
  <c r="D121" i="9" s="1"/>
  <c r="E121" i="9"/>
  <c r="F120" i="9"/>
  <c r="E120" i="9"/>
  <c r="D120" i="9" s="1"/>
  <c r="F119" i="9"/>
  <c r="E119" i="9"/>
  <c r="D119" i="9"/>
  <c r="F118" i="9"/>
  <c r="E118" i="9"/>
  <c r="D118" i="9"/>
  <c r="F117" i="9"/>
  <c r="D117" i="9" s="1"/>
  <c r="E117" i="9"/>
  <c r="F116" i="9"/>
  <c r="E116" i="9"/>
  <c r="D116" i="9" s="1"/>
  <c r="F114" i="9"/>
  <c r="E114" i="9"/>
  <c r="D114" i="9"/>
  <c r="F113" i="9"/>
  <c r="E113" i="9"/>
  <c r="D113" i="9"/>
  <c r="F112" i="9"/>
  <c r="D112" i="9" s="1"/>
  <c r="E112" i="9"/>
  <c r="F111" i="9"/>
  <c r="E111" i="9"/>
  <c r="D111" i="9" s="1"/>
  <c r="F110" i="9"/>
  <c r="E110" i="9"/>
  <c r="D110" i="9"/>
  <c r="F109" i="9"/>
  <c r="E109" i="9"/>
  <c r="D109" i="9"/>
  <c r="F108" i="9"/>
  <c r="D108" i="9" s="1"/>
  <c r="E108" i="9"/>
  <c r="F107" i="9"/>
  <c r="E107" i="9"/>
  <c r="D107" i="9" s="1"/>
  <c r="F102" i="9"/>
  <c r="E102" i="9"/>
  <c r="D102" i="9"/>
  <c r="F101" i="9"/>
  <c r="E101" i="9"/>
  <c r="D101" i="9"/>
  <c r="F100" i="9"/>
  <c r="D100" i="9" s="1"/>
  <c r="E100" i="9"/>
  <c r="F99" i="9"/>
  <c r="E99" i="9"/>
  <c r="D99" i="9" s="1"/>
  <c r="F98" i="9"/>
  <c r="E98" i="9"/>
  <c r="D98" i="9"/>
  <c r="F97" i="9"/>
  <c r="E97" i="9"/>
  <c r="D97" i="9"/>
  <c r="F96" i="9"/>
  <c r="D96" i="9" s="1"/>
  <c r="E96" i="9"/>
  <c r="F95" i="9"/>
  <c r="E95" i="9"/>
  <c r="D95" i="9" s="1"/>
  <c r="F94" i="9"/>
  <c r="E94" i="9"/>
  <c r="D94" i="9"/>
  <c r="F93" i="9"/>
  <c r="E93" i="9"/>
  <c r="D93" i="9"/>
  <c r="F92" i="9"/>
  <c r="D92" i="9" s="1"/>
  <c r="E92" i="9"/>
  <c r="F91" i="9"/>
  <c r="E91" i="9"/>
  <c r="D91" i="9" s="1"/>
  <c r="F90" i="9"/>
  <c r="E90" i="9"/>
  <c r="D90" i="9"/>
  <c r="F89" i="9"/>
  <c r="E89" i="9"/>
  <c r="D89" i="9"/>
  <c r="F88" i="9"/>
  <c r="D88" i="9" s="1"/>
  <c r="E88" i="9"/>
  <c r="F86" i="9"/>
  <c r="E86" i="9"/>
  <c r="D86" i="9" s="1"/>
  <c r="F85" i="9"/>
  <c r="E85" i="9"/>
  <c r="D85" i="9"/>
  <c r="F84" i="9"/>
  <c r="E84" i="9"/>
  <c r="D84" i="9"/>
  <c r="F83" i="9"/>
  <c r="D83" i="9" s="1"/>
  <c r="E83" i="9"/>
  <c r="F82" i="9"/>
  <c r="E82" i="9"/>
  <c r="D82" i="9" s="1"/>
  <c r="F81" i="9"/>
  <c r="E81" i="9"/>
  <c r="D81" i="9"/>
  <c r="F80" i="9"/>
  <c r="E80" i="9"/>
  <c r="D80" i="9"/>
  <c r="F79" i="9"/>
  <c r="D79" i="9" s="1"/>
  <c r="E79" i="9"/>
  <c r="F77" i="9"/>
  <c r="E77" i="9"/>
  <c r="D77" i="9" s="1"/>
  <c r="D73" i="9"/>
  <c r="C73" i="9"/>
  <c r="E72" i="9"/>
  <c r="D72" i="9"/>
  <c r="C72" i="9"/>
  <c r="E68" i="9"/>
  <c r="E73" i="9" s="1"/>
  <c r="D68" i="9"/>
  <c r="C68" i="9"/>
  <c r="C60" i="9"/>
  <c r="C59" i="9"/>
  <c r="C58" i="9"/>
  <c r="E53" i="9"/>
  <c r="D53" i="9"/>
  <c r="C53" i="9"/>
  <c r="E52" i="9"/>
  <c r="D52" i="9"/>
  <c r="C52" i="9"/>
  <c r="E51" i="9"/>
  <c r="C51" i="9" s="1"/>
  <c r="D51" i="9"/>
  <c r="E46" i="9"/>
  <c r="D46" i="9"/>
  <c r="C46" i="9" s="1"/>
  <c r="E45" i="9"/>
  <c r="D45" i="9"/>
  <c r="C45" i="9"/>
  <c r="E44" i="9"/>
  <c r="D44" i="9"/>
  <c r="C44" i="9"/>
  <c r="E43" i="9"/>
  <c r="C43" i="9" s="1"/>
  <c r="D43" i="9"/>
  <c r="C38" i="9"/>
  <c r="C37" i="9"/>
  <c r="C34" i="9"/>
  <c r="C28" i="9"/>
  <c r="C27" i="9"/>
  <c r="C26" i="9"/>
  <c r="C25" i="9"/>
  <c r="C24" i="9"/>
  <c r="C23" i="9"/>
  <c r="C22" i="9"/>
  <c r="C21" i="9"/>
  <c r="C20" i="9"/>
  <c r="H19" i="9"/>
  <c r="G19" i="9"/>
  <c r="F19" i="9"/>
  <c r="E19" i="9"/>
  <c r="D19" i="9"/>
  <c r="C19" i="9"/>
  <c r="C14" i="9"/>
  <c r="C13" i="9"/>
  <c r="C12" i="9"/>
  <c r="C11" i="9"/>
  <c r="C10" i="9"/>
  <c r="X11" i="9" s="1"/>
  <c r="I11" i="9" s="1"/>
  <c r="A5" i="9"/>
  <c r="A4" i="9"/>
  <c r="A3" i="9"/>
  <c r="A2" i="9"/>
  <c r="A203" i="11" l="1"/>
  <c r="AD11" i="11"/>
  <c r="AD204" i="11" s="1"/>
  <c r="AD11" i="9"/>
  <c r="AD204" i="9" s="1"/>
  <c r="A203" i="9"/>
  <c r="AC151" i="8"/>
  <c r="C151" i="8"/>
  <c r="Y151" i="8" s="1"/>
  <c r="L151" i="8" s="1"/>
  <c r="AC150" i="8"/>
  <c r="C150" i="8"/>
  <c r="Y150" i="8" s="1"/>
  <c r="L150" i="8" s="1"/>
  <c r="AC149" i="8"/>
  <c r="C149" i="8"/>
  <c r="Y149" i="8" s="1"/>
  <c r="L149" i="8" s="1"/>
  <c r="AD134" i="8"/>
  <c r="X134" i="8"/>
  <c r="F130" i="8"/>
  <c r="E130" i="8"/>
  <c r="D130" i="8"/>
  <c r="F129" i="8"/>
  <c r="E129" i="8"/>
  <c r="D129" i="8"/>
  <c r="F128" i="8"/>
  <c r="E128" i="8"/>
  <c r="D128" i="8" s="1"/>
  <c r="F127" i="8"/>
  <c r="E127" i="8"/>
  <c r="D127" i="8" s="1"/>
  <c r="F126" i="8"/>
  <c r="E126" i="8"/>
  <c r="D126" i="8"/>
  <c r="F125" i="8"/>
  <c r="E125" i="8"/>
  <c r="D125" i="8"/>
  <c r="F124" i="8"/>
  <c r="E124" i="8"/>
  <c r="D124" i="8" s="1"/>
  <c r="F123" i="8"/>
  <c r="E123" i="8"/>
  <c r="D123" i="8" s="1"/>
  <c r="F122" i="8"/>
  <c r="E122" i="8"/>
  <c r="D122" i="8"/>
  <c r="F121" i="8"/>
  <c r="E121" i="8"/>
  <c r="D121" i="8"/>
  <c r="F120" i="8"/>
  <c r="E120" i="8"/>
  <c r="D120" i="8" s="1"/>
  <c r="F119" i="8"/>
  <c r="E119" i="8"/>
  <c r="D119" i="8" s="1"/>
  <c r="F118" i="8"/>
  <c r="E118" i="8"/>
  <c r="D118" i="8"/>
  <c r="F117" i="8"/>
  <c r="E117" i="8"/>
  <c r="D117" i="8"/>
  <c r="F116" i="8"/>
  <c r="E116" i="8"/>
  <c r="D116" i="8" s="1"/>
  <c r="F114" i="8"/>
  <c r="E114" i="8"/>
  <c r="D114" i="8" s="1"/>
  <c r="F113" i="8"/>
  <c r="E113" i="8"/>
  <c r="D113" i="8"/>
  <c r="F112" i="8"/>
  <c r="E112" i="8"/>
  <c r="D112" i="8"/>
  <c r="F111" i="8"/>
  <c r="E111" i="8"/>
  <c r="D111" i="8" s="1"/>
  <c r="F110" i="8"/>
  <c r="E110" i="8"/>
  <c r="D110" i="8" s="1"/>
  <c r="F109" i="8"/>
  <c r="E109" i="8"/>
  <c r="D109" i="8"/>
  <c r="F108" i="8"/>
  <c r="E108" i="8"/>
  <c r="D108" i="8"/>
  <c r="F107" i="8"/>
  <c r="E107" i="8"/>
  <c r="D107" i="8" s="1"/>
  <c r="F102" i="8"/>
  <c r="E102" i="8"/>
  <c r="D102" i="8" s="1"/>
  <c r="F101" i="8"/>
  <c r="E101" i="8"/>
  <c r="D101" i="8"/>
  <c r="F100" i="8"/>
  <c r="E100" i="8"/>
  <c r="D100" i="8"/>
  <c r="F99" i="8"/>
  <c r="E99" i="8"/>
  <c r="D99" i="8" s="1"/>
  <c r="F98" i="8"/>
  <c r="E98" i="8"/>
  <c r="D98" i="8" s="1"/>
  <c r="F97" i="8"/>
  <c r="E97" i="8"/>
  <c r="D97" i="8"/>
  <c r="F96" i="8"/>
  <c r="E96" i="8"/>
  <c r="D96" i="8"/>
  <c r="F95" i="8"/>
  <c r="E95" i="8"/>
  <c r="D95" i="8" s="1"/>
  <c r="F94" i="8"/>
  <c r="E94" i="8"/>
  <c r="D94" i="8" s="1"/>
  <c r="F93" i="8"/>
  <c r="E93" i="8"/>
  <c r="D93" i="8"/>
  <c r="F92" i="8"/>
  <c r="E92" i="8"/>
  <c r="D92" i="8"/>
  <c r="F91" i="8"/>
  <c r="E91" i="8"/>
  <c r="D91" i="8" s="1"/>
  <c r="F90" i="8"/>
  <c r="E90" i="8"/>
  <c r="D90" i="8" s="1"/>
  <c r="F89" i="8"/>
  <c r="E89" i="8"/>
  <c r="D89" i="8"/>
  <c r="F88" i="8"/>
  <c r="E88" i="8"/>
  <c r="D88" i="8"/>
  <c r="F86" i="8"/>
  <c r="E86" i="8"/>
  <c r="D86" i="8" s="1"/>
  <c r="F85" i="8"/>
  <c r="E85" i="8"/>
  <c r="D85" i="8" s="1"/>
  <c r="F84" i="8"/>
  <c r="E84" i="8"/>
  <c r="D84" i="8"/>
  <c r="F83" i="8"/>
  <c r="E83" i="8"/>
  <c r="D83" i="8"/>
  <c r="F82" i="8"/>
  <c r="E82" i="8"/>
  <c r="D82" i="8" s="1"/>
  <c r="F81" i="8"/>
  <c r="E81" i="8"/>
  <c r="D81" i="8" s="1"/>
  <c r="F80" i="8"/>
  <c r="E80" i="8"/>
  <c r="D80" i="8"/>
  <c r="F79" i="8"/>
  <c r="E79" i="8"/>
  <c r="D79" i="8"/>
  <c r="F77" i="8"/>
  <c r="E77" i="8"/>
  <c r="D77" i="8" s="1"/>
  <c r="E73" i="8"/>
  <c r="D73" i="8"/>
  <c r="E72" i="8"/>
  <c r="D72" i="8"/>
  <c r="C72" i="8"/>
  <c r="E68" i="8"/>
  <c r="D68" i="8"/>
  <c r="C68" i="8"/>
  <c r="C73" i="8" s="1"/>
  <c r="C60" i="8"/>
  <c r="C59" i="8"/>
  <c r="C58" i="8"/>
  <c r="E53" i="8"/>
  <c r="D53" i="8"/>
  <c r="C53" i="8" s="1"/>
  <c r="E52" i="8"/>
  <c r="D52" i="8"/>
  <c r="C52" i="8"/>
  <c r="E51" i="8"/>
  <c r="D51" i="8"/>
  <c r="C51" i="8"/>
  <c r="E46" i="8"/>
  <c r="D46" i="8"/>
  <c r="C46" i="8" s="1"/>
  <c r="E45" i="8"/>
  <c r="D45" i="8"/>
  <c r="C45" i="8" s="1"/>
  <c r="E44" i="8"/>
  <c r="D44" i="8"/>
  <c r="C44" i="8"/>
  <c r="E43" i="8"/>
  <c r="D43" i="8"/>
  <c r="C43" i="8"/>
  <c r="C38" i="8"/>
  <c r="C37" i="8"/>
  <c r="C34" i="8"/>
  <c r="C28" i="8"/>
  <c r="C27" i="8"/>
  <c r="C26" i="8"/>
  <c r="C25" i="8"/>
  <c r="C24" i="8"/>
  <c r="C23" i="8"/>
  <c r="C22" i="8"/>
  <c r="C21" i="8"/>
  <c r="C20" i="8"/>
  <c r="H19" i="8"/>
  <c r="G19" i="8"/>
  <c r="F19" i="8"/>
  <c r="E19" i="8"/>
  <c r="D19" i="8"/>
  <c r="C19" i="8" s="1"/>
  <c r="C14" i="8"/>
  <c r="C13" i="8"/>
  <c r="C12" i="8"/>
  <c r="C11" i="8"/>
  <c r="A203" i="8" s="1"/>
  <c r="C10" i="8"/>
  <c r="X11" i="8" s="1"/>
  <c r="I11" i="8" s="1"/>
  <c r="A5" i="8"/>
  <c r="A4" i="8"/>
  <c r="A3" i="8"/>
  <c r="A2" i="8"/>
  <c r="AC151" i="7"/>
  <c r="C151" i="7"/>
  <c r="Y151" i="7" s="1"/>
  <c r="L151" i="7" s="1"/>
  <c r="AC150" i="7"/>
  <c r="C150" i="7"/>
  <c r="Y150" i="7" s="1"/>
  <c r="L150" i="7" s="1"/>
  <c r="AC149" i="7"/>
  <c r="C149" i="7"/>
  <c r="Y149" i="7" s="1"/>
  <c r="L149" i="7" s="1"/>
  <c r="AD134" i="7"/>
  <c r="X134" i="7"/>
  <c r="F130" i="7"/>
  <c r="E130" i="7"/>
  <c r="D130" i="7"/>
  <c r="F129" i="7"/>
  <c r="E129" i="7"/>
  <c r="D129" i="7" s="1"/>
  <c r="F128" i="7"/>
  <c r="D128" i="7" s="1"/>
  <c r="E128" i="7"/>
  <c r="F127" i="7"/>
  <c r="E127" i="7"/>
  <c r="D127" i="7" s="1"/>
  <c r="F126" i="7"/>
  <c r="E126" i="7"/>
  <c r="D126" i="7"/>
  <c r="F125" i="7"/>
  <c r="E125" i="7"/>
  <c r="D125" i="7" s="1"/>
  <c r="F124" i="7"/>
  <c r="D124" i="7" s="1"/>
  <c r="E124" i="7"/>
  <c r="F123" i="7"/>
  <c r="E123" i="7"/>
  <c r="D123" i="7" s="1"/>
  <c r="F122" i="7"/>
  <c r="E122" i="7"/>
  <c r="D122" i="7"/>
  <c r="F121" i="7"/>
  <c r="E121" i="7"/>
  <c r="D121" i="7" s="1"/>
  <c r="F120" i="7"/>
  <c r="D120" i="7" s="1"/>
  <c r="E120" i="7"/>
  <c r="F119" i="7"/>
  <c r="E119" i="7"/>
  <c r="D119" i="7" s="1"/>
  <c r="F118" i="7"/>
  <c r="E118" i="7"/>
  <c r="D118" i="7"/>
  <c r="F117" i="7"/>
  <c r="E117" i="7"/>
  <c r="D117" i="7" s="1"/>
  <c r="F116" i="7"/>
  <c r="D116" i="7" s="1"/>
  <c r="E116" i="7"/>
  <c r="F114" i="7"/>
  <c r="E114" i="7"/>
  <c r="D114" i="7" s="1"/>
  <c r="F113" i="7"/>
  <c r="E113" i="7"/>
  <c r="D113" i="7"/>
  <c r="F112" i="7"/>
  <c r="E112" i="7"/>
  <c r="D112" i="7" s="1"/>
  <c r="F111" i="7"/>
  <c r="D111" i="7" s="1"/>
  <c r="E111" i="7"/>
  <c r="F110" i="7"/>
  <c r="E110" i="7"/>
  <c r="D110" i="7" s="1"/>
  <c r="F109" i="7"/>
  <c r="E109" i="7"/>
  <c r="D109" i="7"/>
  <c r="F108" i="7"/>
  <c r="E108" i="7"/>
  <c r="D108" i="7" s="1"/>
  <c r="F107" i="7"/>
  <c r="D107" i="7" s="1"/>
  <c r="E107" i="7"/>
  <c r="F102" i="7"/>
  <c r="E102" i="7"/>
  <c r="D102" i="7" s="1"/>
  <c r="F101" i="7"/>
  <c r="E101" i="7"/>
  <c r="D101" i="7"/>
  <c r="F100" i="7"/>
  <c r="E100" i="7"/>
  <c r="D100" i="7" s="1"/>
  <c r="F99" i="7"/>
  <c r="D99" i="7" s="1"/>
  <c r="E99" i="7"/>
  <c r="F98" i="7"/>
  <c r="E98" i="7"/>
  <c r="D98" i="7" s="1"/>
  <c r="F97" i="7"/>
  <c r="E97" i="7"/>
  <c r="D97" i="7"/>
  <c r="F96" i="7"/>
  <c r="E96" i="7"/>
  <c r="D96" i="7" s="1"/>
  <c r="F95" i="7"/>
  <c r="D95" i="7" s="1"/>
  <c r="E95" i="7"/>
  <c r="F94" i="7"/>
  <c r="E94" i="7"/>
  <c r="D94" i="7" s="1"/>
  <c r="F93" i="7"/>
  <c r="E93" i="7"/>
  <c r="D93" i="7"/>
  <c r="F92" i="7"/>
  <c r="E92" i="7"/>
  <c r="D92" i="7" s="1"/>
  <c r="F91" i="7"/>
  <c r="D91" i="7" s="1"/>
  <c r="E91" i="7"/>
  <c r="F90" i="7"/>
  <c r="E90" i="7"/>
  <c r="D90" i="7" s="1"/>
  <c r="F89" i="7"/>
  <c r="E89" i="7"/>
  <c r="D89" i="7"/>
  <c r="F88" i="7"/>
  <c r="E88" i="7"/>
  <c r="D88" i="7" s="1"/>
  <c r="F86" i="7"/>
  <c r="D86" i="7" s="1"/>
  <c r="E86" i="7"/>
  <c r="F85" i="7"/>
  <c r="E85" i="7"/>
  <c r="D85" i="7" s="1"/>
  <c r="F84" i="7"/>
  <c r="E84" i="7"/>
  <c r="D84" i="7"/>
  <c r="F83" i="7"/>
  <c r="E83" i="7"/>
  <c r="D83" i="7" s="1"/>
  <c r="F82" i="7"/>
  <c r="D82" i="7" s="1"/>
  <c r="E82" i="7"/>
  <c r="F81" i="7"/>
  <c r="E81" i="7"/>
  <c r="D81" i="7" s="1"/>
  <c r="F80" i="7"/>
  <c r="E80" i="7"/>
  <c r="D80" i="7"/>
  <c r="F79" i="7"/>
  <c r="E79" i="7"/>
  <c r="D79" i="7" s="1"/>
  <c r="F77" i="7"/>
  <c r="D77" i="7" s="1"/>
  <c r="E77" i="7"/>
  <c r="D73" i="7"/>
  <c r="E72" i="7"/>
  <c r="D72" i="7"/>
  <c r="C72" i="7"/>
  <c r="E68" i="7"/>
  <c r="E73" i="7" s="1"/>
  <c r="D68" i="7"/>
  <c r="C68" i="7"/>
  <c r="C73" i="7" s="1"/>
  <c r="C60" i="7"/>
  <c r="C59" i="7"/>
  <c r="C58" i="7"/>
  <c r="E53" i="7"/>
  <c r="D53" i="7"/>
  <c r="C53" i="7" s="1"/>
  <c r="E52" i="7"/>
  <c r="D52" i="7"/>
  <c r="C52" i="7"/>
  <c r="E51" i="7"/>
  <c r="D51" i="7"/>
  <c r="C51" i="7" s="1"/>
  <c r="E46" i="7"/>
  <c r="C46" i="7" s="1"/>
  <c r="D46" i="7"/>
  <c r="E45" i="7"/>
  <c r="D45" i="7"/>
  <c r="C45" i="7" s="1"/>
  <c r="E44" i="7"/>
  <c r="D44" i="7"/>
  <c r="C44" i="7"/>
  <c r="E43" i="7"/>
  <c r="D43" i="7"/>
  <c r="C43" i="7" s="1"/>
  <c r="C38" i="7"/>
  <c r="C37" i="7"/>
  <c r="C34" i="7"/>
  <c r="C28" i="7"/>
  <c r="C27" i="7"/>
  <c r="C26" i="7"/>
  <c r="C25" i="7"/>
  <c r="C24" i="7"/>
  <c r="C23" i="7"/>
  <c r="C22" i="7"/>
  <c r="C21" i="7"/>
  <c r="C20" i="7"/>
  <c r="H19" i="7"/>
  <c r="G19" i="7"/>
  <c r="F19" i="7"/>
  <c r="E19" i="7"/>
  <c r="D19" i="7"/>
  <c r="C19" i="7" s="1"/>
  <c r="C14" i="7"/>
  <c r="C13" i="7"/>
  <c r="C12" i="7"/>
  <c r="C11" i="7"/>
  <c r="X11" i="7" s="1"/>
  <c r="I11" i="7" s="1"/>
  <c r="C10" i="7"/>
  <c r="A5" i="7"/>
  <c r="A4" i="7"/>
  <c r="A3" i="7"/>
  <c r="A2" i="7"/>
  <c r="C151" i="6"/>
  <c r="AC151" i="6" s="1"/>
  <c r="C150" i="6"/>
  <c r="AC150" i="6" s="1"/>
  <c r="C149" i="6"/>
  <c r="AC149" i="6" s="1"/>
  <c r="AD134" i="6"/>
  <c r="X134" i="6"/>
  <c r="F130" i="6"/>
  <c r="E130" i="6"/>
  <c r="D130" i="6" s="1"/>
  <c r="F129" i="6"/>
  <c r="E129" i="6"/>
  <c r="D129" i="6"/>
  <c r="F128" i="6"/>
  <c r="E128" i="6"/>
  <c r="D128" i="6" s="1"/>
  <c r="F127" i="6"/>
  <c r="D127" i="6" s="1"/>
  <c r="E127" i="6"/>
  <c r="F126" i="6"/>
  <c r="E126" i="6"/>
  <c r="D126" i="6" s="1"/>
  <c r="F125" i="6"/>
  <c r="E125" i="6"/>
  <c r="D125" i="6"/>
  <c r="F124" i="6"/>
  <c r="E124" i="6"/>
  <c r="D124" i="6" s="1"/>
  <c r="F123" i="6"/>
  <c r="D123" i="6" s="1"/>
  <c r="E123" i="6"/>
  <c r="F122" i="6"/>
  <c r="E122" i="6"/>
  <c r="D122" i="6" s="1"/>
  <c r="F121" i="6"/>
  <c r="E121" i="6"/>
  <c r="D121" i="6"/>
  <c r="F120" i="6"/>
  <c r="E120" i="6"/>
  <c r="D120" i="6" s="1"/>
  <c r="F119" i="6"/>
  <c r="D119" i="6" s="1"/>
  <c r="E119" i="6"/>
  <c r="F118" i="6"/>
  <c r="E118" i="6"/>
  <c r="D118" i="6" s="1"/>
  <c r="F117" i="6"/>
  <c r="E117" i="6"/>
  <c r="D117" i="6"/>
  <c r="F116" i="6"/>
  <c r="E116" i="6"/>
  <c r="D116" i="6" s="1"/>
  <c r="F114" i="6"/>
  <c r="D114" i="6" s="1"/>
  <c r="E114" i="6"/>
  <c r="F113" i="6"/>
  <c r="E113" i="6"/>
  <c r="D113" i="6" s="1"/>
  <c r="F112" i="6"/>
  <c r="E112" i="6"/>
  <c r="D112" i="6"/>
  <c r="F111" i="6"/>
  <c r="E111" i="6"/>
  <c r="D111" i="6" s="1"/>
  <c r="F110" i="6"/>
  <c r="D110" i="6" s="1"/>
  <c r="E110" i="6"/>
  <c r="F109" i="6"/>
  <c r="E109" i="6"/>
  <c r="D109" i="6" s="1"/>
  <c r="F108" i="6"/>
  <c r="E108" i="6"/>
  <c r="D108" i="6"/>
  <c r="F107" i="6"/>
  <c r="E107" i="6"/>
  <c r="D107" i="6" s="1"/>
  <c r="F102" i="6"/>
  <c r="D102" i="6" s="1"/>
  <c r="E102" i="6"/>
  <c r="F101" i="6"/>
  <c r="E101" i="6"/>
  <c r="D101" i="6" s="1"/>
  <c r="F100" i="6"/>
  <c r="E100" i="6"/>
  <c r="D100" i="6"/>
  <c r="F99" i="6"/>
  <c r="E99" i="6"/>
  <c r="D99" i="6" s="1"/>
  <c r="F98" i="6"/>
  <c r="D98" i="6" s="1"/>
  <c r="E98" i="6"/>
  <c r="F97" i="6"/>
  <c r="E97" i="6"/>
  <c r="D97" i="6" s="1"/>
  <c r="F96" i="6"/>
  <c r="E96" i="6"/>
  <c r="D96" i="6"/>
  <c r="F95" i="6"/>
  <c r="E95" i="6"/>
  <c r="D95" i="6" s="1"/>
  <c r="F94" i="6"/>
  <c r="D94" i="6" s="1"/>
  <c r="E94" i="6"/>
  <c r="F93" i="6"/>
  <c r="E93" i="6"/>
  <c r="D93" i="6" s="1"/>
  <c r="F92" i="6"/>
  <c r="E92" i="6"/>
  <c r="D92" i="6"/>
  <c r="F91" i="6"/>
  <c r="E91" i="6"/>
  <c r="D91" i="6" s="1"/>
  <c r="F90" i="6"/>
  <c r="D90" i="6" s="1"/>
  <c r="E90" i="6"/>
  <c r="F89" i="6"/>
  <c r="E89" i="6"/>
  <c r="D89" i="6" s="1"/>
  <c r="F88" i="6"/>
  <c r="E88" i="6"/>
  <c r="D88" i="6"/>
  <c r="F86" i="6"/>
  <c r="E86" i="6"/>
  <c r="D86" i="6" s="1"/>
  <c r="F85" i="6"/>
  <c r="D85" i="6" s="1"/>
  <c r="E85" i="6"/>
  <c r="F84" i="6"/>
  <c r="E84" i="6"/>
  <c r="D84" i="6" s="1"/>
  <c r="F83" i="6"/>
  <c r="E83" i="6"/>
  <c r="D83" i="6"/>
  <c r="F82" i="6"/>
  <c r="E82" i="6"/>
  <c r="D82" i="6" s="1"/>
  <c r="F81" i="6"/>
  <c r="D81" i="6" s="1"/>
  <c r="E81" i="6"/>
  <c r="F80" i="6"/>
  <c r="E80" i="6"/>
  <c r="D80" i="6" s="1"/>
  <c r="F79" i="6"/>
  <c r="E79" i="6"/>
  <c r="D79" i="6"/>
  <c r="F77" i="6"/>
  <c r="E77" i="6"/>
  <c r="D77" i="6" s="1"/>
  <c r="E73" i="6"/>
  <c r="E72" i="6"/>
  <c r="D72" i="6"/>
  <c r="C72" i="6"/>
  <c r="E68" i="6"/>
  <c r="D68" i="6"/>
  <c r="D73" i="6" s="1"/>
  <c r="C68" i="6"/>
  <c r="C73" i="6" s="1"/>
  <c r="C60" i="6"/>
  <c r="C59" i="6"/>
  <c r="C58" i="6"/>
  <c r="E53" i="6"/>
  <c r="C53" i="6" s="1"/>
  <c r="D53" i="6"/>
  <c r="E52" i="6"/>
  <c r="D52" i="6"/>
  <c r="C52" i="6" s="1"/>
  <c r="E51" i="6"/>
  <c r="D51" i="6"/>
  <c r="C51" i="6"/>
  <c r="E46" i="6"/>
  <c r="D46" i="6"/>
  <c r="C46" i="6" s="1"/>
  <c r="E45" i="6"/>
  <c r="C45" i="6" s="1"/>
  <c r="D45" i="6"/>
  <c r="E44" i="6"/>
  <c r="D44" i="6"/>
  <c r="C44" i="6" s="1"/>
  <c r="E43" i="6"/>
  <c r="D43" i="6"/>
  <c r="C43" i="6"/>
  <c r="C38" i="6"/>
  <c r="C37" i="6"/>
  <c r="C34" i="6"/>
  <c r="C28" i="6"/>
  <c r="C27" i="6"/>
  <c r="C26" i="6"/>
  <c r="C25" i="6"/>
  <c r="C24" i="6"/>
  <c r="C23" i="6"/>
  <c r="C22" i="6"/>
  <c r="C21" i="6"/>
  <c r="C20" i="6"/>
  <c r="H19" i="6"/>
  <c r="G19" i="6"/>
  <c r="F19" i="6"/>
  <c r="E19" i="6"/>
  <c r="C19" i="6" s="1"/>
  <c r="D19" i="6"/>
  <c r="C14" i="6"/>
  <c r="C13" i="6"/>
  <c r="C12" i="6"/>
  <c r="C11" i="6"/>
  <c r="C10" i="6"/>
  <c r="X11" i="6" s="1"/>
  <c r="I11" i="6" s="1"/>
  <c r="A5" i="6"/>
  <c r="A4" i="6"/>
  <c r="A3" i="6"/>
  <c r="A2" i="6"/>
  <c r="AD11" i="8" l="1"/>
  <c r="AD204" i="8" s="1"/>
  <c r="A203" i="7"/>
  <c r="AD11" i="7"/>
  <c r="AD204" i="7" s="1"/>
  <c r="A203" i="6"/>
  <c r="AD11" i="6"/>
  <c r="AD204" i="6" s="1"/>
  <c r="Y149" i="6"/>
  <c r="L149" i="6" s="1"/>
  <c r="Y150" i="6"/>
  <c r="L150" i="6" s="1"/>
  <c r="Y151" i="6"/>
  <c r="L151" i="6" s="1"/>
  <c r="AC151" i="5"/>
  <c r="C151" i="5"/>
  <c r="Y151" i="5" s="1"/>
  <c r="L151" i="5" s="1"/>
  <c r="AC150" i="5"/>
  <c r="C150" i="5"/>
  <c r="Y150" i="5" s="1"/>
  <c r="L150" i="5" s="1"/>
  <c r="AC149" i="5"/>
  <c r="C149" i="5"/>
  <c r="Y149" i="5" s="1"/>
  <c r="L149" i="5" s="1"/>
  <c r="AD134" i="5"/>
  <c r="X134" i="5"/>
  <c r="F130" i="5"/>
  <c r="E130" i="5"/>
  <c r="D130" i="5"/>
  <c r="F129" i="5"/>
  <c r="E129" i="5"/>
  <c r="D129" i="5"/>
  <c r="F128" i="5"/>
  <c r="E128" i="5"/>
  <c r="D128" i="5" s="1"/>
  <c r="F127" i="5"/>
  <c r="E127" i="5"/>
  <c r="D127" i="5" s="1"/>
  <c r="F126" i="5"/>
  <c r="E126" i="5"/>
  <c r="D126" i="5"/>
  <c r="F125" i="5"/>
  <c r="E125" i="5"/>
  <c r="D125" i="5"/>
  <c r="F124" i="5"/>
  <c r="E124" i="5"/>
  <c r="D124" i="5" s="1"/>
  <c r="F123" i="5"/>
  <c r="E123" i="5"/>
  <c r="D123" i="5" s="1"/>
  <c r="F122" i="5"/>
  <c r="E122" i="5"/>
  <c r="D122" i="5"/>
  <c r="F121" i="5"/>
  <c r="E121" i="5"/>
  <c r="D121" i="5"/>
  <c r="F120" i="5"/>
  <c r="E120" i="5"/>
  <c r="D120" i="5" s="1"/>
  <c r="F119" i="5"/>
  <c r="E119" i="5"/>
  <c r="D119" i="5" s="1"/>
  <c r="F118" i="5"/>
  <c r="E118" i="5"/>
  <c r="D118" i="5"/>
  <c r="F117" i="5"/>
  <c r="E117" i="5"/>
  <c r="D117" i="5"/>
  <c r="F116" i="5"/>
  <c r="E116" i="5"/>
  <c r="D116" i="5" s="1"/>
  <c r="F114" i="5"/>
  <c r="E114" i="5"/>
  <c r="D114" i="5" s="1"/>
  <c r="F113" i="5"/>
  <c r="E113" i="5"/>
  <c r="D113" i="5"/>
  <c r="F112" i="5"/>
  <c r="E112" i="5"/>
  <c r="D112" i="5"/>
  <c r="F111" i="5"/>
  <c r="E111" i="5"/>
  <c r="D111" i="5" s="1"/>
  <c r="F110" i="5"/>
  <c r="E110" i="5"/>
  <c r="D110" i="5" s="1"/>
  <c r="F109" i="5"/>
  <c r="E109" i="5"/>
  <c r="D109" i="5"/>
  <c r="F108" i="5"/>
  <c r="E108" i="5"/>
  <c r="D108" i="5"/>
  <c r="F107" i="5"/>
  <c r="E107" i="5"/>
  <c r="D107" i="5" s="1"/>
  <c r="F102" i="5"/>
  <c r="E102" i="5"/>
  <c r="D102" i="5" s="1"/>
  <c r="F101" i="5"/>
  <c r="E101" i="5"/>
  <c r="D101" i="5"/>
  <c r="F100" i="5"/>
  <c r="E100" i="5"/>
  <c r="D100" i="5"/>
  <c r="F99" i="5"/>
  <c r="D99" i="5" s="1"/>
  <c r="E99" i="5"/>
  <c r="F98" i="5"/>
  <c r="E98" i="5"/>
  <c r="D98" i="5" s="1"/>
  <c r="F97" i="5"/>
  <c r="E97" i="5"/>
  <c r="D97" i="5"/>
  <c r="F96" i="5"/>
  <c r="E96" i="5"/>
  <c r="D96" i="5"/>
  <c r="F95" i="5"/>
  <c r="E95" i="5"/>
  <c r="D95" i="5" s="1"/>
  <c r="F94" i="5"/>
  <c r="E94" i="5"/>
  <c r="D94" i="5" s="1"/>
  <c r="F93" i="5"/>
  <c r="E93" i="5"/>
  <c r="D93" i="5"/>
  <c r="F92" i="5"/>
  <c r="E92" i="5"/>
  <c r="D92" i="5"/>
  <c r="F91" i="5"/>
  <c r="E91" i="5"/>
  <c r="D91" i="5" s="1"/>
  <c r="F90" i="5"/>
  <c r="E90" i="5"/>
  <c r="D90" i="5" s="1"/>
  <c r="F89" i="5"/>
  <c r="E89" i="5"/>
  <c r="D89" i="5"/>
  <c r="F88" i="5"/>
  <c r="E88" i="5"/>
  <c r="D88" i="5"/>
  <c r="F86" i="5"/>
  <c r="E86" i="5"/>
  <c r="D86" i="5" s="1"/>
  <c r="F85" i="5"/>
  <c r="E85" i="5"/>
  <c r="D85" i="5" s="1"/>
  <c r="F84" i="5"/>
  <c r="E84" i="5"/>
  <c r="D84" i="5"/>
  <c r="F83" i="5"/>
  <c r="E83" i="5"/>
  <c r="D83" i="5"/>
  <c r="F82" i="5"/>
  <c r="E82" i="5"/>
  <c r="D82" i="5" s="1"/>
  <c r="F81" i="5"/>
  <c r="E81" i="5"/>
  <c r="D81" i="5" s="1"/>
  <c r="F80" i="5"/>
  <c r="E80" i="5"/>
  <c r="D80" i="5"/>
  <c r="F79" i="5"/>
  <c r="E79" i="5"/>
  <c r="D79" i="5"/>
  <c r="F77" i="5"/>
  <c r="E77" i="5"/>
  <c r="D77" i="5" s="1"/>
  <c r="E73" i="5"/>
  <c r="D73" i="5"/>
  <c r="E72" i="5"/>
  <c r="D72" i="5"/>
  <c r="C72" i="5"/>
  <c r="E68" i="5"/>
  <c r="D68" i="5"/>
  <c r="C68" i="5"/>
  <c r="C73" i="5" s="1"/>
  <c r="C60" i="5"/>
  <c r="C59" i="5"/>
  <c r="C58" i="5"/>
  <c r="E53" i="5"/>
  <c r="D53" i="5"/>
  <c r="C53" i="5" s="1"/>
  <c r="E52" i="5"/>
  <c r="D52" i="5"/>
  <c r="C52" i="5"/>
  <c r="E51" i="5"/>
  <c r="D51" i="5"/>
  <c r="C51" i="5"/>
  <c r="E46" i="5"/>
  <c r="D46" i="5"/>
  <c r="C46" i="5" s="1"/>
  <c r="E45" i="5"/>
  <c r="D45" i="5"/>
  <c r="C45" i="5" s="1"/>
  <c r="E44" i="5"/>
  <c r="D44" i="5"/>
  <c r="C44" i="5"/>
  <c r="E43" i="5"/>
  <c r="D43" i="5"/>
  <c r="C43" i="5"/>
  <c r="C38" i="5"/>
  <c r="C37" i="5"/>
  <c r="C34" i="5"/>
  <c r="C28" i="5"/>
  <c r="C27" i="5"/>
  <c r="C26" i="5"/>
  <c r="C25" i="5"/>
  <c r="C24" i="5"/>
  <c r="C23" i="5"/>
  <c r="C22" i="5"/>
  <c r="C21" i="5"/>
  <c r="C20" i="5"/>
  <c r="H19" i="5"/>
  <c r="G19" i="5"/>
  <c r="F19" i="5"/>
  <c r="E19" i="5"/>
  <c r="D19" i="5"/>
  <c r="C19" i="5" s="1"/>
  <c r="C14" i="5"/>
  <c r="C13" i="5"/>
  <c r="C12" i="5"/>
  <c r="C11" i="5"/>
  <c r="A203" i="5" s="1"/>
  <c r="C10" i="5"/>
  <c r="X11" i="5" s="1"/>
  <c r="I11" i="5" s="1"/>
  <c r="A5" i="5"/>
  <c r="A4" i="5"/>
  <c r="A3" i="5"/>
  <c r="A2" i="5"/>
  <c r="AC151" i="3"/>
  <c r="C151" i="3"/>
  <c r="Y151" i="3" s="1"/>
  <c r="L151" i="3" s="1"/>
  <c r="AC150" i="3"/>
  <c r="C150" i="3"/>
  <c r="Y150" i="3" s="1"/>
  <c r="L150" i="3" s="1"/>
  <c r="AC149" i="3"/>
  <c r="C149" i="3"/>
  <c r="Y149" i="3" s="1"/>
  <c r="L149" i="3" s="1"/>
  <c r="AD134" i="3"/>
  <c r="X134" i="3"/>
  <c r="F130" i="3"/>
  <c r="D130" i="3" s="1"/>
  <c r="E130" i="3"/>
  <c r="F129" i="3"/>
  <c r="E129" i="3"/>
  <c r="D129" i="3" s="1"/>
  <c r="F128" i="3"/>
  <c r="E128" i="3"/>
  <c r="D128" i="3"/>
  <c r="F127" i="3"/>
  <c r="E127" i="3"/>
  <c r="D127" i="3" s="1"/>
  <c r="F126" i="3"/>
  <c r="D126" i="3" s="1"/>
  <c r="E126" i="3"/>
  <c r="F125" i="3"/>
  <c r="E125" i="3"/>
  <c r="D125" i="3" s="1"/>
  <c r="F124" i="3"/>
  <c r="E124" i="3"/>
  <c r="D124" i="3"/>
  <c r="F123" i="3"/>
  <c r="E123" i="3"/>
  <c r="D123" i="3" s="1"/>
  <c r="F122" i="3"/>
  <c r="D122" i="3" s="1"/>
  <c r="E122" i="3"/>
  <c r="F121" i="3"/>
  <c r="E121" i="3"/>
  <c r="D121" i="3" s="1"/>
  <c r="F120" i="3"/>
  <c r="E120" i="3"/>
  <c r="D120" i="3"/>
  <c r="F119" i="3"/>
  <c r="E119" i="3"/>
  <c r="D119" i="3" s="1"/>
  <c r="F118" i="3"/>
  <c r="D118" i="3" s="1"/>
  <c r="E118" i="3"/>
  <c r="F117" i="3"/>
  <c r="E117" i="3"/>
  <c r="D117" i="3" s="1"/>
  <c r="F116" i="3"/>
  <c r="E116" i="3"/>
  <c r="D116" i="3"/>
  <c r="F114" i="3"/>
  <c r="E114" i="3"/>
  <c r="D114" i="3" s="1"/>
  <c r="F113" i="3"/>
  <c r="D113" i="3" s="1"/>
  <c r="E113" i="3"/>
  <c r="F112" i="3"/>
  <c r="E112" i="3"/>
  <c r="D112" i="3" s="1"/>
  <c r="F111" i="3"/>
  <c r="E111" i="3"/>
  <c r="D111" i="3"/>
  <c r="F110" i="3"/>
  <c r="E110" i="3"/>
  <c r="D110" i="3" s="1"/>
  <c r="F109" i="3"/>
  <c r="D109" i="3" s="1"/>
  <c r="E109" i="3"/>
  <c r="F108" i="3"/>
  <c r="E108" i="3"/>
  <c r="D108" i="3" s="1"/>
  <c r="F107" i="3"/>
  <c r="E107" i="3"/>
  <c r="D107" i="3"/>
  <c r="F102" i="3"/>
  <c r="E102" i="3"/>
  <c r="D102" i="3" s="1"/>
  <c r="F101" i="3"/>
  <c r="D101" i="3" s="1"/>
  <c r="E101" i="3"/>
  <c r="F100" i="3"/>
  <c r="E100" i="3"/>
  <c r="D100" i="3" s="1"/>
  <c r="F99" i="3"/>
  <c r="E99" i="3"/>
  <c r="D99" i="3"/>
  <c r="F98" i="3"/>
  <c r="E98" i="3"/>
  <c r="D98" i="3" s="1"/>
  <c r="F97" i="3"/>
  <c r="D97" i="3" s="1"/>
  <c r="E97" i="3"/>
  <c r="F96" i="3"/>
  <c r="E96" i="3"/>
  <c r="D96" i="3" s="1"/>
  <c r="F95" i="3"/>
  <c r="E95" i="3"/>
  <c r="D95" i="3"/>
  <c r="F94" i="3"/>
  <c r="E94" i="3"/>
  <c r="D94" i="3" s="1"/>
  <c r="F93" i="3"/>
  <c r="D93" i="3" s="1"/>
  <c r="E93" i="3"/>
  <c r="F92" i="3"/>
  <c r="E92" i="3"/>
  <c r="D92" i="3" s="1"/>
  <c r="F91" i="3"/>
  <c r="E91" i="3"/>
  <c r="D91" i="3"/>
  <c r="F90" i="3"/>
  <c r="E90" i="3"/>
  <c r="D90" i="3" s="1"/>
  <c r="F89" i="3"/>
  <c r="D89" i="3" s="1"/>
  <c r="E89" i="3"/>
  <c r="F88" i="3"/>
  <c r="E88" i="3"/>
  <c r="D88" i="3" s="1"/>
  <c r="F86" i="3"/>
  <c r="E86" i="3"/>
  <c r="D86" i="3"/>
  <c r="F85" i="3"/>
  <c r="E85" i="3"/>
  <c r="D85" i="3" s="1"/>
  <c r="F84" i="3"/>
  <c r="D84" i="3" s="1"/>
  <c r="E84" i="3"/>
  <c r="F83" i="3"/>
  <c r="E83" i="3"/>
  <c r="D83" i="3" s="1"/>
  <c r="F82" i="3"/>
  <c r="E82" i="3"/>
  <c r="D82" i="3"/>
  <c r="F81" i="3"/>
  <c r="E81" i="3"/>
  <c r="D81" i="3" s="1"/>
  <c r="F80" i="3"/>
  <c r="D80" i="3" s="1"/>
  <c r="E80" i="3"/>
  <c r="F79" i="3"/>
  <c r="E79" i="3"/>
  <c r="D79" i="3" s="1"/>
  <c r="F77" i="3"/>
  <c r="E77" i="3"/>
  <c r="D77" i="3"/>
  <c r="E72" i="3"/>
  <c r="D72" i="3"/>
  <c r="C72" i="3"/>
  <c r="E68" i="3"/>
  <c r="E73" i="3" s="1"/>
  <c r="D68" i="3"/>
  <c r="D73" i="3" s="1"/>
  <c r="C68" i="3"/>
  <c r="C73" i="3" s="1"/>
  <c r="C60" i="3"/>
  <c r="C59" i="3"/>
  <c r="C58" i="3"/>
  <c r="E53" i="3"/>
  <c r="D53" i="3"/>
  <c r="C53" i="3" s="1"/>
  <c r="E52" i="3"/>
  <c r="C52" i="3" s="1"/>
  <c r="D52" i="3"/>
  <c r="E51" i="3"/>
  <c r="D51" i="3"/>
  <c r="C51" i="3" s="1"/>
  <c r="E46" i="3"/>
  <c r="D46" i="3"/>
  <c r="C46" i="3"/>
  <c r="E45" i="3"/>
  <c r="D45" i="3"/>
  <c r="C45" i="3" s="1"/>
  <c r="E44" i="3"/>
  <c r="C44" i="3" s="1"/>
  <c r="D44" i="3"/>
  <c r="E43" i="3"/>
  <c r="D43" i="3"/>
  <c r="C43" i="3" s="1"/>
  <c r="C38" i="3"/>
  <c r="C37" i="3"/>
  <c r="C34" i="3"/>
  <c r="C28" i="3"/>
  <c r="C27" i="3"/>
  <c r="C26" i="3"/>
  <c r="C25" i="3"/>
  <c r="C24" i="3"/>
  <c r="C23" i="3"/>
  <c r="C22" i="3"/>
  <c r="C21" i="3"/>
  <c r="C20" i="3"/>
  <c r="H19" i="3"/>
  <c r="G19" i="3"/>
  <c r="F19" i="3"/>
  <c r="E19" i="3"/>
  <c r="D19" i="3"/>
  <c r="C19" i="3" s="1"/>
  <c r="C14" i="3"/>
  <c r="C13" i="3"/>
  <c r="C12" i="3"/>
  <c r="X11" i="3"/>
  <c r="I11" i="3" s="1"/>
  <c r="C11" i="3"/>
  <c r="C10" i="3"/>
  <c r="A5" i="3"/>
  <c r="A4" i="3"/>
  <c r="A3" i="3"/>
  <c r="A2" i="3"/>
  <c r="AD11" i="5" l="1"/>
  <c r="AD204" i="5" s="1"/>
  <c r="A203" i="3"/>
  <c r="AD11" i="3"/>
  <c r="AD204" i="3" s="1"/>
  <c r="AC151" i="2"/>
  <c r="C151" i="2"/>
  <c r="Y151" i="2" s="1"/>
  <c r="L151" i="2" s="1"/>
  <c r="AC150" i="2"/>
  <c r="C150" i="2"/>
  <c r="Y150" i="2" s="1"/>
  <c r="L150" i="2" s="1"/>
  <c r="AC149" i="2"/>
  <c r="C149" i="2"/>
  <c r="Y149" i="2" s="1"/>
  <c r="L149" i="2" s="1"/>
  <c r="AD134" i="2"/>
  <c r="X134" i="2"/>
  <c r="F130" i="2"/>
  <c r="E130" i="2"/>
  <c r="D130" i="2"/>
  <c r="F129" i="2"/>
  <c r="E129" i="2"/>
  <c r="D129" i="2" s="1"/>
  <c r="F128" i="2"/>
  <c r="D128" i="2" s="1"/>
  <c r="E128" i="2"/>
  <c r="F127" i="2"/>
  <c r="E127" i="2"/>
  <c r="D127" i="2" s="1"/>
  <c r="F126" i="2"/>
  <c r="E126" i="2"/>
  <c r="D126" i="2"/>
  <c r="F125" i="2"/>
  <c r="E125" i="2"/>
  <c r="D125" i="2" s="1"/>
  <c r="F124" i="2"/>
  <c r="D124" i="2" s="1"/>
  <c r="E124" i="2"/>
  <c r="F123" i="2"/>
  <c r="E123" i="2"/>
  <c r="D123" i="2" s="1"/>
  <c r="F122" i="2"/>
  <c r="E122" i="2"/>
  <c r="D122" i="2"/>
  <c r="F121" i="2"/>
  <c r="E121" i="2"/>
  <c r="D121" i="2" s="1"/>
  <c r="F120" i="2"/>
  <c r="D120" i="2" s="1"/>
  <c r="E120" i="2"/>
  <c r="F119" i="2"/>
  <c r="E119" i="2"/>
  <c r="D119" i="2" s="1"/>
  <c r="F118" i="2"/>
  <c r="E118" i="2"/>
  <c r="D118" i="2"/>
  <c r="F117" i="2"/>
  <c r="E117" i="2"/>
  <c r="D117" i="2" s="1"/>
  <c r="F116" i="2"/>
  <c r="D116" i="2" s="1"/>
  <c r="E116" i="2"/>
  <c r="F114" i="2"/>
  <c r="E114" i="2"/>
  <c r="D114" i="2" s="1"/>
  <c r="F113" i="2"/>
  <c r="E113" i="2"/>
  <c r="D113" i="2"/>
  <c r="F112" i="2"/>
  <c r="E112" i="2"/>
  <c r="D112" i="2" s="1"/>
  <c r="F111" i="2"/>
  <c r="D111" i="2" s="1"/>
  <c r="E111" i="2"/>
  <c r="F110" i="2"/>
  <c r="E110" i="2"/>
  <c r="D110" i="2" s="1"/>
  <c r="F109" i="2"/>
  <c r="E109" i="2"/>
  <c r="D109" i="2"/>
  <c r="F108" i="2"/>
  <c r="E108" i="2"/>
  <c r="D108" i="2" s="1"/>
  <c r="F107" i="2"/>
  <c r="D107" i="2" s="1"/>
  <c r="E107" i="2"/>
  <c r="F102" i="2"/>
  <c r="E102" i="2"/>
  <c r="D102" i="2" s="1"/>
  <c r="F101" i="2"/>
  <c r="E101" i="2"/>
  <c r="D101" i="2"/>
  <c r="F100" i="2"/>
  <c r="E100" i="2"/>
  <c r="D100" i="2" s="1"/>
  <c r="F99" i="2"/>
  <c r="D99" i="2" s="1"/>
  <c r="E99" i="2"/>
  <c r="F98" i="2"/>
  <c r="E98" i="2"/>
  <c r="D98" i="2" s="1"/>
  <c r="F97" i="2"/>
  <c r="E97" i="2"/>
  <c r="D97" i="2"/>
  <c r="F96" i="2"/>
  <c r="E96" i="2"/>
  <c r="D96" i="2" s="1"/>
  <c r="F95" i="2"/>
  <c r="D95" i="2" s="1"/>
  <c r="E95" i="2"/>
  <c r="F94" i="2"/>
  <c r="E94" i="2"/>
  <c r="D94" i="2" s="1"/>
  <c r="F93" i="2"/>
  <c r="E93" i="2"/>
  <c r="D93" i="2"/>
  <c r="F92" i="2"/>
  <c r="E92" i="2"/>
  <c r="D92" i="2" s="1"/>
  <c r="F91" i="2"/>
  <c r="D91" i="2" s="1"/>
  <c r="E91" i="2"/>
  <c r="F90" i="2"/>
  <c r="E90" i="2"/>
  <c r="D90" i="2" s="1"/>
  <c r="F89" i="2"/>
  <c r="E89" i="2"/>
  <c r="D89" i="2"/>
  <c r="F88" i="2"/>
  <c r="E88" i="2"/>
  <c r="D88" i="2" s="1"/>
  <c r="F86" i="2"/>
  <c r="D86" i="2" s="1"/>
  <c r="E86" i="2"/>
  <c r="F85" i="2"/>
  <c r="E85" i="2"/>
  <c r="D85" i="2" s="1"/>
  <c r="F84" i="2"/>
  <c r="E84" i="2"/>
  <c r="D84" i="2"/>
  <c r="F83" i="2"/>
  <c r="E83" i="2"/>
  <c r="D83" i="2" s="1"/>
  <c r="F82" i="2"/>
  <c r="D82" i="2" s="1"/>
  <c r="E82" i="2"/>
  <c r="F81" i="2"/>
  <c r="E81" i="2"/>
  <c r="D81" i="2" s="1"/>
  <c r="F80" i="2"/>
  <c r="E80" i="2"/>
  <c r="D80" i="2"/>
  <c r="F79" i="2"/>
  <c r="E79" i="2"/>
  <c r="D79" i="2" s="1"/>
  <c r="F77" i="2"/>
  <c r="D77" i="2" s="1"/>
  <c r="E77" i="2"/>
  <c r="E72" i="2"/>
  <c r="C72" i="2"/>
  <c r="E68" i="2"/>
  <c r="E73" i="2" s="1"/>
  <c r="D68" i="2"/>
  <c r="D72" i="2" s="1"/>
  <c r="D73" i="2" s="1"/>
  <c r="C68" i="2"/>
  <c r="C73" i="2" s="1"/>
  <c r="C60" i="2"/>
  <c r="C59" i="2"/>
  <c r="C58" i="2"/>
  <c r="E53" i="2"/>
  <c r="D53" i="2"/>
  <c r="C53" i="2" s="1"/>
  <c r="E52" i="2"/>
  <c r="D52" i="2"/>
  <c r="C52" i="2"/>
  <c r="E51" i="2"/>
  <c r="D51" i="2"/>
  <c r="C51" i="2" s="1"/>
  <c r="E46" i="2"/>
  <c r="C46" i="2" s="1"/>
  <c r="D46" i="2"/>
  <c r="E45" i="2"/>
  <c r="D45" i="2"/>
  <c r="C45" i="2" s="1"/>
  <c r="E44" i="2"/>
  <c r="D44" i="2"/>
  <c r="C44" i="2"/>
  <c r="E43" i="2"/>
  <c r="D43" i="2"/>
  <c r="C43" i="2" s="1"/>
  <c r="C38" i="2"/>
  <c r="C37" i="2"/>
  <c r="C34" i="2"/>
  <c r="C28" i="2"/>
  <c r="C27" i="2"/>
  <c r="C26" i="2"/>
  <c r="C25" i="2"/>
  <c r="C24" i="2"/>
  <c r="C23" i="2"/>
  <c r="C22" i="2"/>
  <c r="C21" i="2"/>
  <c r="C20" i="2"/>
  <c r="H19" i="2"/>
  <c r="G19" i="2"/>
  <c r="F19" i="2"/>
  <c r="E19" i="2"/>
  <c r="D19" i="2"/>
  <c r="C19" i="2" s="1"/>
  <c r="AI14" i="2"/>
  <c r="AH14" i="2"/>
  <c r="AG14" i="2"/>
  <c r="AF14" i="2"/>
  <c r="AE14" i="2"/>
  <c r="AC14" i="2"/>
  <c r="AB14" i="2"/>
  <c r="AA14" i="2"/>
  <c r="Z14" i="2"/>
  <c r="Y14" i="2"/>
  <c r="C14" i="2"/>
  <c r="AI13" i="2"/>
  <c r="AH13" i="2"/>
  <c r="AG13" i="2"/>
  <c r="AF13" i="2"/>
  <c r="AE13" i="2"/>
  <c r="AD13" i="2"/>
  <c r="AC13" i="2"/>
  <c r="AB13" i="2"/>
  <c r="AA13" i="2"/>
  <c r="Z13" i="2"/>
  <c r="Y13" i="2"/>
  <c r="C13" i="2"/>
  <c r="AI12" i="2"/>
  <c r="AH12" i="2"/>
  <c r="AG12" i="2"/>
  <c r="AF12" i="2"/>
  <c r="AE12" i="2"/>
  <c r="AC12" i="2"/>
  <c r="AB12" i="2"/>
  <c r="AA12" i="2"/>
  <c r="Z12" i="2"/>
  <c r="Y12" i="2"/>
  <c r="C12" i="2"/>
  <c r="AI11" i="2"/>
  <c r="AH11" i="2"/>
  <c r="AG11" i="2"/>
  <c r="AF11" i="2"/>
  <c r="AE11" i="2"/>
  <c r="AC11" i="2"/>
  <c r="AB11" i="2"/>
  <c r="AA11" i="2"/>
  <c r="Z11" i="2"/>
  <c r="Y11" i="2"/>
  <c r="X11" i="2"/>
  <c r="C11" i="2"/>
  <c r="C10" i="2"/>
  <c r="X13" i="2" s="1"/>
  <c r="A5" i="2"/>
  <c r="A4" i="2"/>
  <c r="A3" i="2"/>
  <c r="A2" i="2"/>
  <c r="AD12" i="2" l="1"/>
  <c r="X14" i="2"/>
  <c r="X12" i="2"/>
  <c r="AD14" i="2"/>
  <c r="A203" i="2"/>
  <c r="AD11" i="2"/>
  <c r="AD204" i="2" s="1"/>
  <c r="Y151" i="1"/>
  <c r="L151" i="1" s="1"/>
  <c r="C151" i="1"/>
  <c r="AC151" i="1" s="1"/>
  <c r="Y150" i="1"/>
  <c r="L150" i="1" s="1"/>
  <c r="C150" i="1"/>
  <c r="AC150" i="1" s="1"/>
  <c r="Y149" i="1"/>
  <c r="L149" i="1" s="1"/>
  <c r="C149" i="1"/>
  <c r="AC149" i="1" s="1"/>
  <c r="AD134" i="1"/>
  <c r="X134" i="1"/>
  <c r="F130" i="1"/>
  <c r="E130" i="1"/>
  <c r="D130" i="1" s="1"/>
  <c r="F129" i="1"/>
  <c r="E129" i="1"/>
  <c r="D129" i="1" s="1"/>
  <c r="F128" i="1"/>
  <c r="E128" i="1"/>
  <c r="D128" i="1" s="1"/>
  <c r="F127" i="1"/>
  <c r="E127" i="1"/>
  <c r="D127" i="1"/>
  <c r="F126" i="1"/>
  <c r="E126" i="1"/>
  <c r="D126" i="1" s="1"/>
  <c r="F125" i="1"/>
  <c r="E125" i="1"/>
  <c r="D125" i="1" s="1"/>
  <c r="F124" i="1"/>
  <c r="E124" i="1"/>
  <c r="D124" i="1" s="1"/>
  <c r="F123" i="1"/>
  <c r="E123" i="1"/>
  <c r="D123" i="1"/>
  <c r="F122" i="1"/>
  <c r="E122" i="1"/>
  <c r="D122" i="1" s="1"/>
  <c r="F121" i="1"/>
  <c r="E121" i="1"/>
  <c r="D121" i="1" s="1"/>
  <c r="F120" i="1"/>
  <c r="E120" i="1"/>
  <c r="D120" i="1" s="1"/>
  <c r="F119" i="1"/>
  <c r="E119" i="1"/>
  <c r="D119" i="1"/>
  <c r="F118" i="1"/>
  <c r="E118" i="1"/>
  <c r="D118" i="1" s="1"/>
  <c r="F117" i="1"/>
  <c r="E117" i="1"/>
  <c r="D117" i="1" s="1"/>
  <c r="F116" i="1"/>
  <c r="E116" i="1"/>
  <c r="D116" i="1" s="1"/>
  <c r="F114" i="1"/>
  <c r="E114" i="1"/>
  <c r="D114" i="1"/>
  <c r="F113" i="1"/>
  <c r="E113" i="1"/>
  <c r="D113" i="1" s="1"/>
  <c r="F112" i="1"/>
  <c r="E112" i="1"/>
  <c r="D112" i="1" s="1"/>
  <c r="F111" i="1"/>
  <c r="E111" i="1"/>
  <c r="D111" i="1" s="1"/>
  <c r="F110" i="1"/>
  <c r="E110" i="1"/>
  <c r="D110" i="1"/>
  <c r="F109" i="1"/>
  <c r="E109" i="1"/>
  <c r="D109" i="1" s="1"/>
  <c r="F108" i="1"/>
  <c r="E108" i="1"/>
  <c r="D108" i="1" s="1"/>
  <c r="F107" i="1"/>
  <c r="E107" i="1"/>
  <c r="D107" i="1" s="1"/>
  <c r="F102" i="1"/>
  <c r="E102" i="1"/>
  <c r="D102" i="1"/>
  <c r="F101" i="1"/>
  <c r="E101" i="1"/>
  <c r="D101" i="1" s="1"/>
  <c r="F100" i="1"/>
  <c r="E100" i="1"/>
  <c r="D100" i="1" s="1"/>
  <c r="F99" i="1"/>
  <c r="E99" i="1"/>
  <c r="D99" i="1" s="1"/>
  <c r="F98" i="1"/>
  <c r="E98" i="1"/>
  <c r="D98" i="1"/>
  <c r="F97" i="1"/>
  <c r="E97" i="1"/>
  <c r="D97" i="1" s="1"/>
  <c r="F96" i="1"/>
  <c r="E96" i="1"/>
  <c r="D96" i="1" s="1"/>
  <c r="F95" i="1"/>
  <c r="E95" i="1"/>
  <c r="D95" i="1" s="1"/>
  <c r="F94" i="1"/>
  <c r="E94" i="1"/>
  <c r="D94" i="1"/>
  <c r="F93" i="1"/>
  <c r="E93" i="1"/>
  <c r="D93" i="1" s="1"/>
  <c r="F92" i="1"/>
  <c r="E92" i="1"/>
  <c r="D92" i="1" s="1"/>
  <c r="F91" i="1"/>
  <c r="E91" i="1"/>
  <c r="D91" i="1" s="1"/>
  <c r="F90" i="1"/>
  <c r="E90" i="1"/>
  <c r="D90" i="1"/>
  <c r="F89" i="1"/>
  <c r="E89" i="1"/>
  <c r="D89" i="1" s="1"/>
  <c r="F88" i="1"/>
  <c r="E88" i="1"/>
  <c r="D88" i="1" s="1"/>
  <c r="F86" i="1"/>
  <c r="E86" i="1"/>
  <c r="D86" i="1" s="1"/>
  <c r="F85" i="1"/>
  <c r="E85" i="1"/>
  <c r="D85" i="1"/>
  <c r="F84" i="1"/>
  <c r="E84" i="1"/>
  <c r="D84" i="1" s="1"/>
  <c r="F83" i="1"/>
  <c r="E83" i="1"/>
  <c r="D83" i="1" s="1"/>
  <c r="F82" i="1"/>
  <c r="E82" i="1"/>
  <c r="D82" i="1" s="1"/>
  <c r="F81" i="1"/>
  <c r="E81" i="1"/>
  <c r="D81" i="1"/>
  <c r="F80" i="1"/>
  <c r="E80" i="1"/>
  <c r="D80" i="1" s="1"/>
  <c r="F79" i="1"/>
  <c r="E79" i="1"/>
  <c r="D79" i="1" s="1"/>
  <c r="F77" i="1"/>
  <c r="E77" i="1"/>
  <c r="D77" i="1" s="1"/>
  <c r="E68" i="1"/>
  <c r="E72" i="1" s="1"/>
  <c r="D68" i="1"/>
  <c r="D72" i="1" s="1"/>
  <c r="C68" i="1"/>
  <c r="C72" i="1" s="1"/>
  <c r="C73" i="1" s="1"/>
  <c r="C60" i="1"/>
  <c r="C59" i="1"/>
  <c r="C58" i="1"/>
  <c r="E53" i="1"/>
  <c r="D53" i="1"/>
  <c r="C53" i="1"/>
  <c r="E52" i="1"/>
  <c r="D52" i="1"/>
  <c r="C52" i="1" s="1"/>
  <c r="E51" i="1"/>
  <c r="D51" i="1"/>
  <c r="C51" i="1" s="1"/>
  <c r="E46" i="1"/>
  <c r="D46" i="1"/>
  <c r="C46" i="1" s="1"/>
  <c r="E45" i="1"/>
  <c r="D45" i="1"/>
  <c r="C45" i="1"/>
  <c r="E44" i="1"/>
  <c r="D44" i="1"/>
  <c r="C44" i="1" s="1"/>
  <c r="E43" i="1"/>
  <c r="D43" i="1"/>
  <c r="C43" i="1" s="1"/>
  <c r="C38" i="1"/>
  <c r="C37" i="1"/>
  <c r="C34" i="1"/>
  <c r="C28" i="1"/>
  <c r="C27" i="1"/>
  <c r="C26" i="1"/>
  <c r="C25" i="1"/>
  <c r="C24" i="1"/>
  <c r="C23" i="1"/>
  <c r="C22" i="1"/>
  <c r="C21" i="1"/>
  <c r="C20" i="1"/>
  <c r="H19" i="1"/>
  <c r="G19" i="1"/>
  <c r="F19" i="1"/>
  <c r="E19" i="1"/>
  <c r="D19" i="1"/>
  <c r="C19" i="1"/>
  <c r="AI14" i="1"/>
  <c r="AH14" i="1"/>
  <c r="AG14" i="1"/>
  <c r="AF14" i="1"/>
  <c r="AE14" i="1"/>
  <c r="AC14" i="1"/>
  <c r="AB14" i="1"/>
  <c r="AA14" i="1"/>
  <c r="Z14" i="1"/>
  <c r="Y14" i="1"/>
  <c r="X14" i="1"/>
  <c r="C14" i="1"/>
  <c r="AI13" i="1"/>
  <c r="AH13" i="1"/>
  <c r="AG13" i="1"/>
  <c r="AF13" i="1"/>
  <c r="AE13" i="1"/>
  <c r="AC13" i="1"/>
  <c r="AB13" i="1"/>
  <c r="AA13" i="1"/>
  <c r="Z13" i="1"/>
  <c r="Y13" i="1"/>
  <c r="C13" i="1"/>
  <c r="AI12" i="1"/>
  <c r="AH12" i="1"/>
  <c r="AG12" i="1"/>
  <c r="AF12" i="1"/>
  <c r="AE12" i="1"/>
  <c r="AD12" i="1"/>
  <c r="AC12" i="1"/>
  <c r="AB12" i="1"/>
  <c r="AA12" i="1"/>
  <c r="Z12" i="1"/>
  <c r="Y12" i="1"/>
  <c r="C12" i="1"/>
  <c r="AI11" i="1"/>
  <c r="AH11" i="1"/>
  <c r="AG11" i="1"/>
  <c r="AF11" i="1"/>
  <c r="AE11" i="1"/>
  <c r="AC11" i="1"/>
  <c r="AB11" i="1"/>
  <c r="AA11" i="1"/>
  <c r="Z11" i="1"/>
  <c r="Y11" i="1"/>
  <c r="C11" i="1"/>
  <c r="C10" i="1"/>
  <c r="X13" i="1" s="1"/>
  <c r="A5" i="1"/>
  <c r="A4" i="1"/>
  <c r="A3" i="1"/>
  <c r="A2" i="1"/>
  <c r="X11" i="1" l="1"/>
  <c r="AD13" i="1"/>
  <c r="D73" i="1"/>
  <c r="X12" i="1"/>
  <c r="AD14" i="1"/>
  <c r="E73" i="1"/>
  <c r="A203" i="1"/>
  <c r="AD11" i="1"/>
  <c r="AD204" i="1" s="1"/>
</calcChain>
</file>

<file path=xl/sharedStrings.xml><?xml version="1.0" encoding="utf-8"?>
<sst xmlns="http://schemas.openxmlformats.org/spreadsheetml/2006/main" count="4018" uniqueCount="154">
  <si>
    <t>SERVICIO DE SALUD</t>
  </si>
  <si>
    <t>REM-A05.   INGRESOS Y EGRESOS POR CONDICIÓN Y PROBLEMAS DE SALUD</t>
  </si>
  <si>
    <t>SECCIÓN A: INGRESOS Y EGRESOS DE GESTANTES</t>
  </si>
  <si>
    <t>CONDICIÓN</t>
  </si>
  <si>
    <t xml:space="preserve">TOTAL      </t>
  </si>
  <si>
    <t>POR DE EDAD (en años)</t>
  </si>
  <si>
    <t>Menor 
de 15</t>
  </si>
  <si>
    <t xml:space="preserve">15 - 19 </t>
  </si>
  <si>
    <t>20 - 34</t>
  </si>
  <si>
    <t>35 - 44</t>
  </si>
  <si>
    <t>45 - 54</t>
  </si>
  <si>
    <t>TOTAL GESTANTES INGRESADAS</t>
  </si>
  <si>
    <t>PRIMIGESTAS INGRESADAS</t>
  </si>
  <si>
    <t>GESTANTES INGRESADAS ANTES DE LAS 14 SEMANAS</t>
  </si>
  <si>
    <t>GESTANTES CON ECOGRAFÍA ANTES DE LAS 14 SEMANAS</t>
  </si>
  <si>
    <t>GESTANTES CON EMBARAZO NO PLANIFICADO</t>
  </si>
  <si>
    <t>TOTAL GESTANTES EGRESADAS</t>
  </si>
  <si>
    <t>SECCIÓN B: INGRESOS A REGULACIÓN DE FERTILIDAD, SEGÚN EDAD</t>
  </si>
  <si>
    <t>COMPONENTES</t>
  </si>
  <si>
    <t>TOTAL REGULACIÓN DE FERTILIDAD</t>
  </si>
  <si>
    <t>DIU</t>
  </si>
  <si>
    <t>HORMONAL</t>
  </si>
  <si>
    <t>Oral Combinado</t>
  </si>
  <si>
    <t>Oral Progestágeno</t>
  </si>
  <si>
    <t>Inyectable Combinado</t>
  </si>
  <si>
    <t>Inyectable Progestágeno</t>
  </si>
  <si>
    <t>Implante</t>
  </si>
  <si>
    <t>PRESERVATIVO</t>
  </si>
  <si>
    <t>Mujer</t>
  </si>
  <si>
    <t>Hombres</t>
  </si>
  <si>
    <t>RETIRO DE IMPLANTE HORMONAL</t>
  </si>
  <si>
    <t xml:space="preserve">SECCION C: INGRESOS A CONTROL DE CLIMATERIO </t>
  </si>
  <si>
    <t>INGRESOS</t>
  </si>
  <si>
    <t>TOTAL</t>
  </si>
  <si>
    <t>SECCIÓN D:  INGRESOS  A CONTROL DE SALUD DE RECIÉN NACIDOS</t>
  </si>
  <si>
    <t>EDAD</t>
  </si>
  <si>
    <t>NIÑOS</t>
  </si>
  <si>
    <t>NIÑAS</t>
  </si>
  <si>
    <t>MENORES DE 28 DÍAS</t>
  </si>
  <si>
    <t>SECCIÓN E:  NIÑOS Y NIÑAS: INGRESOS Y EGRESOS A SALA DE ESTIMULACIÓN DEL DSM</t>
  </si>
  <si>
    <t>EGRESOS</t>
  </si>
  <si>
    <t>SECCIÓN F: INGRESOS AL PSCV</t>
  </si>
  <si>
    <t>CONCEPTO</t>
  </si>
  <si>
    <t>15 - 19</t>
  </si>
  <si>
    <t>20-34</t>
  </si>
  <si>
    <t>55 - 64</t>
  </si>
  <si>
    <t>65-69</t>
  </si>
  <si>
    <t>70 años y más</t>
  </si>
  <si>
    <t>AMBOS SEXOS</t>
  </si>
  <si>
    <t>Mujeres</t>
  </si>
  <si>
    <t>INGRESOS AL PSCV</t>
  </si>
  <si>
    <t>PROGRAMA DE SALUD CARDIOVASCULAR</t>
  </si>
  <si>
    <t>HIPERTENSIÓN ARTERIAL</t>
  </si>
  <si>
    <t>DIABETES MELLITUS</t>
  </si>
  <si>
    <t>DISLIPIDEMIAS</t>
  </si>
  <si>
    <t>SECCIÓN G: EGRESOS  DEL PSCV</t>
  </si>
  <si>
    <t>ABANDONO</t>
  </si>
  <si>
    <t>TRASLADO</t>
  </si>
  <si>
    <t>SECCIÓN H: INGRESOS Y EGRESOS DE PACIENTES POSTRADOS</t>
  </si>
  <si>
    <t>TOTAL
INGRESOS</t>
  </si>
  <si>
    <t>TOTAL
EGRESOS</t>
  </si>
  <si>
    <t>EGRESOS DE 65 Y MÁS AÑOS</t>
  </si>
  <si>
    <t>&lt; 20 AÑOS</t>
  </si>
  <si>
    <t>20 - 64 AÑOS</t>
  </si>
  <si>
    <t>65 Y MÁS AÑOS</t>
  </si>
  <si>
    <t>POSTRADOS</t>
  </si>
  <si>
    <t>ONCOLÓGICO</t>
  </si>
  <si>
    <t>NO ONCOLÓGICO</t>
  </si>
  <si>
    <t>PACIENTES CON ESCARAS</t>
  </si>
  <si>
    <t>SECCIÓN I: INGRESOS EGRESOS AL PROGRAMA DEL ADULTO MAYOR SEGÚN CONDICIÓN DE FUNCIONALIDAD</t>
  </si>
  <si>
    <t xml:space="preserve">TOTAL  INGRESOS            </t>
  </si>
  <si>
    <t>TOTAL EGRESOS</t>
  </si>
  <si>
    <t>EGRESOS POR
ABANDONO</t>
  </si>
  <si>
    <t>AUTOVALENTE</t>
  </si>
  <si>
    <t>AUTOVALENTE CON RIESGO</t>
  </si>
  <si>
    <t>RIESGO DE DEPENDENCIA CON PLAN DE SEGUIMIENTO</t>
  </si>
  <si>
    <t>RIESGO DE DEPENDENCIA SIN PLAN DE SEGUIMIENTO</t>
  </si>
  <si>
    <t>SUBTOTAL</t>
  </si>
  <si>
    <t>DEPENDIENTE LEVE</t>
  </si>
  <si>
    <t>DEPENDIENTE MODERADO</t>
  </si>
  <si>
    <t>DEPENDIENTE SEVERO</t>
  </si>
  <si>
    <t xml:space="preserve">TOTAL  </t>
  </si>
  <si>
    <t>SECCIÓN J: INGRESOS AL PROGRAMA DE SALUD  MENTAL</t>
  </si>
  <si>
    <t>MOTIVO DE INGRESO</t>
  </si>
  <si>
    <t>0 - 9 años</t>
  </si>
  <si>
    <t>10 - 14 años</t>
  </si>
  <si>
    <t>15 - 19 años</t>
  </si>
  <si>
    <t>20 - 24 años</t>
  </si>
  <si>
    <t>25 - 64 años</t>
  </si>
  <si>
    <t>65 años y más</t>
  </si>
  <si>
    <t>Ambos
sexos</t>
  </si>
  <si>
    <t>INGRESOS AL PROGRAMA</t>
  </si>
  <si>
    <t>FACTORES DE RIESGO Y CONDICIONANTES DE LA SALUD MENTAL</t>
  </si>
  <si>
    <t>VIOLENCIA DE GÉNERO</t>
  </si>
  <si>
    <t>VICTIMA</t>
  </si>
  <si>
    <t>AGRESOR</t>
  </si>
  <si>
    <t>VIOLENCIA   HACIA EL ADULTO MAYOR</t>
  </si>
  <si>
    <t>MALTRATO INFANTIL</t>
  </si>
  <si>
    <t>ABUSO SEXUAL</t>
  </si>
  <si>
    <t>CONSUMO RIESGOSO DE ALCOHOL (AUDIT menor 8 puntos)</t>
  </si>
  <si>
    <t>CONSUMO RIESGOSO DE ALCOHOL (AUDIT entre 8 y 15 puntos)</t>
  </si>
  <si>
    <t>CONSUMO RIESGOSO DE DROGAS</t>
  </si>
  <si>
    <t xml:space="preserve">DIAGNÓSTICOS DE TRASTORNOS MENTALES </t>
  </si>
  <si>
    <t>TRASTORNOS DEL HUMOR
(AFECTIVOS)</t>
  </si>
  <si>
    <t>DEPRESIÓN</t>
  </si>
  <si>
    <t>DEPRESIÓN POST PARTO</t>
  </si>
  <si>
    <t>TRASTORNO BIPOLAR</t>
  </si>
  <si>
    <t>TRASTORNOS MENTALES Y DEL COMPORTAMIENTO DEBIDO A CONSUMO SUSTANCIAS PSICOTRÓPICAS</t>
  </si>
  <si>
    <t>ALCOHOL COMO DROGA PRINCIPAL</t>
  </si>
  <si>
    <t>OTRA SUSTANCIA COMO DROGA PRINCIPAL</t>
  </si>
  <si>
    <t>POLICONSUMO</t>
  </si>
  <si>
    <t>TRASTORNOS DE ANSIEDAD</t>
  </si>
  <si>
    <t>ALZHEIMER Y OTRAS DEMENCIAS</t>
  </si>
  <si>
    <t>ESQUIZOFRENIA</t>
  </si>
  <si>
    <t>TRASTORNOS DE LA CONDUCTA ALIMENTARIA</t>
  </si>
  <si>
    <t>TRASTORNO HIPERCINÉTICOS, DE LA ACTIVIDAD Y DE LA ATENCIÓN</t>
  </si>
  <si>
    <t>TRASTORNOS EMOCIONALES Y DEL COMPORTAMIENTO DE LA INFANCIA Y ADOLESCENCIA</t>
  </si>
  <si>
    <t>RETRASO MENTAL</t>
  </si>
  <si>
    <t>TRASTORNO DE PERSONALIDAD</t>
  </si>
  <si>
    <t>TRASTORNO GENERALIZADOS DEL DESARROLLO</t>
  </si>
  <si>
    <t>SECCIÓN K: EGRESOS AL PROGRAMA DE SALUD  MENTAL (ALTAS)</t>
  </si>
  <si>
    <t>MOTIVO DE EGRESO</t>
  </si>
  <si>
    <t>EGRESOS POR ABANDONO</t>
  </si>
  <si>
    <t>SECCIÓN L: INGRESOS Y EGRESOS A PROGRAMA ALCOHOL Y DROGAS</t>
  </si>
  <si>
    <t>EGRESOS 
POR
ABANDONO</t>
  </si>
  <si>
    <t>PLAN AMBULATORIO BÁSICO</t>
  </si>
  <si>
    <t xml:space="preserve"> </t>
  </si>
  <si>
    <t>INTERVENCION PREVENTIVA</t>
  </si>
  <si>
    <t>INTERVENCION TERAPEUTICA</t>
  </si>
  <si>
    <t>SECCIÓN M: INGRESOS Y EGRESOS A SALAS DE REHABILITACIÓN FÍSICA EN APS</t>
  </si>
  <si>
    <t>SINDROME DOLOROSO DE ORIGEN TRAUMATICO</t>
  </si>
  <si>
    <t>SINDROME DOLOROSO DE ORIGEN NO TRAUMATICO</t>
  </si>
  <si>
    <t>ARTROSIS LEVE Y MODERADA DE RODILLA Y CADERA</t>
  </si>
  <si>
    <t>SECUELA DE AVE</t>
  </si>
  <si>
    <t>SECUELAS DE TEC</t>
  </si>
  <si>
    <t>ENFERMEDAD DE PARKINSON</t>
  </si>
  <si>
    <t>OTRO DEFICIT SECUNDARIO O COMPROMISO NEUROMUSCULAR</t>
  </si>
  <si>
    <t>OTROS</t>
  </si>
  <si>
    <t>SECCIÓN  N: INGRESOS Y EGRESOS A PROGRAMA INFECCIÓN POR TRANSMISIÓN SEXUAL (ITS)</t>
  </si>
  <si>
    <t xml:space="preserve">TOTAL </t>
  </si>
  <si>
    <t>POR EDAD</t>
  </si>
  <si>
    <t>POR SEXO</t>
  </si>
  <si>
    <t>Menos 10</t>
  </si>
  <si>
    <t>10 - 14</t>
  </si>
  <si>
    <t>20 - 24</t>
  </si>
  <si>
    <t>25 - 64</t>
  </si>
  <si>
    <t>65 y más</t>
  </si>
  <si>
    <t xml:space="preserve">Hombres </t>
  </si>
  <si>
    <t>TOTAL HOSPITAL DE LINARES</t>
  </si>
  <si>
    <t>COMUNA: LINARES - ( 07401 )</t>
  </si>
  <si>
    <t>ESTABLECIMIENTO: HOSPITAL DE LINARES  - ( 16108 )</t>
  </si>
  <si>
    <t>MES: SEPTIEMBRE - ( 09 )</t>
  </si>
  <si>
    <t>AÑO: 2010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</si>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</sst>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)"/>
    <numFmt numFmtId="166" formatCode="_-[$€-2]* #,##0.00_-;\-[$€-2]* #,##0.00_-;_-[$€-2]* &quot;-&quot;??_-"/>
    <numFmt numFmtId="169" formatCode="_-* #,##0_-;\-* #,##0_-;_-* &quot;-&quot;_-;_-@_-"/>
    <numFmt numFmtId="171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indexed="8"/>
      <name val="Calibri"/>
      <family val="2"/>
    </font>
    <font>
      <sz val="11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11"/>
      <color indexed="10"/>
      <name val="Verdana"/>
      <family val="2"/>
    </font>
    <font>
      <sz val="11"/>
      <color indexed="10"/>
      <name val="Verdana"/>
      <family val="2"/>
    </font>
    <font>
      <sz val="10"/>
      <color indexed="8"/>
      <name val="Verdana"/>
      <family val="2"/>
    </font>
    <font>
      <sz val="12"/>
      <color indexed="8"/>
      <name val="Verdana"/>
      <family val="2"/>
    </font>
    <font>
      <b/>
      <sz val="8"/>
      <color indexed="10"/>
      <name val="Verdana"/>
      <family val="2"/>
    </font>
    <font>
      <sz val="8"/>
      <color indexed="10"/>
      <name val="Verdana"/>
      <family val="2"/>
    </font>
    <font>
      <sz val="7"/>
      <name val="Verdana"/>
      <family val="2"/>
    </font>
    <font>
      <sz val="9"/>
      <name val="Verdana"/>
      <family val="2"/>
    </font>
    <font>
      <sz val="10"/>
      <name val="Arial"/>
    </font>
    <font>
      <sz val="10"/>
      <name val="Comic Sans MS"/>
      <family val="4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3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0" fontId="11" fillId="0" borderId="0"/>
    <xf numFmtId="0" fontId="1" fillId="0" borderId="0"/>
    <xf numFmtId="41" fontId="1" fillId="0" borderId="0" applyFont="0" applyFill="0" applyBorder="0" applyAlignment="0" applyProtection="0"/>
    <xf numFmtId="0" fontId="25" fillId="0" borderId="0"/>
    <xf numFmtId="0" fontId="1" fillId="8" borderId="28" applyBorder="0">
      <protection locked="0"/>
    </xf>
    <xf numFmtId="0" fontId="1" fillId="8" borderId="28" applyBorder="0">
      <protection locked="0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0" borderId="0"/>
  </cellStyleXfs>
  <cellXfs count="778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Protection="1"/>
    <xf numFmtId="0" fontId="3" fillId="0" borderId="0" xfId="0" applyFont="1" applyFill="1" applyProtection="1"/>
    <xf numFmtId="0" fontId="3" fillId="2" borderId="0" xfId="0" applyFont="1" applyFill="1" applyProtection="1"/>
    <xf numFmtId="0" fontId="5" fillId="0" borderId="0" xfId="0" applyFont="1" applyBorder="1" applyAlignment="1" applyProtection="1">
      <alignment horizontal="center"/>
    </xf>
    <xf numFmtId="0" fontId="7" fillId="0" borderId="0" xfId="2" applyNumberFormat="1" applyFont="1" applyFill="1" applyBorder="1" applyAlignment="1" applyProtection="1">
      <alignment vertical="center" wrapText="1"/>
    </xf>
    <xf numFmtId="0" fontId="2" fillId="0" borderId="0" xfId="2" applyNumberFormat="1" applyFont="1" applyFill="1" applyBorder="1" applyAlignment="1" applyProtection="1"/>
    <xf numFmtId="0" fontId="8" fillId="0" borderId="0" xfId="0" applyFont="1" applyFill="1" applyProtection="1"/>
    <xf numFmtId="0" fontId="8" fillId="0" borderId="0" xfId="0" applyFont="1" applyProtection="1"/>
    <xf numFmtId="0" fontId="9" fillId="0" borderId="0" xfId="3" applyNumberFormat="1" applyFont="1" applyFill="1" applyBorder="1" applyAlignment="1" applyProtection="1">
      <alignment horizontal="left"/>
    </xf>
    <xf numFmtId="0" fontId="10" fillId="0" borderId="0" xfId="4" applyNumberFormat="1" applyFont="1" applyFill="1" applyAlignment="1" applyProtection="1">
      <alignment horizontal="center"/>
    </xf>
    <xf numFmtId="164" fontId="10" fillId="0" borderId="0" xfId="5" applyNumberFormat="1" applyFont="1" applyFill="1" applyAlignment="1" applyProtection="1"/>
    <xf numFmtId="0" fontId="10" fillId="0" borderId="0" xfId="4" applyNumberFormat="1" applyFont="1" applyFill="1" applyAlignment="1" applyProtection="1"/>
    <xf numFmtId="0" fontId="10" fillId="0" borderId="0" xfId="0" applyFont="1" applyProtection="1"/>
    <xf numFmtId="0" fontId="12" fillId="0" borderId="0" xfId="0" applyFont="1" applyFill="1" applyBorder="1" applyProtection="1"/>
    <xf numFmtId="0" fontId="3" fillId="0" borderId="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13" fillId="0" borderId="11" xfId="0" applyFont="1" applyBorder="1" applyAlignment="1" applyProtection="1">
      <alignment horizontal="center" vertical="center" wrapText="1"/>
    </xf>
    <xf numFmtId="0" fontId="13" fillId="0" borderId="12" xfId="0" quotePrefix="1" applyFont="1" applyFill="1" applyBorder="1" applyAlignment="1" applyProtection="1">
      <alignment horizontal="center" vertical="center"/>
    </xf>
    <xf numFmtId="0" fontId="13" fillId="0" borderId="13" xfId="0" quotePrefix="1" applyFont="1" applyFill="1" applyBorder="1" applyAlignment="1" applyProtection="1">
      <alignment horizontal="center" vertical="center"/>
    </xf>
    <xf numFmtId="0" fontId="3" fillId="0" borderId="7" xfId="0" quotePrefix="1" applyFont="1" applyFill="1" applyBorder="1" applyAlignment="1" applyProtection="1">
      <alignment horizontal="center" vertical="center"/>
    </xf>
    <xf numFmtId="0" fontId="15" fillId="3" borderId="14" xfId="4" applyNumberFormat="1" applyFont="1" applyFill="1" applyBorder="1" applyAlignment="1" applyProtection="1">
      <alignment horizontal="right"/>
    </xf>
    <xf numFmtId="0" fontId="15" fillId="4" borderId="15" xfId="4" applyNumberFormat="1" applyFont="1" applyFill="1" applyBorder="1" applyAlignment="1" applyProtection="1">
      <alignment horizontal="right"/>
      <protection locked="0"/>
    </xf>
    <xf numFmtId="164" fontId="15" fillId="4" borderId="16" xfId="5" applyNumberFormat="1" applyFont="1" applyFill="1" applyBorder="1" applyAlignment="1" applyProtection="1">
      <alignment horizontal="right"/>
      <protection locked="0"/>
    </xf>
    <xf numFmtId="0" fontId="15" fillId="4" borderId="16" xfId="0" applyFont="1" applyFill="1" applyBorder="1" applyAlignment="1" applyProtection="1">
      <alignment horizontal="right" vertical="center"/>
      <protection locked="0"/>
    </xf>
    <xf numFmtId="0" fontId="15" fillId="4" borderId="16" xfId="0" applyFont="1" applyFill="1" applyBorder="1" applyAlignment="1" applyProtection="1">
      <alignment horizontal="right"/>
      <protection locked="0"/>
    </xf>
    <xf numFmtId="0" fontId="15" fillId="4" borderId="17" xfId="0" applyFont="1" applyFill="1" applyBorder="1" applyAlignment="1" applyProtection="1">
      <alignment horizontal="right"/>
      <protection locked="0"/>
    </xf>
    <xf numFmtId="0" fontId="16" fillId="0" borderId="0" xfId="0" applyFont="1" applyFill="1" applyAlignment="1" applyProtection="1">
      <alignment vertical="center"/>
    </xf>
    <xf numFmtId="0" fontId="15" fillId="3" borderId="18" xfId="4" applyNumberFormat="1" applyFont="1" applyFill="1" applyBorder="1" applyAlignment="1" applyProtection="1">
      <alignment horizontal="right"/>
    </xf>
    <xf numFmtId="0" fontId="15" fillId="4" borderId="19" xfId="4" applyNumberFormat="1" applyFont="1" applyFill="1" applyBorder="1" applyAlignment="1" applyProtection="1">
      <alignment horizontal="right"/>
      <protection locked="0"/>
    </xf>
    <xf numFmtId="164" fontId="15" fillId="4" borderId="20" xfId="5" applyNumberFormat="1" applyFont="1" applyFill="1" applyBorder="1" applyAlignment="1" applyProtection="1">
      <alignment horizontal="right"/>
      <protection locked="0"/>
    </xf>
    <xf numFmtId="0" fontId="15" fillId="4" borderId="20" xfId="0" applyFont="1" applyFill="1" applyBorder="1" applyAlignment="1" applyProtection="1">
      <alignment horizontal="right" vertical="center"/>
      <protection locked="0"/>
    </xf>
    <xf numFmtId="0" fontId="15" fillId="4" borderId="20" xfId="0" applyFont="1" applyFill="1" applyBorder="1" applyAlignment="1" applyProtection="1">
      <alignment horizontal="right"/>
      <protection locked="0"/>
    </xf>
    <xf numFmtId="0" fontId="15" fillId="4" borderId="21" xfId="0" applyFont="1" applyFill="1" applyBorder="1" applyAlignment="1" applyProtection="1">
      <alignment horizontal="right"/>
      <protection locked="0"/>
    </xf>
    <xf numFmtId="0" fontId="8" fillId="2" borderId="0" xfId="0" applyFont="1" applyFill="1" applyProtection="1"/>
    <xf numFmtId="0" fontId="8" fillId="5" borderId="0" xfId="0" applyFont="1" applyFill="1" applyProtection="1"/>
    <xf numFmtId="0" fontId="15" fillId="4" borderId="10" xfId="4" applyNumberFormat="1" applyFont="1" applyFill="1" applyBorder="1" applyAlignment="1" applyProtection="1">
      <alignment horizontal="right"/>
      <protection locked="0"/>
    </xf>
    <xf numFmtId="0" fontId="15" fillId="6" borderId="24" xfId="4" applyNumberFormat="1" applyFont="1" applyFill="1" applyBorder="1" applyAlignment="1" applyProtection="1">
      <alignment horizontal="right"/>
    </xf>
    <xf numFmtId="164" fontId="15" fillId="6" borderId="25" xfId="5" applyNumberFormat="1" applyFont="1" applyFill="1" applyBorder="1" applyAlignment="1" applyProtection="1">
      <alignment horizontal="right"/>
    </xf>
    <xf numFmtId="0" fontId="15" fillId="6" borderId="25" xfId="0" applyFont="1" applyFill="1" applyBorder="1" applyAlignment="1" applyProtection="1">
      <alignment horizontal="right" vertical="center"/>
    </xf>
    <xf numFmtId="0" fontId="15" fillId="6" borderId="25" xfId="0" applyFont="1" applyFill="1" applyBorder="1" applyAlignment="1" applyProtection="1">
      <alignment horizontal="right"/>
    </xf>
    <xf numFmtId="0" fontId="15" fillId="6" borderId="26" xfId="0" applyFont="1" applyFill="1" applyBorder="1" applyAlignment="1" applyProtection="1">
      <alignment horizontal="right"/>
    </xf>
    <xf numFmtId="0" fontId="3" fillId="0" borderId="7" xfId="0" applyFont="1" applyFill="1" applyBorder="1" applyProtection="1"/>
    <xf numFmtId="0" fontId="13" fillId="0" borderId="27" xfId="4" applyNumberFormat="1" applyFont="1" applyFill="1" applyBorder="1" applyAlignment="1" applyProtection="1">
      <alignment horizontal="left"/>
    </xf>
    <xf numFmtId="0" fontId="13" fillId="0" borderId="7" xfId="4" applyNumberFormat="1" applyFont="1" applyFill="1" applyBorder="1" applyAlignment="1" applyProtection="1">
      <alignment horizontal="right"/>
    </xf>
    <xf numFmtId="0" fontId="13" fillId="0" borderId="5" xfId="4" applyNumberFormat="1" applyFont="1" applyFill="1" applyBorder="1" applyAlignment="1" applyProtection="1">
      <alignment horizontal="left"/>
    </xf>
    <xf numFmtId="164" fontId="13" fillId="0" borderId="0" xfId="5" applyNumberFormat="1" applyFont="1" applyFill="1" applyBorder="1" applyAlignment="1" applyProtection="1"/>
    <xf numFmtId="0" fontId="14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Protection="1"/>
    <xf numFmtId="0" fontId="15" fillId="0" borderId="28" xfId="4" applyNumberFormat="1" applyFont="1" applyFill="1" applyBorder="1" applyAlignment="1" applyProtection="1">
      <alignment vertical="center"/>
    </xf>
    <xf numFmtId="0" fontId="15" fillId="0" borderId="11" xfId="4" applyNumberFormat="1" applyFont="1" applyFill="1" applyBorder="1" applyAlignment="1" applyProtection="1">
      <alignment vertical="center"/>
    </xf>
    <xf numFmtId="0" fontId="15" fillId="0" borderId="12" xfId="4" applyNumberFormat="1" applyFont="1" applyFill="1" applyBorder="1" applyAlignment="1" applyProtection="1">
      <alignment vertical="center"/>
    </xf>
    <xf numFmtId="0" fontId="15" fillId="0" borderId="12" xfId="0" applyFont="1" applyFill="1" applyBorder="1" applyAlignment="1" applyProtection="1">
      <alignment vertical="center"/>
    </xf>
    <xf numFmtId="0" fontId="15" fillId="0" borderId="13" xfId="0" applyFont="1" applyFill="1" applyBorder="1" applyAlignment="1" applyProtection="1">
      <alignment vertical="center"/>
    </xf>
    <xf numFmtId="0" fontId="13" fillId="0" borderId="4" xfId="4" applyNumberFormat="1" applyFont="1" applyFill="1" applyBorder="1" applyAlignment="1" applyProtection="1"/>
    <xf numFmtId="0" fontId="13" fillId="0" borderId="6" xfId="4" applyNumberFormat="1" applyFont="1" applyFill="1" applyBorder="1" applyAlignment="1" applyProtection="1"/>
    <xf numFmtId="0" fontId="15" fillId="0" borderId="28" xfId="4" applyNumberFormat="1" applyFont="1" applyFill="1" applyBorder="1" applyAlignment="1" applyProtection="1"/>
    <xf numFmtId="0" fontId="15" fillId="4" borderId="11" xfId="4" applyNumberFormat="1" applyFont="1" applyFill="1" applyBorder="1" applyAlignment="1" applyProtection="1">
      <protection locked="0"/>
    </xf>
    <xf numFmtId="164" fontId="15" fillId="4" borderId="12" xfId="5" applyNumberFormat="1" applyFont="1" applyFill="1" applyBorder="1" applyAlignment="1" applyProtection="1">
      <protection locked="0"/>
    </xf>
    <xf numFmtId="0" fontId="15" fillId="4" borderId="12" xfId="0" applyFont="1" applyFill="1" applyBorder="1" applyAlignment="1" applyProtection="1">
      <alignment vertical="center"/>
      <protection locked="0"/>
    </xf>
    <xf numFmtId="0" fontId="15" fillId="4" borderId="12" xfId="0" applyFont="1" applyFill="1" applyBorder="1" applyAlignment="1" applyProtection="1">
      <protection locked="0"/>
    </xf>
    <xf numFmtId="0" fontId="15" fillId="4" borderId="13" xfId="0" applyFont="1" applyFill="1" applyBorder="1" applyAlignment="1" applyProtection="1">
      <protection locked="0"/>
    </xf>
    <xf numFmtId="0" fontId="13" fillId="0" borderId="29" xfId="0" applyFont="1" applyFill="1" applyBorder="1" applyAlignment="1" applyProtection="1">
      <alignment horizontal="left" wrapText="1"/>
    </xf>
    <xf numFmtId="0" fontId="15" fillId="0" borderId="30" xfId="4" applyNumberFormat="1" applyFont="1" applyFill="1" applyBorder="1" applyAlignment="1" applyProtection="1"/>
    <xf numFmtId="0" fontId="15" fillId="4" borderId="31" xfId="4" applyNumberFormat="1" applyFont="1" applyFill="1" applyBorder="1" applyAlignment="1" applyProtection="1">
      <protection locked="0"/>
    </xf>
    <xf numFmtId="164" fontId="15" fillId="4" borderId="32" xfId="5" applyNumberFormat="1" applyFont="1" applyFill="1" applyBorder="1" applyAlignment="1" applyProtection="1">
      <protection locked="0"/>
    </xf>
    <xf numFmtId="0" fontId="15" fillId="4" borderId="32" xfId="0" applyFont="1" applyFill="1" applyBorder="1" applyAlignment="1" applyProtection="1">
      <alignment vertical="center"/>
      <protection locked="0"/>
    </xf>
    <xf numFmtId="0" fontId="15" fillId="4" borderId="32" xfId="0" applyFont="1" applyFill="1" applyBorder="1" applyAlignment="1" applyProtection="1">
      <protection locked="0"/>
    </xf>
    <xf numFmtId="0" fontId="15" fillId="4" borderId="33" xfId="0" applyFont="1" applyFill="1" applyBorder="1" applyAlignment="1" applyProtection="1">
      <protection locked="0"/>
    </xf>
    <xf numFmtId="0" fontId="13" fillId="0" borderId="34" xfId="0" applyFont="1" applyFill="1" applyBorder="1" applyAlignment="1" applyProtection="1">
      <alignment horizontal="left" wrapText="1"/>
    </xf>
    <xf numFmtId="0" fontId="15" fillId="0" borderId="18" xfId="4" applyNumberFormat="1" applyFont="1" applyFill="1" applyBorder="1" applyAlignment="1" applyProtection="1"/>
    <xf numFmtId="0" fontId="15" fillId="4" borderId="19" xfId="4" applyNumberFormat="1" applyFont="1" applyFill="1" applyBorder="1" applyAlignment="1" applyProtection="1">
      <protection locked="0"/>
    </xf>
    <xf numFmtId="164" fontId="15" fillId="4" borderId="20" xfId="5" applyNumberFormat="1" applyFont="1" applyFill="1" applyBorder="1" applyAlignment="1" applyProtection="1">
      <protection locked="0"/>
    </xf>
    <xf numFmtId="0" fontId="15" fillId="4" borderId="20" xfId="0" applyFont="1" applyFill="1" applyBorder="1" applyAlignment="1" applyProtection="1">
      <alignment vertical="center"/>
      <protection locked="0"/>
    </xf>
    <xf numFmtId="0" fontId="15" fillId="4" borderId="20" xfId="0" applyFont="1" applyFill="1" applyBorder="1" applyAlignment="1" applyProtection="1">
      <protection locked="0"/>
    </xf>
    <xf numFmtId="0" fontId="15" fillId="4" borderId="21" xfId="0" applyFont="1" applyFill="1" applyBorder="1" applyAlignment="1" applyProtection="1">
      <protection locked="0"/>
    </xf>
    <xf numFmtId="0" fontId="15" fillId="0" borderId="35" xfId="4" applyNumberFormat="1" applyFont="1" applyFill="1" applyBorder="1" applyAlignment="1" applyProtection="1"/>
    <xf numFmtId="0" fontId="15" fillId="4" borderId="36" xfId="4" applyNumberFormat="1" applyFont="1" applyFill="1" applyBorder="1" applyAlignment="1" applyProtection="1">
      <protection locked="0"/>
    </xf>
    <xf numFmtId="164" fontId="15" fillId="4" borderId="37" xfId="5" applyNumberFormat="1" applyFont="1" applyFill="1" applyBorder="1" applyAlignment="1" applyProtection="1">
      <protection locked="0"/>
    </xf>
    <xf numFmtId="0" fontId="15" fillId="4" borderId="37" xfId="0" applyFont="1" applyFill="1" applyBorder="1" applyAlignment="1" applyProtection="1">
      <alignment vertical="center"/>
      <protection locked="0"/>
    </xf>
    <xf numFmtId="0" fontId="15" fillId="4" borderId="37" xfId="0" applyFont="1" applyFill="1" applyBorder="1" applyAlignment="1" applyProtection="1">
      <protection locked="0"/>
    </xf>
    <xf numFmtId="0" fontId="15" fillId="4" borderId="38" xfId="0" applyFont="1" applyFill="1" applyBorder="1" applyAlignment="1" applyProtection="1">
      <protection locked="0"/>
    </xf>
    <xf numFmtId="0" fontId="13" fillId="0" borderId="39" xfId="0" applyFont="1" applyFill="1" applyBorder="1" applyAlignment="1" applyProtection="1">
      <alignment horizontal="left" wrapText="1"/>
    </xf>
    <xf numFmtId="0" fontId="13" fillId="0" borderId="40" xfId="0" applyFont="1" applyFill="1" applyBorder="1" applyAlignment="1" applyProtection="1">
      <alignment horizontal="left" wrapText="1"/>
    </xf>
    <xf numFmtId="0" fontId="15" fillId="0" borderId="14" xfId="4" applyNumberFormat="1" applyFont="1" applyFill="1" applyBorder="1" applyAlignment="1" applyProtection="1"/>
    <xf numFmtId="0" fontId="15" fillId="4" borderId="15" xfId="4" applyNumberFormat="1" applyFont="1" applyFill="1" applyBorder="1" applyAlignment="1" applyProtection="1">
      <protection locked="0"/>
    </xf>
    <xf numFmtId="164" fontId="15" fillId="4" borderId="16" xfId="5" applyNumberFormat="1" applyFont="1" applyFill="1" applyBorder="1" applyAlignment="1" applyProtection="1">
      <protection locked="0"/>
    </xf>
    <xf numFmtId="0" fontId="15" fillId="4" borderId="16" xfId="0" applyFont="1" applyFill="1" applyBorder="1" applyAlignment="1" applyProtection="1">
      <alignment vertical="center"/>
      <protection locked="0"/>
    </xf>
    <xf numFmtId="0" fontId="15" fillId="4" borderId="16" xfId="0" applyFont="1" applyFill="1" applyBorder="1" applyAlignment="1" applyProtection="1">
      <protection locked="0"/>
    </xf>
    <xf numFmtId="0" fontId="15" fillId="4" borderId="17" xfId="0" applyFont="1" applyFill="1" applyBorder="1" applyAlignment="1" applyProtection="1">
      <protection locked="0"/>
    </xf>
    <xf numFmtId="0" fontId="13" fillId="0" borderId="42" xfId="0" applyFont="1" applyFill="1" applyBorder="1" applyAlignment="1" applyProtection="1">
      <alignment horizontal="left" wrapText="1"/>
    </xf>
    <xf numFmtId="0" fontId="15" fillId="0" borderId="41" xfId="4" applyNumberFormat="1" applyFont="1" applyFill="1" applyBorder="1" applyAlignment="1" applyProtection="1"/>
    <xf numFmtId="0" fontId="15" fillId="4" borderId="43" xfId="4" applyNumberFormat="1" applyFont="1" applyFill="1" applyBorder="1" applyAlignment="1" applyProtection="1">
      <protection locked="0"/>
    </xf>
    <xf numFmtId="164" fontId="15" fillId="4" borderId="44" xfId="5" applyNumberFormat="1" applyFont="1" applyFill="1" applyBorder="1" applyAlignment="1" applyProtection="1">
      <protection locked="0"/>
    </xf>
    <xf numFmtId="0" fontId="15" fillId="4" borderId="44" xfId="0" applyFont="1" applyFill="1" applyBorder="1" applyAlignment="1" applyProtection="1">
      <alignment vertical="center"/>
      <protection locked="0"/>
    </xf>
    <xf numFmtId="0" fontId="15" fillId="4" borderId="44" xfId="0" applyFont="1" applyFill="1" applyBorder="1" applyAlignment="1" applyProtection="1">
      <protection locked="0"/>
    </xf>
    <xf numFmtId="0" fontId="15" fillId="4" borderId="45" xfId="0" applyFont="1" applyFill="1" applyBorder="1" applyAlignment="1" applyProtection="1">
      <protection locked="0"/>
    </xf>
    <xf numFmtId="0" fontId="9" fillId="0" borderId="46" xfId="0" applyFont="1" applyFill="1" applyBorder="1" applyProtection="1"/>
    <xf numFmtId="0" fontId="10" fillId="0" borderId="0" xfId="0" applyFont="1" applyBorder="1" applyProtection="1"/>
    <xf numFmtId="0" fontId="12" fillId="0" borderId="0" xfId="0" applyFont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Protection="1"/>
    <xf numFmtId="0" fontId="14" fillId="0" borderId="4" xfId="0" applyFont="1" applyFill="1" applyBorder="1" applyAlignment="1" applyProtection="1">
      <alignment horizontal="centerContinuous" vertical="center"/>
    </xf>
    <xf numFmtId="165" fontId="15" fillId="4" borderId="28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Border="1" applyAlignment="1" applyProtection="1"/>
    <xf numFmtId="165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10" fillId="0" borderId="0" xfId="0" applyFont="1" applyFill="1" applyProtection="1"/>
    <xf numFmtId="0" fontId="13" fillId="0" borderId="13" xfId="0" applyFont="1" applyBorder="1" applyAlignment="1" applyProtection="1">
      <alignment horizontal="center" vertical="center" wrapText="1"/>
    </xf>
    <xf numFmtId="0" fontId="13" fillId="0" borderId="0" xfId="2" applyNumberFormat="1" applyFont="1" applyFill="1" applyAlignment="1" applyProtection="1"/>
    <xf numFmtId="0" fontId="13" fillId="0" borderId="0" xfId="0" applyFont="1" applyBorder="1" applyProtection="1"/>
    <xf numFmtId="41" fontId="15" fillId="4" borderId="11" xfId="6" applyFont="1" applyFill="1" applyBorder="1" applyProtection="1">
      <protection locked="0"/>
    </xf>
    <xf numFmtId="41" fontId="15" fillId="4" borderId="13" xfId="6" applyFont="1" applyFill="1" applyBorder="1" applyProtection="1">
      <protection locked="0"/>
    </xf>
    <xf numFmtId="41" fontId="15" fillId="4" borderId="15" xfId="6" applyFont="1" applyFill="1" applyBorder="1" applyProtection="1">
      <protection locked="0"/>
    </xf>
    <xf numFmtId="41" fontId="15" fillId="4" borderId="17" xfId="6" applyFont="1" applyFill="1" applyBorder="1" applyProtection="1">
      <protection locked="0"/>
    </xf>
    <xf numFmtId="41" fontId="15" fillId="4" borderId="24" xfId="6" applyFont="1" applyFill="1" applyBorder="1" applyProtection="1">
      <protection locked="0"/>
    </xf>
    <xf numFmtId="41" fontId="15" fillId="4" borderId="26" xfId="6" applyFont="1" applyFill="1" applyBorder="1" applyProtection="1">
      <protection locked="0"/>
    </xf>
    <xf numFmtId="0" fontId="13" fillId="0" borderId="7" xfId="2" applyNumberFormat="1" applyFont="1" applyFill="1" applyBorder="1" applyAlignment="1" applyProtection="1"/>
    <xf numFmtId="0" fontId="13" fillId="0" borderId="0" xfId="2" applyNumberFormat="1" applyFont="1" applyFill="1" applyBorder="1" applyAlignment="1" applyProtection="1"/>
    <xf numFmtId="0" fontId="3" fillId="0" borderId="0" xfId="2" applyNumberFormat="1" applyFont="1" applyFill="1" applyBorder="1" applyAlignment="1" applyProtection="1"/>
    <xf numFmtId="0" fontId="10" fillId="0" borderId="0" xfId="0" applyFont="1" applyAlignment="1" applyProtection="1">
      <alignment wrapText="1"/>
    </xf>
    <xf numFmtId="0" fontId="10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</xf>
    <xf numFmtId="0" fontId="13" fillId="0" borderId="7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0" fontId="13" fillId="0" borderId="51" xfId="0" applyFont="1" applyBorder="1" applyAlignment="1" applyProtection="1">
      <alignment horizontal="center" vertical="center" wrapText="1"/>
    </xf>
    <xf numFmtId="0" fontId="13" fillId="0" borderId="52" xfId="0" applyFont="1" applyBorder="1" applyAlignment="1" applyProtection="1">
      <alignment horizontal="center" vertical="center" wrapText="1"/>
    </xf>
    <xf numFmtId="0" fontId="15" fillId="0" borderId="11" xfId="4" applyNumberFormat="1" applyFont="1" applyFill="1" applyBorder="1" applyAlignment="1" applyProtection="1"/>
    <xf numFmtId="0" fontId="15" fillId="0" borderId="53" xfId="4" applyNumberFormat="1" applyFont="1" applyFill="1" applyBorder="1" applyAlignment="1" applyProtection="1"/>
    <xf numFmtId="41" fontId="15" fillId="4" borderId="15" xfId="6" applyFont="1" applyFill="1" applyBorder="1" applyAlignment="1" applyProtection="1">
      <alignment horizontal="right"/>
      <protection locked="0"/>
    </xf>
    <xf numFmtId="41" fontId="15" fillId="4" borderId="17" xfId="6" applyFont="1" applyFill="1" applyBorder="1" applyAlignment="1" applyProtection="1">
      <alignment horizontal="right"/>
      <protection locked="0"/>
    </xf>
    <xf numFmtId="0" fontId="13" fillId="0" borderId="14" xfId="4" applyNumberFormat="1" applyFont="1" applyFill="1" applyBorder="1" applyAlignment="1" applyProtection="1">
      <alignment horizontal="left"/>
    </xf>
    <xf numFmtId="0" fontId="15" fillId="0" borderId="14" xfId="4" applyNumberFormat="1" applyFont="1" applyFill="1" applyBorder="1" applyAlignment="1" applyProtection="1">
      <alignment horizontal="right"/>
    </xf>
    <xf numFmtId="0" fontId="15" fillId="0" borderId="15" xfId="4" applyNumberFormat="1" applyFont="1" applyFill="1" applyBorder="1" applyAlignment="1" applyProtection="1">
      <alignment horizontal="right"/>
    </xf>
    <xf numFmtId="0" fontId="15" fillId="0" borderId="17" xfId="4" applyNumberFormat="1" applyFont="1" applyFill="1" applyBorder="1" applyAlignment="1" applyProtection="1">
      <alignment horizontal="right"/>
    </xf>
    <xf numFmtId="0" fontId="13" fillId="0" borderId="18" xfId="4" applyNumberFormat="1" applyFont="1" applyFill="1" applyBorder="1" applyAlignment="1" applyProtection="1">
      <alignment horizontal="left"/>
    </xf>
    <xf numFmtId="0" fontId="15" fillId="0" borderId="18" xfId="4" applyNumberFormat="1" applyFont="1" applyFill="1" applyBorder="1" applyAlignment="1" applyProtection="1">
      <alignment horizontal="right"/>
    </xf>
    <xf numFmtId="0" fontId="15" fillId="0" borderId="19" xfId="4" applyNumberFormat="1" applyFont="1" applyFill="1" applyBorder="1" applyAlignment="1" applyProtection="1">
      <alignment horizontal="right"/>
    </xf>
    <xf numFmtId="0" fontId="15" fillId="0" borderId="21" xfId="4" applyNumberFormat="1" applyFont="1" applyFill="1" applyBorder="1" applyAlignment="1" applyProtection="1">
      <alignment horizontal="right"/>
    </xf>
    <xf numFmtId="41" fontId="15" fillId="4" borderId="19" xfId="6" applyFont="1" applyFill="1" applyBorder="1" applyAlignment="1" applyProtection="1">
      <alignment horizontal="right"/>
      <protection locked="0"/>
    </xf>
    <xf numFmtId="41" fontId="15" fillId="4" borderId="21" xfId="6" applyFont="1" applyFill="1" applyBorder="1" applyAlignment="1" applyProtection="1">
      <alignment horizontal="right"/>
      <protection locked="0"/>
    </xf>
    <xf numFmtId="0" fontId="13" fillId="0" borderId="0" xfId="7" applyNumberFormat="1" applyFont="1" applyFill="1" applyBorder="1" applyAlignment="1" applyProtection="1"/>
    <xf numFmtId="0" fontId="13" fillId="0" borderId="41" xfId="4" applyNumberFormat="1" applyFont="1" applyFill="1" applyBorder="1" applyAlignment="1" applyProtection="1">
      <alignment horizontal="left"/>
    </xf>
    <xf numFmtId="0" fontId="15" fillId="0" borderId="41" xfId="4" applyNumberFormat="1" applyFont="1" applyFill="1" applyBorder="1" applyAlignment="1" applyProtection="1">
      <alignment horizontal="right"/>
    </xf>
    <xf numFmtId="0" fontId="15" fillId="0" borderId="43" xfId="4" applyNumberFormat="1" applyFont="1" applyFill="1" applyBorder="1" applyAlignment="1" applyProtection="1">
      <alignment horizontal="right"/>
    </xf>
    <xf numFmtId="0" fontId="15" fillId="0" borderId="45" xfId="4" applyNumberFormat="1" applyFont="1" applyFill="1" applyBorder="1" applyAlignment="1" applyProtection="1">
      <alignment horizontal="right"/>
    </xf>
    <xf numFmtId="41" fontId="15" fillId="4" borderId="43" xfId="6" applyFont="1" applyFill="1" applyBorder="1" applyAlignment="1" applyProtection="1">
      <alignment horizontal="right"/>
      <protection locked="0"/>
    </xf>
    <xf numFmtId="41" fontId="15" fillId="4" borderId="45" xfId="6" applyFont="1" applyFill="1" applyBorder="1" applyAlignment="1" applyProtection="1">
      <alignment horizontal="right"/>
      <protection locked="0"/>
    </xf>
    <xf numFmtId="0" fontId="13" fillId="0" borderId="28" xfId="0" applyFont="1" applyBorder="1" applyAlignment="1" applyProtection="1">
      <alignment horizontal="center" vertical="center" wrapText="1"/>
    </xf>
    <xf numFmtId="41" fontId="15" fillId="4" borderId="30" xfId="6" applyFont="1" applyFill="1" applyBorder="1" applyAlignment="1" applyProtection="1">
      <alignment horizontal="right"/>
      <protection locked="0"/>
    </xf>
    <xf numFmtId="0" fontId="3" fillId="0" borderId="0" xfId="7" applyNumberFormat="1" applyFont="1" applyFill="1" applyBorder="1" applyAlignment="1" applyProtection="1"/>
    <xf numFmtId="41" fontId="15" fillId="4" borderId="18" xfId="6" applyFont="1" applyFill="1" applyBorder="1" applyAlignment="1" applyProtection="1">
      <alignment horizontal="right"/>
      <protection locked="0"/>
    </xf>
    <xf numFmtId="41" fontId="15" fillId="4" borderId="41" xfId="6" applyFont="1" applyFill="1" applyBorder="1" applyAlignment="1" applyProtection="1">
      <alignment horizontal="right"/>
      <protection locked="0"/>
    </xf>
    <xf numFmtId="0" fontId="8" fillId="0" borderId="0" xfId="0" applyFont="1"/>
    <xf numFmtId="0" fontId="13" fillId="0" borderId="14" xfId="0" applyFont="1" applyFill="1" applyBorder="1" applyAlignment="1" applyProtection="1">
      <alignment horizontal="left" vertical="center"/>
    </xf>
    <xf numFmtId="41" fontId="15" fillId="4" borderId="15" xfId="6" applyFont="1" applyFill="1" applyBorder="1" applyAlignment="1" applyProtection="1">
      <protection locked="0"/>
    </xf>
    <xf numFmtId="41" fontId="15" fillId="4" borderId="17" xfId="6" applyFont="1" applyFill="1" applyBorder="1" applyAlignment="1" applyProtection="1">
      <protection locked="0"/>
    </xf>
    <xf numFmtId="41" fontId="15" fillId="4" borderId="14" xfId="6" applyFont="1" applyFill="1" applyBorder="1" applyAlignment="1" applyProtection="1">
      <protection locked="0"/>
    </xf>
    <xf numFmtId="0" fontId="13" fillId="0" borderId="35" xfId="0" applyFont="1" applyFill="1" applyBorder="1" applyAlignment="1" applyProtection="1">
      <alignment horizontal="left" vertical="center"/>
    </xf>
    <xf numFmtId="41" fontId="15" fillId="4" borderId="43" xfId="6" applyFont="1" applyFill="1" applyBorder="1" applyAlignment="1" applyProtection="1">
      <protection locked="0"/>
    </xf>
    <xf numFmtId="41" fontId="15" fillId="4" borderId="45" xfId="6" applyFont="1" applyFill="1" applyBorder="1" applyAlignment="1" applyProtection="1">
      <protection locked="0"/>
    </xf>
    <xf numFmtId="41" fontId="15" fillId="4" borderId="41" xfId="6" applyFont="1" applyFill="1" applyBorder="1" applyAlignment="1" applyProtection="1">
      <protection locked="0"/>
    </xf>
    <xf numFmtId="41" fontId="15" fillId="4" borderId="11" xfId="6" applyFont="1" applyFill="1" applyBorder="1" applyAlignment="1" applyProtection="1">
      <protection locked="0"/>
    </xf>
    <xf numFmtId="41" fontId="15" fillId="4" borderId="13" xfId="6" applyFont="1" applyFill="1" applyBorder="1" applyAlignment="1" applyProtection="1">
      <protection locked="0"/>
    </xf>
    <xf numFmtId="41" fontId="15" fillId="4" borderId="28" xfId="6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164" fontId="15" fillId="4" borderId="14" xfId="5" applyNumberFormat="1" applyFont="1" applyFill="1" applyBorder="1" applyAlignment="1" applyProtection="1">
      <protection locked="0"/>
    </xf>
    <xf numFmtId="164" fontId="15" fillId="4" borderId="18" xfId="5" applyNumberFormat="1" applyFont="1" applyFill="1" applyBorder="1" applyAlignment="1" applyProtection="1">
      <protection locked="0"/>
    </xf>
    <xf numFmtId="164" fontId="15" fillId="4" borderId="41" xfId="5" applyNumberFormat="1" applyFont="1" applyFill="1" applyBorder="1" applyAlignment="1" applyProtection="1">
      <protection locked="0"/>
    </xf>
    <xf numFmtId="1" fontId="15" fillId="0" borderId="28" xfId="4" applyNumberFormat="1" applyFont="1" applyFill="1" applyBorder="1" applyAlignment="1" applyProtection="1"/>
    <xf numFmtId="164" fontId="15" fillId="4" borderId="30" xfId="5" applyNumberFormat="1" applyFont="1" applyFill="1" applyBorder="1" applyAlignment="1" applyProtection="1">
      <protection locked="0"/>
    </xf>
    <xf numFmtId="164" fontId="15" fillId="4" borderId="10" xfId="5" applyNumberFormat="1" applyFont="1" applyFill="1" applyBorder="1" applyAlignment="1" applyProtection="1">
      <protection locked="0"/>
    </xf>
    <xf numFmtId="165" fontId="15" fillId="0" borderId="28" xfId="5" applyNumberFormat="1" applyFont="1" applyFill="1" applyBorder="1" applyAlignment="1" applyProtection="1"/>
    <xf numFmtId="165" fontId="13" fillId="0" borderId="0" xfId="7" applyNumberFormat="1" applyFont="1" applyFill="1" applyBorder="1" applyAlignment="1" applyProtection="1"/>
    <xf numFmtId="41" fontId="19" fillId="0" borderId="0" xfId="6" applyFont="1" applyFill="1" applyBorder="1" applyAlignment="1" applyProtection="1"/>
    <xf numFmtId="41" fontId="10" fillId="0" borderId="0" xfId="6" applyFont="1" applyFill="1" applyBorder="1" applyAlignment="1" applyProtection="1"/>
    <xf numFmtId="0" fontId="19" fillId="0" borderId="0" xfId="0" applyFont="1" applyAlignment="1" applyProtection="1"/>
    <xf numFmtId="0" fontId="2" fillId="0" borderId="0" xfId="0" applyFont="1" applyFill="1" applyBorder="1" applyAlignment="1" applyProtection="1">
      <alignment wrapText="1"/>
    </xf>
    <xf numFmtId="0" fontId="19" fillId="0" borderId="0" xfId="0" applyFont="1" applyProtection="1"/>
    <xf numFmtId="0" fontId="13" fillId="0" borderId="8" xfId="7" applyNumberFormat="1" applyFont="1" applyFill="1" applyBorder="1" applyAlignment="1" applyProtection="1">
      <alignment horizontal="center" vertical="center" wrapText="1"/>
    </xf>
    <xf numFmtId="0" fontId="13" fillId="0" borderId="11" xfId="7" applyNumberFormat="1" applyFont="1" applyFill="1" applyBorder="1" applyAlignment="1" applyProtection="1">
      <alignment horizontal="center" vertical="center"/>
    </xf>
    <xf numFmtId="0" fontId="13" fillId="0" borderId="13" xfId="7" applyNumberFormat="1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165" fontId="15" fillId="0" borderId="3" xfId="0" applyNumberFormat="1" applyFont="1" applyBorder="1" applyAlignment="1" applyProtection="1">
      <alignment vertical="center" wrapText="1"/>
    </xf>
    <xf numFmtId="165" fontId="15" fillId="0" borderId="51" xfId="0" applyNumberFormat="1" applyFont="1" applyBorder="1" applyAlignment="1" applyProtection="1">
      <alignment vertical="center" wrapText="1"/>
    </xf>
    <xf numFmtId="165" fontId="15" fillId="0" borderId="52" xfId="0" applyNumberFormat="1" applyFont="1" applyBorder="1" applyAlignment="1" applyProtection="1">
      <alignment vertical="center" wrapText="1"/>
    </xf>
    <xf numFmtId="165" fontId="15" fillId="4" borderId="51" xfId="7" applyNumberFormat="1" applyFont="1" applyFill="1" applyBorder="1" applyAlignment="1" applyProtection="1">
      <protection locked="0"/>
    </xf>
    <xf numFmtId="165" fontId="15" fillId="4" borderId="52" xfId="7" applyNumberFormat="1" applyFont="1" applyFill="1" applyBorder="1" applyAlignment="1" applyProtection="1">
      <protection locked="0"/>
    </xf>
    <xf numFmtId="165" fontId="13" fillId="6" borderId="4" xfId="7" applyNumberFormat="1" applyFont="1" applyFill="1" applyBorder="1" applyAlignment="1" applyProtection="1">
      <alignment horizontal="center"/>
    </xf>
    <xf numFmtId="165" fontId="13" fillId="6" borderId="5" xfId="7" applyNumberFormat="1" applyFont="1" applyFill="1" applyBorder="1" applyAlignment="1" applyProtection="1">
      <alignment horizontal="center"/>
    </xf>
    <xf numFmtId="165" fontId="13" fillId="6" borderId="6" xfId="7" applyNumberFormat="1" applyFont="1" applyFill="1" applyBorder="1" applyAlignment="1" applyProtection="1">
      <alignment horizontal="center"/>
    </xf>
    <xf numFmtId="165" fontId="15" fillId="0" borderId="14" xfId="0" applyNumberFormat="1" applyFont="1" applyBorder="1" applyAlignment="1" applyProtection="1">
      <alignment vertical="center" wrapText="1"/>
    </xf>
    <xf numFmtId="165" fontId="15" fillId="0" borderId="15" xfId="0" applyNumberFormat="1" applyFont="1" applyBorder="1" applyAlignment="1" applyProtection="1">
      <alignment vertical="center" wrapText="1"/>
    </xf>
    <xf numFmtId="165" fontId="15" fillId="0" borderId="17" xfId="0" applyNumberFormat="1" applyFont="1" applyBorder="1" applyAlignment="1" applyProtection="1">
      <alignment vertical="center" wrapText="1"/>
    </xf>
    <xf numFmtId="165" fontId="15" fillId="4" borderId="15" xfId="7" applyNumberFormat="1" applyFont="1" applyFill="1" applyBorder="1" applyAlignment="1" applyProtection="1">
      <protection locked="0"/>
    </xf>
    <xf numFmtId="165" fontId="15" fillId="4" borderId="17" xfId="7" applyNumberFormat="1" applyFont="1" applyFill="1" applyBorder="1" applyAlignment="1" applyProtection="1">
      <protection locked="0"/>
    </xf>
    <xf numFmtId="0" fontId="15" fillId="0" borderId="18" xfId="0" applyFont="1" applyBorder="1" applyAlignment="1" applyProtection="1">
      <alignment vertical="center" wrapText="1"/>
    </xf>
    <xf numFmtId="0" fontId="15" fillId="0" borderId="19" xfId="0" applyFont="1" applyBorder="1" applyAlignment="1" applyProtection="1">
      <alignment vertical="center" wrapText="1"/>
    </xf>
    <xf numFmtId="0" fontId="15" fillId="0" borderId="21" xfId="0" applyFont="1" applyBorder="1" applyAlignment="1" applyProtection="1">
      <alignment vertical="center" wrapText="1"/>
    </xf>
    <xf numFmtId="165" fontId="15" fillId="4" borderId="19" xfId="7" applyNumberFormat="1" applyFont="1" applyFill="1" applyBorder="1" applyAlignment="1" applyProtection="1">
      <protection locked="0"/>
    </xf>
    <xf numFmtId="165" fontId="15" fillId="4" borderId="21" xfId="7" applyNumberFormat="1" applyFont="1" applyFill="1" applyBorder="1" applyAlignment="1" applyProtection="1">
      <protection locked="0"/>
    </xf>
    <xf numFmtId="165" fontId="15" fillId="0" borderId="19" xfId="0" applyNumberFormat="1" applyFont="1" applyBorder="1" applyAlignment="1" applyProtection="1">
      <alignment vertical="center" wrapText="1"/>
    </xf>
    <xf numFmtId="165" fontId="15" fillId="6" borderId="19" xfId="7" applyNumberFormat="1" applyFont="1" applyFill="1" applyBorder="1" applyAlignment="1" applyProtection="1"/>
    <xf numFmtId="165" fontId="15" fillId="6" borderId="21" xfId="7" applyNumberFormat="1" applyFont="1" applyFill="1" applyBorder="1" applyAlignment="1" applyProtection="1"/>
    <xf numFmtId="0" fontId="15" fillId="0" borderId="14" xfId="0" applyFont="1" applyBorder="1" applyAlignment="1" applyProtection="1">
      <alignment vertical="center" wrapText="1"/>
    </xf>
    <xf numFmtId="0" fontId="15" fillId="0" borderId="15" xfId="0" applyFont="1" applyBorder="1" applyAlignment="1" applyProtection="1">
      <alignment vertical="center" wrapText="1"/>
    </xf>
    <xf numFmtId="0" fontId="15" fillId="0" borderId="17" xfId="0" applyFont="1" applyBorder="1" applyAlignment="1" applyProtection="1">
      <alignment vertical="center" wrapText="1"/>
    </xf>
    <xf numFmtId="0" fontId="15" fillId="0" borderId="18" xfId="0" applyFont="1" applyBorder="1" applyAlignment="1" applyProtection="1">
      <alignment horizontal="right" vertical="center" wrapText="1"/>
    </xf>
    <xf numFmtId="0" fontId="15" fillId="0" borderId="19" xfId="0" applyFont="1" applyBorder="1" applyAlignment="1" applyProtection="1">
      <alignment horizontal="right" vertical="center" wrapText="1"/>
    </xf>
    <xf numFmtId="0" fontId="15" fillId="0" borderId="21" xfId="0" applyFont="1" applyBorder="1" applyAlignment="1" applyProtection="1">
      <alignment horizontal="right" vertical="center" wrapText="1"/>
    </xf>
    <xf numFmtId="0" fontId="15" fillId="0" borderId="35" xfId="0" applyFont="1" applyBorder="1" applyAlignment="1" applyProtection="1">
      <alignment vertical="center" wrapText="1"/>
    </xf>
    <xf numFmtId="0" fontId="15" fillId="0" borderId="36" xfId="0" applyFont="1" applyBorder="1" applyAlignment="1" applyProtection="1">
      <alignment vertical="center" wrapText="1"/>
    </xf>
    <xf numFmtId="0" fontId="15" fillId="0" borderId="38" xfId="0" applyFont="1" applyBorder="1" applyAlignment="1" applyProtection="1">
      <alignment vertical="center" wrapText="1"/>
    </xf>
    <xf numFmtId="165" fontId="15" fillId="4" borderId="36" xfId="7" applyNumberFormat="1" applyFont="1" applyFill="1" applyBorder="1" applyAlignment="1" applyProtection="1">
      <protection locked="0"/>
    </xf>
    <xf numFmtId="165" fontId="15" fillId="4" borderId="38" xfId="7" applyNumberFormat="1" applyFont="1" applyFill="1" applyBorder="1" applyAlignment="1" applyProtection="1">
      <protection locked="0"/>
    </xf>
    <xf numFmtId="0" fontId="15" fillId="0" borderId="41" xfId="0" applyFont="1" applyFill="1" applyBorder="1" applyAlignment="1" applyProtection="1">
      <alignment vertical="center" wrapText="1"/>
    </xf>
    <xf numFmtId="0" fontId="15" fillId="0" borderId="43" xfId="0" applyFont="1" applyFill="1" applyBorder="1" applyAlignment="1" applyProtection="1">
      <alignment vertical="center" wrapText="1"/>
    </xf>
    <xf numFmtId="0" fontId="15" fillId="0" borderId="45" xfId="0" applyFont="1" applyFill="1" applyBorder="1" applyAlignment="1" applyProtection="1">
      <alignment vertical="center" wrapText="1"/>
    </xf>
    <xf numFmtId="165" fontId="15" fillId="4" borderId="43" xfId="7" applyNumberFormat="1" applyFont="1" applyFill="1" applyBorder="1" applyAlignment="1" applyProtection="1">
      <protection locked="0"/>
    </xf>
    <xf numFmtId="165" fontId="15" fillId="4" borderId="45" xfId="7" applyNumberFormat="1" applyFont="1" applyFill="1" applyBorder="1" applyAlignment="1" applyProtection="1">
      <protection locked="0"/>
    </xf>
    <xf numFmtId="165" fontId="13" fillId="6" borderId="4" xfId="7" applyNumberFormat="1" applyFont="1" applyFill="1" applyBorder="1" applyAlignment="1" applyProtection="1">
      <alignment horizontal="center"/>
    </xf>
    <xf numFmtId="165" fontId="13" fillId="6" borderId="5" xfId="7" applyNumberFormat="1" applyFont="1" applyFill="1" applyBorder="1" applyAlignment="1" applyProtection="1">
      <alignment horizontal="center"/>
    </xf>
    <xf numFmtId="165" fontId="13" fillId="6" borderId="6" xfId="7" applyNumberFormat="1" applyFont="1" applyFill="1" applyBorder="1" applyAlignment="1" applyProtection="1">
      <alignment horizontal="center"/>
    </xf>
    <xf numFmtId="165" fontId="15" fillId="4" borderId="14" xfId="7" applyNumberFormat="1" applyFont="1" applyFill="1" applyBorder="1" applyAlignment="1" applyProtection="1">
      <protection locked="0"/>
    </xf>
    <xf numFmtId="165" fontId="15" fillId="4" borderId="18" xfId="7" applyNumberFormat="1" applyFont="1" applyFill="1" applyBorder="1" applyAlignment="1" applyProtection="1">
      <protection locked="0"/>
    </xf>
    <xf numFmtId="165" fontId="15" fillId="6" borderId="18" xfId="7" applyNumberFormat="1" applyFont="1" applyFill="1" applyBorder="1" applyAlignment="1" applyProtection="1"/>
    <xf numFmtId="165" fontId="15" fillId="6" borderId="4" xfId="7" applyNumberFormat="1" applyFont="1" applyFill="1" applyBorder="1" applyAlignment="1" applyProtection="1">
      <alignment horizontal="center"/>
    </xf>
    <xf numFmtId="165" fontId="15" fillId="6" borderId="5" xfId="7" applyNumberFormat="1" applyFont="1" applyFill="1" applyBorder="1" applyAlignment="1" applyProtection="1">
      <alignment horizontal="center"/>
    </xf>
    <xf numFmtId="165" fontId="15" fillId="6" borderId="6" xfId="7" applyNumberFormat="1" applyFont="1" applyFill="1" applyBorder="1" applyAlignment="1" applyProtection="1">
      <alignment horizontal="center"/>
    </xf>
    <xf numFmtId="165" fontId="15" fillId="4" borderId="35" xfId="7" applyNumberFormat="1" applyFont="1" applyFill="1" applyBorder="1" applyAlignment="1" applyProtection="1">
      <protection locked="0"/>
    </xf>
    <xf numFmtId="165" fontId="15" fillId="4" borderId="41" xfId="7" applyNumberFormat="1" applyFont="1" applyFill="1" applyBorder="1" applyAlignment="1" applyProtection="1">
      <protection locked="0"/>
    </xf>
    <xf numFmtId="0" fontId="13" fillId="0" borderId="0" xfId="0" applyFont="1" applyBorder="1" applyAlignment="1" applyProtection="1">
      <alignment wrapText="1"/>
    </xf>
    <xf numFmtId="0" fontId="13" fillId="0" borderId="14" xfId="4" applyNumberFormat="1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vertical="center"/>
    </xf>
    <xf numFmtId="0" fontId="19" fillId="0" borderId="0" xfId="0" applyFont="1" applyFill="1" applyProtection="1"/>
    <xf numFmtId="0" fontId="13" fillId="0" borderId="41" xfId="4" applyNumberFormat="1" applyFont="1" applyFill="1" applyBorder="1" applyAlignment="1" applyProtection="1">
      <alignment horizontal="left"/>
    </xf>
    <xf numFmtId="0" fontId="20" fillId="0" borderId="0" xfId="0" applyFont="1" applyProtection="1"/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 wrapText="1"/>
    </xf>
    <xf numFmtId="0" fontId="13" fillId="0" borderId="28" xfId="0" quotePrefix="1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15" fillId="0" borderId="41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left"/>
    </xf>
    <xf numFmtId="0" fontId="8" fillId="7" borderId="28" xfId="0" applyFont="1" applyFill="1" applyBorder="1" applyAlignment="1" applyProtection="1">
      <alignment horizontal="left"/>
    </xf>
    <xf numFmtId="0" fontId="8" fillId="5" borderId="0" xfId="0" applyFont="1" applyFill="1" applyAlignment="1" applyProtection="1">
      <alignment horizontal="left"/>
    </xf>
    <xf numFmtId="0" fontId="4" fillId="5" borderId="0" xfId="0" applyFont="1" applyFill="1" applyProtection="1"/>
    <xf numFmtId="0" fontId="8" fillId="8" borderId="0" xfId="0" applyFont="1" applyFill="1" applyProtection="1"/>
    <xf numFmtId="0" fontId="8" fillId="0" borderId="0" xfId="0" applyFont="1" applyProtection="1">
      <protection hidden="1"/>
    </xf>
    <xf numFmtId="0" fontId="8" fillId="0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13" fillId="0" borderId="14" xfId="4" applyNumberFormat="1" applyFont="1" applyFill="1" applyBorder="1" applyAlignment="1" applyProtection="1">
      <alignment horizontal="left"/>
    </xf>
    <xf numFmtId="0" fontId="13" fillId="0" borderId="18" xfId="4" applyNumberFormat="1" applyFont="1" applyFill="1" applyBorder="1" applyAlignment="1" applyProtection="1">
      <alignment horizontal="left"/>
    </xf>
    <xf numFmtId="0" fontId="13" fillId="0" borderId="41" xfId="4" applyNumberFormat="1" applyFont="1" applyFill="1" applyBorder="1" applyAlignment="1" applyProtection="1">
      <alignment horizontal="lef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 wrapText="1"/>
    </xf>
    <xf numFmtId="165" fontId="13" fillId="6" borderId="4" xfId="7" applyNumberFormat="1" applyFont="1" applyFill="1" applyBorder="1" applyAlignment="1" applyProtection="1">
      <alignment horizontal="center"/>
    </xf>
    <xf numFmtId="165" fontId="13" fillId="6" borderId="5" xfId="7" applyNumberFormat="1" applyFont="1" applyFill="1" applyBorder="1" applyAlignment="1" applyProtection="1">
      <alignment horizontal="center"/>
    </xf>
    <xf numFmtId="165" fontId="13" fillId="6" borderId="6" xfId="7" applyNumberFormat="1" applyFont="1" applyFill="1" applyBorder="1" applyAlignment="1" applyProtection="1">
      <alignment horizontal="center"/>
    </xf>
    <xf numFmtId="0" fontId="13" fillId="0" borderId="28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3" fillId="0" borderId="18" xfId="4" applyNumberFormat="1" applyFont="1" applyFill="1" applyBorder="1" applyAlignment="1" applyProtection="1">
      <alignment horizontal="left"/>
    </xf>
    <xf numFmtId="0" fontId="13" fillId="0" borderId="28" xfId="0" applyFont="1" applyBorder="1" applyAlignment="1" applyProtection="1">
      <alignment horizontal="center" vertical="center" wrapText="1"/>
    </xf>
    <xf numFmtId="165" fontId="13" fillId="6" borderId="4" xfId="7" applyNumberFormat="1" applyFont="1" applyFill="1" applyBorder="1" applyAlignment="1" applyProtection="1">
      <alignment horizontal="center"/>
    </xf>
    <xf numFmtId="165" fontId="13" fillId="6" borderId="5" xfId="7" applyNumberFormat="1" applyFont="1" applyFill="1" applyBorder="1" applyAlignment="1" applyProtection="1">
      <alignment horizontal="center"/>
    </xf>
    <xf numFmtId="165" fontId="13" fillId="6" borderId="6" xfId="7" applyNumberFormat="1" applyFont="1" applyFill="1" applyBorder="1" applyAlignment="1" applyProtection="1">
      <alignment horizontal="center"/>
    </xf>
    <xf numFmtId="0" fontId="13" fillId="0" borderId="14" xfId="4" applyNumberFormat="1" applyFont="1" applyFill="1" applyBorder="1" applyAlignment="1" applyProtection="1">
      <alignment horizontal="left"/>
    </xf>
    <xf numFmtId="0" fontId="13" fillId="0" borderId="41" xfId="4" applyNumberFormat="1" applyFont="1" applyFill="1" applyBorder="1" applyAlignment="1" applyProtection="1">
      <alignment horizontal="lef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/>
    <xf numFmtId="0" fontId="13" fillId="0" borderId="14" xfId="4" applyNumberFormat="1" applyFont="1" applyFill="1" applyBorder="1" applyAlignment="1" applyProtection="1">
      <alignment horizontal="left"/>
    </xf>
    <xf numFmtId="0" fontId="13" fillId="0" borderId="18" xfId="4" applyNumberFormat="1" applyFont="1" applyFill="1" applyBorder="1" applyAlignment="1" applyProtection="1">
      <alignment horizontal="left"/>
    </xf>
    <xf numFmtId="0" fontId="13" fillId="0" borderId="41" xfId="4" applyNumberFormat="1" applyFont="1" applyFill="1" applyBorder="1" applyAlignment="1" applyProtection="1">
      <alignment horizontal="lef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 wrapText="1"/>
    </xf>
    <xf numFmtId="165" fontId="13" fillId="6" borderId="4" xfId="7" applyNumberFormat="1" applyFont="1" applyFill="1" applyBorder="1" applyAlignment="1" applyProtection="1">
      <alignment horizontal="center"/>
    </xf>
    <xf numFmtId="165" fontId="13" fillId="6" borderId="5" xfId="7" applyNumberFormat="1" applyFont="1" applyFill="1" applyBorder="1" applyAlignment="1" applyProtection="1">
      <alignment horizontal="center"/>
    </xf>
    <xf numFmtId="165" fontId="13" fillId="6" borderId="6" xfId="7" applyNumberFormat="1" applyFont="1" applyFill="1" applyBorder="1" applyAlignment="1" applyProtection="1">
      <alignment horizontal="center"/>
    </xf>
    <xf numFmtId="0" fontId="13" fillId="0" borderId="28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3" fillId="0" borderId="18" xfId="4" applyNumberFormat="1" applyFont="1" applyFill="1" applyBorder="1" applyAlignment="1" applyProtection="1">
      <alignment horizontal="left"/>
    </xf>
    <xf numFmtId="0" fontId="13" fillId="0" borderId="28" xfId="0" applyFont="1" applyBorder="1" applyAlignment="1" applyProtection="1">
      <alignment horizontal="center" vertical="center" wrapText="1"/>
    </xf>
    <xf numFmtId="165" fontId="13" fillId="6" borderId="4" xfId="7" applyNumberFormat="1" applyFont="1" applyFill="1" applyBorder="1" applyAlignment="1" applyProtection="1">
      <alignment horizontal="center"/>
    </xf>
    <xf numFmtId="165" fontId="13" fillId="6" borderId="5" xfId="7" applyNumberFormat="1" applyFont="1" applyFill="1" applyBorder="1" applyAlignment="1" applyProtection="1">
      <alignment horizontal="center"/>
    </xf>
    <xf numFmtId="165" fontId="13" fillId="6" borderId="6" xfId="7" applyNumberFormat="1" applyFont="1" applyFill="1" applyBorder="1" applyAlignment="1" applyProtection="1">
      <alignment horizontal="center"/>
    </xf>
    <xf numFmtId="0" fontId="13" fillId="0" borderId="14" xfId="4" applyNumberFormat="1" applyFont="1" applyFill="1" applyBorder="1" applyAlignment="1" applyProtection="1">
      <alignment horizontal="left"/>
    </xf>
    <xf numFmtId="0" fontId="13" fillId="0" borderId="41" xfId="4" applyNumberFormat="1" applyFont="1" applyFill="1" applyBorder="1" applyAlignment="1" applyProtection="1">
      <alignment horizontal="lef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/>
    <xf numFmtId="0" fontId="24" fillId="0" borderId="0" xfId="0" applyNumberFormat="1" applyFont="1" applyFill="1" applyAlignment="1" applyProtection="1"/>
    <xf numFmtId="0" fontId="22" fillId="0" borderId="0" xfId="0" applyNumberFormat="1" applyFont="1" applyFill="1" applyAlignment="1" applyProtection="1"/>
    <xf numFmtId="0" fontId="3" fillId="0" borderId="0" xfId="0" applyNumberFormat="1" applyFont="1" applyFill="1" applyBorder="1" applyAlignment="1" applyProtection="1"/>
    <xf numFmtId="0" fontId="23" fillId="0" borderId="0" xfId="0" applyNumberFormat="1" applyFont="1" applyFill="1" applyAlignment="1" applyProtection="1"/>
    <xf numFmtId="0" fontId="3" fillId="5" borderId="0" xfId="0" applyNumberFormat="1" applyFont="1" applyFill="1" applyAlignment="1" applyProtection="1"/>
    <xf numFmtId="0" fontId="23" fillId="5" borderId="0" xfId="0" applyNumberFormat="1" applyFont="1" applyFill="1" applyAlignment="1" applyProtection="1"/>
    <xf numFmtId="0" fontId="22" fillId="5" borderId="0" xfId="0" applyNumberFormat="1" applyFont="1" applyFill="1" applyAlignment="1" applyProtection="1"/>
    <xf numFmtId="0" fontId="3" fillId="8" borderId="0" xfId="0" applyNumberFormat="1" applyFont="1" applyFill="1" applyAlignment="1" applyProtection="1"/>
    <xf numFmtId="0" fontId="3" fillId="0" borderId="0" xfId="0" applyNumberFormat="1" applyFont="1" applyFill="1" applyAlignment="1" applyProtection="1">
      <protection hidden="1"/>
    </xf>
    <xf numFmtId="0" fontId="23" fillId="0" borderId="0" xfId="0" applyNumberFormat="1" applyFont="1" applyFill="1" applyAlignment="1" applyProtection="1">
      <protection hidden="1"/>
    </xf>
    <xf numFmtId="0" fontId="22" fillId="0" borderId="0" xfId="0" applyNumberFormat="1" applyFont="1" applyFill="1" applyAlignment="1" applyProtection="1">
      <protection hidden="1"/>
    </xf>
    <xf numFmtId="0" fontId="3" fillId="2" borderId="0" xfId="0" applyNumberFormat="1" applyFont="1" applyFill="1" applyAlignment="1" applyProtection="1">
      <protection hidden="1"/>
    </xf>
    <xf numFmtId="0" fontId="13" fillId="0" borderId="14" xfId="4" applyNumberFormat="1" applyFont="1" applyFill="1" applyBorder="1" applyAlignment="1" applyProtection="1">
      <alignment horizontal="left"/>
    </xf>
    <xf numFmtId="0" fontId="13" fillId="0" borderId="18" xfId="4" applyNumberFormat="1" applyFont="1" applyFill="1" applyBorder="1" applyAlignment="1" applyProtection="1">
      <alignment horizontal="left"/>
    </xf>
    <xf numFmtId="0" fontId="13" fillId="0" borderId="41" xfId="4" applyNumberFormat="1" applyFont="1" applyFill="1" applyBorder="1" applyAlignment="1" applyProtection="1">
      <alignment horizontal="lef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 wrapText="1"/>
    </xf>
    <xf numFmtId="165" fontId="13" fillId="6" borderId="4" xfId="7" applyNumberFormat="1" applyFont="1" applyFill="1" applyBorder="1" applyAlignment="1" applyProtection="1">
      <alignment horizontal="center"/>
    </xf>
    <xf numFmtId="165" fontId="13" fillId="6" borderId="5" xfId="7" applyNumberFormat="1" applyFont="1" applyFill="1" applyBorder="1" applyAlignment="1" applyProtection="1">
      <alignment horizontal="center"/>
    </xf>
    <xf numFmtId="165" fontId="13" fillId="6" borderId="6" xfId="7" applyNumberFormat="1" applyFont="1" applyFill="1" applyBorder="1" applyAlignment="1" applyProtection="1">
      <alignment horizontal="center"/>
    </xf>
    <xf numFmtId="0" fontId="13" fillId="0" borderId="28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2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14" fillId="0" borderId="28" xfId="4" applyNumberFormat="1" applyFont="1" applyFill="1" applyBorder="1" applyAlignment="1" applyProtection="1">
      <alignment horizontal="center" vertical="center"/>
    </xf>
    <xf numFmtId="0" fontId="14" fillId="0" borderId="14" xfId="4" applyNumberFormat="1" applyFont="1" applyFill="1" applyBorder="1" applyAlignment="1" applyProtection="1">
      <alignment horizontal="left"/>
    </xf>
    <xf numFmtId="0" fontId="13" fillId="0" borderId="14" xfId="0" applyFont="1" applyBorder="1" applyAlignment="1" applyProtection="1">
      <alignment horizontal="left"/>
    </xf>
    <xf numFmtId="0" fontId="13" fillId="0" borderId="18" xfId="4" applyNumberFormat="1" applyFont="1" applyFill="1" applyBorder="1" applyAlignment="1" applyProtection="1">
      <alignment horizontal="left"/>
    </xf>
    <xf numFmtId="0" fontId="13" fillId="0" borderId="22" xfId="4" applyNumberFormat="1" applyFont="1" applyFill="1" applyBorder="1" applyAlignment="1" applyProtection="1">
      <alignment horizontal="left" wrapText="1"/>
    </xf>
    <xf numFmtId="0" fontId="13" fillId="0" borderId="23" xfId="4" applyNumberFormat="1" applyFont="1" applyFill="1" applyBorder="1" applyAlignment="1" applyProtection="1">
      <alignment horizontal="left" wrapText="1"/>
    </xf>
    <xf numFmtId="0" fontId="14" fillId="0" borderId="10" xfId="4" applyNumberFormat="1" applyFont="1" applyFill="1" applyBorder="1" applyAlignment="1" applyProtection="1">
      <alignment horizontal="left"/>
    </xf>
    <xf numFmtId="0" fontId="13" fillId="0" borderId="10" xfId="0" applyFont="1" applyBorder="1" applyAlignment="1" applyProtection="1">
      <alignment horizontal="left"/>
    </xf>
    <xf numFmtId="0" fontId="13" fillId="0" borderId="14" xfId="0" applyFont="1" applyFill="1" applyBorder="1" applyAlignment="1" applyProtection="1">
      <alignment horizontal="left" vertical="center" wrapText="1"/>
    </xf>
    <xf numFmtId="0" fontId="13" fillId="0" borderId="18" xfId="0" applyFont="1" applyFill="1" applyBorder="1" applyAlignment="1" applyProtection="1">
      <alignment horizontal="left" vertical="center" wrapText="1"/>
    </xf>
    <xf numFmtId="0" fontId="13" fillId="0" borderId="35" xfId="0" applyFont="1" applyFill="1" applyBorder="1" applyAlignment="1" applyProtection="1">
      <alignment horizontal="left" vertical="center" wrapText="1"/>
    </xf>
    <xf numFmtId="0" fontId="13" fillId="0" borderId="41" xfId="0" applyFont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left" vertical="center"/>
    </xf>
    <xf numFmtId="0" fontId="13" fillId="0" borderId="6" xfId="0" applyFont="1" applyFill="1" applyBorder="1" applyAlignment="1" applyProtection="1">
      <alignment horizontal="left" vertical="center"/>
    </xf>
    <xf numFmtId="0" fontId="13" fillId="0" borderId="28" xfId="7" quotePrefix="1" applyNumberFormat="1" applyFont="1" applyFill="1" applyBorder="1" applyAlignment="1" applyProtection="1">
      <alignment horizontal="center" vertical="center"/>
    </xf>
    <xf numFmtId="0" fontId="13" fillId="0" borderId="28" xfId="7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left" vertical="center" wrapText="1"/>
    </xf>
    <xf numFmtId="0" fontId="13" fillId="0" borderId="27" xfId="0" applyFont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50" xfId="0" applyFont="1" applyFill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50" xfId="0" applyFont="1" applyBorder="1" applyAlignment="1" applyProtection="1">
      <alignment horizontal="center" vertical="center" wrapText="1"/>
    </xf>
    <xf numFmtId="0" fontId="13" fillId="0" borderId="49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47" xfId="0" applyFont="1" applyFill="1" applyBorder="1" applyAlignment="1" applyProtection="1">
      <alignment horizontal="left" vertical="center"/>
    </xf>
    <xf numFmtId="0" fontId="13" fillId="0" borderId="48" xfId="0" applyFont="1" applyFill="1" applyBorder="1" applyAlignment="1" applyProtection="1">
      <alignment horizontal="left" vertical="center"/>
    </xf>
    <xf numFmtId="0" fontId="13" fillId="0" borderId="8" xfId="0" applyFont="1" applyFill="1" applyBorder="1" applyAlignment="1" applyProtection="1">
      <alignment horizontal="left" vertical="center"/>
    </xf>
    <xf numFmtId="0" fontId="13" fillId="0" borderId="9" xfId="0" applyFont="1" applyFill="1" applyBorder="1" applyAlignment="1" applyProtection="1">
      <alignment horizontal="left" vertical="center"/>
    </xf>
    <xf numFmtId="0" fontId="13" fillId="0" borderId="6" xfId="7" quotePrefix="1" applyNumberFormat="1" applyFont="1" applyFill="1" applyBorder="1" applyAlignment="1" applyProtection="1">
      <alignment horizontal="center" vertical="center"/>
    </xf>
    <xf numFmtId="0" fontId="13" fillId="0" borderId="4" xfId="7" quotePrefix="1" applyNumberFormat="1" applyFont="1" applyFill="1" applyBorder="1" applyAlignment="1" applyProtection="1">
      <alignment horizontal="center" vertical="center"/>
    </xf>
    <xf numFmtId="0" fontId="13" fillId="0" borderId="6" xfId="7" applyNumberFormat="1" applyFont="1" applyFill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54" xfId="0" applyFont="1" applyFill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13" fillId="0" borderId="6" xfId="0" applyFont="1" applyBorder="1" applyAlignment="1" applyProtection="1">
      <alignment horizontal="center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22" xfId="4" applyNumberFormat="1" applyFont="1" applyFill="1" applyBorder="1" applyAlignment="1" applyProtection="1">
      <alignment horizontal="left"/>
    </xf>
    <xf numFmtId="0" fontId="13" fillId="0" borderId="23" xfId="4" applyNumberFormat="1" applyFont="1" applyFill="1" applyBorder="1" applyAlignment="1" applyProtection="1">
      <alignment horizontal="left"/>
    </xf>
    <xf numFmtId="0" fontId="13" fillId="0" borderId="22" xfId="8" applyNumberFormat="1" applyFont="1" applyFill="1" applyBorder="1" applyAlignment="1" applyProtection="1">
      <alignment vertical="center" wrapText="1"/>
      <protection hidden="1"/>
    </xf>
    <xf numFmtId="0" fontId="13" fillId="0" borderId="23" xfId="8" applyNumberFormat="1" applyFont="1" applyFill="1" applyBorder="1" applyAlignment="1" applyProtection="1">
      <alignment vertical="center" wrapText="1"/>
      <protection hidden="1"/>
    </xf>
    <xf numFmtId="0" fontId="13" fillId="0" borderId="4" xfId="4" applyNumberFormat="1" applyFont="1" applyFill="1" applyBorder="1" applyAlignment="1" applyProtection="1">
      <alignment horizontal="right"/>
    </xf>
    <xf numFmtId="0" fontId="13" fillId="0" borderId="6" xfId="4" applyNumberFormat="1" applyFont="1" applyFill="1" applyBorder="1" applyAlignment="1" applyProtection="1">
      <alignment horizontal="right"/>
    </xf>
    <xf numFmtId="0" fontId="13" fillId="0" borderId="55" xfId="4" applyNumberFormat="1" applyFont="1" applyFill="1" applyBorder="1" applyAlignment="1" applyProtection="1">
      <alignment horizontal="left"/>
    </xf>
    <xf numFmtId="0" fontId="13" fillId="0" borderId="56" xfId="4" applyNumberFormat="1" applyFont="1" applyFill="1" applyBorder="1" applyAlignment="1" applyProtection="1">
      <alignment horizontal="left"/>
    </xf>
    <xf numFmtId="0" fontId="13" fillId="0" borderId="3" xfId="0" applyFont="1" applyBorder="1" applyAlignment="1" applyProtection="1">
      <alignment horizontal="left" vertical="center"/>
    </xf>
    <xf numFmtId="0" fontId="13" fillId="0" borderId="27" xfId="0" applyFont="1" applyBorder="1" applyAlignment="1" applyProtection="1">
      <alignment horizontal="left" vertical="center"/>
    </xf>
    <xf numFmtId="0" fontId="13" fillId="0" borderId="1" xfId="8" applyNumberFormat="1" applyFont="1" applyFill="1" applyBorder="1" applyAlignment="1" applyProtection="1">
      <alignment horizontal="center" vertical="center" wrapText="1"/>
    </xf>
    <xf numFmtId="0" fontId="13" fillId="0" borderId="2" xfId="8" applyNumberFormat="1" applyFont="1" applyFill="1" applyBorder="1" applyAlignment="1" applyProtection="1">
      <alignment horizontal="center" vertical="center" wrapText="1"/>
    </xf>
    <xf numFmtId="0" fontId="13" fillId="0" borderId="8" xfId="8" applyNumberFormat="1" applyFont="1" applyFill="1" applyBorder="1" applyAlignment="1" applyProtection="1">
      <alignment horizontal="center" vertical="center" wrapText="1"/>
    </xf>
    <xf numFmtId="0" fontId="13" fillId="0" borderId="9" xfId="8" applyNumberFormat="1" applyFont="1" applyFill="1" applyBorder="1" applyAlignment="1" applyProtection="1">
      <alignment horizontal="center" vertical="center" wrapText="1"/>
    </xf>
    <xf numFmtId="0" fontId="13" fillId="0" borderId="28" xfId="0" applyFont="1" applyFill="1" applyBorder="1" applyAlignment="1" applyProtection="1">
      <alignment horizontal="center"/>
    </xf>
    <xf numFmtId="0" fontId="13" fillId="0" borderId="8" xfId="4" applyNumberFormat="1" applyFont="1" applyFill="1" applyBorder="1" applyAlignment="1" applyProtection="1">
      <alignment horizontal="left"/>
    </xf>
    <xf numFmtId="0" fontId="13" fillId="0" borderId="9" xfId="4" applyNumberFormat="1" applyFont="1" applyFill="1" applyBorder="1" applyAlignment="1" applyProtection="1">
      <alignment horizontal="left"/>
    </xf>
    <xf numFmtId="0" fontId="13" fillId="0" borderId="28" xfId="4" applyNumberFormat="1" applyFont="1" applyFill="1" applyBorder="1" applyAlignment="1" applyProtection="1">
      <alignment horizontal="center"/>
    </xf>
    <xf numFmtId="0" fontId="13" fillId="0" borderId="28" xfId="0" applyNumberFormat="1" applyFont="1" applyFill="1" applyBorder="1" applyAlignment="1" applyProtection="1">
      <alignment horizontal="center" vertical="center"/>
    </xf>
    <xf numFmtId="0" fontId="13" fillId="0" borderId="4" xfId="7" applyNumberFormat="1" applyFont="1" applyFill="1" applyBorder="1" applyAlignment="1" applyProtection="1">
      <alignment horizontal="center" vertical="center"/>
    </xf>
    <xf numFmtId="0" fontId="13" fillId="0" borderId="5" xfId="7" applyNumberFormat="1" applyFont="1" applyFill="1" applyBorder="1" applyAlignment="1" applyProtection="1">
      <alignment horizontal="center" vertical="center"/>
    </xf>
    <xf numFmtId="0" fontId="14" fillId="0" borderId="5" xfId="7" applyNumberFormat="1" applyFont="1" applyFill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left" vertical="center" wrapText="1"/>
    </xf>
    <xf numFmtId="0" fontId="13" fillId="0" borderId="47" xfId="9" quotePrefix="1" applyNumberFormat="1" applyFont="1" applyFill="1" applyBorder="1" applyAlignment="1" applyProtection="1">
      <alignment horizontal="left" vertical="center" wrapText="1"/>
    </xf>
    <xf numFmtId="0" fontId="13" fillId="0" borderId="22" xfId="9" applyNumberFormat="1" applyFont="1" applyFill="1" applyBorder="1" applyAlignment="1" applyProtection="1">
      <alignment horizontal="left" vertical="center" wrapText="1"/>
    </xf>
    <xf numFmtId="0" fontId="13" fillId="0" borderId="17" xfId="9" applyNumberFormat="1" applyFont="1" applyFill="1" applyBorder="1" applyAlignment="1" applyProtection="1">
      <alignment vertical="center" wrapText="1"/>
    </xf>
    <xf numFmtId="0" fontId="19" fillId="0" borderId="14" xfId="0" applyFont="1" applyBorder="1" applyAlignment="1" applyProtection="1">
      <alignment vertical="center" wrapText="1"/>
    </xf>
    <xf numFmtId="0" fontId="13" fillId="0" borderId="21" xfId="9" applyNumberFormat="1" applyFont="1" applyFill="1" applyBorder="1" applyAlignment="1" applyProtection="1">
      <alignment vertical="center" wrapText="1"/>
    </xf>
    <xf numFmtId="0" fontId="19" fillId="0" borderId="18" xfId="0" applyFont="1" applyBorder="1" applyAlignment="1" applyProtection="1">
      <alignment vertical="center" wrapText="1"/>
    </xf>
    <xf numFmtId="0" fontId="13" fillId="0" borderId="18" xfId="9" applyNumberFormat="1" applyFont="1" applyFill="1" applyBorder="1" applyAlignment="1" applyProtection="1">
      <alignment vertical="center" wrapText="1"/>
    </xf>
    <xf numFmtId="0" fontId="14" fillId="0" borderId="4" xfId="7" applyNumberFormat="1" applyFont="1" applyFill="1" applyBorder="1" applyAlignment="1" applyProtection="1">
      <alignment horizontal="left" vertical="center"/>
    </xf>
    <xf numFmtId="0" fontId="14" fillId="0" borderId="5" xfId="7" applyNumberFormat="1" applyFont="1" applyFill="1" applyBorder="1" applyAlignment="1" applyProtection="1">
      <alignment horizontal="left" vertical="center"/>
    </xf>
    <xf numFmtId="0" fontId="14" fillId="0" borderId="6" xfId="7" applyNumberFormat="1" applyFont="1" applyFill="1" applyBorder="1" applyAlignment="1" applyProtection="1">
      <alignment horizontal="left" vertical="center"/>
    </xf>
    <xf numFmtId="0" fontId="13" fillId="0" borderId="47" xfId="9" applyNumberFormat="1" applyFont="1" applyFill="1" applyBorder="1" applyAlignment="1" applyProtection="1">
      <alignment horizontal="left" vertical="center" wrapText="1"/>
    </xf>
    <xf numFmtId="0" fontId="13" fillId="0" borderId="22" xfId="9" quotePrefix="1" applyNumberFormat="1" applyFont="1" applyFill="1" applyBorder="1" applyAlignment="1" applyProtection="1">
      <alignment horizontal="left" vertical="center" wrapText="1"/>
    </xf>
    <xf numFmtId="0" fontId="13" fillId="0" borderId="18" xfId="9" applyNumberFormat="1" applyFont="1" applyFill="1" applyBorder="1" applyAlignment="1" applyProtection="1">
      <alignment horizontal="left" vertical="center" wrapText="1"/>
    </xf>
    <xf numFmtId="0" fontId="19" fillId="0" borderId="18" xfId="0" applyFont="1" applyBorder="1" applyAlignment="1" applyProtection="1">
      <alignment horizontal="left" vertical="center" wrapText="1"/>
    </xf>
    <xf numFmtId="0" fontId="13" fillId="0" borderId="35" xfId="9" applyNumberFormat="1" applyFont="1" applyFill="1" applyBorder="1" applyAlignment="1" applyProtection="1">
      <alignment vertical="center" wrapText="1"/>
    </xf>
    <xf numFmtId="0" fontId="19" fillId="0" borderId="35" xfId="0" applyFont="1" applyBorder="1" applyAlignment="1" applyProtection="1">
      <alignment vertical="center" wrapText="1"/>
    </xf>
    <xf numFmtId="165" fontId="13" fillId="6" borderId="4" xfId="7" applyNumberFormat="1" applyFont="1" applyFill="1" applyBorder="1" applyAlignment="1" applyProtection="1">
      <alignment horizontal="center"/>
    </xf>
    <xf numFmtId="165" fontId="13" fillId="6" borderId="5" xfId="7" applyNumberFormat="1" applyFont="1" applyFill="1" applyBorder="1" applyAlignment="1" applyProtection="1">
      <alignment horizontal="center"/>
    </xf>
    <xf numFmtId="165" fontId="13" fillId="6" borderId="6" xfId="7" applyNumberFormat="1" applyFont="1" applyFill="1" applyBorder="1" applyAlignment="1" applyProtection="1">
      <alignment horizontal="center"/>
    </xf>
    <xf numFmtId="0" fontId="13" fillId="0" borderId="41" xfId="9" applyNumberFormat="1" applyFont="1" applyFill="1" applyBorder="1" applyAlignment="1" applyProtection="1">
      <alignment horizontal="left" vertical="center" wrapText="1"/>
    </xf>
    <xf numFmtId="0" fontId="19" fillId="0" borderId="41" xfId="0" applyFont="1" applyFill="1" applyBorder="1" applyAlignment="1" applyProtection="1">
      <alignment horizontal="left" vertical="center" wrapText="1"/>
    </xf>
    <xf numFmtId="0" fontId="13" fillId="0" borderId="14" xfId="4" applyNumberFormat="1" applyFont="1" applyFill="1" applyBorder="1" applyAlignment="1" applyProtection="1">
      <alignment horizontal="left" wrapText="1"/>
    </xf>
    <xf numFmtId="0" fontId="13" fillId="0" borderId="18" xfId="4" applyNumberFormat="1" applyFont="1" applyFill="1" applyBorder="1" applyAlignment="1" applyProtection="1">
      <alignment horizontal="left" wrapText="1"/>
    </xf>
    <xf numFmtId="0" fontId="13" fillId="0" borderId="22" xfId="4" applyNumberFormat="1" applyFont="1" applyFill="1" applyBorder="1" applyAlignment="1" applyProtection="1">
      <alignment horizontal="left" vertical="center" wrapText="1"/>
    </xf>
    <xf numFmtId="0" fontId="13" fillId="0" borderId="23" xfId="4" applyNumberFormat="1" applyFont="1" applyFill="1" applyBorder="1" applyAlignment="1" applyProtection="1">
      <alignment horizontal="left" vertical="center" wrapText="1"/>
    </xf>
    <xf numFmtId="0" fontId="13" fillId="0" borderId="28" xfId="0" applyFont="1" applyFill="1" applyBorder="1" applyAlignment="1" applyProtection="1">
      <alignment horizontal="center" vertical="center" wrapText="1"/>
    </xf>
    <xf numFmtId="0" fontId="13" fillId="0" borderId="14" xfId="4" applyNumberFormat="1" applyFont="1" applyFill="1" applyBorder="1" applyAlignment="1" applyProtection="1">
      <alignment horizontal="left"/>
    </xf>
    <xf numFmtId="0" fontId="13" fillId="0" borderId="41" xfId="4" applyNumberFormat="1" applyFont="1" applyFill="1" applyBorder="1" applyAlignment="1" applyProtection="1">
      <alignment horizontal="left"/>
    </xf>
    <xf numFmtId="0" fontId="13" fillId="0" borderId="41" xfId="4" applyNumberFormat="1" applyFont="1" applyFill="1" applyBorder="1" applyAlignment="1" applyProtection="1">
      <alignment horizontal="left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 wrapText="1"/>
    </xf>
    <xf numFmtId="0" fontId="19" fillId="0" borderId="14" xfId="14" applyFont="1" applyBorder="1" applyAlignment="1" applyProtection="1">
      <alignment vertical="center" wrapText="1"/>
    </xf>
    <xf numFmtId="0" fontId="19" fillId="0" borderId="41" xfId="14" applyFont="1" applyFill="1" applyBorder="1" applyAlignment="1" applyProtection="1">
      <alignment horizontal="left" vertical="center" wrapText="1"/>
    </xf>
    <xf numFmtId="0" fontId="19" fillId="0" borderId="35" xfId="14" applyFont="1" applyBorder="1" applyAlignment="1" applyProtection="1">
      <alignment vertical="center" wrapText="1"/>
    </xf>
    <xf numFmtId="0" fontId="13" fillId="0" borderId="10" xfId="14" applyFont="1" applyBorder="1" applyAlignment="1" applyProtection="1">
      <alignment horizontal="left"/>
    </xf>
    <xf numFmtId="0" fontId="13" fillId="0" borderId="27" xfId="14" applyFont="1" applyBorder="1" applyAlignment="1" applyProtection="1">
      <alignment horizontal="left"/>
    </xf>
    <xf numFmtId="0" fontId="13" fillId="0" borderId="3" xfId="14" applyFont="1" applyFill="1" applyBorder="1" applyAlignment="1" applyProtection="1">
      <alignment horizontal="left" vertical="center" wrapText="1"/>
    </xf>
    <xf numFmtId="0" fontId="19" fillId="0" borderId="18" xfId="14" applyFont="1" applyBorder="1" applyAlignment="1" applyProtection="1">
      <alignment horizontal="left" vertical="center" wrapText="1"/>
    </xf>
    <xf numFmtId="0" fontId="13" fillId="0" borderId="28" xfId="14" applyNumberFormat="1" applyFont="1" applyFill="1" applyBorder="1" applyAlignment="1" applyProtection="1">
      <alignment horizontal="center" vertical="center"/>
    </xf>
    <xf numFmtId="0" fontId="13" fillId="0" borderId="28" xfId="14" applyFont="1" applyFill="1" applyBorder="1" applyAlignment="1" applyProtection="1">
      <alignment horizontal="center"/>
    </xf>
    <xf numFmtId="0" fontId="19" fillId="0" borderId="18" xfId="14" applyFont="1" applyBorder="1" applyAlignment="1" applyProtection="1">
      <alignment vertical="center" wrapText="1"/>
    </xf>
    <xf numFmtId="0" fontId="2" fillId="0" borderId="0" xfId="1" applyNumberFormat="1" applyFont="1" applyFill="1" applyAlignment="1" applyProtection="1">
      <alignment horizontal="left"/>
    </xf>
    <xf numFmtId="0" fontId="3" fillId="0" borderId="0" xfId="14" applyFont="1" applyBorder="1" applyProtection="1"/>
    <xf numFmtId="0" fontId="3" fillId="0" borderId="0" xfId="14" applyFont="1" applyProtection="1"/>
    <xf numFmtId="0" fontId="3" fillId="0" borderId="0" xfId="14" applyFont="1" applyFill="1" applyProtection="1"/>
    <xf numFmtId="0" fontId="5" fillId="0" borderId="0" xfId="14" applyFont="1" applyBorder="1" applyAlignment="1" applyProtection="1">
      <alignment horizontal="center"/>
    </xf>
    <xf numFmtId="0" fontId="8" fillId="0" borderId="0" xfId="14" applyFont="1" applyProtection="1"/>
    <xf numFmtId="0" fontId="8" fillId="0" borderId="0" xfId="14" applyFont="1" applyFill="1" applyProtection="1"/>
    <xf numFmtId="0" fontId="4" fillId="0" borderId="0" xfId="14" applyFont="1" applyProtection="1"/>
    <xf numFmtId="0" fontId="8" fillId="0" borderId="0" xfId="14" applyFont="1" applyAlignment="1" applyProtection="1">
      <alignment horizontal="left"/>
    </xf>
    <xf numFmtId="0" fontId="3" fillId="0" borderId="0" xfId="14" applyFont="1" applyFill="1" applyAlignment="1" applyProtection="1">
      <alignment wrapText="1"/>
    </xf>
    <xf numFmtId="0" fontId="21" fillId="0" borderId="0" xfId="14" applyFont="1" applyFill="1" applyAlignment="1" applyProtection="1">
      <alignment wrapText="1"/>
    </xf>
    <xf numFmtId="0" fontId="3" fillId="0" borderId="0" xfId="7" applyNumberFormat="1" applyFont="1" applyFill="1" applyBorder="1" applyAlignment="1" applyProtection="1"/>
    <xf numFmtId="0" fontId="3" fillId="0" borderId="0" xfId="14" applyFont="1" applyFill="1" applyBorder="1" applyProtection="1"/>
    <xf numFmtId="0" fontId="16" fillId="0" borderId="0" xfId="14" applyFont="1" applyFill="1" applyAlignment="1" applyProtection="1">
      <alignment vertical="center"/>
    </xf>
    <xf numFmtId="0" fontId="8" fillId="2" borderId="0" xfId="14" applyFont="1" applyFill="1" applyProtection="1"/>
    <xf numFmtId="0" fontId="8" fillId="5" borderId="0" xfId="14" applyFont="1" applyFill="1" applyProtection="1"/>
    <xf numFmtId="0" fontId="3" fillId="2" borderId="0" xfId="14" applyFont="1" applyFill="1" applyProtection="1"/>
    <xf numFmtId="0" fontId="8" fillId="7" borderId="28" xfId="14" applyFont="1" applyFill="1" applyBorder="1" applyAlignment="1" applyProtection="1">
      <alignment horizontal="left"/>
    </xf>
    <xf numFmtId="0" fontId="2" fillId="0" borderId="0" xfId="14" applyFont="1" applyFill="1" applyBorder="1" applyAlignment="1" applyProtection="1">
      <alignment wrapText="1"/>
    </xf>
    <xf numFmtId="0" fontId="12" fillId="0" borderId="0" xfId="14" applyFont="1" applyProtection="1"/>
    <xf numFmtId="0" fontId="3" fillId="0" borderId="7" xfId="14" applyFont="1" applyFill="1" applyBorder="1" applyProtection="1"/>
    <xf numFmtId="0" fontId="2" fillId="0" borderId="0" xfId="2" applyNumberFormat="1" applyFont="1" applyFill="1" applyBorder="1" applyAlignment="1" applyProtection="1"/>
    <xf numFmtId="0" fontId="12" fillId="0" borderId="0" xfId="14" applyFont="1" applyFill="1" applyBorder="1" applyProtection="1"/>
    <xf numFmtId="0" fontId="3" fillId="0" borderId="7" xfId="14" applyFont="1" applyFill="1" applyBorder="1" applyAlignment="1" applyProtection="1">
      <alignment horizontal="center" vertical="center"/>
    </xf>
    <xf numFmtId="0" fontId="3" fillId="0" borderId="0" xfId="14" applyFont="1" applyFill="1" applyBorder="1" applyAlignment="1" applyProtection="1">
      <alignment horizontal="center" vertical="center"/>
    </xf>
    <xf numFmtId="0" fontId="3" fillId="0" borderId="7" xfId="14" quotePrefix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/>
    <xf numFmtId="0" fontId="12" fillId="0" borderId="0" xfId="14" applyFont="1" applyFill="1" applyBorder="1" applyAlignment="1" applyProtection="1">
      <alignment wrapText="1"/>
    </xf>
    <xf numFmtId="0" fontId="3" fillId="0" borderId="0" xfId="14" applyFont="1" applyFill="1" applyBorder="1" applyAlignment="1" applyProtection="1"/>
    <xf numFmtId="0" fontId="17" fillId="0" borderId="0" xfId="14" applyFont="1" applyFill="1" applyBorder="1" applyAlignment="1" applyProtection="1">
      <alignment wrapText="1"/>
    </xf>
    <xf numFmtId="0" fontId="18" fillId="0" borderId="0" xfId="14" applyFont="1" applyFill="1" applyBorder="1" applyAlignment="1" applyProtection="1">
      <alignment wrapText="1"/>
    </xf>
    <xf numFmtId="0" fontId="8" fillId="5" borderId="0" xfId="14" applyFont="1" applyFill="1" applyAlignment="1" applyProtection="1">
      <alignment horizontal="left"/>
    </xf>
    <xf numFmtId="0" fontId="4" fillId="5" borderId="0" xfId="14" applyFont="1" applyFill="1" applyProtection="1"/>
    <xf numFmtId="0" fontId="8" fillId="8" borderId="0" xfId="14" applyFont="1" applyFill="1" applyProtection="1"/>
    <xf numFmtId="0" fontId="22" fillId="0" borderId="0" xfId="14" applyFont="1" applyFill="1" applyAlignment="1" applyProtection="1"/>
    <xf numFmtId="0" fontId="7" fillId="0" borderId="0" xfId="2" applyNumberFormat="1" applyFont="1" applyFill="1" applyBorder="1" applyAlignment="1" applyProtection="1">
      <alignment vertical="center" wrapText="1"/>
    </xf>
    <xf numFmtId="0" fontId="13" fillId="0" borderId="12" xfId="14" quotePrefix="1" applyFont="1" applyFill="1" applyBorder="1" applyAlignment="1" applyProtection="1">
      <alignment horizontal="center" vertical="center"/>
    </xf>
    <xf numFmtId="0" fontId="13" fillId="0" borderId="13" xfId="14" applyFont="1" applyFill="1" applyBorder="1" applyAlignment="1" applyProtection="1">
      <alignment horizontal="center" vertical="center"/>
    </xf>
    <xf numFmtId="0" fontId="8" fillId="0" borderId="0" xfId="14" applyFont="1"/>
    <xf numFmtId="0" fontId="20" fillId="0" borderId="0" xfId="14" applyFont="1" applyProtection="1"/>
    <xf numFmtId="0" fontId="13" fillId="0" borderId="0" xfId="14" applyFont="1" applyBorder="1" applyProtection="1"/>
    <xf numFmtId="169" fontId="15" fillId="4" borderId="43" xfId="19" applyFont="1" applyFill="1" applyBorder="1" applyAlignment="1" applyProtection="1">
      <protection locked="0"/>
    </xf>
    <xf numFmtId="169" fontId="15" fillId="4" borderId="45" xfId="19" applyFont="1" applyFill="1" applyBorder="1" applyAlignment="1" applyProtection="1">
      <protection locked="0"/>
    </xf>
    <xf numFmtId="169" fontId="15" fillId="4" borderId="15" xfId="19" applyFont="1" applyFill="1" applyBorder="1" applyAlignment="1" applyProtection="1">
      <protection locked="0"/>
    </xf>
    <xf numFmtId="169" fontId="15" fillId="4" borderId="17" xfId="19" applyFont="1" applyFill="1" applyBorder="1" applyAlignment="1" applyProtection="1">
      <protection locked="0"/>
    </xf>
    <xf numFmtId="169" fontId="15" fillId="4" borderId="14" xfId="19" applyFont="1" applyFill="1" applyBorder="1" applyAlignment="1" applyProtection="1">
      <protection locked="0"/>
    </xf>
    <xf numFmtId="0" fontId="13" fillId="0" borderId="0" xfId="14" applyFont="1" applyFill="1" applyBorder="1" applyProtection="1"/>
    <xf numFmtId="169" fontId="15" fillId="4" borderId="41" xfId="19" applyFont="1" applyFill="1" applyBorder="1" applyAlignment="1" applyProtection="1">
      <protection locked="0"/>
    </xf>
    <xf numFmtId="0" fontId="10" fillId="0" borderId="0" xfId="14" applyFont="1" applyAlignment="1" applyProtection="1">
      <alignment wrapText="1"/>
    </xf>
    <xf numFmtId="0" fontId="13" fillId="0" borderId="11" xfId="14" applyFont="1" applyBorder="1" applyAlignment="1" applyProtection="1">
      <alignment horizontal="center" vertical="center" wrapText="1"/>
    </xf>
    <xf numFmtId="0" fontId="13" fillId="0" borderId="13" xfId="14" applyFont="1" applyBorder="1" applyAlignment="1" applyProtection="1">
      <alignment horizontal="center" vertical="center" wrapText="1"/>
    </xf>
    <xf numFmtId="0" fontId="13" fillId="0" borderId="0" xfId="14" applyFont="1" applyProtection="1"/>
    <xf numFmtId="169" fontId="15" fillId="4" borderId="15" xfId="19" applyFont="1" applyFill="1" applyBorder="1" applyProtection="1">
      <protection locked="0"/>
    </xf>
    <xf numFmtId="169" fontId="15" fillId="4" borderId="17" xfId="19" applyFont="1" applyFill="1" applyBorder="1" applyProtection="1">
      <protection locked="0"/>
    </xf>
    <xf numFmtId="0" fontId="13" fillId="0" borderId="11" xfId="14" applyFont="1" applyFill="1" applyBorder="1" applyAlignment="1" applyProtection="1">
      <alignment horizontal="center" vertical="center"/>
    </xf>
    <xf numFmtId="0" fontId="13" fillId="0" borderId="14" xfId="14" applyFont="1" applyFill="1" applyBorder="1" applyAlignment="1" applyProtection="1">
      <alignment horizontal="left" vertical="center"/>
    </xf>
    <xf numFmtId="169" fontId="15" fillId="4" borderId="11" xfId="19" applyFont="1" applyFill="1" applyBorder="1" applyProtection="1">
      <protection locked="0"/>
    </xf>
    <xf numFmtId="169" fontId="15" fillId="4" borderId="13" xfId="19" applyFont="1" applyFill="1" applyBorder="1" applyProtection="1">
      <protection locked="0"/>
    </xf>
    <xf numFmtId="0" fontId="15" fillId="0" borderId="0" xfId="14" applyFont="1" applyFill="1" applyAlignment="1" applyProtection="1">
      <alignment vertical="center"/>
    </xf>
    <xf numFmtId="0" fontId="10" fillId="0" borderId="0" xfId="4" applyNumberFormat="1" applyFont="1" applyFill="1" applyAlignment="1" applyProtection="1">
      <alignment horizontal="center"/>
    </xf>
    <xf numFmtId="164" fontId="10" fillId="0" borderId="0" xfId="21" applyNumberFormat="1" applyFont="1" applyFill="1" applyAlignment="1" applyProtection="1"/>
    <xf numFmtId="0" fontId="10" fillId="0" borderId="0" xfId="4" applyNumberFormat="1" applyFont="1" applyFill="1" applyAlignment="1" applyProtection="1"/>
    <xf numFmtId="0" fontId="10" fillId="0" borderId="0" xfId="14" applyFont="1" applyProtection="1"/>
    <xf numFmtId="0" fontId="13" fillId="0" borderId="13" xfId="14" quotePrefix="1" applyFont="1" applyFill="1" applyBorder="1" applyAlignment="1" applyProtection="1">
      <alignment horizontal="center" vertical="center"/>
    </xf>
    <xf numFmtId="0" fontId="15" fillId="3" borderId="14" xfId="4" applyNumberFormat="1" applyFont="1" applyFill="1" applyBorder="1" applyAlignment="1" applyProtection="1">
      <alignment horizontal="right"/>
    </xf>
    <xf numFmtId="0" fontId="15" fillId="4" borderId="15" xfId="4" applyNumberFormat="1" applyFont="1" applyFill="1" applyBorder="1" applyAlignment="1" applyProtection="1">
      <alignment horizontal="right"/>
      <protection locked="0"/>
    </xf>
    <xf numFmtId="164" fontId="15" fillId="4" borderId="16" xfId="21" applyNumberFormat="1" applyFont="1" applyFill="1" applyBorder="1" applyAlignment="1" applyProtection="1">
      <alignment horizontal="right"/>
      <protection locked="0"/>
    </xf>
    <xf numFmtId="0" fontId="15" fillId="4" borderId="16" xfId="14" applyFont="1" applyFill="1" applyBorder="1" applyAlignment="1" applyProtection="1">
      <alignment horizontal="right" vertical="center"/>
      <protection locked="0"/>
    </xf>
    <xf numFmtId="0" fontId="15" fillId="4" borderId="16" xfId="14" applyFont="1" applyFill="1" applyBorder="1" applyAlignment="1" applyProtection="1">
      <alignment horizontal="right"/>
      <protection locked="0"/>
    </xf>
    <xf numFmtId="0" fontId="15" fillId="4" borderId="17" xfId="14" applyFont="1" applyFill="1" applyBorder="1" applyAlignment="1" applyProtection="1">
      <alignment horizontal="right"/>
      <protection locked="0"/>
    </xf>
    <xf numFmtId="0" fontId="13" fillId="0" borderId="18" xfId="4" applyNumberFormat="1" applyFont="1" applyFill="1" applyBorder="1" applyAlignment="1" applyProtection="1">
      <alignment horizontal="left"/>
    </xf>
    <xf numFmtId="0" fontId="15" fillId="3" borderId="18" xfId="4" applyNumberFormat="1" applyFont="1" applyFill="1" applyBorder="1" applyAlignment="1" applyProtection="1">
      <alignment horizontal="right"/>
    </xf>
    <xf numFmtId="0" fontId="15" fillId="4" borderId="19" xfId="4" applyNumberFormat="1" applyFont="1" applyFill="1" applyBorder="1" applyAlignment="1" applyProtection="1">
      <alignment horizontal="right"/>
      <protection locked="0"/>
    </xf>
    <xf numFmtId="164" fontId="15" fillId="4" borderId="20" xfId="21" applyNumberFormat="1" applyFont="1" applyFill="1" applyBorder="1" applyAlignment="1" applyProtection="1">
      <alignment horizontal="right"/>
      <protection locked="0"/>
    </xf>
    <xf numFmtId="0" fontId="15" fillId="4" borderId="20" xfId="14" applyFont="1" applyFill="1" applyBorder="1" applyAlignment="1" applyProtection="1">
      <alignment horizontal="right" vertical="center"/>
      <protection locked="0"/>
    </xf>
    <xf numFmtId="0" fontId="15" fillId="4" borderId="20" xfId="14" applyFont="1" applyFill="1" applyBorder="1" applyAlignment="1" applyProtection="1">
      <alignment horizontal="right"/>
      <protection locked="0"/>
    </xf>
    <xf numFmtId="0" fontId="15" fillId="4" borderId="21" xfId="14" applyFont="1" applyFill="1" applyBorder="1" applyAlignment="1" applyProtection="1">
      <alignment horizontal="right"/>
      <protection locked="0"/>
    </xf>
    <xf numFmtId="0" fontId="15" fillId="4" borderId="10" xfId="4" applyNumberFormat="1" applyFont="1" applyFill="1" applyBorder="1" applyAlignment="1" applyProtection="1">
      <alignment horizontal="right"/>
      <protection locked="0"/>
    </xf>
    <xf numFmtId="0" fontId="13" fillId="0" borderId="27" xfId="4" applyNumberFormat="1" applyFont="1" applyFill="1" applyBorder="1" applyAlignment="1" applyProtection="1">
      <alignment horizontal="left"/>
    </xf>
    <xf numFmtId="0" fontId="14" fillId="0" borderId="0" xfId="14" applyFont="1" applyFill="1" applyBorder="1" applyAlignment="1" applyProtection="1">
      <alignment vertical="center"/>
    </xf>
    <xf numFmtId="0" fontId="15" fillId="0" borderId="28" xfId="4" applyNumberFormat="1" applyFont="1" applyFill="1" applyBorder="1" applyAlignment="1" applyProtection="1">
      <alignment vertical="center"/>
    </xf>
    <xf numFmtId="0" fontId="15" fillId="0" borderId="11" xfId="4" applyNumberFormat="1" applyFont="1" applyFill="1" applyBorder="1" applyAlignment="1" applyProtection="1">
      <alignment vertical="center"/>
    </xf>
    <xf numFmtId="0" fontId="15" fillId="0" borderId="12" xfId="4" applyNumberFormat="1" applyFont="1" applyFill="1" applyBorder="1" applyAlignment="1" applyProtection="1">
      <alignment vertical="center"/>
    </xf>
    <xf numFmtId="0" fontId="15" fillId="0" borderId="12" xfId="14" applyFont="1" applyFill="1" applyBorder="1" applyAlignment="1" applyProtection="1">
      <alignment vertical="center"/>
    </xf>
    <xf numFmtId="0" fontId="15" fillId="0" borderId="13" xfId="14" applyFont="1" applyFill="1" applyBorder="1" applyAlignment="1" applyProtection="1">
      <alignment vertical="center"/>
    </xf>
    <xf numFmtId="0" fontId="13" fillId="0" borderId="4" xfId="4" applyNumberFormat="1" applyFont="1" applyFill="1" applyBorder="1" applyAlignment="1" applyProtection="1"/>
    <xf numFmtId="0" fontId="13" fillId="0" borderId="6" xfId="4" applyNumberFormat="1" applyFont="1" applyFill="1" applyBorder="1" applyAlignment="1" applyProtection="1"/>
    <xf numFmtId="0" fontId="15" fillId="0" borderId="28" xfId="4" applyNumberFormat="1" applyFont="1" applyFill="1" applyBorder="1" applyAlignment="1" applyProtection="1"/>
    <xf numFmtId="0" fontId="15" fillId="4" borderId="11" xfId="4" applyNumberFormat="1" applyFont="1" applyFill="1" applyBorder="1" applyAlignment="1" applyProtection="1">
      <protection locked="0"/>
    </xf>
    <xf numFmtId="164" fontId="15" fillId="4" borderId="12" xfId="21" applyNumberFormat="1" applyFont="1" applyFill="1" applyBorder="1" applyAlignment="1" applyProtection="1">
      <protection locked="0"/>
    </xf>
    <xf numFmtId="0" fontId="15" fillId="4" borderId="12" xfId="14" applyFont="1" applyFill="1" applyBorder="1" applyAlignment="1" applyProtection="1">
      <alignment vertical="center"/>
      <protection locked="0"/>
    </xf>
    <xf numFmtId="0" fontId="15" fillId="4" borderId="12" xfId="14" applyFont="1" applyFill="1" applyBorder="1" applyAlignment="1" applyProtection="1">
      <protection locked="0"/>
    </xf>
    <xf numFmtId="0" fontId="15" fillId="4" borderId="13" xfId="14" applyFont="1" applyFill="1" applyBorder="1" applyAlignment="1" applyProtection="1">
      <protection locked="0"/>
    </xf>
    <xf numFmtId="0" fontId="13" fillId="0" borderId="29" xfId="14" applyFont="1" applyFill="1" applyBorder="1" applyAlignment="1" applyProtection="1">
      <alignment horizontal="left" wrapText="1"/>
    </xf>
    <xf numFmtId="0" fontId="15" fillId="0" borderId="30" xfId="4" applyNumberFormat="1" applyFont="1" applyFill="1" applyBorder="1" applyAlignment="1" applyProtection="1"/>
    <xf numFmtId="0" fontId="15" fillId="4" borderId="31" xfId="4" applyNumberFormat="1" applyFont="1" applyFill="1" applyBorder="1" applyAlignment="1" applyProtection="1">
      <protection locked="0"/>
    </xf>
    <xf numFmtId="164" fontId="15" fillId="4" borderId="32" xfId="21" applyNumberFormat="1" applyFont="1" applyFill="1" applyBorder="1" applyAlignment="1" applyProtection="1">
      <protection locked="0"/>
    </xf>
    <xf numFmtId="0" fontId="15" fillId="4" borderId="32" xfId="14" applyFont="1" applyFill="1" applyBorder="1" applyAlignment="1" applyProtection="1">
      <alignment vertical="center"/>
      <protection locked="0"/>
    </xf>
    <xf numFmtId="0" fontId="15" fillId="4" borderId="32" xfId="14" applyFont="1" applyFill="1" applyBorder="1" applyAlignment="1" applyProtection="1">
      <protection locked="0"/>
    </xf>
    <xf numFmtId="0" fontId="15" fillId="4" borderId="33" xfId="14" applyFont="1" applyFill="1" applyBorder="1" applyAlignment="1" applyProtection="1">
      <protection locked="0"/>
    </xf>
    <xf numFmtId="0" fontId="13" fillId="0" borderId="34" xfId="14" applyFont="1" applyFill="1" applyBorder="1" applyAlignment="1" applyProtection="1">
      <alignment horizontal="left" wrapText="1"/>
    </xf>
    <xf numFmtId="0" fontId="15" fillId="0" borderId="18" xfId="4" applyNumberFormat="1" applyFont="1" applyFill="1" applyBorder="1" applyAlignment="1" applyProtection="1"/>
    <xf numFmtId="0" fontId="15" fillId="4" borderId="19" xfId="4" applyNumberFormat="1" applyFont="1" applyFill="1" applyBorder="1" applyAlignment="1" applyProtection="1">
      <protection locked="0"/>
    </xf>
    <xf numFmtId="164" fontId="15" fillId="4" borderId="20" xfId="21" applyNumberFormat="1" applyFont="1" applyFill="1" applyBorder="1" applyAlignment="1" applyProtection="1">
      <protection locked="0"/>
    </xf>
    <xf numFmtId="0" fontId="15" fillId="4" borderId="20" xfId="14" applyFont="1" applyFill="1" applyBorder="1" applyAlignment="1" applyProtection="1">
      <alignment vertical="center"/>
      <protection locked="0"/>
    </xf>
    <xf numFmtId="0" fontId="15" fillId="4" borderId="20" xfId="14" applyFont="1" applyFill="1" applyBorder="1" applyAlignment="1" applyProtection="1">
      <protection locked="0"/>
    </xf>
    <xf numFmtId="0" fontId="15" fillId="4" borderId="21" xfId="14" applyFont="1" applyFill="1" applyBorder="1" applyAlignment="1" applyProtection="1">
      <protection locked="0"/>
    </xf>
    <xf numFmtId="0" fontId="15" fillId="0" borderId="35" xfId="4" applyNumberFormat="1" applyFont="1" applyFill="1" applyBorder="1" applyAlignment="1" applyProtection="1"/>
    <xf numFmtId="0" fontId="15" fillId="4" borderId="36" xfId="4" applyNumberFormat="1" applyFont="1" applyFill="1" applyBorder="1" applyAlignment="1" applyProtection="1">
      <protection locked="0"/>
    </xf>
    <xf numFmtId="164" fontId="15" fillId="4" borderId="37" xfId="21" applyNumberFormat="1" applyFont="1" applyFill="1" applyBorder="1" applyAlignment="1" applyProtection="1">
      <protection locked="0"/>
    </xf>
    <xf numFmtId="0" fontId="15" fillId="4" borderId="37" xfId="14" applyFont="1" applyFill="1" applyBorder="1" applyAlignment="1" applyProtection="1">
      <alignment vertical="center"/>
      <protection locked="0"/>
    </xf>
    <xf numFmtId="0" fontId="15" fillId="4" borderId="37" xfId="14" applyFont="1" applyFill="1" applyBorder="1" applyAlignment="1" applyProtection="1">
      <protection locked="0"/>
    </xf>
    <xf numFmtId="0" fontId="15" fillId="4" borderId="38" xfId="14" applyFont="1" applyFill="1" applyBorder="1" applyAlignment="1" applyProtection="1">
      <protection locked="0"/>
    </xf>
    <xf numFmtId="0" fontId="13" fillId="0" borderId="39" xfId="14" applyFont="1" applyFill="1" applyBorder="1" applyAlignment="1" applyProtection="1">
      <alignment horizontal="left" wrapText="1"/>
    </xf>
    <xf numFmtId="0" fontId="13" fillId="0" borderId="40" xfId="14" applyFont="1" applyFill="1" applyBorder="1" applyAlignment="1" applyProtection="1">
      <alignment horizontal="left" wrapText="1"/>
    </xf>
    <xf numFmtId="0" fontId="15" fillId="0" borderId="14" xfId="4" applyNumberFormat="1" applyFont="1" applyFill="1" applyBorder="1" applyAlignment="1" applyProtection="1"/>
    <xf numFmtId="0" fontId="15" fillId="4" borderId="15" xfId="4" applyNumberFormat="1" applyFont="1" applyFill="1" applyBorder="1" applyAlignment="1" applyProtection="1">
      <protection locked="0"/>
    </xf>
    <xf numFmtId="164" fontId="15" fillId="4" borderId="16" xfId="21" applyNumberFormat="1" applyFont="1" applyFill="1" applyBorder="1" applyAlignment="1" applyProtection="1">
      <protection locked="0"/>
    </xf>
    <xf numFmtId="0" fontId="15" fillId="4" borderId="16" xfId="14" applyFont="1" applyFill="1" applyBorder="1" applyAlignment="1" applyProtection="1">
      <alignment vertical="center"/>
      <protection locked="0"/>
    </xf>
    <xf numFmtId="0" fontId="15" fillId="4" borderId="16" xfId="14" applyFont="1" applyFill="1" applyBorder="1" applyAlignment="1" applyProtection="1">
      <protection locked="0"/>
    </xf>
    <xf numFmtId="0" fontId="15" fillId="4" borderId="17" xfId="14" applyFont="1" applyFill="1" applyBorder="1" applyAlignment="1" applyProtection="1">
      <protection locked="0"/>
    </xf>
    <xf numFmtId="0" fontId="13" fillId="0" borderId="42" xfId="14" applyFont="1" applyFill="1" applyBorder="1" applyAlignment="1" applyProtection="1">
      <alignment horizontal="left" wrapText="1"/>
    </xf>
    <xf numFmtId="0" fontId="15" fillId="0" borderId="41" xfId="4" applyNumberFormat="1" applyFont="1" applyFill="1" applyBorder="1" applyAlignment="1" applyProtection="1"/>
    <xf numFmtId="0" fontId="15" fillId="4" borderId="43" xfId="4" applyNumberFormat="1" applyFont="1" applyFill="1" applyBorder="1" applyAlignment="1" applyProtection="1">
      <protection locked="0"/>
    </xf>
    <xf numFmtId="164" fontId="15" fillId="4" borderId="44" xfId="21" applyNumberFormat="1" applyFont="1" applyFill="1" applyBorder="1" applyAlignment="1" applyProtection="1">
      <protection locked="0"/>
    </xf>
    <xf numFmtId="0" fontId="15" fillId="4" borderId="44" xfId="14" applyFont="1" applyFill="1" applyBorder="1" applyAlignment="1" applyProtection="1">
      <alignment vertical="center"/>
      <protection locked="0"/>
    </xf>
    <xf numFmtId="0" fontId="15" fillId="4" borderId="44" xfId="14" applyFont="1" applyFill="1" applyBorder="1" applyAlignment="1" applyProtection="1">
      <protection locked="0"/>
    </xf>
    <xf numFmtId="0" fontId="15" fillId="4" borderId="45" xfId="14" applyFont="1" applyFill="1" applyBorder="1" applyAlignment="1" applyProtection="1">
      <protection locked="0"/>
    </xf>
    <xf numFmtId="0" fontId="9" fillId="0" borderId="46" xfId="14" applyFont="1" applyFill="1" applyBorder="1" applyProtection="1"/>
    <xf numFmtId="0" fontId="10" fillId="0" borderId="0" xfId="14" applyFont="1" applyBorder="1" applyProtection="1"/>
    <xf numFmtId="0" fontId="13" fillId="0" borderId="4" xfId="14" applyFont="1" applyFill="1" applyBorder="1" applyAlignment="1" applyProtection="1">
      <alignment horizontal="center" vertical="center" wrapText="1"/>
    </xf>
    <xf numFmtId="0" fontId="13" fillId="0" borderId="28" xfId="14" applyFont="1" applyBorder="1" applyAlignment="1" applyProtection="1">
      <alignment horizontal="center" vertical="center" wrapText="1"/>
    </xf>
    <xf numFmtId="0" fontId="13" fillId="0" borderId="0" xfId="14" applyFont="1" applyBorder="1" applyAlignment="1" applyProtection="1">
      <alignment horizontal="center" vertical="center"/>
    </xf>
    <xf numFmtId="0" fontId="14" fillId="0" borderId="4" xfId="14" applyFont="1" applyFill="1" applyBorder="1" applyAlignment="1" applyProtection="1">
      <alignment horizontal="centerContinuous" vertical="center"/>
    </xf>
    <xf numFmtId="165" fontId="15" fillId="4" borderId="28" xfId="14" applyNumberFormat="1" applyFont="1" applyFill="1" applyBorder="1" applyAlignment="1" applyProtection="1">
      <alignment horizontal="right"/>
      <protection locked="0"/>
    </xf>
    <xf numFmtId="0" fontId="14" fillId="0" borderId="0" xfId="14" applyFont="1" applyBorder="1" applyAlignment="1" applyProtection="1"/>
    <xf numFmtId="165" fontId="10" fillId="0" borderId="0" xfId="14" applyNumberFormat="1" applyFont="1" applyFill="1" applyBorder="1" applyAlignment="1" applyProtection="1">
      <alignment horizontal="right"/>
    </xf>
    <xf numFmtId="0" fontId="10" fillId="0" borderId="0" xfId="14" applyFont="1" applyFill="1" applyBorder="1" applyProtection="1"/>
    <xf numFmtId="0" fontId="10" fillId="0" borderId="0" xfId="14" applyFont="1" applyFill="1" applyProtection="1"/>
    <xf numFmtId="0" fontId="13" fillId="0" borderId="0" xfId="2" applyNumberFormat="1" applyFont="1" applyFill="1" applyAlignment="1" applyProtection="1"/>
    <xf numFmtId="169" fontId="15" fillId="4" borderId="24" xfId="19" applyFont="1" applyFill="1" applyBorder="1" applyProtection="1">
      <protection locked="0"/>
    </xf>
    <xf numFmtId="169" fontId="15" fillId="4" borderId="26" xfId="19" applyFont="1" applyFill="1" applyBorder="1" applyProtection="1">
      <protection locked="0"/>
    </xf>
    <xf numFmtId="0" fontId="13" fillId="0" borderId="7" xfId="2" applyNumberFormat="1" applyFont="1" applyFill="1" applyBorder="1" applyAlignment="1" applyProtection="1"/>
    <xf numFmtId="0" fontId="13" fillId="0" borderId="0" xfId="2" applyNumberFormat="1" applyFont="1" applyFill="1" applyBorder="1" applyAlignment="1" applyProtection="1"/>
    <xf numFmtId="0" fontId="10" fillId="0" borderId="0" xfId="14" applyFont="1" applyFill="1" applyBorder="1" applyAlignment="1" applyProtection="1">
      <alignment wrapText="1"/>
    </xf>
    <xf numFmtId="0" fontId="9" fillId="0" borderId="0" xfId="14" applyFont="1" applyFill="1" applyBorder="1" applyAlignment="1" applyProtection="1">
      <alignment wrapText="1"/>
    </xf>
    <xf numFmtId="0" fontId="13" fillId="0" borderId="7" xfId="14" applyFont="1" applyBorder="1" applyAlignment="1" applyProtection="1">
      <alignment vertical="center" wrapText="1"/>
    </xf>
    <xf numFmtId="0" fontId="13" fillId="0" borderId="0" xfId="14" applyFont="1" applyBorder="1" applyAlignment="1" applyProtection="1">
      <alignment vertical="center" wrapText="1"/>
    </xf>
    <xf numFmtId="0" fontId="13" fillId="0" borderId="0" xfId="14" applyFont="1" applyFill="1" applyBorder="1" applyAlignment="1" applyProtection="1"/>
    <xf numFmtId="0" fontId="13" fillId="0" borderId="51" xfId="14" applyFont="1" applyBorder="1" applyAlignment="1" applyProtection="1">
      <alignment horizontal="center" vertical="center" wrapText="1"/>
    </xf>
    <xf numFmtId="0" fontId="13" fillId="0" borderId="52" xfId="14" applyFont="1" applyBorder="1" applyAlignment="1" applyProtection="1">
      <alignment horizontal="center" vertical="center" wrapText="1"/>
    </xf>
    <xf numFmtId="0" fontId="15" fillId="0" borderId="14" xfId="4" applyNumberFormat="1" applyFont="1" applyFill="1" applyBorder="1" applyAlignment="1" applyProtection="1">
      <alignment horizontal="right"/>
    </xf>
    <xf numFmtId="169" fontId="15" fillId="4" borderId="15" xfId="19" applyFont="1" applyFill="1" applyBorder="1" applyAlignment="1" applyProtection="1">
      <alignment horizontal="right"/>
      <protection locked="0"/>
    </xf>
    <xf numFmtId="169" fontId="15" fillId="4" borderId="17" xfId="19" applyFont="1" applyFill="1" applyBorder="1" applyAlignment="1" applyProtection="1">
      <alignment horizontal="right"/>
      <protection locked="0"/>
    </xf>
    <xf numFmtId="0" fontId="13" fillId="0" borderId="14" xfId="4" applyNumberFormat="1" applyFont="1" applyFill="1" applyBorder="1" applyAlignment="1" applyProtection="1">
      <alignment horizontal="left"/>
    </xf>
    <xf numFmtId="0" fontId="15" fillId="0" borderId="18" xfId="4" applyNumberFormat="1" applyFont="1" applyFill="1" applyBorder="1" applyAlignment="1" applyProtection="1">
      <alignment horizontal="right"/>
    </xf>
    <xf numFmtId="169" fontId="15" fillId="4" borderId="19" xfId="19" applyFont="1" applyFill="1" applyBorder="1" applyAlignment="1" applyProtection="1">
      <alignment horizontal="right"/>
      <protection locked="0"/>
    </xf>
    <xf numFmtId="169" fontId="15" fillId="4" borderId="21" xfId="19" applyFont="1" applyFill="1" applyBorder="1" applyAlignment="1" applyProtection="1">
      <alignment horizontal="right"/>
      <protection locked="0"/>
    </xf>
    <xf numFmtId="0" fontId="13" fillId="0" borderId="0" xfId="7" applyNumberFormat="1" applyFont="1" applyFill="1" applyBorder="1" applyAlignment="1" applyProtection="1"/>
    <xf numFmtId="0" fontId="13" fillId="0" borderId="41" xfId="4" applyNumberFormat="1" applyFont="1" applyFill="1" applyBorder="1" applyAlignment="1" applyProtection="1">
      <alignment horizontal="left"/>
    </xf>
    <xf numFmtId="0" fontId="15" fillId="0" borderId="41" xfId="4" applyNumberFormat="1" applyFont="1" applyFill="1" applyBorder="1" applyAlignment="1" applyProtection="1">
      <alignment horizontal="right"/>
    </xf>
    <xf numFmtId="169" fontId="15" fillId="4" borderId="43" xfId="19" applyFont="1" applyFill="1" applyBorder="1" applyAlignment="1" applyProtection="1">
      <alignment horizontal="right"/>
      <protection locked="0"/>
    </xf>
    <xf numFmtId="169" fontId="15" fillId="4" borderId="45" xfId="19" applyFont="1" applyFill="1" applyBorder="1" applyAlignment="1" applyProtection="1">
      <alignment horizontal="right"/>
      <protection locked="0"/>
    </xf>
    <xf numFmtId="169" fontId="15" fillId="4" borderId="30" xfId="19" applyFont="1" applyFill="1" applyBorder="1" applyAlignment="1" applyProtection="1">
      <alignment horizontal="right"/>
      <protection locked="0"/>
    </xf>
    <xf numFmtId="169" fontId="15" fillId="4" borderId="18" xfId="19" applyFont="1" applyFill="1" applyBorder="1" applyAlignment="1" applyProtection="1">
      <alignment horizontal="right"/>
      <protection locked="0"/>
    </xf>
    <xf numFmtId="169" fontId="15" fillId="4" borderId="41" xfId="19" applyFont="1" applyFill="1" applyBorder="1" applyAlignment="1" applyProtection="1">
      <alignment horizontal="right"/>
      <protection locked="0"/>
    </xf>
    <xf numFmtId="0" fontId="13" fillId="0" borderId="35" xfId="14" applyFont="1" applyFill="1" applyBorder="1" applyAlignment="1" applyProtection="1">
      <alignment horizontal="left" vertical="center"/>
    </xf>
    <xf numFmtId="169" fontId="15" fillId="4" borderId="11" xfId="19" applyFont="1" applyFill="1" applyBorder="1" applyAlignment="1" applyProtection="1">
      <protection locked="0"/>
    </xf>
    <xf numFmtId="169" fontId="15" fillId="4" borderId="13" xfId="19" applyFont="1" applyFill="1" applyBorder="1" applyAlignment="1" applyProtection="1">
      <protection locked="0"/>
    </xf>
    <xf numFmtId="169" fontId="15" fillId="4" borderId="28" xfId="19" applyFont="1" applyFill="1" applyBorder="1" applyAlignment="1" applyProtection="1">
      <protection locked="0"/>
    </xf>
    <xf numFmtId="0" fontId="10" fillId="0" borderId="0" xfId="14" applyFont="1" applyFill="1" applyAlignment="1" applyProtection="1">
      <alignment wrapText="1"/>
    </xf>
    <xf numFmtId="1" fontId="15" fillId="0" borderId="28" xfId="4" applyNumberFormat="1" applyFont="1" applyFill="1" applyBorder="1" applyAlignment="1" applyProtection="1"/>
    <xf numFmtId="164" fontId="15" fillId="4" borderId="30" xfId="21" applyNumberFormat="1" applyFont="1" applyFill="1" applyBorder="1" applyAlignment="1" applyProtection="1">
      <protection locked="0"/>
    </xf>
    <xf numFmtId="164" fontId="15" fillId="4" borderId="18" xfId="21" applyNumberFormat="1" applyFont="1" applyFill="1" applyBorder="1" applyAlignment="1" applyProtection="1">
      <protection locked="0"/>
    </xf>
    <xf numFmtId="164" fontId="15" fillId="4" borderId="10" xfId="21" applyNumberFormat="1" applyFont="1" applyFill="1" applyBorder="1" applyAlignment="1" applyProtection="1">
      <protection locked="0"/>
    </xf>
    <xf numFmtId="165" fontId="15" fillId="0" borderId="28" xfId="21" applyNumberFormat="1" applyFont="1" applyFill="1" applyBorder="1" applyAlignment="1" applyProtection="1"/>
    <xf numFmtId="0" fontId="15" fillId="0" borderId="53" xfId="4" applyNumberFormat="1" applyFont="1" applyFill="1" applyBorder="1" applyAlignment="1" applyProtection="1"/>
    <xf numFmtId="0" fontId="15" fillId="0" borderId="11" xfId="4" applyNumberFormat="1" applyFont="1" applyFill="1" applyBorder="1" applyAlignment="1" applyProtection="1"/>
    <xf numFmtId="0" fontId="15" fillId="0" borderId="15" xfId="4" applyNumberFormat="1" applyFont="1" applyFill="1" applyBorder="1" applyAlignment="1" applyProtection="1">
      <alignment horizontal="right"/>
    </xf>
    <xf numFmtId="0" fontId="15" fillId="0" borderId="17" xfId="4" applyNumberFormat="1" applyFont="1" applyFill="1" applyBorder="1" applyAlignment="1" applyProtection="1">
      <alignment horizontal="right"/>
    </xf>
    <xf numFmtId="0" fontId="15" fillId="0" borderId="19" xfId="4" applyNumberFormat="1" applyFont="1" applyFill="1" applyBorder="1" applyAlignment="1" applyProtection="1">
      <alignment horizontal="right"/>
    </xf>
    <xf numFmtId="0" fontId="15" fillId="0" borderId="21" xfId="4" applyNumberFormat="1" applyFont="1" applyFill="1" applyBorder="1" applyAlignment="1" applyProtection="1">
      <alignment horizontal="right"/>
    </xf>
    <xf numFmtId="0" fontId="15" fillId="0" borderId="43" xfId="4" applyNumberFormat="1" applyFont="1" applyFill="1" applyBorder="1" applyAlignment="1" applyProtection="1">
      <alignment horizontal="right"/>
    </xf>
    <xf numFmtId="0" fontId="15" fillId="0" borderId="45" xfId="4" applyNumberFormat="1" applyFont="1" applyFill="1" applyBorder="1" applyAlignment="1" applyProtection="1">
      <alignment horizontal="right"/>
    </xf>
    <xf numFmtId="164" fontId="15" fillId="4" borderId="14" xfId="21" applyNumberFormat="1" applyFont="1" applyFill="1" applyBorder="1" applyAlignment="1" applyProtection="1">
      <protection locked="0"/>
    </xf>
    <xf numFmtId="164" fontId="15" fillId="4" borderId="41" xfId="21" applyNumberFormat="1" applyFont="1" applyFill="1" applyBorder="1" applyAlignment="1" applyProtection="1">
      <protection locked="0"/>
    </xf>
    <xf numFmtId="165" fontId="13" fillId="0" borderId="0" xfId="7" applyNumberFormat="1" applyFont="1" applyFill="1" applyBorder="1" applyAlignment="1" applyProtection="1"/>
    <xf numFmtId="169" fontId="19" fillId="0" borderId="0" xfId="19" applyFont="1" applyFill="1" applyBorder="1" applyAlignment="1" applyProtection="1"/>
    <xf numFmtId="169" fontId="10" fillId="0" borderId="0" xfId="19" applyFont="1" applyFill="1" applyBorder="1" applyAlignment="1" applyProtection="1"/>
    <xf numFmtId="0" fontId="19" fillId="0" borderId="0" xfId="14" applyFont="1" applyAlignment="1" applyProtection="1"/>
    <xf numFmtId="0" fontId="19" fillId="0" borderId="0" xfId="14" applyFont="1" applyProtection="1"/>
    <xf numFmtId="0" fontId="13" fillId="0" borderId="8" xfId="7" applyNumberFormat="1" applyFont="1" applyFill="1" applyBorder="1" applyAlignment="1" applyProtection="1">
      <alignment horizontal="center" vertical="center" wrapText="1"/>
    </xf>
    <xf numFmtId="0" fontId="13" fillId="0" borderId="11" xfId="7" applyNumberFormat="1" applyFont="1" applyFill="1" applyBorder="1" applyAlignment="1" applyProtection="1">
      <alignment horizontal="center" vertical="center"/>
    </xf>
    <xf numFmtId="0" fontId="13" fillId="0" borderId="13" xfId="7" applyNumberFormat="1" applyFont="1" applyFill="1" applyBorder="1" applyAlignment="1" applyProtection="1">
      <alignment horizontal="center" vertical="center"/>
    </xf>
    <xf numFmtId="0" fontId="14" fillId="0" borderId="5" xfId="14" applyNumberFormat="1" applyFont="1" applyFill="1" applyBorder="1" applyAlignment="1" applyProtection="1">
      <alignment horizontal="center" vertical="center"/>
    </xf>
    <xf numFmtId="0" fontId="13" fillId="0" borderId="5" xfId="14" applyNumberFormat="1" applyFont="1" applyFill="1" applyBorder="1" applyAlignment="1" applyProtection="1">
      <alignment horizontal="center" vertical="center"/>
    </xf>
    <xf numFmtId="0" fontId="13" fillId="0" borderId="6" xfId="14" applyNumberFormat="1" applyFont="1" applyFill="1" applyBorder="1" applyAlignment="1" applyProtection="1">
      <alignment horizontal="center" vertical="center"/>
    </xf>
    <xf numFmtId="165" fontId="15" fillId="0" borderId="3" xfId="14" applyNumberFormat="1" applyFont="1" applyBorder="1" applyAlignment="1" applyProtection="1">
      <alignment vertical="center" wrapText="1"/>
    </xf>
    <xf numFmtId="165" fontId="15" fillId="0" borderId="51" xfId="14" applyNumberFormat="1" applyFont="1" applyBorder="1" applyAlignment="1" applyProtection="1">
      <alignment vertical="center" wrapText="1"/>
    </xf>
    <xf numFmtId="165" fontId="15" fillId="0" borderId="52" xfId="14" applyNumberFormat="1" applyFont="1" applyBorder="1" applyAlignment="1" applyProtection="1">
      <alignment vertical="center" wrapText="1"/>
    </xf>
    <xf numFmtId="165" fontId="15" fillId="4" borderId="51" xfId="7" applyNumberFormat="1" applyFont="1" applyFill="1" applyBorder="1" applyAlignment="1" applyProtection="1">
      <protection locked="0"/>
    </xf>
    <xf numFmtId="165" fontId="15" fillId="4" borderId="52" xfId="7" applyNumberFormat="1" applyFont="1" applyFill="1" applyBorder="1" applyAlignment="1" applyProtection="1">
      <protection locked="0"/>
    </xf>
    <xf numFmtId="165" fontId="13" fillId="6" borderId="4" xfId="7" applyNumberFormat="1" applyFont="1" applyFill="1" applyBorder="1" applyAlignment="1" applyProtection="1">
      <alignment horizontal="center"/>
    </xf>
    <xf numFmtId="165" fontId="13" fillId="6" borderId="5" xfId="7" applyNumberFormat="1" applyFont="1" applyFill="1" applyBorder="1" applyAlignment="1" applyProtection="1">
      <alignment horizontal="center"/>
    </xf>
    <xf numFmtId="165" fontId="13" fillId="6" borderId="6" xfId="7" applyNumberFormat="1" applyFont="1" applyFill="1" applyBorder="1" applyAlignment="1" applyProtection="1">
      <alignment horizontal="center"/>
    </xf>
    <xf numFmtId="165" fontId="15" fillId="0" borderId="14" xfId="14" applyNumberFormat="1" applyFont="1" applyBorder="1" applyAlignment="1" applyProtection="1">
      <alignment vertical="center" wrapText="1"/>
    </xf>
    <xf numFmtId="165" fontId="15" fillId="0" borderId="15" xfId="14" applyNumberFormat="1" applyFont="1" applyBorder="1" applyAlignment="1" applyProtection="1">
      <alignment vertical="center" wrapText="1"/>
    </xf>
    <xf numFmtId="165" fontId="15" fillId="0" borderId="17" xfId="14" applyNumberFormat="1" applyFont="1" applyBorder="1" applyAlignment="1" applyProtection="1">
      <alignment vertical="center" wrapText="1"/>
    </xf>
    <xf numFmtId="165" fontId="15" fillId="4" borderId="15" xfId="7" applyNumberFormat="1" applyFont="1" applyFill="1" applyBorder="1" applyAlignment="1" applyProtection="1">
      <protection locked="0"/>
    </xf>
    <xf numFmtId="165" fontId="15" fillId="4" borderId="17" xfId="7" applyNumberFormat="1" applyFont="1" applyFill="1" applyBorder="1" applyAlignment="1" applyProtection="1">
      <protection locked="0"/>
    </xf>
    <xf numFmtId="0" fontId="15" fillId="0" borderId="18" xfId="14" applyFont="1" applyBorder="1" applyAlignment="1" applyProtection="1">
      <alignment vertical="center" wrapText="1"/>
    </xf>
    <xf numFmtId="0" fontId="15" fillId="0" borderId="19" xfId="14" applyFont="1" applyBorder="1" applyAlignment="1" applyProtection="1">
      <alignment vertical="center" wrapText="1"/>
    </xf>
    <xf numFmtId="0" fontId="15" fillId="0" borderId="21" xfId="14" applyFont="1" applyBorder="1" applyAlignment="1" applyProtection="1">
      <alignment vertical="center" wrapText="1"/>
    </xf>
    <xf numFmtId="165" fontId="15" fillId="4" borderId="19" xfId="7" applyNumberFormat="1" applyFont="1" applyFill="1" applyBorder="1" applyAlignment="1" applyProtection="1">
      <protection locked="0"/>
    </xf>
    <xf numFmtId="165" fontId="15" fillId="4" borderId="21" xfId="7" applyNumberFormat="1" applyFont="1" applyFill="1" applyBorder="1" applyAlignment="1" applyProtection="1">
      <protection locked="0"/>
    </xf>
    <xf numFmtId="0" fontId="15" fillId="0" borderId="14" xfId="14" applyFont="1" applyBorder="1" applyAlignment="1" applyProtection="1">
      <alignment vertical="center" wrapText="1"/>
    </xf>
    <xf numFmtId="0" fontId="15" fillId="0" borderId="15" xfId="14" applyFont="1" applyBorder="1" applyAlignment="1" applyProtection="1">
      <alignment vertical="center" wrapText="1"/>
    </xf>
    <xf numFmtId="0" fontId="15" fillId="0" borderId="17" xfId="14" applyFont="1" applyBorder="1" applyAlignment="1" applyProtection="1">
      <alignment vertical="center" wrapText="1"/>
    </xf>
    <xf numFmtId="0" fontId="15" fillId="0" borderId="18" xfId="14" applyFont="1" applyBorder="1" applyAlignment="1" applyProtection="1">
      <alignment horizontal="right" vertical="center" wrapText="1"/>
    </xf>
    <xf numFmtId="0" fontId="15" fillId="0" borderId="19" xfId="14" applyFont="1" applyBorder="1" applyAlignment="1" applyProtection="1">
      <alignment horizontal="right" vertical="center" wrapText="1"/>
    </xf>
    <xf numFmtId="0" fontId="15" fillId="0" borderId="21" xfId="14" applyFont="1" applyBorder="1" applyAlignment="1" applyProtection="1">
      <alignment horizontal="right" vertical="center" wrapText="1"/>
    </xf>
    <xf numFmtId="0" fontId="15" fillId="0" borderId="35" xfId="14" applyFont="1" applyBorder="1" applyAlignment="1" applyProtection="1">
      <alignment vertical="center" wrapText="1"/>
    </xf>
    <xf numFmtId="0" fontId="15" fillId="0" borderId="36" xfId="14" applyFont="1" applyBorder="1" applyAlignment="1" applyProtection="1">
      <alignment vertical="center" wrapText="1"/>
    </xf>
    <xf numFmtId="0" fontId="15" fillId="0" borderId="38" xfId="14" applyFont="1" applyBorder="1" applyAlignment="1" applyProtection="1">
      <alignment vertical="center" wrapText="1"/>
    </xf>
    <xf numFmtId="165" fontId="15" fillId="4" borderId="36" xfId="7" applyNumberFormat="1" applyFont="1" applyFill="1" applyBorder="1" applyAlignment="1" applyProtection="1">
      <protection locked="0"/>
    </xf>
    <xf numFmtId="165" fontId="15" fillId="4" borderId="38" xfId="7" applyNumberFormat="1" applyFont="1" applyFill="1" applyBorder="1" applyAlignment="1" applyProtection="1">
      <protection locked="0"/>
    </xf>
    <xf numFmtId="0" fontId="15" fillId="0" borderId="41" xfId="14" applyFont="1" applyFill="1" applyBorder="1" applyAlignment="1" applyProtection="1">
      <alignment vertical="center" wrapText="1"/>
    </xf>
    <xf numFmtId="0" fontId="15" fillId="0" borderId="43" xfId="14" applyFont="1" applyFill="1" applyBorder="1" applyAlignment="1" applyProtection="1">
      <alignment vertical="center" wrapText="1"/>
    </xf>
    <xf numFmtId="0" fontId="15" fillId="0" borderId="45" xfId="14" applyFont="1" applyFill="1" applyBorder="1" applyAlignment="1" applyProtection="1">
      <alignment vertical="center" wrapText="1"/>
    </xf>
    <xf numFmtId="165" fontId="15" fillId="4" borderId="43" xfId="7" applyNumberFormat="1" applyFont="1" applyFill="1" applyBorder="1" applyAlignment="1" applyProtection="1">
      <protection locked="0"/>
    </xf>
    <xf numFmtId="165" fontId="15" fillId="4" borderId="45" xfId="7" applyNumberFormat="1" applyFont="1" applyFill="1" applyBorder="1" applyAlignment="1" applyProtection="1">
      <protection locked="0"/>
    </xf>
    <xf numFmtId="165" fontId="15" fillId="4" borderId="14" xfId="7" applyNumberFormat="1" applyFont="1" applyFill="1" applyBorder="1" applyAlignment="1" applyProtection="1">
      <protection locked="0"/>
    </xf>
    <xf numFmtId="165" fontId="15" fillId="4" borderId="18" xfId="7" applyNumberFormat="1" applyFont="1" applyFill="1" applyBorder="1" applyAlignment="1" applyProtection="1">
      <protection locked="0"/>
    </xf>
    <xf numFmtId="165" fontId="15" fillId="6" borderId="4" xfId="7" applyNumberFormat="1" applyFont="1" applyFill="1" applyBorder="1" applyAlignment="1" applyProtection="1">
      <alignment horizontal="center"/>
    </xf>
    <xf numFmtId="165" fontId="15" fillId="6" borderId="5" xfId="7" applyNumberFormat="1" applyFont="1" applyFill="1" applyBorder="1" applyAlignment="1" applyProtection="1">
      <alignment horizontal="center"/>
    </xf>
    <xf numFmtId="165" fontId="15" fillId="4" borderId="35" xfId="7" applyNumberFormat="1" applyFont="1" applyFill="1" applyBorder="1" applyAlignment="1" applyProtection="1">
      <protection locked="0"/>
    </xf>
    <xf numFmtId="165" fontId="15" fillId="4" borderId="41" xfId="7" applyNumberFormat="1" applyFont="1" applyFill="1" applyBorder="1" applyAlignment="1" applyProtection="1">
      <protection locked="0"/>
    </xf>
    <xf numFmtId="165" fontId="15" fillId="0" borderId="19" xfId="14" applyNumberFormat="1" applyFont="1" applyBorder="1" applyAlignment="1" applyProtection="1">
      <alignment vertical="center" wrapText="1"/>
    </xf>
    <xf numFmtId="165" fontId="15" fillId="6" borderId="6" xfId="7" applyNumberFormat="1" applyFont="1" applyFill="1" applyBorder="1" applyAlignment="1" applyProtection="1">
      <alignment horizontal="center"/>
    </xf>
    <xf numFmtId="0" fontId="13" fillId="0" borderId="0" xfId="14" applyFont="1" applyBorder="1" applyAlignment="1" applyProtection="1">
      <alignment wrapText="1"/>
    </xf>
    <xf numFmtId="0" fontId="19" fillId="0" borderId="0" xfId="14" applyFont="1" applyFill="1" applyProtection="1"/>
    <xf numFmtId="0" fontId="13" fillId="0" borderId="28" xfId="14" applyNumberFormat="1" applyFont="1" applyFill="1" applyBorder="1" applyAlignment="1" applyProtection="1">
      <alignment horizontal="center" vertical="center" wrapText="1"/>
    </xf>
    <xf numFmtId="0" fontId="13" fillId="0" borderId="28" xfId="14" quotePrefix="1" applyNumberFormat="1" applyFont="1" applyFill="1" applyBorder="1" applyAlignment="1" applyProtection="1">
      <alignment horizontal="center" vertical="center" wrapText="1"/>
    </xf>
    <xf numFmtId="0" fontId="15" fillId="0" borderId="41" xfId="14" applyFont="1" applyBorder="1" applyAlignment="1" applyProtection="1">
      <alignment vertical="center" wrapText="1"/>
    </xf>
    <xf numFmtId="0" fontId="9" fillId="0" borderId="0" xfId="3" applyNumberFormat="1" applyFont="1" applyFill="1" applyBorder="1" applyAlignment="1" applyProtection="1">
      <alignment horizontal="left"/>
    </xf>
    <xf numFmtId="0" fontId="15" fillId="6" borderId="24" xfId="4" applyNumberFormat="1" applyFont="1" applyFill="1" applyBorder="1" applyAlignment="1" applyProtection="1">
      <alignment horizontal="right"/>
    </xf>
    <xf numFmtId="164" fontId="15" fillId="6" borderId="25" xfId="21" applyNumberFormat="1" applyFont="1" applyFill="1" applyBorder="1" applyAlignment="1" applyProtection="1">
      <alignment horizontal="right"/>
    </xf>
    <xf numFmtId="0" fontId="15" fillId="6" borderId="25" xfId="14" applyFont="1" applyFill="1" applyBorder="1" applyAlignment="1" applyProtection="1">
      <alignment horizontal="right" vertical="center"/>
    </xf>
    <xf numFmtId="0" fontId="15" fillId="6" borderId="25" xfId="14" applyFont="1" applyFill="1" applyBorder="1" applyAlignment="1" applyProtection="1">
      <alignment horizontal="right"/>
    </xf>
    <xf numFmtId="0" fontId="15" fillId="6" borderId="26" xfId="14" applyFont="1" applyFill="1" applyBorder="1" applyAlignment="1" applyProtection="1">
      <alignment horizontal="right"/>
    </xf>
    <xf numFmtId="0" fontId="13" fillId="0" borderId="7" xfId="4" applyNumberFormat="1" applyFont="1" applyFill="1" applyBorder="1" applyAlignment="1" applyProtection="1">
      <alignment horizontal="right"/>
    </xf>
    <xf numFmtId="0" fontId="13" fillId="0" borderId="5" xfId="4" applyNumberFormat="1" applyFont="1" applyFill="1" applyBorder="1" applyAlignment="1" applyProtection="1">
      <alignment horizontal="left"/>
    </xf>
    <xf numFmtId="164" fontId="13" fillId="0" borderId="0" xfId="21" applyNumberFormat="1" applyFont="1" applyFill="1" applyBorder="1" applyAlignment="1" applyProtection="1"/>
    <xf numFmtId="165" fontId="15" fillId="6" borderId="19" xfId="7" applyNumberFormat="1" applyFont="1" applyFill="1" applyBorder="1" applyAlignment="1" applyProtection="1"/>
    <xf numFmtId="165" fontId="15" fillId="6" borderId="21" xfId="7" applyNumberFormat="1" applyFont="1" applyFill="1" applyBorder="1" applyAlignment="1" applyProtection="1"/>
    <xf numFmtId="165" fontId="15" fillId="6" borderId="18" xfId="7" applyNumberFormat="1" applyFont="1" applyFill="1" applyBorder="1" applyAlignment="1" applyProtection="1"/>
    <xf numFmtId="0" fontId="13" fillId="0" borderId="28" xfId="14" applyFont="1" applyFill="1" applyBorder="1" applyAlignment="1" applyProtection="1">
      <alignment horizontal="center" vertical="center" wrapText="1"/>
    </xf>
    <xf numFmtId="0" fontId="13" fillId="0" borderId="5" xfId="14" applyFont="1" applyBorder="1" applyAlignment="1" applyProtection="1">
      <alignment horizontal="left" vertical="center" wrapText="1"/>
    </xf>
    <xf numFmtId="0" fontId="13" fillId="0" borderId="6" xfId="14" applyFont="1" applyBorder="1" applyAlignment="1" applyProtection="1">
      <alignment horizontal="left" vertical="center" wrapText="1"/>
    </xf>
    <xf numFmtId="0" fontId="13" fillId="0" borderId="3" xfId="14" applyFont="1" applyBorder="1" applyAlignment="1" applyProtection="1">
      <alignment horizontal="left" vertical="center"/>
    </xf>
    <xf numFmtId="0" fontId="13" fillId="0" borderId="27" xfId="14" applyFont="1" applyBorder="1" applyAlignment="1" applyProtection="1">
      <alignment horizontal="left" vertical="center"/>
    </xf>
    <xf numFmtId="0" fontId="13" fillId="0" borderId="4" xfId="14" applyFont="1" applyFill="1" applyBorder="1" applyAlignment="1" applyProtection="1">
      <alignment horizontal="left" vertical="center"/>
    </xf>
    <xf numFmtId="0" fontId="13" fillId="0" borderId="6" xfId="14" applyFont="1" applyFill="1" applyBorder="1" applyAlignment="1" applyProtection="1">
      <alignment horizontal="left" vertical="center"/>
    </xf>
    <xf numFmtId="0" fontId="13" fillId="0" borderId="1" xfId="14" applyFont="1" applyFill="1" applyBorder="1" applyAlignment="1" applyProtection="1">
      <alignment horizontal="center" vertical="center" wrapText="1"/>
    </xf>
    <xf numFmtId="0" fontId="13" fillId="0" borderId="2" xfId="14" applyFont="1" applyFill="1" applyBorder="1" applyAlignment="1" applyProtection="1">
      <alignment horizontal="center" vertical="center" wrapText="1"/>
    </xf>
    <xf numFmtId="0" fontId="13" fillId="0" borderId="7" xfId="14" applyFont="1" applyFill="1" applyBorder="1" applyAlignment="1" applyProtection="1">
      <alignment horizontal="center" vertical="center" wrapText="1"/>
    </xf>
    <xf numFmtId="0" fontId="13" fillId="0" borderId="50" xfId="14" applyFont="1" applyFill="1" applyBorder="1" applyAlignment="1" applyProtection="1">
      <alignment horizontal="center" vertical="center" wrapText="1"/>
    </xf>
    <xf numFmtId="0" fontId="13" fillId="0" borderId="7" xfId="14" applyFont="1" applyBorder="1" applyAlignment="1" applyProtection="1">
      <alignment horizontal="center" vertical="center" wrapText="1"/>
    </xf>
    <xf numFmtId="0" fontId="13" fillId="0" borderId="50" xfId="14" applyFont="1" applyBorder="1" applyAlignment="1" applyProtection="1">
      <alignment horizontal="center" vertical="center" wrapText="1"/>
    </xf>
    <xf numFmtId="0" fontId="13" fillId="0" borderId="49" xfId="14" applyFont="1" applyFill="1" applyBorder="1" applyAlignment="1" applyProtection="1">
      <alignment horizontal="center" vertical="center" wrapText="1"/>
    </xf>
    <xf numFmtId="0" fontId="13" fillId="0" borderId="0" xfId="14" applyFont="1" applyFill="1" applyBorder="1" applyAlignment="1" applyProtection="1">
      <alignment horizontal="center" vertical="center" wrapText="1"/>
    </xf>
    <xf numFmtId="0" fontId="13" fillId="0" borderId="8" xfId="14" applyFont="1" applyFill="1" applyBorder="1" applyAlignment="1" applyProtection="1">
      <alignment horizontal="left" vertical="center"/>
    </xf>
    <xf numFmtId="0" fontId="13" fillId="0" borderId="9" xfId="14" applyFont="1" applyFill="1" applyBorder="1" applyAlignment="1" applyProtection="1">
      <alignment horizontal="left" vertical="center"/>
    </xf>
    <xf numFmtId="0" fontId="13" fillId="0" borderId="4" xfId="14" applyFont="1" applyFill="1" applyBorder="1" applyAlignment="1" applyProtection="1">
      <alignment horizontal="center" vertical="center"/>
    </xf>
    <xf numFmtId="0" fontId="13" fillId="0" borderId="6" xfId="14" applyFont="1" applyFill="1" applyBorder="1" applyAlignment="1" applyProtection="1">
      <alignment horizontal="center" vertical="center"/>
    </xf>
    <xf numFmtId="0" fontId="13" fillId="0" borderId="47" xfId="14" applyFont="1" applyFill="1" applyBorder="1" applyAlignment="1" applyProtection="1">
      <alignment horizontal="left" vertical="center"/>
    </xf>
    <xf numFmtId="0" fontId="13" fillId="0" borderId="48" xfId="14" applyFont="1" applyFill="1" applyBorder="1" applyAlignment="1" applyProtection="1">
      <alignment horizontal="left" vertical="center"/>
    </xf>
    <xf numFmtId="0" fontId="13" fillId="0" borderId="4" xfId="14" applyFont="1" applyBorder="1" applyAlignment="1" applyProtection="1">
      <alignment horizontal="center" vertical="center"/>
    </xf>
    <xf numFmtId="0" fontId="13" fillId="0" borderId="6" xfId="14" applyFont="1" applyBorder="1" applyAlignment="1" applyProtection="1">
      <alignment horizontal="center" vertical="center"/>
    </xf>
    <xf numFmtId="0" fontId="13" fillId="0" borderId="1" xfId="14" applyFont="1" applyFill="1" applyBorder="1" applyAlignment="1" applyProtection="1">
      <alignment horizontal="center" vertical="center"/>
    </xf>
    <xf numFmtId="0" fontId="13" fillId="0" borderId="2" xfId="14" applyFont="1" applyFill="1" applyBorder="1" applyAlignment="1" applyProtection="1">
      <alignment horizontal="center" vertical="center"/>
    </xf>
    <xf numFmtId="0" fontId="13" fillId="0" borderId="8" xfId="14" applyFont="1" applyFill="1" applyBorder="1" applyAlignment="1" applyProtection="1">
      <alignment horizontal="center" vertical="center"/>
    </xf>
    <xf numFmtId="0" fontId="13" fillId="0" borderId="9" xfId="14" applyFont="1" applyFill="1" applyBorder="1" applyAlignment="1" applyProtection="1">
      <alignment horizontal="center" vertical="center"/>
    </xf>
    <xf numFmtId="0" fontId="13" fillId="0" borderId="14" xfId="14" applyFont="1" applyFill="1" applyBorder="1" applyAlignment="1" applyProtection="1">
      <alignment horizontal="left" vertical="center" wrapText="1"/>
    </xf>
    <xf numFmtId="0" fontId="13" fillId="0" borderId="18" xfId="14" applyFont="1" applyFill="1" applyBorder="1" applyAlignment="1" applyProtection="1">
      <alignment horizontal="left" vertical="center" wrapText="1"/>
    </xf>
    <xf numFmtId="0" fontId="13" fillId="0" borderId="35" xfId="14" applyFont="1" applyFill="1" applyBorder="1" applyAlignment="1" applyProtection="1">
      <alignment horizontal="left" vertical="center" wrapText="1"/>
    </xf>
    <xf numFmtId="0" fontId="13" fillId="0" borderId="5" xfId="14" applyFont="1" applyBorder="1" applyAlignment="1" applyProtection="1">
      <alignment horizontal="center" vertical="center"/>
    </xf>
    <xf numFmtId="0" fontId="13" fillId="0" borderId="4" xfId="14" applyFont="1" applyBorder="1" applyAlignment="1" applyProtection="1">
      <alignment horizontal="center" vertical="center" wrapText="1"/>
    </xf>
    <xf numFmtId="0" fontId="13" fillId="0" borderId="6" xfId="14" applyFont="1" applyBorder="1" applyAlignment="1" applyProtection="1">
      <alignment horizontal="center" vertical="center" wrapText="1"/>
    </xf>
    <xf numFmtId="0" fontId="13" fillId="0" borderId="5" xfId="14" applyFont="1" applyBorder="1" applyAlignment="1" applyProtection="1">
      <alignment horizontal="center" vertical="center" wrapText="1"/>
    </xf>
    <xf numFmtId="0" fontId="13" fillId="0" borderId="3" xfId="14" applyFont="1" applyBorder="1" applyAlignment="1" applyProtection="1">
      <alignment horizontal="center" vertical="center" wrapText="1"/>
    </xf>
    <xf numFmtId="0" fontId="13" fillId="0" borderId="10" xfId="14" applyFont="1" applyBorder="1" applyAlignment="1" applyProtection="1">
      <alignment horizontal="center" vertical="center" wrapText="1"/>
    </xf>
    <xf numFmtId="0" fontId="13" fillId="0" borderId="14" xfId="14" applyFont="1" applyBorder="1" applyAlignment="1" applyProtection="1">
      <alignment horizontal="left"/>
    </xf>
    <xf numFmtId="0" fontId="13" fillId="0" borderId="41" xfId="14" applyFont="1" applyBorder="1" applyAlignment="1" applyProtection="1">
      <alignment horizontal="left" vertical="center" wrapText="1"/>
    </xf>
    <xf numFmtId="0" fontId="3" fillId="0" borderId="0" xfId="14" applyFont="1" applyFill="1" applyBorder="1" applyAlignment="1" applyProtection="1">
      <alignment horizontal="center" vertical="center" wrapText="1"/>
    </xf>
    <xf numFmtId="0" fontId="3" fillId="0" borderId="0" xfId="14" applyFont="1" applyFill="1" applyBorder="1" applyAlignment="1" applyProtection="1">
      <alignment horizontal="center" vertical="center"/>
    </xf>
    <xf numFmtId="0" fontId="13" fillId="0" borderId="3" xfId="14" applyFont="1" applyFill="1" applyBorder="1" applyAlignment="1" applyProtection="1">
      <alignment horizontal="center" vertical="center" wrapText="1"/>
    </xf>
    <xf numFmtId="0" fontId="13" fillId="0" borderId="10" xfId="14" applyFont="1" applyFill="1" applyBorder="1" applyAlignment="1" applyProtection="1">
      <alignment horizontal="center" vertical="center" wrapText="1"/>
    </xf>
    <xf numFmtId="0" fontId="13" fillId="0" borderId="28" xfId="14" applyFont="1" applyBorder="1" applyAlignment="1" applyProtection="1">
      <alignment horizontal="center" vertical="center" wrapText="1"/>
    </xf>
    <xf numFmtId="0" fontId="13" fillId="0" borderId="54" xfId="14" applyFont="1" applyFill="1" applyBorder="1" applyAlignment="1" applyProtection="1">
      <alignment horizontal="center" vertical="center" wrapText="1"/>
    </xf>
    <xf numFmtId="0" fontId="13" fillId="0" borderId="27" xfId="14" applyFont="1" applyBorder="1" applyAlignment="1" applyProtection="1">
      <alignment horizontal="center" vertical="center" wrapText="1"/>
    </xf>
    <xf numFmtId="0" fontId="13" fillId="0" borderId="4" xfId="14" applyFont="1" applyBorder="1" applyAlignment="1" applyProtection="1">
      <alignment horizontal="center"/>
    </xf>
    <xf numFmtId="0" fontId="13" fillId="0" borderId="5" xfId="14" applyFont="1" applyBorder="1" applyAlignment="1" applyProtection="1">
      <alignment horizontal="center"/>
    </xf>
    <xf numFmtId="0" fontId="13" fillId="0" borderId="6" xfId="14" applyFont="1" applyBorder="1" applyAlignment="1" applyProtection="1">
      <alignment horizontal="center"/>
    </xf>
    <xf numFmtId="0" fontId="13" fillId="0" borderId="8" xfId="14" applyFont="1" applyFill="1" applyBorder="1" applyAlignment="1" applyProtection="1">
      <alignment horizontal="center" vertical="center" wrapText="1"/>
    </xf>
    <xf numFmtId="0" fontId="13" fillId="0" borderId="9" xfId="14" applyFont="1" applyFill="1" applyBorder="1" applyAlignment="1" applyProtection="1">
      <alignment horizontal="center" vertical="center" wrapText="1"/>
    </xf>
    <xf numFmtId="0" fontId="13" fillId="0" borderId="1" xfId="14" applyNumberFormat="1" applyFont="1" applyFill="1" applyBorder="1" applyAlignment="1" applyProtection="1">
      <alignment horizontal="center" vertical="center"/>
    </xf>
    <xf numFmtId="0" fontId="13" fillId="0" borderId="8" xfId="14" applyNumberFormat="1" applyFont="1" applyFill="1" applyBorder="1" applyAlignment="1" applyProtection="1">
      <alignment horizontal="center" vertical="center"/>
    </xf>
    <xf numFmtId="0" fontId="13" fillId="0" borderId="4" xfId="14" applyNumberFormat="1" applyFont="1" applyFill="1" applyBorder="1" applyAlignment="1" applyProtection="1">
      <alignment horizontal="center" vertical="center"/>
    </xf>
    <xf numFmtId="0" fontId="13" fillId="0" borderId="5" xfId="14" applyNumberFormat="1" applyFont="1" applyFill="1" applyBorder="1" applyAlignment="1" applyProtection="1">
      <alignment horizontal="center" vertical="center"/>
    </xf>
    <xf numFmtId="0" fontId="13" fillId="0" borderId="6" xfId="14" applyNumberFormat="1" applyFont="1" applyFill="1" applyBorder="1" applyAlignment="1" applyProtection="1">
      <alignment horizontal="center" vertical="center"/>
    </xf>
    <xf numFmtId="0" fontId="13" fillId="0" borderId="28" xfId="14" applyNumberFormat="1" applyFont="1" applyFill="1" applyBorder="1" applyAlignment="1" applyProtection="1">
      <alignment horizontal="center" vertical="center" wrapText="1"/>
    </xf>
  </cellXfs>
  <cellStyles count="23">
    <cellStyle name="Escribir" xfId="15"/>
    <cellStyle name="Escribir 2" xfId="16"/>
    <cellStyle name="Euro" xfId="10"/>
    <cellStyle name="Millares [0] 2" xfId="18"/>
    <cellStyle name="Millares [0] 3" xfId="6"/>
    <cellStyle name="Millares [0] 3 2" xfId="19"/>
    <cellStyle name="Millares [0] 4" xfId="13"/>
    <cellStyle name="Millares [0] 4 2" xfId="20"/>
    <cellStyle name="Millares [0] 5" xfId="17"/>
    <cellStyle name="Millares 2" xfId="5"/>
    <cellStyle name="Millares 2 2" xfId="21"/>
    <cellStyle name="Normal" xfId="0" builtinId="0"/>
    <cellStyle name="Normal 2" xfId="22"/>
    <cellStyle name="Normal 3" xfId="12"/>
    <cellStyle name="Normal 4" xfId="11"/>
    <cellStyle name="Normal 5" xfId="14"/>
    <cellStyle name="Normal_APS" xfId="4"/>
    <cellStyle name="Normal_REM 02-2002" xfId="2"/>
    <cellStyle name="Normal_REM 04-2002" xfId="7"/>
    <cellStyle name="Normal_REM 05-2002" xfId="8"/>
    <cellStyle name="Normal_REM 06-2002" xfId="9"/>
    <cellStyle name="Normal_REM 17-2002" xfId="3"/>
    <cellStyle name="Normal_RMC_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202.66\Compartida%20Natalia\REM%20A&#209;O%202010-HBL\a&#241;o%202010\REM%20A%20-2010\16108SA-10v1.0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202.66\Compartida%20Natalia\REM%20A&#209;O%202010-HBL\a&#241;o%202010\REM%20A%20-2010\16108SA-10v1.0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202.66\Compartida%20Natalia\REM%20A&#209;O%202010-HBL\a&#241;o%202010\REM%20A%20-2010\16108SA-10%20V1.1_25feb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202.66\Compartida%20Natalia\REM%20A&#209;O%202010-HBL\a&#241;o%202010\REM%20A%20-2010\16108SA-10%20V1.1_25feb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202.66\Compartida%20Natalia\REM%20A&#209;O%202010-HBL\a&#241;o%202010\REM%20A%20-2010\16108SA-10v1.0mayo-10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202.66\Compartida%20Natalia\REM%20A&#209;O%202010-HBL\a&#241;o%202010\REM%20A%20-2010\16108SA-10%20V1.1JUN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202.66\Compartida%20Natalia\REM%20A&#209;O%202010-HBL\a&#241;o%202010\REM%20A%20-2010\16108SA-10%20V1.1JUN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202.66\Compartida%20Natalia\REM%20A&#209;O%202010-HBL\a&#241;o%202010\REM%20A%20-2010\16108SA-10%20V1.1JUN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202.66\Compartida%20Natalia\REM%20A&#209;O%202010-HBL\a&#241;o%202010\REM%20A%20-2010\16108SA-10%20V1.1JUN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202.66\Compartida%20Natalia\REM%20A&#209;O%202010-HBL\a&#241;o%202010\REM%20A%20-2010\16108SA-10%20V1.1JUN-10-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202.66\Compartida%20Natalia\REM%20A&#209;O%202010-HBL\a&#241;o%202010\REM%20A%20-2010\16108SA-10%20V1.1JUN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4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16"/>
  <sheetViews>
    <sheetView tabSelected="1" topLeftCell="A139" workbookViewId="0">
      <selection activeCell="E150" sqref="E150"/>
    </sheetView>
  </sheetViews>
  <sheetFormatPr baseColWidth="10" defaultRowHeight="15" x14ac:dyDescent="0.2"/>
  <cols>
    <col min="1" max="1" width="22.7109375" style="260" customWidth="1"/>
    <col min="2" max="2" width="22.7109375" style="11" customWidth="1"/>
    <col min="3" max="12" width="10.28515625" style="11" customWidth="1"/>
    <col min="13" max="13" width="10.28515625" style="4" customWidth="1"/>
    <col min="14" max="20" width="10.28515625" style="11" customWidth="1"/>
    <col min="21" max="21" width="10.28515625" style="265" customWidth="1"/>
    <col min="22" max="22" width="10.28515625" style="266" customWidth="1"/>
    <col min="23" max="23" width="12.140625" style="266" customWidth="1"/>
    <col min="24" max="26" width="12.140625" style="266" hidden="1" customWidth="1"/>
    <col min="27" max="36" width="12.140625" style="265" hidden="1" customWidth="1"/>
    <col min="37" max="40" width="12.140625" style="267" hidden="1" customWidth="1"/>
    <col min="41" max="93" width="12.140625" style="265" customWidth="1"/>
    <col min="94" max="256" width="11.42578125" style="265"/>
    <col min="257" max="258" width="22.7109375" style="265" customWidth="1"/>
    <col min="259" max="278" width="10.28515625" style="265" customWidth="1"/>
    <col min="279" max="279" width="12.140625" style="265" customWidth="1"/>
    <col min="280" max="296" width="0" style="265" hidden="1" customWidth="1"/>
    <col min="297" max="349" width="12.140625" style="265" customWidth="1"/>
    <col min="350" max="512" width="11.42578125" style="265"/>
    <col min="513" max="514" width="22.7109375" style="265" customWidth="1"/>
    <col min="515" max="534" width="10.28515625" style="265" customWidth="1"/>
    <col min="535" max="535" width="12.140625" style="265" customWidth="1"/>
    <col min="536" max="552" width="0" style="265" hidden="1" customWidth="1"/>
    <col min="553" max="605" width="12.140625" style="265" customWidth="1"/>
    <col min="606" max="768" width="11.42578125" style="265"/>
    <col min="769" max="770" width="22.7109375" style="265" customWidth="1"/>
    <col min="771" max="790" width="10.28515625" style="265" customWidth="1"/>
    <col min="791" max="791" width="12.140625" style="265" customWidth="1"/>
    <col min="792" max="808" width="0" style="265" hidden="1" customWidth="1"/>
    <col min="809" max="861" width="12.140625" style="265" customWidth="1"/>
    <col min="862" max="1024" width="11.42578125" style="265"/>
    <col min="1025" max="1026" width="22.7109375" style="265" customWidth="1"/>
    <col min="1027" max="1046" width="10.28515625" style="265" customWidth="1"/>
    <col min="1047" max="1047" width="12.140625" style="265" customWidth="1"/>
    <col min="1048" max="1064" width="0" style="265" hidden="1" customWidth="1"/>
    <col min="1065" max="1117" width="12.140625" style="265" customWidth="1"/>
    <col min="1118" max="1280" width="11.42578125" style="265"/>
    <col min="1281" max="1282" width="22.7109375" style="265" customWidth="1"/>
    <col min="1283" max="1302" width="10.28515625" style="265" customWidth="1"/>
    <col min="1303" max="1303" width="12.140625" style="265" customWidth="1"/>
    <col min="1304" max="1320" width="0" style="265" hidden="1" customWidth="1"/>
    <col min="1321" max="1373" width="12.140625" style="265" customWidth="1"/>
    <col min="1374" max="1536" width="11.42578125" style="265"/>
    <col min="1537" max="1538" width="22.7109375" style="265" customWidth="1"/>
    <col min="1539" max="1558" width="10.28515625" style="265" customWidth="1"/>
    <col min="1559" max="1559" width="12.140625" style="265" customWidth="1"/>
    <col min="1560" max="1576" width="0" style="265" hidden="1" customWidth="1"/>
    <col min="1577" max="1629" width="12.140625" style="265" customWidth="1"/>
    <col min="1630" max="1792" width="11.42578125" style="265"/>
    <col min="1793" max="1794" width="22.7109375" style="265" customWidth="1"/>
    <col min="1795" max="1814" width="10.28515625" style="265" customWidth="1"/>
    <col min="1815" max="1815" width="12.140625" style="265" customWidth="1"/>
    <col min="1816" max="1832" width="0" style="265" hidden="1" customWidth="1"/>
    <col min="1833" max="1885" width="12.140625" style="265" customWidth="1"/>
    <col min="1886" max="2048" width="11.42578125" style="265"/>
    <col min="2049" max="2050" width="22.7109375" style="265" customWidth="1"/>
    <col min="2051" max="2070" width="10.28515625" style="265" customWidth="1"/>
    <col min="2071" max="2071" width="12.140625" style="265" customWidth="1"/>
    <col min="2072" max="2088" width="0" style="265" hidden="1" customWidth="1"/>
    <col min="2089" max="2141" width="12.140625" style="265" customWidth="1"/>
    <col min="2142" max="2304" width="11.42578125" style="265"/>
    <col min="2305" max="2306" width="22.7109375" style="265" customWidth="1"/>
    <col min="2307" max="2326" width="10.28515625" style="265" customWidth="1"/>
    <col min="2327" max="2327" width="12.140625" style="265" customWidth="1"/>
    <col min="2328" max="2344" width="0" style="265" hidden="1" customWidth="1"/>
    <col min="2345" max="2397" width="12.140625" style="265" customWidth="1"/>
    <col min="2398" max="2560" width="11.42578125" style="265"/>
    <col min="2561" max="2562" width="22.7109375" style="265" customWidth="1"/>
    <col min="2563" max="2582" width="10.28515625" style="265" customWidth="1"/>
    <col min="2583" max="2583" width="12.140625" style="265" customWidth="1"/>
    <col min="2584" max="2600" width="0" style="265" hidden="1" customWidth="1"/>
    <col min="2601" max="2653" width="12.140625" style="265" customWidth="1"/>
    <col min="2654" max="2816" width="11.42578125" style="265"/>
    <col min="2817" max="2818" width="22.7109375" style="265" customWidth="1"/>
    <col min="2819" max="2838" width="10.28515625" style="265" customWidth="1"/>
    <col min="2839" max="2839" width="12.140625" style="265" customWidth="1"/>
    <col min="2840" max="2856" width="0" style="265" hidden="1" customWidth="1"/>
    <col min="2857" max="2909" width="12.140625" style="265" customWidth="1"/>
    <col min="2910" max="3072" width="11.42578125" style="265"/>
    <col min="3073" max="3074" width="22.7109375" style="265" customWidth="1"/>
    <col min="3075" max="3094" width="10.28515625" style="265" customWidth="1"/>
    <col min="3095" max="3095" width="12.140625" style="265" customWidth="1"/>
    <col min="3096" max="3112" width="0" style="265" hidden="1" customWidth="1"/>
    <col min="3113" max="3165" width="12.140625" style="265" customWidth="1"/>
    <col min="3166" max="3328" width="11.42578125" style="265"/>
    <col min="3329" max="3330" width="22.7109375" style="265" customWidth="1"/>
    <col min="3331" max="3350" width="10.28515625" style="265" customWidth="1"/>
    <col min="3351" max="3351" width="12.140625" style="265" customWidth="1"/>
    <col min="3352" max="3368" width="0" style="265" hidden="1" customWidth="1"/>
    <col min="3369" max="3421" width="12.140625" style="265" customWidth="1"/>
    <col min="3422" max="3584" width="11.42578125" style="265"/>
    <col min="3585" max="3586" width="22.7109375" style="265" customWidth="1"/>
    <col min="3587" max="3606" width="10.28515625" style="265" customWidth="1"/>
    <col min="3607" max="3607" width="12.140625" style="265" customWidth="1"/>
    <col min="3608" max="3624" width="0" style="265" hidden="1" customWidth="1"/>
    <col min="3625" max="3677" width="12.140625" style="265" customWidth="1"/>
    <col min="3678" max="3840" width="11.42578125" style="265"/>
    <col min="3841" max="3842" width="22.7109375" style="265" customWidth="1"/>
    <col min="3843" max="3862" width="10.28515625" style="265" customWidth="1"/>
    <col min="3863" max="3863" width="12.140625" style="265" customWidth="1"/>
    <col min="3864" max="3880" width="0" style="265" hidden="1" customWidth="1"/>
    <col min="3881" max="3933" width="12.140625" style="265" customWidth="1"/>
    <col min="3934" max="4096" width="11.42578125" style="265"/>
    <col min="4097" max="4098" width="22.7109375" style="265" customWidth="1"/>
    <col min="4099" max="4118" width="10.28515625" style="265" customWidth="1"/>
    <col min="4119" max="4119" width="12.140625" style="265" customWidth="1"/>
    <col min="4120" max="4136" width="0" style="265" hidden="1" customWidth="1"/>
    <col min="4137" max="4189" width="12.140625" style="265" customWidth="1"/>
    <col min="4190" max="4352" width="11.42578125" style="265"/>
    <col min="4353" max="4354" width="22.7109375" style="265" customWidth="1"/>
    <col min="4355" max="4374" width="10.28515625" style="265" customWidth="1"/>
    <col min="4375" max="4375" width="12.140625" style="265" customWidth="1"/>
    <col min="4376" max="4392" width="0" style="265" hidden="1" customWidth="1"/>
    <col min="4393" max="4445" width="12.140625" style="265" customWidth="1"/>
    <col min="4446" max="4608" width="11.42578125" style="265"/>
    <col min="4609" max="4610" width="22.7109375" style="265" customWidth="1"/>
    <col min="4611" max="4630" width="10.28515625" style="265" customWidth="1"/>
    <col min="4631" max="4631" width="12.140625" style="265" customWidth="1"/>
    <col min="4632" max="4648" width="0" style="265" hidden="1" customWidth="1"/>
    <col min="4649" max="4701" width="12.140625" style="265" customWidth="1"/>
    <col min="4702" max="4864" width="11.42578125" style="265"/>
    <col min="4865" max="4866" width="22.7109375" style="265" customWidth="1"/>
    <col min="4867" max="4886" width="10.28515625" style="265" customWidth="1"/>
    <col min="4887" max="4887" width="12.140625" style="265" customWidth="1"/>
    <col min="4888" max="4904" width="0" style="265" hidden="1" customWidth="1"/>
    <col min="4905" max="4957" width="12.140625" style="265" customWidth="1"/>
    <col min="4958" max="5120" width="11.42578125" style="265"/>
    <col min="5121" max="5122" width="22.7109375" style="265" customWidth="1"/>
    <col min="5123" max="5142" width="10.28515625" style="265" customWidth="1"/>
    <col min="5143" max="5143" width="12.140625" style="265" customWidth="1"/>
    <col min="5144" max="5160" width="0" style="265" hidden="1" customWidth="1"/>
    <col min="5161" max="5213" width="12.140625" style="265" customWidth="1"/>
    <col min="5214" max="5376" width="11.42578125" style="265"/>
    <col min="5377" max="5378" width="22.7109375" style="265" customWidth="1"/>
    <col min="5379" max="5398" width="10.28515625" style="265" customWidth="1"/>
    <col min="5399" max="5399" width="12.140625" style="265" customWidth="1"/>
    <col min="5400" max="5416" width="0" style="265" hidden="1" customWidth="1"/>
    <col min="5417" max="5469" width="12.140625" style="265" customWidth="1"/>
    <col min="5470" max="5632" width="11.42578125" style="265"/>
    <col min="5633" max="5634" width="22.7109375" style="265" customWidth="1"/>
    <col min="5635" max="5654" width="10.28515625" style="265" customWidth="1"/>
    <col min="5655" max="5655" width="12.140625" style="265" customWidth="1"/>
    <col min="5656" max="5672" width="0" style="265" hidden="1" customWidth="1"/>
    <col min="5673" max="5725" width="12.140625" style="265" customWidth="1"/>
    <col min="5726" max="5888" width="11.42578125" style="265"/>
    <col min="5889" max="5890" width="22.7109375" style="265" customWidth="1"/>
    <col min="5891" max="5910" width="10.28515625" style="265" customWidth="1"/>
    <col min="5911" max="5911" width="12.140625" style="265" customWidth="1"/>
    <col min="5912" max="5928" width="0" style="265" hidden="1" customWidth="1"/>
    <col min="5929" max="5981" width="12.140625" style="265" customWidth="1"/>
    <col min="5982" max="6144" width="11.42578125" style="265"/>
    <col min="6145" max="6146" width="22.7109375" style="265" customWidth="1"/>
    <col min="6147" max="6166" width="10.28515625" style="265" customWidth="1"/>
    <col min="6167" max="6167" width="12.140625" style="265" customWidth="1"/>
    <col min="6168" max="6184" width="0" style="265" hidden="1" customWidth="1"/>
    <col min="6185" max="6237" width="12.140625" style="265" customWidth="1"/>
    <col min="6238" max="6400" width="11.42578125" style="265"/>
    <col min="6401" max="6402" width="22.7109375" style="265" customWidth="1"/>
    <col min="6403" max="6422" width="10.28515625" style="265" customWidth="1"/>
    <col min="6423" max="6423" width="12.140625" style="265" customWidth="1"/>
    <col min="6424" max="6440" width="0" style="265" hidden="1" customWidth="1"/>
    <col min="6441" max="6493" width="12.140625" style="265" customWidth="1"/>
    <col min="6494" max="6656" width="11.42578125" style="265"/>
    <col min="6657" max="6658" width="22.7109375" style="265" customWidth="1"/>
    <col min="6659" max="6678" width="10.28515625" style="265" customWidth="1"/>
    <col min="6679" max="6679" width="12.140625" style="265" customWidth="1"/>
    <col min="6680" max="6696" width="0" style="265" hidden="1" customWidth="1"/>
    <col min="6697" max="6749" width="12.140625" style="265" customWidth="1"/>
    <col min="6750" max="6912" width="11.42578125" style="265"/>
    <col min="6913" max="6914" width="22.7109375" style="265" customWidth="1"/>
    <col min="6915" max="6934" width="10.28515625" style="265" customWidth="1"/>
    <col min="6935" max="6935" width="12.140625" style="265" customWidth="1"/>
    <col min="6936" max="6952" width="0" style="265" hidden="1" customWidth="1"/>
    <col min="6953" max="7005" width="12.140625" style="265" customWidth="1"/>
    <col min="7006" max="7168" width="11.42578125" style="265"/>
    <col min="7169" max="7170" width="22.7109375" style="265" customWidth="1"/>
    <col min="7171" max="7190" width="10.28515625" style="265" customWidth="1"/>
    <col min="7191" max="7191" width="12.140625" style="265" customWidth="1"/>
    <col min="7192" max="7208" width="0" style="265" hidden="1" customWidth="1"/>
    <col min="7209" max="7261" width="12.140625" style="265" customWidth="1"/>
    <col min="7262" max="7424" width="11.42578125" style="265"/>
    <col min="7425" max="7426" width="22.7109375" style="265" customWidth="1"/>
    <col min="7427" max="7446" width="10.28515625" style="265" customWidth="1"/>
    <col min="7447" max="7447" width="12.140625" style="265" customWidth="1"/>
    <col min="7448" max="7464" width="0" style="265" hidden="1" customWidth="1"/>
    <col min="7465" max="7517" width="12.140625" style="265" customWidth="1"/>
    <col min="7518" max="7680" width="11.42578125" style="265"/>
    <col min="7681" max="7682" width="22.7109375" style="265" customWidth="1"/>
    <col min="7683" max="7702" width="10.28515625" style="265" customWidth="1"/>
    <col min="7703" max="7703" width="12.140625" style="265" customWidth="1"/>
    <col min="7704" max="7720" width="0" style="265" hidden="1" customWidth="1"/>
    <col min="7721" max="7773" width="12.140625" style="265" customWidth="1"/>
    <col min="7774" max="7936" width="11.42578125" style="265"/>
    <col min="7937" max="7938" width="22.7109375" style="265" customWidth="1"/>
    <col min="7939" max="7958" width="10.28515625" style="265" customWidth="1"/>
    <col min="7959" max="7959" width="12.140625" style="265" customWidth="1"/>
    <col min="7960" max="7976" width="0" style="265" hidden="1" customWidth="1"/>
    <col min="7977" max="8029" width="12.140625" style="265" customWidth="1"/>
    <col min="8030" max="8192" width="11.42578125" style="265"/>
    <col min="8193" max="8194" width="22.7109375" style="265" customWidth="1"/>
    <col min="8195" max="8214" width="10.28515625" style="265" customWidth="1"/>
    <col min="8215" max="8215" width="12.140625" style="265" customWidth="1"/>
    <col min="8216" max="8232" width="0" style="265" hidden="1" customWidth="1"/>
    <col min="8233" max="8285" width="12.140625" style="265" customWidth="1"/>
    <col min="8286" max="8448" width="11.42578125" style="265"/>
    <col min="8449" max="8450" width="22.7109375" style="265" customWidth="1"/>
    <col min="8451" max="8470" width="10.28515625" style="265" customWidth="1"/>
    <col min="8471" max="8471" width="12.140625" style="265" customWidth="1"/>
    <col min="8472" max="8488" width="0" style="265" hidden="1" customWidth="1"/>
    <col min="8489" max="8541" width="12.140625" style="265" customWidth="1"/>
    <col min="8542" max="8704" width="11.42578125" style="265"/>
    <col min="8705" max="8706" width="22.7109375" style="265" customWidth="1"/>
    <col min="8707" max="8726" width="10.28515625" style="265" customWidth="1"/>
    <col min="8727" max="8727" width="12.140625" style="265" customWidth="1"/>
    <col min="8728" max="8744" width="0" style="265" hidden="1" customWidth="1"/>
    <col min="8745" max="8797" width="12.140625" style="265" customWidth="1"/>
    <col min="8798" max="8960" width="11.42578125" style="265"/>
    <col min="8961" max="8962" width="22.7109375" style="265" customWidth="1"/>
    <col min="8963" max="8982" width="10.28515625" style="265" customWidth="1"/>
    <col min="8983" max="8983" width="12.140625" style="265" customWidth="1"/>
    <col min="8984" max="9000" width="0" style="265" hidden="1" customWidth="1"/>
    <col min="9001" max="9053" width="12.140625" style="265" customWidth="1"/>
    <col min="9054" max="9216" width="11.42578125" style="265"/>
    <col min="9217" max="9218" width="22.7109375" style="265" customWidth="1"/>
    <col min="9219" max="9238" width="10.28515625" style="265" customWidth="1"/>
    <col min="9239" max="9239" width="12.140625" style="265" customWidth="1"/>
    <col min="9240" max="9256" width="0" style="265" hidden="1" customWidth="1"/>
    <col min="9257" max="9309" width="12.140625" style="265" customWidth="1"/>
    <col min="9310" max="9472" width="11.42578125" style="265"/>
    <col min="9473" max="9474" width="22.7109375" style="265" customWidth="1"/>
    <col min="9475" max="9494" width="10.28515625" style="265" customWidth="1"/>
    <col min="9495" max="9495" width="12.140625" style="265" customWidth="1"/>
    <col min="9496" max="9512" width="0" style="265" hidden="1" customWidth="1"/>
    <col min="9513" max="9565" width="12.140625" style="265" customWidth="1"/>
    <col min="9566" max="9728" width="11.42578125" style="265"/>
    <col min="9729" max="9730" width="22.7109375" style="265" customWidth="1"/>
    <col min="9731" max="9750" width="10.28515625" style="265" customWidth="1"/>
    <col min="9751" max="9751" width="12.140625" style="265" customWidth="1"/>
    <col min="9752" max="9768" width="0" style="265" hidden="1" customWidth="1"/>
    <col min="9769" max="9821" width="12.140625" style="265" customWidth="1"/>
    <col min="9822" max="9984" width="11.42578125" style="265"/>
    <col min="9985" max="9986" width="22.7109375" style="265" customWidth="1"/>
    <col min="9987" max="10006" width="10.28515625" style="265" customWidth="1"/>
    <col min="10007" max="10007" width="12.140625" style="265" customWidth="1"/>
    <col min="10008" max="10024" width="0" style="265" hidden="1" customWidth="1"/>
    <col min="10025" max="10077" width="12.140625" style="265" customWidth="1"/>
    <col min="10078" max="10240" width="11.42578125" style="265"/>
    <col min="10241" max="10242" width="22.7109375" style="265" customWidth="1"/>
    <col min="10243" max="10262" width="10.28515625" style="265" customWidth="1"/>
    <col min="10263" max="10263" width="12.140625" style="265" customWidth="1"/>
    <col min="10264" max="10280" width="0" style="265" hidden="1" customWidth="1"/>
    <col min="10281" max="10333" width="12.140625" style="265" customWidth="1"/>
    <col min="10334" max="10496" width="11.42578125" style="265"/>
    <col min="10497" max="10498" width="22.7109375" style="265" customWidth="1"/>
    <col min="10499" max="10518" width="10.28515625" style="265" customWidth="1"/>
    <col min="10519" max="10519" width="12.140625" style="265" customWidth="1"/>
    <col min="10520" max="10536" width="0" style="265" hidden="1" customWidth="1"/>
    <col min="10537" max="10589" width="12.140625" style="265" customWidth="1"/>
    <col min="10590" max="10752" width="11.42578125" style="265"/>
    <col min="10753" max="10754" width="22.7109375" style="265" customWidth="1"/>
    <col min="10755" max="10774" width="10.28515625" style="265" customWidth="1"/>
    <col min="10775" max="10775" width="12.140625" style="265" customWidth="1"/>
    <col min="10776" max="10792" width="0" style="265" hidden="1" customWidth="1"/>
    <col min="10793" max="10845" width="12.140625" style="265" customWidth="1"/>
    <col min="10846" max="11008" width="11.42578125" style="265"/>
    <col min="11009" max="11010" width="22.7109375" style="265" customWidth="1"/>
    <col min="11011" max="11030" width="10.28515625" style="265" customWidth="1"/>
    <col min="11031" max="11031" width="12.140625" style="265" customWidth="1"/>
    <col min="11032" max="11048" width="0" style="265" hidden="1" customWidth="1"/>
    <col min="11049" max="11101" width="12.140625" style="265" customWidth="1"/>
    <col min="11102" max="11264" width="11.42578125" style="265"/>
    <col min="11265" max="11266" width="22.7109375" style="265" customWidth="1"/>
    <col min="11267" max="11286" width="10.28515625" style="265" customWidth="1"/>
    <col min="11287" max="11287" width="12.140625" style="265" customWidth="1"/>
    <col min="11288" max="11304" width="0" style="265" hidden="1" customWidth="1"/>
    <col min="11305" max="11357" width="12.140625" style="265" customWidth="1"/>
    <col min="11358" max="11520" width="11.42578125" style="265"/>
    <col min="11521" max="11522" width="22.7109375" style="265" customWidth="1"/>
    <col min="11523" max="11542" width="10.28515625" style="265" customWidth="1"/>
    <col min="11543" max="11543" width="12.140625" style="265" customWidth="1"/>
    <col min="11544" max="11560" width="0" style="265" hidden="1" customWidth="1"/>
    <col min="11561" max="11613" width="12.140625" style="265" customWidth="1"/>
    <col min="11614" max="11776" width="11.42578125" style="265"/>
    <col min="11777" max="11778" width="22.7109375" style="265" customWidth="1"/>
    <col min="11779" max="11798" width="10.28515625" style="265" customWidth="1"/>
    <col min="11799" max="11799" width="12.140625" style="265" customWidth="1"/>
    <col min="11800" max="11816" width="0" style="265" hidden="1" customWidth="1"/>
    <col min="11817" max="11869" width="12.140625" style="265" customWidth="1"/>
    <col min="11870" max="12032" width="11.42578125" style="265"/>
    <col min="12033" max="12034" width="22.7109375" style="265" customWidth="1"/>
    <col min="12035" max="12054" width="10.28515625" style="265" customWidth="1"/>
    <col min="12055" max="12055" width="12.140625" style="265" customWidth="1"/>
    <col min="12056" max="12072" width="0" style="265" hidden="1" customWidth="1"/>
    <col min="12073" max="12125" width="12.140625" style="265" customWidth="1"/>
    <col min="12126" max="12288" width="11.42578125" style="265"/>
    <col min="12289" max="12290" width="22.7109375" style="265" customWidth="1"/>
    <col min="12291" max="12310" width="10.28515625" style="265" customWidth="1"/>
    <col min="12311" max="12311" width="12.140625" style="265" customWidth="1"/>
    <col min="12312" max="12328" width="0" style="265" hidden="1" customWidth="1"/>
    <col min="12329" max="12381" width="12.140625" style="265" customWidth="1"/>
    <col min="12382" max="12544" width="11.42578125" style="265"/>
    <col min="12545" max="12546" width="22.7109375" style="265" customWidth="1"/>
    <col min="12547" max="12566" width="10.28515625" style="265" customWidth="1"/>
    <col min="12567" max="12567" width="12.140625" style="265" customWidth="1"/>
    <col min="12568" max="12584" width="0" style="265" hidden="1" customWidth="1"/>
    <col min="12585" max="12637" width="12.140625" style="265" customWidth="1"/>
    <col min="12638" max="12800" width="11.42578125" style="265"/>
    <col min="12801" max="12802" width="22.7109375" style="265" customWidth="1"/>
    <col min="12803" max="12822" width="10.28515625" style="265" customWidth="1"/>
    <col min="12823" max="12823" width="12.140625" style="265" customWidth="1"/>
    <col min="12824" max="12840" width="0" style="265" hidden="1" customWidth="1"/>
    <col min="12841" max="12893" width="12.140625" style="265" customWidth="1"/>
    <col min="12894" max="13056" width="11.42578125" style="265"/>
    <col min="13057" max="13058" width="22.7109375" style="265" customWidth="1"/>
    <col min="13059" max="13078" width="10.28515625" style="265" customWidth="1"/>
    <col min="13079" max="13079" width="12.140625" style="265" customWidth="1"/>
    <col min="13080" max="13096" width="0" style="265" hidden="1" customWidth="1"/>
    <col min="13097" max="13149" width="12.140625" style="265" customWidth="1"/>
    <col min="13150" max="13312" width="11.42578125" style="265"/>
    <col min="13313" max="13314" width="22.7109375" style="265" customWidth="1"/>
    <col min="13315" max="13334" width="10.28515625" style="265" customWidth="1"/>
    <col min="13335" max="13335" width="12.140625" style="265" customWidth="1"/>
    <col min="13336" max="13352" width="0" style="265" hidden="1" customWidth="1"/>
    <col min="13353" max="13405" width="12.140625" style="265" customWidth="1"/>
    <col min="13406" max="13568" width="11.42578125" style="265"/>
    <col min="13569" max="13570" width="22.7109375" style="265" customWidth="1"/>
    <col min="13571" max="13590" width="10.28515625" style="265" customWidth="1"/>
    <col min="13591" max="13591" width="12.140625" style="265" customWidth="1"/>
    <col min="13592" max="13608" width="0" style="265" hidden="1" customWidth="1"/>
    <col min="13609" max="13661" width="12.140625" style="265" customWidth="1"/>
    <col min="13662" max="13824" width="11.42578125" style="265"/>
    <col min="13825" max="13826" width="22.7109375" style="265" customWidth="1"/>
    <col min="13827" max="13846" width="10.28515625" style="265" customWidth="1"/>
    <col min="13847" max="13847" width="12.140625" style="265" customWidth="1"/>
    <col min="13848" max="13864" width="0" style="265" hidden="1" customWidth="1"/>
    <col min="13865" max="13917" width="12.140625" style="265" customWidth="1"/>
    <col min="13918" max="14080" width="11.42578125" style="265"/>
    <col min="14081" max="14082" width="22.7109375" style="265" customWidth="1"/>
    <col min="14083" max="14102" width="10.28515625" style="265" customWidth="1"/>
    <col min="14103" max="14103" width="12.140625" style="265" customWidth="1"/>
    <col min="14104" max="14120" width="0" style="265" hidden="1" customWidth="1"/>
    <col min="14121" max="14173" width="12.140625" style="265" customWidth="1"/>
    <col min="14174" max="14336" width="11.42578125" style="265"/>
    <col min="14337" max="14338" width="22.7109375" style="265" customWidth="1"/>
    <col min="14339" max="14358" width="10.28515625" style="265" customWidth="1"/>
    <col min="14359" max="14359" width="12.140625" style="265" customWidth="1"/>
    <col min="14360" max="14376" width="0" style="265" hidden="1" customWidth="1"/>
    <col min="14377" max="14429" width="12.140625" style="265" customWidth="1"/>
    <col min="14430" max="14592" width="11.42578125" style="265"/>
    <col min="14593" max="14594" width="22.7109375" style="265" customWidth="1"/>
    <col min="14595" max="14614" width="10.28515625" style="265" customWidth="1"/>
    <col min="14615" max="14615" width="12.140625" style="265" customWidth="1"/>
    <col min="14616" max="14632" width="0" style="265" hidden="1" customWidth="1"/>
    <col min="14633" max="14685" width="12.140625" style="265" customWidth="1"/>
    <col min="14686" max="14848" width="11.42578125" style="265"/>
    <col min="14849" max="14850" width="22.7109375" style="265" customWidth="1"/>
    <col min="14851" max="14870" width="10.28515625" style="265" customWidth="1"/>
    <col min="14871" max="14871" width="12.140625" style="265" customWidth="1"/>
    <col min="14872" max="14888" width="0" style="265" hidden="1" customWidth="1"/>
    <col min="14889" max="14941" width="12.140625" style="265" customWidth="1"/>
    <col min="14942" max="15104" width="11.42578125" style="265"/>
    <col min="15105" max="15106" width="22.7109375" style="265" customWidth="1"/>
    <col min="15107" max="15126" width="10.28515625" style="265" customWidth="1"/>
    <col min="15127" max="15127" width="12.140625" style="265" customWidth="1"/>
    <col min="15128" max="15144" width="0" style="265" hidden="1" customWidth="1"/>
    <col min="15145" max="15197" width="12.140625" style="265" customWidth="1"/>
    <col min="15198" max="15360" width="11.42578125" style="265"/>
    <col min="15361" max="15362" width="22.7109375" style="265" customWidth="1"/>
    <col min="15363" max="15382" width="10.28515625" style="265" customWidth="1"/>
    <col min="15383" max="15383" width="12.140625" style="265" customWidth="1"/>
    <col min="15384" max="15400" width="0" style="265" hidden="1" customWidth="1"/>
    <col min="15401" max="15453" width="12.140625" style="265" customWidth="1"/>
    <col min="15454" max="15616" width="11.42578125" style="265"/>
    <col min="15617" max="15618" width="22.7109375" style="265" customWidth="1"/>
    <col min="15619" max="15638" width="10.28515625" style="265" customWidth="1"/>
    <col min="15639" max="15639" width="12.140625" style="265" customWidth="1"/>
    <col min="15640" max="15656" width="0" style="265" hidden="1" customWidth="1"/>
    <col min="15657" max="15709" width="12.140625" style="265" customWidth="1"/>
    <col min="15710" max="15872" width="11.42578125" style="265"/>
    <col min="15873" max="15874" width="22.7109375" style="265" customWidth="1"/>
    <col min="15875" max="15894" width="10.28515625" style="265" customWidth="1"/>
    <col min="15895" max="15895" width="12.140625" style="265" customWidth="1"/>
    <col min="15896" max="15912" width="0" style="265" hidden="1" customWidth="1"/>
    <col min="15913" max="15965" width="12.140625" style="265" customWidth="1"/>
    <col min="15966" max="16128" width="11.42578125" style="265"/>
    <col min="16129" max="16130" width="22.7109375" style="265" customWidth="1"/>
    <col min="16131" max="16150" width="10.28515625" style="265" customWidth="1"/>
    <col min="16151" max="16151" width="12.140625" style="265" customWidth="1"/>
    <col min="16152" max="16168" width="0" style="265" hidden="1" customWidth="1"/>
    <col min="16169" max="16221" width="12.140625" style="265" customWidth="1"/>
    <col min="16222" max="16384" width="11.42578125" style="26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6"/>
      <c r="AL1" s="6"/>
      <c r="AM1" s="6"/>
      <c r="AN1" s="6"/>
    </row>
    <row r="2" spans="1:100" s="3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6"/>
      <c r="AL2" s="6"/>
      <c r="AM2" s="6"/>
      <c r="AN2" s="6"/>
    </row>
    <row r="3" spans="1:100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2"/>
      <c r="D3" s="7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6"/>
      <c r="AL3" s="6"/>
      <c r="AM3" s="6"/>
      <c r="AN3" s="6"/>
    </row>
    <row r="4" spans="1:100" s="3" customFormat="1" ht="12.75" customHeight="1" x14ac:dyDescent="0.2">
      <c r="A4" s="1" t="s">
        <v>148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6"/>
      <c r="AL4" s="6"/>
      <c r="AM4" s="6"/>
      <c r="AN4" s="6"/>
    </row>
    <row r="5" spans="1:100" s="3" customFormat="1" ht="12.75" customHeight="1" x14ac:dyDescent="0.2">
      <c r="A5" s="1" t="str">
        <f>CONCATENATE("AÑO: ",[1]NOMBRE!B7)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6"/>
      <c r="AL5" s="6"/>
      <c r="AM5" s="6"/>
      <c r="AN5" s="6"/>
    </row>
    <row r="6" spans="1:100" s="11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8"/>
      <c r="W6" s="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</row>
    <row r="7" spans="1:100" s="11" customFormat="1" ht="45" customHeight="1" x14ac:dyDescent="0.2">
      <c r="A7" s="12" t="s">
        <v>2</v>
      </c>
      <c r="B7" s="13"/>
      <c r="C7" s="13"/>
      <c r="D7" s="14"/>
      <c r="E7" s="15"/>
      <c r="F7" s="16"/>
      <c r="G7" s="16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</row>
    <row r="8" spans="1:100" s="11" customFormat="1" ht="12.75" x14ac:dyDescent="0.2">
      <c r="A8" s="338" t="s">
        <v>3</v>
      </c>
      <c r="B8" s="339"/>
      <c r="C8" s="342" t="s">
        <v>4</v>
      </c>
      <c r="D8" s="344" t="s">
        <v>5</v>
      </c>
      <c r="E8" s="345"/>
      <c r="F8" s="345"/>
      <c r="G8" s="345"/>
      <c r="H8" s="346"/>
      <c r="I8" s="18"/>
      <c r="J8" s="336"/>
      <c r="K8" s="347"/>
      <c r="L8" s="347"/>
      <c r="M8" s="348"/>
      <c r="N8" s="21"/>
      <c r="O8" s="21"/>
      <c r="P8" s="21"/>
      <c r="Q8" s="21"/>
      <c r="R8" s="21"/>
      <c r="S8" s="21"/>
      <c r="T8" s="21"/>
      <c r="U8" s="21"/>
      <c r="V8" s="21"/>
      <c r="W8" s="21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</row>
    <row r="9" spans="1:100" s="11" customFormat="1" ht="27.75" customHeight="1" x14ac:dyDescent="0.2">
      <c r="A9" s="340"/>
      <c r="B9" s="341"/>
      <c r="C9" s="343"/>
      <c r="D9" s="22" t="s">
        <v>6</v>
      </c>
      <c r="E9" s="23" t="s">
        <v>7</v>
      </c>
      <c r="F9" s="23" t="s">
        <v>8</v>
      </c>
      <c r="G9" s="23" t="s">
        <v>9</v>
      </c>
      <c r="H9" s="24" t="s">
        <v>10</v>
      </c>
      <c r="I9" s="25"/>
      <c r="J9" s="336"/>
      <c r="K9" s="336"/>
      <c r="L9" s="336"/>
      <c r="M9" s="348"/>
      <c r="N9" s="21"/>
      <c r="O9" s="21"/>
      <c r="P9" s="21"/>
      <c r="Q9" s="21"/>
      <c r="R9" s="21"/>
      <c r="S9" s="21"/>
      <c r="T9" s="21"/>
      <c r="U9" s="21"/>
      <c r="V9" s="21"/>
      <c r="W9" s="2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</row>
    <row r="10" spans="1:100" s="11" customFormat="1" ht="15.95" customHeight="1" x14ac:dyDescent="0.2">
      <c r="A10" s="350" t="s">
        <v>11</v>
      </c>
      <c r="B10" s="351"/>
      <c r="C10" s="26">
        <f>SUM(D10:H10)</f>
        <v>0</v>
      </c>
      <c r="D10" s="27">
        <f>ENERO!D10+FEBRERO!D10+MARZO!D10+ABRIL!D10+MAYO!D10+JUNIO!D10+JULIO!D10+AGOSTO!D10+SEPTIEMBRE!D10+OCTUBRE!D10+NOVIEMBRE!D10+DICIEMBRE!D10</f>
        <v>0</v>
      </c>
      <c r="E10" s="28">
        <f>ENERO!E10+FEBRERO!E10+MARZO!E10+ABRIL!E10+MAYO!E10+JUNIO!E10+JULIO!E10+AGOSTO!E10+SEPTIEMBRE!E10+OCTUBRE!E10+NOVIEMBRE!E10+DICIEMBRE!E10</f>
        <v>0</v>
      </c>
      <c r="F10" s="29">
        <f>ENERO!F10+FEBRERO!F10+MARZO!F10+ABRIL!F10+MAYO!F10+JUNIO!F10+JULIO!F10+AGOSTO!F10+SEPTIEMBRE!F10+OCTUBRE!F10+NOVIEMBRE!F10+DICIEMBRE!F10</f>
        <v>0</v>
      </c>
      <c r="G10" s="30">
        <f>ENERO!G10+FEBRERO!G10+MARZO!G10+ABRIL!G10+MAYO!G10+JUNIO!G10+JULIO!G10+AGOSTO!G10+SEPTIEMBRE!G10+OCTUBRE!G10+NOVIEMBRE!G10+DICIEMBRE!G10</f>
        <v>0</v>
      </c>
      <c r="H10" s="31">
        <f>ENERO!H10+FEBRERO!H10+MARZO!H10+ABRIL!H10+MAYO!H10+JUNIO!H10+JULIO!H10+AGOSTO!H10+SEPTIEMBRE!H10+OCTUBRE!H10+NOVIEMBRE!H10+DICIEMBRE!H10</f>
        <v>0</v>
      </c>
      <c r="I10" s="32"/>
      <c r="J10" s="21"/>
      <c r="K10" s="21"/>
      <c r="L10" s="21"/>
      <c r="M10" s="21"/>
      <c r="N10" s="21"/>
      <c r="O10" s="21"/>
      <c r="P10" s="21"/>
      <c r="Q10" s="10"/>
      <c r="R10" s="10"/>
      <c r="S10" s="10"/>
      <c r="T10" s="10"/>
      <c r="U10" s="10"/>
      <c r="V10" s="10"/>
      <c r="X10" s="10"/>
      <c r="Y10" s="10"/>
      <c r="Z10" s="10"/>
      <c r="AA10" s="10"/>
      <c r="AB10" s="10"/>
      <c r="AC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</row>
    <row r="11" spans="1:100" s="11" customFormat="1" ht="15.95" customHeight="1" x14ac:dyDescent="0.2">
      <c r="A11" s="352" t="s">
        <v>12</v>
      </c>
      <c r="B11" s="352"/>
      <c r="C11" s="33">
        <f>SUM(D11:H11)</f>
        <v>0</v>
      </c>
      <c r="D11" s="34">
        <f>ENERO!D11+FEBRERO!D11+MARZO!D11+ABRIL!D11+MAYO!D11+JUNIO!D11+JULIO!D11+AGOSTO!D11+SEPTIEMBRE!D11+OCTUBRE!D11+NOVIEMBRE!D11+DICIEMBRE!D11</f>
        <v>0</v>
      </c>
      <c r="E11" s="35">
        <f>ENERO!E11+FEBRERO!E11+MARZO!E11+ABRIL!E11+MAYO!E11+JUNIO!E11+JULIO!E11+AGOSTO!E11+SEPTIEMBRE!E11+OCTUBRE!E11+NOVIEMBRE!E11+DICIEMBRE!E11</f>
        <v>0</v>
      </c>
      <c r="F11" s="36">
        <f>ENERO!F11+FEBRERO!F11+MARZO!F11+ABRIL!F11+MAYO!F11+JUNIO!F11+JULIO!F11+AGOSTO!F11+SEPTIEMBRE!F11+OCTUBRE!F11+NOVIEMBRE!F11+DICIEMBRE!F11</f>
        <v>0</v>
      </c>
      <c r="G11" s="37">
        <f>ENERO!G11+FEBRERO!G11+MARZO!G11+ABRIL!G11+MAYO!G11+JUNIO!G11+JULIO!G11+AGOSTO!G11+SEPTIEMBRE!G11+OCTUBRE!G11+NOVIEMBRE!G11+DICIEMBRE!G11</f>
        <v>0</v>
      </c>
      <c r="H11" s="38">
        <f>ENERO!H11+FEBRERO!H11+MARZO!H11+ABRIL!H11+MAYO!H11+JUNIO!H11+JULIO!H11+AGOSTO!H11+SEPTIEMBRE!H11+OCTUBRE!H11+NOVIEMBRE!H11+DICIEMBRE!H11</f>
        <v>0</v>
      </c>
      <c r="I11" s="32"/>
      <c r="J11" s="21"/>
      <c r="K11" s="21"/>
      <c r="L11" s="21"/>
      <c r="M11" s="21"/>
      <c r="N11" s="21"/>
      <c r="O11" s="21"/>
      <c r="P11" s="21"/>
      <c r="Q11" s="10"/>
      <c r="R11" s="10"/>
      <c r="S11" s="10"/>
      <c r="T11" s="10"/>
      <c r="U11" s="10"/>
      <c r="V11" s="10"/>
      <c r="X11" s="39" t="str">
        <f>IF(C10&lt;C11," Total Gestantes es menor que primigestas","")</f>
        <v/>
      </c>
      <c r="Y11" s="39" t="str">
        <f>IF(D10&lt;D11," Total Gestantes(-15a) es menor que primigestas","")</f>
        <v/>
      </c>
      <c r="Z11" s="39" t="str">
        <f>IF(E10&lt;E11," Total Gestantes(15-19) es menor que primigestas","")</f>
        <v/>
      </c>
      <c r="AA11" s="39" t="str">
        <f>IF(F10&lt;F11," Total Gestantes(20-34a) es menor que primigestas","")</f>
        <v/>
      </c>
      <c r="AB11" s="39" t="str">
        <f>IF(G10&lt;G11," Total Gestantes(35-44a) es menor que primigestas","")</f>
        <v/>
      </c>
      <c r="AC11" s="39" t="str">
        <f>IF(H10&lt;H11," Total Gestantes(45-64a) es menor que primigestas","")</f>
        <v/>
      </c>
      <c r="AD11" s="40">
        <f t="shared" ref="AD11:AI11" si="0">IF(C10&lt;C11,1,0)</f>
        <v>0</v>
      </c>
      <c r="AE11" s="40">
        <f t="shared" si="0"/>
        <v>0</v>
      </c>
      <c r="AF11" s="40">
        <f t="shared" si="0"/>
        <v>0</v>
      </c>
      <c r="AG11" s="40">
        <f t="shared" si="0"/>
        <v>0</v>
      </c>
      <c r="AH11" s="40">
        <f t="shared" si="0"/>
        <v>0</v>
      </c>
      <c r="AI11" s="40">
        <f t="shared" si="0"/>
        <v>0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</row>
    <row r="12" spans="1:100" s="11" customFormat="1" ht="15.95" customHeight="1" x14ac:dyDescent="0.2">
      <c r="A12" s="353" t="s">
        <v>13</v>
      </c>
      <c r="B12" s="354"/>
      <c r="C12" s="33">
        <f>SUM(D12:H12)</f>
        <v>0</v>
      </c>
      <c r="D12" s="34">
        <f>ENERO!D12+FEBRERO!D12+MARZO!D12+ABRIL!D12+MAYO!D12+JUNIO!D12+JULIO!D12+AGOSTO!D12+SEPTIEMBRE!D12+OCTUBRE!D12+NOVIEMBRE!D12+DICIEMBRE!D12</f>
        <v>0</v>
      </c>
      <c r="E12" s="35">
        <f>ENERO!E12+FEBRERO!E12+MARZO!E12+ABRIL!E12+MAYO!E12+JUNIO!E12+JULIO!E12+AGOSTO!E12+SEPTIEMBRE!E12+OCTUBRE!E12+NOVIEMBRE!E12+DICIEMBRE!E12</f>
        <v>0</v>
      </c>
      <c r="F12" s="36">
        <f>ENERO!F12+FEBRERO!F12+MARZO!F12+ABRIL!F12+MAYO!F12+JUNIO!F12+JULIO!F12+AGOSTO!F12+SEPTIEMBRE!F12+OCTUBRE!F12+NOVIEMBRE!F12+DICIEMBRE!F12</f>
        <v>0</v>
      </c>
      <c r="G12" s="37">
        <f>ENERO!G12+FEBRERO!G12+MARZO!G12+ABRIL!G12+MAYO!G12+JUNIO!G12+JULIO!G12+AGOSTO!G12+SEPTIEMBRE!G12+OCTUBRE!G12+NOVIEMBRE!G12+DICIEMBRE!G12</f>
        <v>0</v>
      </c>
      <c r="H12" s="38">
        <f>ENERO!H12+FEBRERO!H12+MARZO!H12+ABRIL!H12+MAYO!H12+JUNIO!H12+JULIO!H12+AGOSTO!H12+SEPTIEMBRE!H12+OCTUBRE!H12+NOVIEMBRE!H12+DICIEMBRE!H12</f>
        <v>0</v>
      </c>
      <c r="I12" s="32"/>
      <c r="J12" s="21"/>
      <c r="K12" s="21"/>
      <c r="L12" s="21"/>
      <c r="M12" s="21"/>
      <c r="N12" s="21"/>
      <c r="O12" s="21"/>
      <c r="P12" s="21"/>
      <c r="Q12" s="10"/>
      <c r="R12" s="10"/>
      <c r="S12" s="10"/>
      <c r="T12" s="10"/>
      <c r="U12" s="10"/>
      <c r="V12" s="10"/>
      <c r="X12" s="39" t="str">
        <f>IF(C10&lt;C12," Total Gestantes es menor que ingresos antes14sem.","")</f>
        <v/>
      </c>
      <c r="Y12" s="39" t="str">
        <f>IF(D10&lt;D12," Total Gestantes(-15a) es menor que ingresos antes14sem.","")</f>
        <v/>
      </c>
      <c r="Z12" s="39" t="str">
        <f>IF(E10&lt;E12," Total Gestantes(15-19) es menor que ingresos antes14sem.","")</f>
        <v/>
      </c>
      <c r="AA12" s="39" t="str">
        <f>IF(F10&lt;F12," Total Gestantes(20-34a) es menor que ingresos antes14sem.","")</f>
        <v/>
      </c>
      <c r="AB12" s="39" t="str">
        <f>IF(G10&lt;G12," Total Gestantes(35-44a) es menor que ingresos antes14sem.","")</f>
        <v/>
      </c>
      <c r="AC12" s="39" t="str">
        <f>IF(H10&lt;H12," Total Gestantes(45-64a) es menor que ingresos antes14sem.","")</f>
        <v/>
      </c>
      <c r="AD12" s="40">
        <f t="shared" ref="AD12:AI12" si="1">IF(C10&lt;C12,1,0)</f>
        <v>0</v>
      </c>
      <c r="AE12" s="40">
        <f t="shared" si="1"/>
        <v>0</v>
      </c>
      <c r="AF12" s="40">
        <f t="shared" si="1"/>
        <v>0</v>
      </c>
      <c r="AG12" s="40">
        <f t="shared" si="1"/>
        <v>0</v>
      </c>
      <c r="AH12" s="40">
        <f t="shared" si="1"/>
        <v>0</v>
      </c>
      <c r="AI12" s="40">
        <f t="shared" si="1"/>
        <v>0</v>
      </c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</row>
    <row r="13" spans="1:100" s="11" customFormat="1" ht="15.95" customHeight="1" x14ac:dyDescent="0.2">
      <c r="A13" s="353" t="s">
        <v>14</v>
      </c>
      <c r="B13" s="354"/>
      <c r="C13" s="33">
        <f>SUM(D13:H13)</f>
        <v>0</v>
      </c>
      <c r="D13" s="34">
        <f>ENERO!D13+FEBRERO!D13+MARZO!D13+ABRIL!D13+MAYO!D13+JUNIO!D13+JULIO!D13+AGOSTO!D13+SEPTIEMBRE!D13+OCTUBRE!D13+NOVIEMBRE!D13+DICIEMBRE!D13</f>
        <v>0</v>
      </c>
      <c r="E13" s="35">
        <f>ENERO!E13+FEBRERO!E13+MARZO!E13+ABRIL!E13+MAYO!E13+JUNIO!E13+JULIO!E13+AGOSTO!E13+SEPTIEMBRE!E13+OCTUBRE!E13+NOVIEMBRE!E13+DICIEMBRE!E13</f>
        <v>0</v>
      </c>
      <c r="F13" s="36">
        <f>ENERO!F13+FEBRERO!F13+MARZO!F13+ABRIL!F13+MAYO!F13+JUNIO!F13+JULIO!F13+AGOSTO!F13+SEPTIEMBRE!F13+OCTUBRE!F13+NOVIEMBRE!F13+DICIEMBRE!F13</f>
        <v>0</v>
      </c>
      <c r="G13" s="37">
        <f>ENERO!G13+FEBRERO!G13+MARZO!G13+ABRIL!G13+MAYO!G13+JUNIO!G13+JULIO!G13+AGOSTO!G13+SEPTIEMBRE!G13+OCTUBRE!G13+NOVIEMBRE!G13+DICIEMBRE!G13</f>
        <v>0</v>
      </c>
      <c r="H13" s="38">
        <f>ENERO!H13+FEBRERO!H13+MARZO!H13+ABRIL!H13+MAYO!H13+JUNIO!H13+JULIO!H13+AGOSTO!H13+SEPTIEMBRE!H13+OCTUBRE!H13+NOVIEMBRE!H13+DICIEMBRE!H13</f>
        <v>0</v>
      </c>
      <c r="I13" s="32"/>
      <c r="J13" s="21"/>
      <c r="K13" s="21"/>
      <c r="L13" s="21"/>
      <c r="M13" s="21"/>
      <c r="N13" s="21"/>
      <c r="O13" s="21"/>
      <c r="P13" s="21"/>
      <c r="Q13" s="10"/>
      <c r="R13" s="10"/>
      <c r="S13" s="10"/>
      <c r="T13" s="10"/>
      <c r="U13" s="10"/>
      <c r="V13" s="10"/>
      <c r="X13" s="39" t="str">
        <f>IF(C10&lt;C13," Total Gestantes es menor que gest.con ecograf.","")</f>
        <v/>
      </c>
      <c r="Y13" s="39" t="str">
        <f>IF(D10&lt;D13," Total Gestantes(-15a) es menor que gest.con ecograf.","")</f>
        <v/>
      </c>
      <c r="Z13" s="39" t="str">
        <f>IF(E10&lt;E13," Total Gestantes(15-19) es menor que gest.con ecograf.","")</f>
        <v/>
      </c>
      <c r="AA13" s="39" t="str">
        <f>IF(F10&lt;F13," Total Gestantes(20-34a) es menor que gest.con ecograf.","")</f>
        <v/>
      </c>
      <c r="AB13" s="39" t="str">
        <f>IF(G10&lt;G13," Total Gestantes(35-44a) es menor que gest.con ecograf.","")</f>
        <v/>
      </c>
      <c r="AC13" s="39" t="str">
        <f>IF(H10&lt;H13," Total Gestantes(45-64a) es menor que gest.con ecograf.","")</f>
        <v/>
      </c>
      <c r="AD13" s="40">
        <f t="shared" ref="AD13:AI13" si="2">IF(C10&lt;C13,1,0)</f>
        <v>0</v>
      </c>
      <c r="AE13" s="40">
        <f t="shared" si="2"/>
        <v>0</v>
      </c>
      <c r="AF13" s="40">
        <f t="shared" si="2"/>
        <v>0</v>
      </c>
      <c r="AG13" s="40">
        <f t="shared" si="2"/>
        <v>0</v>
      </c>
      <c r="AH13" s="40">
        <f t="shared" si="2"/>
        <v>0</v>
      </c>
      <c r="AI13" s="40">
        <f t="shared" si="2"/>
        <v>0</v>
      </c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</row>
    <row r="14" spans="1:100" s="11" customFormat="1" ht="15.95" customHeight="1" x14ac:dyDescent="0.2">
      <c r="A14" s="353" t="s">
        <v>15</v>
      </c>
      <c r="B14" s="354"/>
      <c r="C14" s="33">
        <f>SUM(D14:H14)</f>
        <v>0</v>
      </c>
      <c r="D14" s="34">
        <f>ENERO!D14+FEBRERO!D14+MARZO!D14+ABRIL!D14+MAYO!D14+JUNIO!D14+JULIO!D14+AGOSTO!D14+SEPTIEMBRE!D14+OCTUBRE!D14+NOVIEMBRE!D14+DICIEMBRE!D14</f>
        <v>0</v>
      </c>
      <c r="E14" s="35">
        <f>ENERO!E14+FEBRERO!E14+MARZO!E14+ABRIL!E14+MAYO!E14+JUNIO!E14+JULIO!E14+AGOSTO!E14+SEPTIEMBRE!E14+OCTUBRE!E14+NOVIEMBRE!E14+DICIEMBRE!E14</f>
        <v>0</v>
      </c>
      <c r="F14" s="36">
        <f>ENERO!F14+FEBRERO!F14+MARZO!F14+ABRIL!F14+MAYO!F14+JUNIO!F14+JULIO!F14+AGOSTO!F14+SEPTIEMBRE!F14+OCTUBRE!F14+NOVIEMBRE!F14+DICIEMBRE!F14</f>
        <v>0</v>
      </c>
      <c r="G14" s="37">
        <f>ENERO!G14+FEBRERO!G14+MARZO!G14+ABRIL!G14+MAYO!G14+JUNIO!G14+JULIO!G14+AGOSTO!G14+SEPTIEMBRE!G14+OCTUBRE!G14+NOVIEMBRE!G14+DICIEMBRE!G14</f>
        <v>0</v>
      </c>
      <c r="H14" s="38">
        <f>ENERO!H14+FEBRERO!H14+MARZO!H14+ABRIL!H14+MAYO!H14+JUNIO!H14+JULIO!H14+AGOSTO!H14+SEPTIEMBRE!H14+OCTUBRE!H14+NOVIEMBRE!H14+DICIEMBRE!H14</f>
        <v>0</v>
      </c>
      <c r="I14" s="32"/>
      <c r="J14" s="21"/>
      <c r="K14" s="21"/>
      <c r="L14" s="21"/>
      <c r="M14" s="21"/>
      <c r="N14" s="21"/>
      <c r="O14" s="21"/>
      <c r="P14" s="21"/>
      <c r="Q14" s="10"/>
      <c r="R14" s="10"/>
      <c r="S14" s="10"/>
      <c r="T14" s="10"/>
      <c r="U14" s="10"/>
      <c r="V14" s="10"/>
      <c r="X14" s="39" t="str">
        <f>IF(C10&lt;C14," Total Gestantes es menor que gest.con apl.eval.","")</f>
        <v/>
      </c>
      <c r="Y14" s="39" t="str">
        <f>IF(D10&lt;D14," Total Gestantes(-15a) es menor que gest.con apl.eval.","")</f>
        <v/>
      </c>
      <c r="Z14" s="39" t="str">
        <f>IF(E10&lt;E14," Total Gestantes(15-19) es menor que gest.con apl.eval.","")</f>
        <v/>
      </c>
      <c r="AA14" s="39" t="str">
        <f>IF(F10&lt;F14," Total Gestantes(20-34a) es menor que gest.con apl.eval.","")</f>
        <v/>
      </c>
      <c r="AB14" s="39" t="str">
        <f>IF(G10&lt;G14," Total Gestantes(35-44a) es menor que gest.con apl.eval.","")</f>
        <v/>
      </c>
      <c r="AC14" s="39" t="str">
        <f>IF(H10&lt;H14," Total Gestantes(45-64a) es menor que gest.con apl.eval.","")</f>
        <v/>
      </c>
      <c r="AD14" s="40">
        <f t="shared" ref="AD14:AI14" si="3">IF(C10&lt;C14,1,0)</f>
        <v>0</v>
      </c>
      <c r="AE14" s="40">
        <f t="shared" si="3"/>
        <v>0</v>
      </c>
      <c r="AF14" s="40">
        <f t="shared" si="3"/>
        <v>0</v>
      </c>
      <c r="AG14" s="40">
        <f t="shared" si="3"/>
        <v>0</v>
      </c>
      <c r="AH14" s="40">
        <f t="shared" si="3"/>
        <v>0</v>
      </c>
      <c r="AI14" s="40">
        <f t="shared" si="3"/>
        <v>0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11" customFormat="1" ht="15.95" customHeight="1" x14ac:dyDescent="0.2">
      <c r="A15" s="355" t="s">
        <v>16</v>
      </c>
      <c r="B15" s="356"/>
      <c r="C15" s="41"/>
      <c r="D15" s="42"/>
      <c r="E15" s="43"/>
      <c r="F15" s="44"/>
      <c r="G15" s="45"/>
      <c r="H15" s="46"/>
      <c r="I15" s="47"/>
      <c r="J15" s="21"/>
      <c r="K15" s="21"/>
      <c r="L15" s="21"/>
      <c r="M15" s="21"/>
      <c r="N15" s="21"/>
      <c r="O15" s="21"/>
      <c r="P15" s="21"/>
      <c r="Q15" s="10"/>
      <c r="R15" s="10"/>
      <c r="S15" s="10"/>
      <c r="T15" s="10"/>
      <c r="U15" s="10"/>
      <c r="V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s="11" customFormat="1" ht="30" customHeight="1" x14ac:dyDescent="0.2">
      <c r="A16" s="12" t="s">
        <v>17</v>
      </c>
      <c r="B16" s="48"/>
      <c r="C16" s="49"/>
      <c r="D16" s="50"/>
      <c r="E16" s="51"/>
      <c r="F16" s="52"/>
      <c r="G16" s="53"/>
      <c r="H16" s="53"/>
      <c r="I16" s="21"/>
      <c r="J16" s="21"/>
      <c r="K16" s="21"/>
      <c r="L16" s="21"/>
      <c r="M16" s="21"/>
      <c r="N16" s="21"/>
      <c r="O16" s="21"/>
      <c r="P16" s="21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</row>
    <row r="17" spans="1:100" s="11" customFormat="1" ht="12.75" x14ac:dyDescent="0.2">
      <c r="A17" s="338" t="s">
        <v>18</v>
      </c>
      <c r="B17" s="339"/>
      <c r="C17" s="342" t="s">
        <v>4</v>
      </c>
      <c r="D17" s="344" t="s">
        <v>5</v>
      </c>
      <c r="E17" s="345"/>
      <c r="F17" s="345"/>
      <c r="G17" s="345"/>
      <c r="H17" s="346"/>
      <c r="I17" s="18"/>
      <c r="J17" s="336"/>
      <c r="K17" s="347"/>
      <c r="L17" s="347"/>
      <c r="M17" s="348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</row>
    <row r="18" spans="1:100" s="11" customFormat="1" ht="21" x14ac:dyDescent="0.2">
      <c r="A18" s="340"/>
      <c r="B18" s="341"/>
      <c r="C18" s="343"/>
      <c r="D18" s="22" t="s">
        <v>6</v>
      </c>
      <c r="E18" s="23" t="s">
        <v>7</v>
      </c>
      <c r="F18" s="23" t="s">
        <v>8</v>
      </c>
      <c r="G18" s="23" t="s">
        <v>9</v>
      </c>
      <c r="H18" s="24" t="s">
        <v>10</v>
      </c>
      <c r="I18" s="25"/>
      <c r="J18" s="336"/>
      <c r="K18" s="336"/>
      <c r="L18" s="336"/>
      <c r="M18" s="348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</row>
    <row r="19" spans="1:100" s="11" customFormat="1" ht="15.95" customHeight="1" x14ac:dyDescent="0.2">
      <c r="A19" s="349" t="s">
        <v>19</v>
      </c>
      <c r="B19" s="349"/>
      <c r="C19" s="54">
        <f t="shared" ref="C19:C28" si="4">SUM(D19:H19)</f>
        <v>0</v>
      </c>
      <c r="D19" s="55">
        <f>SUM(D20:D28)</f>
        <v>0</v>
      </c>
      <c r="E19" s="56">
        <f>SUM(E20:E28)</f>
        <v>0</v>
      </c>
      <c r="F19" s="57">
        <f>SUM(F20:F28)</f>
        <v>0</v>
      </c>
      <c r="G19" s="57">
        <f>SUM(G20:G28)</f>
        <v>0</v>
      </c>
      <c r="H19" s="58">
        <f>SUM(H20:H28)</f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11" customFormat="1" ht="15.95" customHeight="1" x14ac:dyDescent="0.2">
      <c r="A20" s="59" t="s">
        <v>20</v>
      </c>
      <c r="B20" s="60"/>
      <c r="C20" s="61">
        <f t="shared" si="4"/>
        <v>0</v>
      </c>
      <c r="D20" s="62">
        <f>ENERO!D20+FEBRERO!D20+MARZO!D20+ABRIL!D20+MAYO!D20+JUNIO!D20+JULIO!D20+AGOSTO!D20+SEPTIEMBRE!D20+OCTUBRE!D20+NOVIEMBRE!D20+DICIEMBRE!D20</f>
        <v>0</v>
      </c>
      <c r="E20" s="63">
        <f>ENERO!E20+FEBRERO!E20+MARZO!E20+ABRIL!E20+MAYO!E20+JUNIO!E20+JULIO!E20+AGOSTO!E20+SEPTIEMBRE!E20+OCTUBRE!E20+NOVIEMBRE!E20+DICIEMBRE!E20</f>
        <v>0</v>
      </c>
      <c r="F20" s="64">
        <f>ENERO!F20+FEBRERO!F20+MARZO!F20+ABRIL!F20+MAYO!F20+JUNIO!F20+JULIO!F20+AGOSTO!F20+SEPTIEMBRE!F20+OCTUBRE!F20+NOVIEMBRE!F20+DICIEMBRE!F20</f>
        <v>0</v>
      </c>
      <c r="G20" s="65">
        <f>ENERO!G20+FEBRERO!G20+MARZO!G20+ABRIL!G20+MAYO!G20+JUNIO!G20+JULIO!G20+AGOSTO!G20+SEPTIEMBRE!G20+OCTUBRE!G20+NOVIEMBRE!G20+DICIEMBRE!G20</f>
        <v>0</v>
      </c>
      <c r="H20" s="66">
        <f>ENERO!H20+FEBRERO!H20+MARZO!H20+ABRIL!H20+MAYO!H20+JUNIO!H20+JULIO!H20+AGOSTO!H20+SEPTIEMBRE!H20+OCTUBRE!H20+NOVIEMBRE!H20+DICIEMBRE!H20</f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</row>
    <row r="21" spans="1:100" s="11" customFormat="1" ht="15.95" customHeight="1" x14ac:dyDescent="0.2">
      <c r="A21" s="357" t="s">
        <v>21</v>
      </c>
      <c r="B21" s="67" t="s">
        <v>22</v>
      </c>
      <c r="C21" s="68">
        <f t="shared" si="4"/>
        <v>0</v>
      </c>
      <c r="D21" s="69">
        <f>ENERO!D21+FEBRERO!D21+MARZO!D21+ABRIL!D21+MAYO!D21+JUNIO!D21+JULIO!D21+AGOSTO!D21+SEPTIEMBRE!D21+OCTUBRE!D21+NOVIEMBRE!D21+DICIEMBRE!D21</f>
        <v>0</v>
      </c>
      <c r="E21" s="70">
        <f>ENERO!E21+FEBRERO!E21+MARZO!E21+ABRIL!E21+MAYO!E21+JUNIO!E21+JULIO!E21+AGOSTO!E21+SEPTIEMBRE!E21+OCTUBRE!E21+NOVIEMBRE!E21+DICIEMBRE!E21</f>
        <v>0</v>
      </c>
      <c r="F21" s="71">
        <f>ENERO!F21+FEBRERO!F21+MARZO!F21+ABRIL!F21+MAYO!F21+JUNIO!F21+JULIO!F21+AGOSTO!F21+SEPTIEMBRE!F21+OCTUBRE!F21+NOVIEMBRE!F21+DICIEMBRE!F21</f>
        <v>0</v>
      </c>
      <c r="G21" s="72">
        <f>ENERO!G21+FEBRERO!G21+MARZO!G21+ABRIL!G21+MAYO!G21+JUNIO!G21+JULIO!G21+AGOSTO!G21+SEPTIEMBRE!G21+OCTUBRE!G21+NOVIEMBRE!G21+DICIEMBRE!G21</f>
        <v>0</v>
      </c>
      <c r="H21" s="73">
        <f>ENERO!H21+FEBRERO!H21+MARZO!H21+ABRIL!H21+MAYO!H21+JUNIO!H21+JULIO!H21+AGOSTO!H21+SEPTIEMBRE!H21+OCTUBRE!H21+NOVIEMBRE!H21+DICIEMBRE!H21</f>
        <v>0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</row>
    <row r="22" spans="1:100" s="11" customFormat="1" ht="15.95" customHeight="1" x14ac:dyDescent="0.2">
      <c r="A22" s="358"/>
      <c r="B22" s="74" t="s">
        <v>23</v>
      </c>
      <c r="C22" s="75">
        <f t="shared" si="4"/>
        <v>0</v>
      </c>
      <c r="D22" s="76">
        <f>ENERO!D22+FEBRERO!D22+MARZO!D22+ABRIL!D22+MAYO!D22+JUNIO!D22+JULIO!D22+AGOSTO!D22+SEPTIEMBRE!D22+OCTUBRE!D22+NOVIEMBRE!D22+DICIEMBRE!D22</f>
        <v>0</v>
      </c>
      <c r="E22" s="77">
        <f>ENERO!E22+FEBRERO!E22+MARZO!E22+ABRIL!E22+MAYO!E22+JUNIO!E22+JULIO!E22+AGOSTO!E22+SEPTIEMBRE!E22+OCTUBRE!E22+NOVIEMBRE!E22+DICIEMBRE!E22</f>
        <v>0</v>
      </c>
      <c r="F22" s="78">
        <f>ENERO!F22+FEBRERO!F22+MARZO!F22+ABRIL!F22+MAYO!F22+JUNIO!F22+JULIO!F22+AGOSTO!F22+SEPTIEMBRE!F22+OCTUBRE!F22+NOVIEMBRE!F22+DICIEMBRE!F22</f>
        <v>0</v>
      </c>
      <c r="G22" s="79">
        <f>ENERO!G22+FEBRERO!G22+MARZO!G22+ABRIL!G22+MAYO!G22+JUNIO!G22+JULIO!G22+AGOSTO!G22+SEPTIEMBRE!G22+OCTUBRE!G22+NOVIEMBRE!G22+DICIEMBRE!G22</f>
        <v>0</v>
      </c>
      <c r="H22" s="80">
        <f>ENERO!H22+FEBRERO!H22+MARZO!H22+ABRIL!H22+MAYO!H22+JUNIO!H22+JULIO!H22+AGOSTO!H22+SEPTIEMBRE!H22+OCTUBRE!H22+NOVIEMBRE!H22+DICIEMBRE!H22</f>
        <v>0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</row>
    <row r="23" spans="1:100" s="11" customFormat="1" ht="15.95" customHeight="1" x14ac:dyDescent="0.2">
      <c r="A23" s="358"/>
      <c r="B23" s="74" t="s">
        <v>24</v>
      </c>
      <c r="C23" s="75">
        <f t="shared" si="4"/>
        <v>0</v>
      </c>
      <c r="D23" s="76">
        <f>ENERO!D23+FEBRERO!D23+MARZO!D23+ABRIL!D23+MAYO!D23+JUNIO!D23+JULIO!D23+AGOSTO!D23+SEPTIEMBRE!D23+OCTUBRE!D23+NOVIEMBRE!D23+DICIEMBRE!D23</f>
        <v>0</v>
      </c>
      <c r="E23" s="77">
        <f>ENERO!E23+FEBRERO!E23+MARZO!E23+ABRIL!E23+MAYO!E23+JUNIO!E23+JULIO!E23+AGOSTO!E23+SEPTIEMBRE!E23+OCTUBRE!E23+NOVIEMBRE!E23+DICIEMBRE!E23</f>
        <v>0</v>
      </c>
      <c r="F23" s="78">
        <f>ENERO!F23+FEBRERO!F23+MARZO!F23+ABRIL!F23+MAYO!F23+JUNIO!F23+JULIO!F23+AGOSTO!F23+SEPTIEMBRE!F23+OCTUBRE!F23+NOVIEMBRE!F23+DICIEMBRE!F23</f>
        <v>0</v>
      </c>
      <c r="G23" s="79">
        <f>ENERO!G23+FEBRERO!G23+MARZO!G23+ABRIL!G23+MAYO!G23+JUNIO!G23+JULIO!G23+AGOSTO!G23+SEPTIEMBRE!G23+OCTUBRE!G23+NOVIEMBRE!G23+DICIEMBRE!G23</f>
        <v>0</v>
      </c>
      <c r="H23" s="80">
        <f>ENERO!H23+FEBRERO!H23+MARZO!H23+ABRIL!H23+MAYO!H23+JUNIO!H23+JULIO!H23+AGOSTO!H23+SEPTIEMBRE!H23+OCTUBRE!H23+NOVIEMBRE!H23+DICIEMBRE!H23</f>
        <v>0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</row>
    <row r="24" spans="1:100" s="11" customFormat="1" ht="15.95" customHeight="1" x14ac:dyDescent="0.2">
      <c r="A24" s="359"/>
      <c r="B24" s="74" t="s">
        <v>25</v>
      </c>
      <c r="C24" s="81">
        <f t="shared" si="4"/>
        <v>0</v>
      </c>
      <c r="D24" s="82">
        <f>ENERO!D24+FEBRERO!D24+MARZO!D24+ABRIL!D24+MAYO!D24+JUNIO!D24+JULIO!D24+AGOSTO!D24+SEPTIEMBRE!D24+OCTUBRE!D24+NOVIEMBRE!D24+DICIEMBRE!D24</f>
        <v>0</v>
      </c>
      <c r="E24" s="83">
        <f>ENERO!E24+FEBRERO!E24+MARZO!E24+ABRIL!E24+MAYO!E24+JUNIO!E24+JULIO!E24+AGOSTO!E24+SEPTIEMBRE!E24+OCTUBRE!E24+NOVIEMBRE!E24+DICIEMBRE!E24</f>
        <v>0</v>
      </c>
      <c r="F24" s="84">
        <f>ENERO!F24+FEBRERO!F24+MARZO!F24+ABRIL!F24+MAYO!F24+JUNIO!F24+JULIO!F24+AGOSTO!F24+SEPTIEMBRE!F24+OCTUBRE!F24+NOVIEMBRE!F24+DICIEMBRE!F24</f>
        <v>0</v>
      </c>
      <c r="G24" s="85">
        <f>ENERO!G24+FEBRERO!G24+MARZO!G24+ABRIL!G24+MAYO!G24+JUNIO!G24+JULIO!G24+AGOSTO!G24+SEPTIEMBRE!G24+OCTUBRE!G24+NOVIEMBRE!G24+DICIEMBRE!G24</f>
        <v>0</v>
      </c>
      <c r="H24" s="86">
        <f>ENERO!H24+FEBRERO!H24+MARZO!H24+ABRIL!H24+MAYO!H24+JUNIO!H24+JULIO!H24+AGOSTO!H24+SEPTIEMBRE!H24+OCTUBRE!H24+NOVIEMBRE!H24+DICIEMBRE!H24</f>
        <v>0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11" customFormat="1" ht="15.95" customHeight="1" x14ac:dyDescent="0.2">
      <c r="A25" s="359"/>
      <c r="B25" s="87" t="s">
        <v>26</v>
      </c>
      <c r="C25" s="81">
        <f t="shared" si="4"/>
        <v>0</v>
      </c>
      <c r="D25" s="82">
        <f>ENERO!D25+FEBRERO!D25+MARZO!D25+ABRIL!D25+MAYO!D25+JUNIO!D25+JULIO!D25+AGOSTO!D25+SEPTIEMBRE!D25+OCTUBRE!D25+NOVIEMBRE!D25+DICIEMBRE!D25</f>
        <v>0</v>
      </c>
      <c r="E25" s="83">
        <f>ENERO!E25+FEBRERO!E25+MARZO!E25+ABRIL!E25+MAYO!E25+JUNIO!E25+JULIO!E25+AGOSTO!E25+SEPTIEMBRE!E25+OCTUBRE!E25+NOVIEMBRE!E25+DICIEMBRE!E25</f>
        <v>0</v>
      </c>
      <c r="F25" s="84">
        <f>ENERO!F25+FEBRERO!F25+MARZO!F25+ABRIL!F25+MAYO!F25+JUNIO!F25+JULIO!F25+AGOSTO!F25+SEPTIEMBRE!F25+OCTUBRE!F25+NOVIEMBRE!F25+DICIEMBRE!F25</f>
        <v>0</v>
      </c>
      <c r="G25" s="85">
        <f>ENERO!G25+FEBRERO!G25+MARZO!G25+ABRIL!G25+MAYO!G25+JUNIO!G25+JULIO!G25+AGOSTO!G25+SEPTIEMBRE!G25+OCTUBRE!G25+NOVIEMBRE!G25+DICIEMBRE!G25</f>
        <v>0</v>
      </c>
      <c r="H25" s="86">
        <f>ENERO!H25+FEBRERO!H25+MARZO!H25+ABRIL!H25+MAYO!H25+JUNIO!H25+JULIO!H25+AGOSTO!H25+SEPTIEMBRE!H25+OCTUBRE!H25+NOVIEMBRE!H25+DICIEMBRE!H25</f>
        <v>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</row>
    <row r="26" spans="1:100" s="11" customFormat="1" ht="15.95" customHeight="1" x14ac:dyDescent="0.2">
      <c r="A26" s="357" t="s">
        <v>27</v>
      </c>
      <c r="B26" s="88" t="s">
        <v>28</v>
      </c>
      <c r="C26" s="89">
        <f t="shared" si="4"/>
        <v>0</v>
      </c>
      <c r="D26" s="90">
        <f>ENERO!D26+FEBRERO!D26+MARZO!D26+ABRIL!D26+MAYO!D26+JUNIO!D26+JULIO!D26+AGOSTO!D26+SEPTIEMBRE!D26+OCTUBRE!D26+NOVIEMBRE!D26+DICIEMBRE!D26</f>
        <v>0</v>
      </c>
      <c r="E26" s="91">
        <f>ENERO!E26+FEBRERO!E26+MARZO!E26+ABRIL!E26+MAYO!E26+JUNIO!E26+JULIO!E26+AGOSTO!E26+SEPTIEMBRE!E26+OCTUBRE!E26+NOVIEMBRE!E26+DICIEMBRE!E26</f>
        <v>0</v>
      </c>
      <c r="F26" s="92">
        <f>ENERO!F26+FEBRERO!F26+MARZO!F26+ABRIL!F26+MAYO!F26+JUNIO!F26+JULIO!F26+AGOSTO!F26+SEPTIEMBRE!F26+OCTUBRE!F26+NOVIEMBRE!F26+DICIEMBRE!F26</f>
        <v>0</v>
      </c>
      <c r="G26" s="93">
        <f>ENERO!G26+FEBRERO!G26+MARZO!G26+ABRIL!G26+MAYO!G26+JUNIO!G26+JULIO!G26+AGOSTO!G26+SEPTIEMBRE!G26+OCTUBRE!G26+NOVIEMBRE!G26+DICIEMBRE!G26</f>
        <v>0</v>
      </c>
      <c r="H26" s="94">
        <f>ENERO!H26+FEBRERO!H26+MARZO!H26+ABRIL!H26+MAYO!H26+JUNIO!H26+JULIO!H26+AGOSTO!H26+SEPTIEMBRE!H26+OCTUBRE!H26+NOVIEMBRE!H26+DICIEMBRE!H26</f>
        <v>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</row>
    <row r="27" spans="1:100" s="11" customFormat="1" ht="15.95" customHeight="1" x14ac:dyDescent="0.2">
      <c r="A27" s="360"/>
      <c r="B27" s="95" t="s">
        <v>29</v>
      </c>
      <c r="C27" s="96">
        <f t="shared" si="4"/>
        <v>0</v>
      </c>
      <c r="D27" s="97">
        <f>ENERO!D27+FEBRERO!D27+MARZO!D27+ABRIL!D27+MAYO!D27+JUNIO!D27+JULIO!D27+AGOSTO!D27+SEPTIEMBRE!D27+OCTUBRE!D27+NOVIEMBRE!D27+DICIEMBRE!D27</f>
        <v>0</v>
      </c>
      <c r="E27" s="98">
        <f>ENERO!E27+FEBRERO!E27+MARZO!E27+ABRIL!E27+MAYO!E27+JUNIO!E27+JULIO!E27+AGOSTO!E27+SEPTIEMBRE!E27+OCTUBRE!E27+NOVIEMBRE!E27+DICIEMBRE!E27</f>
        <v>0</v>
      </c>
      <c r="F27" s="99">
        <f>ENERO!F27+FEBRERO!F27+MARZO!F27+ABRIL!F27+MAYO!F27+JUNIO!F27+JULIO!F27+AGOSTO!F27+SEPTIEMBRE!F27+OCTUBRE!F27+NOVIEMBRE!F27+DICIEMBRE!F27</f>
        <v>0</v>
      </c>
      <c r="G27" s="100">
        <f>ENERO!G27+FEBRERO!G27+MARZO!G27+ABRIL!G27+MAYO!G27+JUNIO!G27+JULIO!G27+AGOSTO!G27+SEPTIEMBRE!G27+OCTUBRE!G27+NOVIEMBRE!G27+DICIEMBRE!G27</f>
        <v>0</v>
      </c>
      <c r="H27" s="101">
        <f>ENERO!H27+FEBRERO!H27+MARZO!H27+ABRIL!H27+MAYO!H27+JUNIO!H27+JULIO!H27+AGOSTO!H27+SEPTIEMBRE!H27+OCTUBRE!H27+NOVIEMBRE!H27+DICIEMBRE!H27</f>
        <v>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</row>
    <row r="28" spans="1:100" s="11" customFormat="1" ht="15.95" customHeight="1" x14ac:dyDescent="0.2">
      <c r="A28" s="344" t="s">
        <v>30</v>
      </c>
      <c r="B28" s="346"/>
      <c r="C28" s="96">
        <f t="shared" si="4"/>
        <v>0</v>
      </c>
      <c r="D28" s="97">
        <f>ENERO!D28+FEBRERO!D28+MARZO!D28+ABRIL!D28+MAYO!D28+JUNIO!D28+JULIO!D28+AGOSTO!D28+SEPTIEMBRE!D28+OCTUBRE!D28+NOVIEMBRE!D28+DICIEMBRE!D28</f>
        <v>0</v>
      </c>
      <c r="E28" s="98">
        <f>ENERO!E28+FEBRERO!E28+MARZO!E28+ABRIL!E28+MAYO!E28+JUNIO!E28+JULIO!E28+AGOSTO!E28+SEPTIEMBRE!E28+OCTUBRE!E28+NOVIEMBRE!E28+DICIEMBRE!E28</f>
        <v>0</v>
      </c>
      <c r="F28" s="99">
        <f>ENERO!F28+FEBRERO!F28+MARZO!F28+ABRIL!F28+MAYO!F28+JUNIO!F28+JULIO!F28+AGOSTO!F28+SEPTIEMBRE!F28+OCTUBRE!F28+NOVIEMBRE!F28+DICIEMBRE!F28</f>
        <v>0</v>
      </c>
      <c r="G28" s="100">
        <f>ENERO!G28+FEBRERO!G28+MARZO!G28+ABRIL!G28+MAYO!G28+JUNIO!G28+JULIO!G28+AGOSTO!G28+SEPTIEMBRE!G28+OCTUBRE!G28+NOVIEMBRE!G28+DICIEMBRE!G28</f>
        <v>0</v>
      </c>
      <c r="H28" s="101">
        <f>ENERO!H28+FEBRERO!H28+MARZO!H28+ABRIL!H28+MAYO!H28+JUNIO!H28+JULIO!H28+AGOSTO!H28+SEPTIEMBRE!H28+OCTUBRE!H28+NOVIEMBRE!H28+DICIEMBRE!H28</f>
        <v>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</row>
    <row r="29" spans="1:100" s="11" customFormat="1" ht="30" customHeight="1" x14ac:dyDescent="0.2">
      <c r="A29" s="102" t="s">
        <v>31</v>
      </c>
      <c r="B29" s="16"/>
      <c r="C29" s="16"/>
      <c r="D29" s="16"/>
      <c r="E29" s="16"/>
      <c r="F29" s="16"/>
      <c r="G29" s="16"/>
      <c r="H29" s="10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53"/>
      <c r="T29" s="53"/>
      <c r="U29" s="16"/>
      <c r="V29" s="104"/>
      <c r="W29" s="104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</row>
    <row r="30" spans="1:100" s="11" customFormat="1" ht="17.100000000000001" customHeight="1" x14ac:dyDescent="0.2">
      <c r="A30" s="105"/>
      <c r="B30" s="335" t="s">
        <v>32</v>
      </c>
      <c r="C30" s="107"/>
      <c r="D30" s="107"/>
      <c r="E30" s="107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53"/>
      <c r="T30" s="53"/>
      <c r="U30" s="108"/>
      <c r="V30" s="3"/>
      <c r="W30" s="3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</row>
    <row r="31" spans="1:100" s="11" customFormat="1" ht="15.95" customHeight="1" x14ac:dyDescent="0.2">
      <c r="A31" s="109" t="s">
        <v>33</v>
      </c>
      <c r="B31" s="110"/>
      <c r="C31" s="111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53"/>
      <c r="T31" s="53"/>
      <c r="U31" s="108"/>
      <c r="V31" s="3"/>
      <c r="W31" s="3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</row>
    <row r="32" spans="1:100" s="11" customFormat="1" ht="30" customHeight="1" x14ac:dyDescent="0.2">
      <c r="A32" s="102" t="s">
        <v>34</v>
      </c>
      <c r="B32" s="112"/>
      <c r="C32" s="112"/>
      <c r="D32" s="112"/>
      <c r="E32" s="112"/>
      <c r="F32" s="113"/>
      <c r="G32" s="114"/>
      <c r="H32" s="114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7"/>
      <c r="W32" s="17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11" customFormat="1" ht="17.100000000000001" customHeight="1" x14ac:dyDescent="0.2">
      <c r="A33" s="361" t="s">
        <v>35</v>
      </c>
      <c r="B33" s="362"/>
      <c r="C33" s="335" t="s">
        <v>33</v>
      </c>
      <c r="D33" s="22" t="s">
        <v>36</v>
      </c>
      <c r="E33" s="115" t="s">
        <v>37</v>
      </c>
      <c r="F33" s="116"/>
      <c r="G33" s="117"/>
      <c r="H33" s="108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21"/>
      <c r="W33" s="21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</row>
    <row r="34" spans="1:100" s="11" customFormat="1" ht="15.95" customHeight="1" x14ac:dyDescent="0.2">
      <c r="A34" s="363" t="s">
        <v>38</v>
      </c>
      <c r="B34" s="364"/>
      <c r="C34" s="96">
        <f>SUM(D34:E34)</f>
        <v>0</v>
      </c>
      <c r="D34" s="118"/>
      <c r="E34" s="119"/>
      <c r="F34" s="116"/>
      <c r="G34" s="117"/>
      <c r="H34" s="108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21"/>
      <c r="W34" s="2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</row>
    <row r="35" spans="1:100" s="11" customFormat="1" ht="30" customHeight="1" x14ac:dyDescent="0.2">
      <c r="A35" s="102" t="s">
        <v>39</v>
      </c>
      <c r="B35" s="112"/>
      <c r="C35" s="112"/>
      <c r="D35" s="112"/>
      <c r="E35" s="112"/>
      <c r="F35" s="113"/>
      <c r="G35" s="114"/>
      <c r="H35" s="114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7"/>
      <c r="W35" s="17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1:100" s="11" customFormat="1" ht="17.100000000000001" customHeight="1" x14ac:dyDescent="0.2">
      <c r="A36" s="361"/>
      <c r="B36" s="362"/>
      <c r="C36" s="335" t="s">
        <v>33</v>
      </c>
      <c r="D36" s="22" t="s">
        <v>36</v>
      </c>
      <c r="E36" s="115" t="s">
        <v>37</v>
      </c>
      <c r="F36" s="116"/>
      <c r="G36" s="11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21"/>
      <c r="W36" s="21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</row>
    <row r="37" spans="1:100" s="11" customFormat="1" ht="15.95" customHeight="1" x14ac:dyDescent="0.2">
      <c r="A37" s="379" t="s">
        <v>32</v>
      </c>
      <c r="B37" s="380"/>
      <c r="C37" s="89">
        <f>SUM(D37:E37)</f>
        <v>0</v>
      </c>
      <c r="D37" s="120"/>
      <c r="E37" s="121"/>
      <c r="F37" s="116"/>
      <c r="G37" s="11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21"/>
      <c r="W37" s="21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  <row r="38" spans="1:100" s="11" customFormat="1" ht="15.95" customHeight="1" x14ac:dyDescent="0.2">
      <c r="A38" s="381" t="s">
        <v>40</v>
      </c>
      <c r="B38" s="382"/>
      <c r="C38" s="96">
        <f>SUM(D38:E38)</f>
        <v>0</v>
      </c>
      <c r="D38" s="122"/>
      <c r="E38" s="123"/>
      <c r="F38" s="124"/>
      <c r="G38" s="125"/>
      <c r="H38" s="116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6"/>
      <c r="W38" s="126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</row>
    <row r="39" spans="1:100" s="11" customFormat="1" ht="30" customHeight="1" x14ac:dyDescent="0.2">
      <c r="A39" s="102" t="s">
        <v>41</v>
      </c>
      <c r="B39" s="102"/>
      <c r="C39" s="102"/>
      <c r="D39" s="102"/>
      <c r="E39" s="102"/>
      <c r="F39" s="102"/>
      <c r="G39" s="102"/>
      <c r="H39" s="127"/>
      <c r="I39" s="128"/>
      <c r="J39" s="128"/>
      <c r="K39" s="129"/>
      <c r="L39" s="129"/>
      <c r="M39" s="129"/>
      <c r="N39" s="129"/>
      <c r="O39" s="129"/>
      <c r="P39" s="128"/>
      <c r="Q39" s="128"/>
      <c r="R39" s="128"/>
      <c r="S39" s="128"/>
      <c r="T39" s="128"/>
      <c r="U39" s="128"/>
      <c r="V39" s="130"/>
      <c r="W39" s="13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</row>
    <row r="40" spans="1:100" s="11" customFormat="1" ht="12.75" customHeight="1" x14ac:dyDescent="0.2">
      <c r="A40" s="369" t="s">
        <v>42</v>
      </c>
      <c r="B40" s="370"/>
      <c r="C40" s="369" t="s">
        <v>33</v>
      </c>
      <c r="D40" s="375"/>
      <c r="E40" s="370"/>
      <c r="F40" s="377" t="s">
        <v>32</v>
      </c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131"/>
      <c r="U40" s="132"/>
      <c r="V40" s="133"/>
      <c r="W40" s="133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</row>
    <row r="41" spans="1:100" s="11" customFormat="1" ht="12.75" x14ac:dyDescent="0.2">
      <c r="A41" s="371"/>
      <c r="B41" s="372"/>
      <c r="C41" s="371"/>
      <c r="D41" s="376"/>
      <c r="E41" s="372"/>
      <c r="F41" s="365" t="s">
        <v>43</v>
      </c>
      <c r="G41" s="365"/>
      <c r="H41" s="365" t="s">
        <v>44</v>
      </c>
      <c r="I41" s="365"/>
      <c r="J41" s="383" t="s">
        <v>9</v>
      </c>
      <c r="K41" s="384"/>
      <c r="L41" s="366" t="s">
        <v>10</v>
      </c>
      <c r="M41" s="365"/>
      <c r="N41" s="385" t="s">
        <v>45</v>
      </c>
      <c r="O41" s="384"/>
      <c r="P41" s="365" t="s">
        <v>46</v>
      </c>
      <c r="Q41" s="365"/>
      <c r="R41" s="366" t="s">
        <v>47</v>
      </c>
      <c r="S41" s="365"/>
      <c r="T41" s="134"/>
      <c r="U41" s="134"/>
      <c r="V41" s="133"/>
      <c r="W41" s="133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</row>
    <row r="42" spans="1:100" s="11" customFormat="1" ht="21" x14ac:dyDescent="0.2">
      <c r="A42" s="373"/>
      <c r="B42" s="374"/>
      <c r="C42" s="335" t="s">
        <v>48</v>
      </c>
      <c r="D42" s="22" t="s">
        <v>29</v>
      </c>
      <c r="E42" s="115" t="s">
        <v>49</v>
      </c>
      <c r="F42" s="135" t="s">
        <v>29</v>
      </c>
      <c r="G42" s="136" t="s">
        <v>49</v>
      </c>
      <c r="H42" s="135" t="s">
        <v>29</v>
      </c>
      <c r="I42" s="136" t="s">
        <v>49</v>
      </c>
      <c r="J42" s="135" t="s">
        <v>29</v>
      </c>
      <c r="K42" s="136" t="s">
        <v>49</v>
      </c>
      <c r="L42" s="135" t="s">
        <v>29</v>
      </c>
      <c r="M42" s="136" t="s">
        <v>49</v>
      </c>
      <c r="N42" s="135" t="s">
        <v>29</v>
      </c>
      <c r="O42" s="136" t="s">
        <v>49</v>
      </c>
      <c r="P42" s="135" t="s">
        <v>29</v>
      </c>
      <c r="Q42" s="136" t="s">
        <v>49</v>
      </c>
      <c r="R42" s="135" t="s">
        <v>29</v>
      </c>
      <c r="S42" s="136" t="s">
        <v>49</v>
      </c>
      <c r="T42" s="134"/>
      <c r="U42" s="134"/>
      <c r="V42" s="133"/>
      <c r="W42" s="133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</row>
    <row r="43" spans="1:100" s="11" customFormat="1" ht="15.95" customHeight="1" x14ac:dyDescent="0.2">
      <c r="A43" s="363" t="s">
        <v>50</v>
      </c>
      <c r="B43" s="364"/>
      <c r="C43" s="96">
        <f>SUM(D43:E43)</f>
        <v>0</v>
      </c>
      <c r="D43" s="137">
        <f t="shared" ref="D43:E46" si="5">F43+H43+J43+L43+N43+P43+R43</f>
        <v>0</v>
      </c>
      <c r="E43" s="138">
        <f t="shared" si="5"/>
        <v>0</v>
      </c>
      <c r="F43" s="139">
        <f>ENERO!F43+FEBRERO!F43+MARZO!F43+ABRIL!F43+MAYO!F43+JUNIO!F43+JULIO!F43+AGOSTO!F43+SEPTIEMBRE!F43+OCTUBRE!F43+NOVIEMBRE!F43+DICIEMBRE!F43</f>
        <v>0</v>
      </c>
      <c r="G43" s="140">
        <f>ENERO!G43+FEBRERO!G43+MARZO!G43+ABRIL!G43+MAYO!G43+JUNIO!G43+JULIO!G43+AGOSTO!G43+SEPTIEMBRE!G43+OCTUBRE!G43+NOVIEMBRE!G43+DICIEMBRE!G43</f>
        <v>0</v>
      </c>
      <c r="H43" s="139">
        <f>ENERO!H43+FEBRERO!H43+MARZO!H43+ABRIL!H43+MAYO!H43+JUNIO!H43+JULIO!H43+AGOSTO!H43+SEPTIEMBRE!H43+OCTUBRE!H43+NOVIEMBRE!H43+DICIEMBRE!H43</f>
        <v>0</v>
      </c>
      <c r="I43" s="140">
        <f>ENERO!I43+FEBRERO!I43+MARZO!I43+ABRIL!I43+MAYO!I43+JUNIO!I43+JULIO!I43+AGOSTO!I43+SEPTIEMBRE!I43+OCTUBRE!I43+NOVIEMBRE!I43+DICIEMBRE!I43</f>
        <v>0</v>
      </c>
      <c r="J43" s="139">
        <f>ENERO!J43+FEBRERO!J43+MARZO!J43+ABRIL!J43+MAYO!J43+JUNIO!J43+JULIO!J43+AGOSTO!J43+SEPTIEMBRE!J43+OCTUBRE!J43+NOVIEMBRE!J43+DICIEMBRE!J43</f>
        <v>0</v>
      </c>
      <c r="K43" s="139">
        <f>ENERO!K43+FEBRERO!K43+MARZO!K43+ABRIL!K43+MAYO!K43+JUNIO!K43+JULIO!K43+AGOSTO!K43+SEPTIEMBRE!K43+OCTUBRE!K43+NOVIEMBRE!K43+DICIEMBRE!K43</f>
        <v>0</v>
      </c>
      <c r="L43" s="140">
        <f>ENERO!L43+FEBRERO!L43+MARZO!L43+ABRIL!L43+MAYO!L43+JUNIO!L43+JULIO!L43+AGOSTO!L43+SEPTIEMBRE!L43+OCTUBRE!L43+NOVIEMBRE!L43+DICIEMBRE!L43</f>
        <v>0</v>
      </c>
      <c r="M43" s="139">
        <f>ENERO!M43+FEBRERO!M43+MARZO!M43+ABRIL!M43+MAYO!M43+JUNIO!M43+JULIO!M43+AGOSTO!M43+SEPTIEMBRE!M43+OCTUBRE!M43+NOVIEMBRE!M43+DICIEMBRE!M43</f>
        <v>0</v>
      </c>
      <c r="N43" s="140">
        <f>ENERO!N43+FEBRERO!N43+MARZO!N43+ABRIL!N43+MAYO!N43+JUNIO!N43+JULIO!N43+AGOSTO!N43+SEPTIEMBRE!N43+OCTUBRE!N43+NOVIEMBRE!N43+DICIEMBRE!N43</f>
        <v>0</v>
      </c>
      <c r="O43" s="139">
        <f>ENERO!O43+FEBRERO!O43+MARZO!O43+ABRIL!O43+MAYO!O43+JUNIO!O43+JULIO!O43+AGOSTO!O43+SEPTIEMBRE!O43+OCTUBRE!O43+NOVIEMBRE!O43+DICIEMBRE!O43</f>
        <v>0</v>
      </c>
      <c r="P43" s="139">
        <f>ENERO!P43+FEBRERO!P43+MARZO!P43+ABRIL!P43+MAYO!P43+JUNIO!P43+JULIO!P43+AGOSTO!P43+SEPTIEMBRE!P43+OCTUBRE!P43+NOVIEMBRE!P43+DICIEMBRE!P43</f>
        <v>0</v>
      </c>
      <c r="Q43" s="140">
        <f>ENERO!Q43+FEBRERO!Q43+MARZO!Q43+ABRIL!Q43+MAYO!Q43+JUNIO!Q43+JULIO!Q43+AGOSTO!Q43+SEPTIEMBRE!Q43+OCTUBRE!Q43+NOVIEMBRE!Q43+DICIEMBRE!Q43</f>
        <v>0</v>
      </c>
      <c r="R43" s="139">
        <f>ENERO!R43+FEBRERO!R43+MARZO!R43+ABRIL!R43+MAYO!R43+JUNIO!R43+JULIO!R43+AGOSTO!R43+SEPTIEMBRE!R43+OCTUBRE!R43+NOVIEMBRE!R43+DICIEMBRE!R43</f>
        <v>0</v>
      </c>
      <c r="S43" s="140">
        <f>ENERO!S43+FEBRERO!S43+MARZO!S43+ABRIL!S43+MAYO!S43+JUNIO!S43+JULIO!S43+AGOSTO!S43+SEPTIEMBRE!S43+OCTUBRE!S43+NOVIEMBRE!S43+DICIEMBRE!S43</f>
        <v>0</v>
      </c>
      <c r="T43" s="134"/>
      <c r="U43" s="134"/>
      <c r="V43" s="133"/>
      <c r="W43" s="133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</row>
    <row r="44" spans="1:100" s="11" customFormat="1" ht="15.95" customHeight="1" x14ac:dyDescent="0.2">
      <c r="A44" s="367" t="s">
        <v>51</v>
      </c>
      <c r="B44" s="326" t="s">
        <v>52</v>
      </c>
      <c r="C44" s="142">
        <f>SUM(D44:E44)</f>
        <v>0</v>
      </c>
      <c r="D44" s="143">
        <f t="shared" si="5"/>
        <v>0</v>
      </c>
      <c r="E44" s="144">
        <f t="shared" si="5"/>
        <v>0</v>
      </c>
      <c r="F44" s="139">
        <f>ENERO!F44+FEBRERO!F44+MARZO!F44+ABRIL!F44+MAYO!F44+JUNIO!F44+JULIO!F44+AGOSTO!F44+SEPTIEMBRE!F44+OCTUBRE!F44+NOVIEMBRE!F44+DICIEMBRE!F44</f>
        <v>0</v>
      </c>
      <c r="G44" s="140">
        <f>ENERO!G44+FEBRERO!G44+MARZO!G44+ABRIL!G44+MAYO!G44+JUNIO!G44+JULIO!G44+AGOSTO!G44+SEPTIEMBRE!G44+OCTUBRE!G44+NOVIEMBRE!G44+DICIEMBRE!G44</f>
        <v>0</v>
      </c>
      <c r="H44" s="139">
        <f>ENERO!H44+FEBRERO!H44+MARZO!H44+ABRIL!H44+MAYO!H44+JUNIO!H44+JULIO!H44+AGOSTO!H44+SEPTIEMBRE!H44+OCTUBRE!H44+NOVIEMBRE!H44+DICIEMBRE!H44</f>
        <v>0</v>
      </c>
      <c r="I44" s="140">
        <f>ENERO!I44+FEBRERO!I44+MARZO!I44+ABRIL!I44+MAYO!I44+JUNIO!I44+JULIO!I44+AGOSTO!I44+SEPTIEMBRE!I44+OCTUBRE!I44+NOVIEMBRE!I44+DICIEMBRE!I44</f>
        <v>0</v>
      </c>
      <c r="J44" s="139">
        <f>ENERO!J44+FEBRERO!J44+MARZO!J44+ABRIL!J44+MAYO!J44+JUNIO!J44+JULIO!J44+AGOSTO!J44+SEPTIEMBRE!J44+OCTUBRE!J44+NOVIEMBRE!J44+DICIEMBRE!J44</f>
        <v>0</v>
      </c>
      <c r="K44" s="140">
        <f>ENERO!K44+FEBRERO!K44+MARZO!K44+ABRIL!K44+MAYO!K44+JUNIO!K44+JULIO!K44+AGOSTO!K44+SEPTIEMBRE!K44+OCTUBRE!K44+NOVIEMBRE!K44+DICIEMBRE!K44</f>
        <v>0</v>
      </c>
      <c r="L44" s="139">
        <f>ENERO!L44+FEBRERO!L44+MARZO!L44+ABRIL!L44+MAYO!L44+JUNIO!L44+JULIO!L44+AGOSTO!L44+SEPTIEMBRE!L44+OCTUBRE!L44+NOVIEMBRE!L44+DICIEMBRE!L44</f>
        <v>0</v>
      </c>
      <c r="M44" s="140">
        <f>ENERO!M44+FEBRERO!M44+MARZO!M44+ABRIL!M44+MAYO!M44+JUNIO!M44+JULIO!M44+AGOSTO!M44+SEPTIEMBRE!M44+OCTUBRE!M44+NOVIEMBRE!M44+DICIEMBRE!M44</f>
        <v>0</v>
      </c>
      <c r="N44" s="139">
        <f>ENERO!N44+FEBRERO!N44+MARZO!N44+ABRIL!N44+MAYO!N44+JUNIO!N44+JULIO!N44+AGOSTO!N44+SEPTIEMBRE!N44+OCTUBRE!N44+NOVIEMBRE!N44+DICIEMBRE!N44</f>
        <v>0</v>
      </c>
      <c r="O44" s="140">
        <f>ENERO!O44+FEBRERO!O44+MARZO!O44+ABRIL!O44+MAYO!O44+JUNIO!O44+JULIO!O44+AGOSTO!O44+SEPTIEMBRE!O44+OCTUBRE!O44+NOVIEMBRE!O44+DICIEMBRE!O44</f>
        <v>0</v>
      </c>
      <c r="P44" s="139">
        <f>ENERO!P44+FEBRERO!P44+MARZO!P44+ABRIL!P44+MAYO!P44+JUNIO!P44+JULIO!P44+AGOSTO!P44+SEPTIEMBRE!P44+OCTUBRE!P44+NOVIEMBRE!P44+DICIEMBRE!P44</f>
        <v>0</v>
      </c>
      <c r="Q44" s="140">
        <f>ENERO!Q44+FEBRERO!Q44+MARZO!Q44+ABRIL!Q44+MAYO!Q44+JUNIO!Q44+JULIO!Q44+AGOSTO!Q44+SEPTIEMBRE!Q44+OCTUBRE!Q44+NOVIEMBRE!Q44+DICIEMBRE!Q44</f>
        <v>0</v>
      </c>
      <c r="R44" s="139">
        <f>ENERO!R44+FEBRERO!R44+MARZO!R44+ABRIL!R44+MAYO!R44+JUNIO!R44+JULIO!R44+AGOSTO!R44+SEPTIEMBRE!R44+OCTUBRE!R44+NOVIEMBRE!R44+DICIEMBRE!R44</f>
        <v>0</v>
      </c>
      <c r="S44" s="140">
        <f>ENERO!S44+FEBRERO!S44+MARZO!S44+ABRIL!S44+MAYO!S44+JUNIO!S44+JULIO!S44+AGOSTO!S44+SEPTIEMBRE!S44+OCTUBRE!S44+NOVIEMBRE!S44+DICIEMBRE!S44</f>
        <v>0</v>
      </c>
      <c r="T44" s="134"/>
      <c r="U44" s="134"/>
      <c r="V44" s="133"/>
      <c r="W44" s="133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</row>
    <row r="45" spans="1:100" s="11" customFormat="1" ht="15.95" customHeight="1" x14ac:dyDescent="0.2">
      <c r="A45" s="368"/>
      <c r="B45" s="327" t="s">
        <v>53</v>
      </c>
      <c r="C45" s="146">
        <f>SUM(D45:E45)</f>
        <v>10</v>
      </c>
      <c r="D45" s="147">
        <f t="shared" si="5"/>
        <v>4</v>
      </c>
      <c r="E45" s="148">
        <f t="shared" si="5"/>
        <v>6</v>
      </c>
      <c r="F45" s="149">
        <f>ENERO!F45+FEBRERO!F45+MARZO!F45+ABRIL!F45+MAYO!F45+JUNIO!F45+JULIO!F45+AGOSTO!F45+SEPTIEMBRE!F45+OCTUBRE!F45+NOVIEMBRE!F45+DICIEMBRE!F45</f>
        <v>2</v>
      </c>
      <c r="G45" s="150">
        <f>ENERO!G45+FEBRERO!G45+MARZO!G45+ABRIL!G45+MAYO!G45+JUNIO!G45+JULIO!G45+AGOSTO!G45+SEPTIEMBRE!G45+OCTUBRE!G45+NOVIEMBRE!G45+DICIEMBRE!G45</f>
        <v>1</v>
      </c>
      <c r="H45" s="149">
        <f>ENERO!H45+FEBRERO!H45+MARZO!H45+ABRIL!H45+MAYO!H45+JUNIO!H45+JULIO!H45+AGOSTO!H45+SEPTIEMBRE!H45+OCTUBRE!H45+NOVIEMBRE!H45+DICIEMBRE!H45</f>
        <v>0</v>
      </c>
      <c r="I45" s="150">
        <f>ENERO!I45+FEBRERO!I45+MARZO!I45+ABRIL!I45+MAYO!I45+JUNIO!I45+JULIO!I45+AGOSTO!I45+SEPTIEMBRE!I45+OCTUBRE!I45+NOVIEMBRE!I45+DICIEMBRE!I45</f>
        <v>2</v>
      </c>
      <c r="J45" s="149">
        <f>ENERO!J45+FEBRERO!J45+MARZO!J45+ABRIL!J45+MAYO!J45+JUNIO!J45+JULIO!J45+AGOSTO!J45+SEPTIEMBRE!J45+OCTUBRE!J45+NOVIEMBRE!J45+DICIEMBRE!J45</f>
        <v>0</v>
      </c>
      <c r="K45" s="150">
        <f>ENERO!K45+FEBRERO!K45+MARZO!K45+ABRIL!K45+MAYO!K45+JUNIO!K45+JULIO!K45+AGOSTO!K45+SEPTIEMBRE!K45+OCTUBRE!K45+NOVIEMBRE!K45+DICIEMBRE!K45</f>
        <v>2</v>
      </c>
      <c r="L45" s="149">
        <f>ENERO!L45+FEBRERO!L45+MARZO!L45+ABRIL!L45+MAYO!L45+JUNIO!L45+JULIO!L45+AGOSTO!L45+SEPTIEMBRE!L45+OCTUBRE!L45+NOVIEMBRE!L45+DICIEMBRE!L45</f>
        <v>0</v>
      </c>
      <c r="M45" s="150">
        <f>ENERO!M45+FEBRERO!M45+MARZO!M45+ABRIL!M45+MAYO!M45+JUNIO!M45+JULIO!M45+AGOSTO!M45+SEPTIEMBRE!M45+OCTUBRE!M45+NOVIEMBRE!M45+DICIEMBRE!M45</f>
        <v>0</v>
      </c>
      <c r="N45" s="149">
        <f>ENERO!N45+FEBRERO!N45+MARZO!N45+ABRIL!N45+MAYO!N45+JUNIO!N45+JULIO!N45+AGOSTO!N45+SEPTIEMBRE!N45+OCTUBRE!N45+NOVIEMBRE!N45+DICIEMBRE!N45</f>
        <v>0</v>
      </c>
      <c r="O45" s="150">
        <f>ENERO!O45+FEBRERO!O45+MARZO!O45+ABRIL!O45+MAYO!O45+JUNIO!O45+JULIO!O45+AGOSTO!O45+SEPTIEMBRE!O45+OCTUBRE!O45+NOVIEMBRE!O45+DICIEMBRE!O45</f>
        <v>1</v>
      </c>
      <c r="P45" s="149">
        <f>ENERO!P45+FEBRERO!P45+MARZO!P45+ABRIL!P45+MAYO!P45+JUNIO!P45+JULIO!P45+AGOSTO!P45+SEPTIEMBRE!P45+OCTUBRE!P45+NOVIEMBRE!P45+DICIEMBRE!P45</f>
        <v>1</v>
      </c>
      <c r="Q45" s="150">
        <f>ENERO!Q45+FEBRERO!Q45+MARZO!Q45+ABRIL!Q45+MAYO!Q45+JUNIO!Q45+JULIO!Q45+AGOSTO!Q45+SEPTIEMBRE!Q45+OCTUBRE!Q45+NOVIEMBRE!Q45+DICIEMBRE!Q45</f>
        <v>0</v>
      </c>
      <c r="R45" s="149">
        <f>ENERO!R45+FEBRERO!R45+MARZO!R45+ABRIL!R45+MAYO!R45+JUNIO!R45+JULIO!R45+AGOSTO!R45+SEPTIEMBRE!R45+OCTUBRE!R45+NOVIEMBRE!R45+DICIEMBRE!R45</f>
        <v>1</v>
      </c>
      <c r="S45" s="150">
        <f>ENERO!S45+FEBRERO!S45+MARZO!S45+ABRIL!S45+MAYO!S45+JUNIO!S45+JULIO!S45+AGOSTO!S45+SEPTIEMBRE!S45+OCTUBRE!S45+NOVIEMBRE!S45+DICIEMBRE!S45</f>
        <v>0</v>
      </c>
      <c r="T45" s="151"/>
      <c r="U45" s="151"/>
      <c r="V45" s="130"/>
      <c r="W45" s="13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</row>
    <row r="46" spans="1:100" s="11" customFormat="1" ht="15.95" customHeight="1" x14ac:dyDescent="0.2">
      <c r="A46" s="356"/>
      <c r="B46" s="328" t="s">
        <v>54</v>
      </c>
      <c r="C46" s="153">
        <f>SUM(D46:E46)</f>
        <v>0</v>
      </c>
      <c r="D46" s="154">
        <f t="shared" si="5"/>
        <v>0</v>
      </c>
      <c r="E46" s="155">
        <f t="shared" si="5"/>
        <v>0</v>
      </c>
      <c r="F46" s="156">
        <f>ENERO!F46+FEBRERO!F46+MARZO!F46+ABRIL!F46+MAYO!F46+JUNIO!F46+JULIO!F46+AGOSTO!F46+SEPTIEMBRE!F46+OCTUBRE!F46+NOVIEMBRE!F46+DICIEMBRE!F46</f>
        <v>0</v>
      </c>
      <c r="G46" s="157">
        <f>ENERO!G46+FEBRERO!G46+MARZO!G46+ABRIL!G46+MAYO!G46+JUNIO!G46+JULIO!G46+AGOSTO!G46+SEPTIEMBRE!G46+OCTUBRE!G46+NOVIEMBRE!G46+DICIEMBRE!G46</f>
        <v>0</v>
      </c>
      <c r="H46" s="156">
        <f>ENERO!H46+FEBRERO!H46+MARZO!H46+ABRIL!H46+MAYO!H46+JUNIO!H46+JULIO!H46+AGOSTO!H46+SEPTIEMBRE!H46+OCTUBRE!H46+NOVIEMBRE!H46+DICIEMBRE!H46</f>
        <v>0</v>
      </c>
      <c r="I46" s="157">
        <f>ENERO!I46+FEBRERO!I46+MARZO!I46+ABRIL!I46+MAYO!I46+JUNIO!I46+JULIO!I46+AGOSTO!I46+SEPTIEMBRE!I46+OCTUBRE!I46+NOVIEMBRE!I46+DICIEMBRE!I46</f>
        <v>0</v>
      </c>
      <c r="J46" s="156">
        <f>ENERO!J46+FEBRERO!J46+MARZO!J46+ABRIL!J46+MAYO!J46+JUNIO!J46+JULIO!J46+AGOSTO!J46+SEPTIEMBRE!J46+OCTUBRE!J46+NOVIEMBRE!J46+DICIEMBRE!J46</f>
        <v>0</v>
      </c>
      <c r="K46" s="157">
        <f>ENERO!K46+FEBRERO!K46+MARZO!K46+ABRIL!K46+MAYO!K46+JUNIO!K46+JULIO!K46+AGOSTO!K46+SEPTIEMBRE!K46+OCTUBRE!K46+NOVIEMBRE!K46+DICIEMBRE!K46</f>
        <v>0</v>
      </c>
      <c r="L46" s="156">
        <f>ENERO!L46+FEBRERO!L46+MARZO!L46+ABRIL!L46+MAYO!L46+JUNIO!L46+JULIO!L46+AGOSTO!L46+SEPTIEMBRE!L46+OCTUBRE!L46+NOVIEMBRE!L46+DICIEMBRE!L46</f>
        <v>0</v>
      </c>
      <c r="M46" s="157">
        <f>ENERO!M46+FEBRERO!M46+MARZO!M46+ABRIL!M46+MAYO!M46+JUNIO!M46+JULIO!M46+AGOSTO!M46+SEPTIEMBRE!M46+OCTUBRE!M46+NOVIEMBRE!M46+DICIEMBRE!M46</f>
        <v>0</v>
      </c>
      <c r="N46" s="156">
        <f>ENERO!N46+FEBRERO!N46+MARZO!N46+ABRIL!N46+MAYO!N46+JUNIO!N46+JULIO!N46+AGOSTO!N46+SEPTIEMBRE!N46+OCTUBRE!N46+NOVIEMBRE!N46+DICIEMBRE!N46</f>
        <v>0</v>
      </c>
      <c r="O46" s="157">
        <f>ENERO!O46+FEBRERO!O46+MARZO!O46+ABRIL!O46+MAYO!O46+JUNIO!O46+JULIO!O46+AGOSTO!O46+SEPTIEMBRE!O46+OCTUBRE!O46+NOVIEMBRE!O46+DICIEMBRE!O46</f>
        <v>0</v>
      </c>
      <c r="P46" s="156">
        <f>ENERO!P46+FEBRERO!P46+MARZO!P46+ABRIL!P46+MAYO!P46+JUNIO!P46+JULIO!P46+AGOSTO!P46+SEPTIEMBRE!P46+OCTUBRE!P46+NOVIEMBRE!P46+DICIEMBRE!P46</f>
        <v>0</v>
      </c>
      <c r="Q46" s="157">
        <f>ENERO!Q46+FEBRERO!Q46+MARZO!Q46+ABRIL!Q46+MAYO!Q46+JUNIO!Q46+JULIO!Q46+AGOSTO!Q46+SEPTIEMBRE!Q46+OCTUBRE!Q46+NOVIEMBRE!Q46+DICIEMBRE!Q46</f>
        <v>0</v>
      </c>
      <c r="R46" s="156">
        <f>ENERO!R46+FEBRERO!R46+MARZO!R46+ABRIL!R46+MAYO!R46+JUNIO!R46+JULIO!R46+AGOSTO!R46+SEPTIEMBRE!R46+OCTUBRE!R46+NOVIEMBRE!R46+DICIEMBRE!R46</f>
        <v>0</v>
      </c>
      <c r="S46" s="157">
        <f>ENERO!S46+FEBRERO!S46+MARZO!S46+ABRIL!S46+MAYO!S46+JUNIO!S46+JULIO!S46+AGOSTO!S46+SEPTIEMBRE!S46+OCTUBRE!S46+NOVIEMBRE!S46+DICIEMBRE!S46</f>
        <v>0</v>
      </c>
      <c r="T46" s="151"/>
      <c r="U46" s="151"/>
      <c r="V46" s="133"/>
      <c r="W46" s="133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</row>
    <row r="47" spans="1:100" s="11" customFormat="1" ht="30" customHeight="1" x14ac:dyDescent="0.2">
      <c r="A47" s="102" t="s">
        <v>55</v>
      </c>
      <c r="B47" s="102"/>
      <c r="C47" s="102"/>
      <c r="D47" s="102"/>
      <c r="E47" s="102"/>
      <c r="F47" s="102"/>
      <c r="G47" s="102"/>
      <c r="H47" s="127"/>
      <c r="I47" s="128"/>
      <c r="J47" s="128"/>
      <c r="K47" s="129"/>
      <c r="L47" s="129"/>
      <c r="M47" s="129"/>
      <c r="N47" s="129"/>
      <c r="O47" s="129"/>
      <c r="P47" s="128"/>
      <c r="Q47" s="128"/>
      <c r="R47" s="128"/>
      <c r="S47" s="128"/>
      <c r="T47" s="128"/>
      <c r="U47" s="128"/>
      <c r="V47" s="133"/>
      <c r="W47" s="133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</row>
    <row r="48" spans="1:100" s="11" customFormat="1" ht="12.75" customHeight="1" x14ac:dyDescent="0.2">
      <c r="A48" s="369" t="s">
        <v>42</v>
      </c>
      <c r="B48" s="370"/>
      <c r="C48" s="369" t="s">
        <v>33</v>
      </c>
      <c r="D48" s="375"/>
      <c r="E48" s="370"/>
      <c r="F48" s="377" t="s">
        <v>40</v>
      </c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86" t="s">
        <v>56</v>
      </c>
      <c r="U48" s="386" t="s">
        <v>57</v>
      </c>
      <c r="V48" s="133"/>
      <c r="W48" s="133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</row>
    <row r="49" spans="1:100" s="11" customFormat="1" ht="12.95" customHeight="1" x14ac:dyDescent="0.2">
      <c r="A49" s="371"/>
      <c r="B49" s="372"/>
      <c r="C49" s="371"/>
      <c r="D49" s="376"/>
      <c r="E49" s="372"/>
      <c r="F49" s="365" t="s">
        <v>43</v>
      </c>
      <c r="G49" s="365"/>
      <c r="H49" s="365" t="s">
        <v>44</v>
      </c>
      <c r="I49" s="365"/>
      <c r="J49" s="383" t="s">
        <v>9</v>
      </c>
      <c r="K49" s="384"/>
      <c r="L49" s="366" t="s">
        <v>10</v>
      </c>
      <c r="M49" s="365"/>
      <c r="N49" s="385" t="s">
        <v>45</v>
      </c>
      <c r="O49" s="384"/>
      <c r="P49" s="365" t="s">
        <v>46</v>
      </c>
      <c r="Q49" s="365"/>
      <c r="R49" s="366" t="s">
        <v>47</v>
      </c>
      <c r="S49" s="365"/>
      <c r="T49" s="386"/>
      <c r="U49" s="386"/>
      <c r="V49" s="133"/>
      <c r="W49" s="133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</row>
    <row r="50" spans="1:100" s="11" customFormat="1" ht="21" x14ac:dyDescent="0.2">
      <c r="A50" s="373"/>
      <c r="B50" s="374"/>
      <c r="C50" s="335" t="s">
        <v>48</v>
      </c>
      <c r="D50" s="22" t="s">
        <v>29</v>
      </c>
      <c r="E50" s="115" t="s">
        <v>49</v>
      </c>
      <c r="F50" s="135" t="s">
        <v>29</v>
      </c>
      <c r="G50" s="136" t="s">
        <v>49</v>
      </c>
      <c r="H50" s="135" t="s">
        <v>29</v>
      </c>
      <c r="I50" s="136" t="s">
        <v>49</v>
      </c>
      <c r="J50" s="135" t="s">
        <v>29</v>
      </c>
      <c r="K50" s="136" t="s">
        <v>49</v>
      </c>
      <c r="L50" s="135" t="s">
        <v>29</v>
      </c>
      <c r="M50" s="136" t="s">
        <v>49</v>
      </c>
      <c r="N50" s="135" t="s">
        <v>29</v>
      </c>
      <c r="O50" s="136" t="s">
        <v>49</v>
      </c>
      <c r="P50" s="135" t="s">
        <v>29</v>
      </c>
      <c r="Q50" s="136" t="s">
        <v>49</v>
      </c>
      <c r="R50" s="135" t="s">
        <v>29</v>
      </c>
      <c r="S50" s="136" t="s">
        <v>49</v>
      </c>
      <c r="T50" s="386"/>
      <c r="U50" s="386"/>
      <c r="V50" s="133"/>
      <c r="W50" s="133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</row>
    <row r="51" spans="1:100" s="11" customFormat="1" ht="15.95" customHeight="1" x14ac:dyDescent="0.2">
      <c r="A51" s="367" t="s">
        <v>51</v>
      </c>
      <c r="B51" s="326" t="s">
        <v>52</v>
      </c>
      <c r="C51" s="142">
        <f>SUM(D51:E51)</f>
        <v>0</v>
      </c>
      <c r="D51" s="143">
        <f t="shared" ref="D51:E53" si="6">F51+H51+J51+L51+N51+P51+R51</f>
        <v>0</v>
      </c>
      <c r="E51" s="144">
        <f t="shared" si="6"/>
        <v>0</v>
      </c>
      <c r="F51" s="139">
        <f>ENERO!F51+FEBRERO!F51+MARZO!F51+ABRIL!F51+MAYO!F51+JUNIO!F51+JULIO!F51+AGOSTO!F51+SEPTIEMBRE!F51+OCTUBRE!F51+NOVIEMBRE!F51+DICIEMBRE!F51</f>
        <v>0</v>
      </c>
      <c r="G51" s="140">
        <f>ENERO!G51+FEBRERO!G51+MARZO!G51+ABRIL!G51+MAYO!G51+JUNIO!G51+JULIO!G51+AGOSTO!G51+SEPTIEMBRE!G51+OCTUBRE!G51+NOVIEMBRE!G51+DICIEMBRE!G51</f>
        <v>0</v>
      </c>
      <c r="H51" s="139">
        <f>ENERO!H51+FEBRERO!H51+MARZO!H51+ABRIL!H51+MAYO!H51+JUNIO!H51+JULIO!H51+AGOSTO!H51+SEPTIEMBRE!H51+OCTUBRE!H51+NOVIEMBRE!H51+DICIEMBRE!H51</f>
        <v>0</v>
      </c>
      <c r="I51" s="140">
        <f>ENERO!I51+FEBRERO!I51+MARZO!I51+ABRIL!I51+MAYO!I51+JUNIO!I51+JULIO!I51+AGOSTO!I51+SEPTIEMBRE!I51+OCTUBRE!I51+NOVIEMBRE!I51+DICIEMBRE!I51</f>
        <v>0</v>
      </c>
      <c r="J51" s="139">
        <f>ENERO!J51+FEBRERO!J51+MARZO!J51+ABRIL!J51+MAYO!J51+JUNIO!J51+JULIO!J51+AGOSTO!J51+SEPTIEMBRE!J51+OCTUBRE!J51+NOVIEMBRE!J51+DICIEMBRE!J51</f>
        <v>0</v>
      </c>
      <c r="K51" s="140">
        <f>ENERO!K51+FEBRERO!K51+MARZO!K51+ABRIL!K51+MAYO!K51+JUNIO!K51+JULIO!K51+AGOSTO!K51+SEPTIEMBRE!K51+OCTUBRE!K51+NOVIEMBRE!K51+DICIEMBRE!K51</f>
        <v>0</v>
      </c>
      <c r="L51" s="139">
        <f>ENERO!L51+FEBRERO!L51+MARZO!L51+ABRIL!L51+MAYO!L51+JUNIO!L51+JULIO!L51+AGOSTO!L51+SEPTIEMBRE!L51+OCTUBRE!L51+NOVIEMBRE!L51+DICIEMBRE!L51</f>
        <v>0</v>
      </c>
      <c r="M51" s="140">
        <f>ENERO!M51+FEBRERO!M51+MARZO!M51+ABRIL!M51+MAYO!M51+JUNIO!M51+JULIO!M51+AGOSTO!M51+SEPTIEMBRE!M51+OCTUBRE!M51+NOVIEMBRE!M51+DICIEMBRE!M51</f>
        <v>0</v>
      </c>
      <c r="N51" s="139">
        <f>ENERO!N51+FEBRERO!N51+MARZO!N51+ABRIL!N51+MAYO!N51+JUNIO!N51+JULIO!N51+AGOSTO!N51+SEPTIEMBRE!N51+OCTUBRE!N51+NOVIEMBRE!N51+DICIEMBRE!N51</f>
        <v>0</v>
      </c>
      <c r="O51" s="140">
        <f>ENERO!O51+FEBRERO!O51+MARZO!O51+ABRIL!O51+MAYO!O51+JUNIO!O51+JULIO!O51+AGOSTO!O51+SEPTIEMBRE!O51+OCTUBRE!O51+NOVIEMBRE!O51+DICIEMBRE!O51</f>
        <v>0</v>
      </c>
      <c r="P51" s="139">
        <f>ENERO!P51+FEBRERO!P51+MARZO!P51+ABRIL!P51+MAYO!P51+JUNIO!P51+JULIO!P51+AGOSTO!P51+SEPTIEMBRE!P51+OCTUBRE!P51+NOVIEMBRE!P51+DICIEMBRE!P51</f>
        <v>0</v>
      </c>
      <c r="Q51" s="140">
        <f>ENERO!Q51+FEBRERO!Q51+MARZO!Q51+ABRIL!Q51+MAYO!Q51+JUNIO!Q51+JULIO!Q51+AGOSTO!Q51+SEPTIEMBRE!Q51+OCTUBRE!Q51+NOVIEMBRE!Q51+DICIEMBRE!Q51</f>
        <v>0</v>
      </c>
      <c r="R51" s="139">
        <f>ENERO!R51+FEBRERO!R51+MARZO!R51+ABRIL!R51+MAYO!R51+JUNIO!R51+JULIO!R51+AGOSTO!R51+SEPTIEMBRE!R51+OCTUBRE!R51+NOVIEMBRE!R51+DICIEMBRE!R51</f>
        <v>0</v>
      </c>
      <c r="S51" s="140">
        <f>ENERO!S51+FEBRERO!S51+MARZO!S51+ABRIL!S51+MAYO!S51+JUNIO!S51+JULIO!S51+AGOSTO!S51+SEPTIEMBRE!S51+OCTUBRE!S51+NOVIEMBRE!S51+DICIEMBRE!S51</f>
        <v>0</v>
      </c>
      <c r="T51" s="140">
        <f>ENERO!T51+FEBRERO!T51+MARZO!T51+ABRIL!T51+MAYO!T51+JUNIO!T51+JULIO!T51+AGOSTO!T51+SEPTIEMBRE!T51+OCTUBRE!T51+NOVIEMBRE!T51+DICIEMBRE!T51</f>
        <v>0</v>
      </c>
      <c r="U51" s="140">
        <f>ENERO!U51+FEBRERO!U51+MARZO!U51+ABRIL!U51+MAYO!U51+JUNIO!U51+JULIO!U51+AGOSTO!U51+SEPTIEMBRE!U51+OCTUBRE!U51+NOVIEMBRE!U51+DICIEMBRE!U51</f>
        <v>0</v>
      </c>
      <c r="V51" s="160"/>
      <c r="W51" s="16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</row>
    <row r="52" spans="1:100" s="11" customFormat="1" ht="15.95" customHeight="1" x14ac:dyDescent="0.2">
      <c r="A52" s="368"/>
      <c r="B52" s="327" t="s">
        <v>53</v>
      </c>
      <c r="C52" s="146">
        <f>SUM(D52:E52)</f>
        <v>13</v>
      </c>
      <c r="D52" s="147">
        <f t="shared" si="6"/>
        <v>3</v>
      </c>
      <c r="E52" s="148">
        <f t="shared" si="6"/>
        <v>10</v>
      </c>
      <c r="F52" s="149">
        <f>ENERO!F52+FEBRERO!F52+MARZO!F52+ABRIL!F52+MAYO!F52+JUNIO!F52+JULIO!F52+AGOSTO!F52+SEPTIEMBRE!F52+OCTUBRE!F52+NOVIEMBRE!F52+DICIEMBRE!F52</f>
        <v>2</v>
      </c>
      <c r="G52" s="150">
        <f>ENERO!G52+FEBRERO!G52+MARZO!G52+ABRIL!G52+MAYO!G52+JUNIO!G52+JULIO!G52+AGOSTO!G52+SEPTIEMBRE!G52+OCTUBRE!G52+NOVIEMBRE!G52+DICIEMBRE!G52</f>
        <v>1</v>
      </c>
      <c r="H52" s="149">
        <f>ENERO!H52+FEBRERO!H52+MARZO!H52+ABRIL!H52+MAYO!H52+JUNIO!H52+JULIO!H52+AGOSTO!H52+SEPTIEMBRE!H52+OCTUBRE!H52+NOVIEMBRE!H52+DICIEMBRE!H52</f>
        <v>1</v>
      </c>
      <c r="I52" s="150">
        <f>ENERO!I52+FEBRERO!I52+MARZO!I52+ABRIL!I52+MAYO!I52+JUNIO!I52+JULIO!I52+AGOSTO!I52+SEPTIEMBRE!I52+OCTUBRE!I52+NOVIEMBRE!I52+DICIEMBRE!I52</f>
        <v>3</v>
      </c>
      <c r="J52" s="149">
        <f>ENERO!J52+FEBRERO!J52+MARZO!J52+ABRIL!J52+MAYO!J52+JUNIO!J52+JULIO!J52+AGOSTO!J52+SEPTIEMBRE!J52+OCTUBRE!J52+NOVIEMBRE!J52+DICIEMBRE!J52</f>
        <v>0</v>
      </c>
      <c r="K52" s="150">
        <f>ENERO!K52+FEBRERO!K52+MARZO!K52+ABRIL!K52+MAYO!K52+JUNIO!K52+JULIO!K52+AGOSTO!K52+SEPTIEMBRE!K52+OCTUBRE!K52+NOVIEMBRE!K52+DICIEMBRE!K52</f>
        <v>3</v>
      </c>
      <c r="L52" s="149">
        <f>ENERO!L52+FEBRERO!L52+MARZO!L52+ABRIL!L52+MAYO!L52+JUNIO!L52+JULIO!L52+AGOSTO!L52+SEPTIEMBRE!L52+OCTUBRE!L52+NOVIEMBRE!L52+DICIEMBRE!L52</f>
        <v>0</v>
      </c>
      <c r="M52" s="150">
        <f>ENERO!M52+FEBRERO!M52+MARZO!M52+ABRIL!M52+MAYO!M52+JUNIO!M52+JULIO!M52+AGOSTO!M52+SEPTIEMBRE!M52+OCTUBRE!M52+NOVIEMBRE!M52+DICIEMBRE!M52</f>
        <v>0</v>
      </c>
      <c r="N52" s="149">
        <f>ENERO!N52+FEBRERO!N52+MARZO!N52+ABRIL!N52+MAYO!N52+JUNIO!N52+JULIO!N52+AGOSTO!N52+SEPTIEMBRE!N52+OCTUBRE!N52+NOVIEMBRE!N52+DICIEMBRE!N52</f>
        <v>0</v>
      </c>
      <c r="O52" s="150">
        <f>ENERO!O52+FEBRERO!O52+MARZO!O52+ABRIL!O52+MAYO!O52+JUNIO!O52+JULIO!O52+AGOSTO!O52+SEPTIEMBRE!O52+OCTUBRE!O52+NOVIEMBRE!O52+DICIEMBRE!O52</f>
        <v>2</v>
      </c>
      <c r="P52" s="149">
        <f>ENERO!P52+FEBRERO!P52+MARZO!P52+ABRIL!P52+MAYO!P52+JUNIO!P52+JULIO!P52+AGOSTO!P52+SEPTIEMBRE!P52+OCTUBRE!P52+NOVIEMBRE!P52+DICIEMBRE!P52</f>
        <v>0</v>
      </c>
      <c r="Q52" s="150">
        <f>ENERO!Q52+FEBRERO!Q52+MARZO!Q52+ABRIL!Q52+MAYO!Q52+JUNIO!Q52+JULIO!Q52+AGOSTO!Q52+SEPTIEMBRE!Q52+OCTUBRE!Q52+NOVIEMBRE!Q52+DICIEMBRE!Q52</f>
        <v>1</v>
      </c>
      <c r="R52" s="149">
        <f>ENERO!R52+FEBRERO!R52+MARZO!R52+ABRIL!R52+MAYO!R52+JUNIO!R52+JULIO!R52+AGOSTO!R52+SEPTIEMBRE!R52+OCTUBRE!R52+NOVIEMBRE!R52+DICIEMBRE!R52</f>
        <v>0</v>
      </c>
      <c r="S52" s="140">
        <f>ENERO!S52+FEBRERO!S52+MARZO!S52+ABRIL!S52+MAYO!S52+JUNIO!S52+JULIO!S52+AGOSTO!S52+SEPTIEMBRE!S52+OCTUBRE!S52+NOVIEMBRE!S52+DICIEMBRE!S52</f>
        <v>0</v>
      </c>
      <c r="T52" s="140">
        <f>ENERO!T52+FEBRERO!T52+MARZO!T52+ABRIL!T52+MAYO!T52+JUNIO!T52+JULIO!T52+AGOSTO!T52+SEPTIEMBRE!T52+OCTUBRE!T52+NOVIEMBRE!T52+DICIEMBRE!T52</f>
        <v>7</v>
      </c>
      <c r="U52" s="140">
        <f>ENERO!U52+FEBRERO!U52+MARZO!U52+ABRIL!U52+MAYO!U52+JUNIO!U52+JULIO!U52+AGOSTO!U52+SEPTIEMBRE!U52+OCTUBRE!U52+NOVIEMBRE!U52+DICIEMBRE!U52</f>
        <v>2</v>
      </c>
      <c r="V52" s="133"/>
      <c r="W52" s="133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</row>
    <row r="53" spans="1:100" s="11" customFormat="1" ht="15.95" customHeight="1" x14ac:dyDescent="0.2">
      <c r="A53" s="356"/>
      <c r="B53" s="328" t="s">
        <v>54</v>
      </c>
      <c r="C53" s="153">
        <f>SUM(D53:E53)</f>
        <v>0</v>
      </c>
      <c r="D53" s="154">
        <f t="shared" si="6"/>
        <v>0</v>
      </c>
      <c r="E53" s="155">
        <f t="shared" si="6"/>
        <v>0</v>
      </c>
      <c r="F53" s="156">
        <f>ENERO!F53+FEBRERO!F53+MARZO!F53+ABRIL!F53+MAYO!F53+JUNIO!F53+JULIO!F53+AGOSTO!F53+SEPTIEMBRE!F53+OCTUBRE!F53+NOVIEMBRE!F53+DICIEMBRE!F53</f>
        <v>0</v>
      </c>
      <c r="G53" s="157">
        <f>ENERO!G53+FEBRERO!G53+MARZO!G53+ABRIL!G53+MAYO!G53+JUNIO!G53+JULIO!G53+AGOSTO!G53+SEPTIEMBRE!G53+OCTUBRE!G53+NOVIEMBRE!G53+DICIEMBRE!G53</f>
        <v>0</v>
      </c>
      <c r="H53" s="156">
        <f>ENERO!H53+FEBRERO!H53+MARZO!H53+ABRIL!H53+MAYO!H53+JUNIO!H53+JULIO!H53+AGOSTO!H53+SEPTIEMBRE!H53+OCTUBRE!H53+NOVIEMBRE!H53+DICIEMBRE!H53</f>
        <v>0</v>
      </c>
      <c r="I53" s="157">
        <f>ENERO!I53+FEBRERO!I53+MARZO!I53+ABRIL!I53+MAYO!I53+JUNIO!I53+JULIO!I53+AGOSTO!I53+SEPTIEMBRE!I53+OCTUBRE!I53+NOVIEMBRE!I53+DICIEMBRE!I53</f>
        <v>0</v>
      </c>
      <c r="J53" s="156">
        <f>ENERO!J53+FEBRERO!J53+MARZO!J53+ABRIL!J53+MAYO!J53+JUNIO!J53+JULIO!J53+AGOSTO!J53+SEPTIEMBRE!J53+OCTUBRE!J53+NOVIEMBRE!J53+DICIEMBRE!J53</f>
        <v>0</v>
      </c>
      <c r="K53" s="157">
        <f>ENERO!K53+FEBRERO!K53+MARZO!K53+ABRIL!K53+MAYO!K53+JUNIO!K53+JULIO!K53+AGOSTO!K53+SEPTIEMBRE!K53+OCTUBRE!K53+NOVIEMBRE!K53+DICIEMBRE!K53</f>
        <v>0</v>
      </c>
      <c r="L53" s="156">
        <f>ENERO!L53+FEBRERO!L53+MARZO!L53+ABRIL!L53+MAYO!L53+JUNIO!L53+JULIO!L53+AGOSTO!L53+SEPTIEMBRE!L53+OCTUBRE!L53+NOVIEMBRE!L53+DICIEMBRE!L53</f>
        <v>0</v>
      </c>
      <c r="M53" s="157">
        <f>ENERO!M53+FEBRERO!M53+MARZO!M53+ABRIL!M53+MAYO!M53+JUNIO!M53+JULIO!M53+AGOSTO!M53+SEPTIEMBRE!M53+OCTUBRE!M53+NOVIEMBRE!M53+DICIEMBRE!M53</f>
        <v>0</v>
      </c>
      <c r="N53" s="156">
        <f>ENERO!N53+FEBRERO!N53+MARZO!N53+ABRIL!N53+MAYO!N53+JUNIO!N53+JULIO!N53+AGOSTO!N53+SEPTIEMBRE!N53+OCTUBRE!N53+NOVIEMBRE!N53+DICIEMBRE!N53</f>
        <v>0</v>
      </c>
      <c r="O53" s="157">
        <f>ENERO!O53+FEBRERO!O53+MARZO!O53+ABRIL!O53+MAYO!O53+JUNIO!O53+JULIO!O53+AGOSTO!O53+SEPTIEMBRE!O53+OCTUBRE!O53+NOVIEMBRE!O53+DICIEMBRE!O53</f>
        <v>0</v>
      </c>
      <c r="P53" s="156">
        <f>ENERO!P53+FEBRERO!P53+MARZO!P53+ABRIL!P53+MAYO!P53+JUNIO!P53+JULIO!P53+AGOSTO!P53+SEPTIEMBRE!P53+OCTUBRE!P53+NOVIEMBRE!P53+DICIEMBRE!P53</f>
        <v>0</v>
      </c>
      <c r="Q53" s="157">
        <f>ENERO!Q53+FEBRERO!Q53+MARZO!Q53+ABRIL!Q53+MAYO!Q53+JUNIO!Q53+JULIO!Q53+AGOSTO!Q53+SEPTIEMBRE!Q53+OCTUBRE!Q53+NOVIEMBRE!Q53+DICIEMBRE!Q53</f>
        <v>0</v>
      </c>
      <c r="R53" s="156">
        <f>ENERO!R53+FEBRERO!R53+MARZO!R53+ABRIL!R53+MAYO!R53+JUNIO!R53+JULIO!R53+AGOSTO!R53+SEPTIEMBRE!R53+OCTUBRE!R53+NOVIEMBRE!R53+DICIEMBRE!R53</f>
        <v>0</v>
      </c>
      <c r="S53" s="140">
        <f>ENERO!S53+FEBRERO!S53+MARZO!S53+ABRIL!S53+MAYO!S53+JUNIO!S53+JULIO!S53+AGOSTO!S53+SEPTIEMBRE!S53+OCTUBRE!S53+NOVIEMBRE!S53+DICIEMBRE!S53</f>
        <v>0</v>
      </c>
      <c r="T53" s="140">
        <f>ENERO!T53+FEBRERO!T53+MARZO!T53+ABRIL!T53+MAYO!T53+JUNIO!T53+JULIO!T53+AGOSTO!T53+SEPTIEMBRE!T53+OCTUBRE!T53+NOVIEMBRE!T53+DICIEMBRE!T53</f>
        <v>0</v>
      </c>
      <c r="U53" s="140">
        <f>ENERO!U53+FEBRERO!U53+MARZO!U53+ABRIL!U53+MAYO!U53+JUNIO!U53+JULIO!U53+AGOSTO!U53+SEPTIEMBRE!U53+OCTUBRE!U53+NOVIEMBRE!U53+DICIEMBRE!U53</f>
        <v>0</v>
      </c>
      <c r="V53" s="160"/>
      <c r="W53" s="16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</row>
    <row r="54" spans="1:100" s="11" customFormat="1" ht="30" customHeight="1" x14ac:dyDescent="0.2">
      <c r="A54" s="102" t="s">
        <v>58</v>
      </c>
      <c r="B54" s="102"/>
      <c r="C54" s="102"/>
      <c r="D54" s="102"/>
      <c r="E54" s="102"/>
      <c r="F54" s="102"/>
      <c r="G54" s="102"/>
      <c r="H54" s="127"/>
      <c r="I54" s="128"/>
      <c r="J54" s="128"/>
      <c r="K54" s="129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33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</row>
    <row r="55" spans="1:100" s="11" customFormat="1" ht="12.75" x14ac:dyDescent="0.2">
      <c r="A55" s="375" t="s">
        <v>42</v>
      </c>
      <c r="B55" s="375"/>
      <c r="C55" s="342" t="s">
        <v>59</v>
      </c>
      <c r="D55" s="391" t="s">
        <v>32</v>
      </c>
      <c r="E55" s="392"/>
      <c r="F55" s="392"/>
      <c r="G55" s="392"/>
      <c r="H55" s="392"/>
      <c r="I55" s="393"/>
      <c r="J55" s="342" t="s">
        <v>60</v>
      </c>
      <c r="K55" s="386" t="s">
        <v>61</v>
      </c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33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</row>
    <row r="56" spans="1:100" s="11" customFormat="1" ht="12.75" x14ac:dyDescent="0.2">
      <c r="A56" s="376"/>
      <c r="B56" s="376"/>
      <c r="C56" s="390"/>
      <c r="D56" s="377" t="s">
        <v>62</v>
      </c>
      <c r="E56" s="394"/>
      <c r="F56" s="377" t="s">
        <v>63</v>
      </c>
      <c r="G56" s="394"/>
      <c r="H56" s="377" t="s">
        <v>64</v>
      </c>
      <c r="I56" s="394"/>
      <c r="J56" s="390"/>
      <c r="K56" s="386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33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</row>
    <row r="57" spans="1:100" s="11" customFormat="1" ht="12.95" customHeight="1" x14ac:dyDescent="0.2">
      <c r="A57" s="389"/>
      <c r="B57" s="389"/>
      <c r="C57" s="343"/>
      <c r="D57" s="22" t="s">
        <v>29</v>
      </c>
      <c r="E57" s="115" t="s">
        <v>49</v>
      </c>
      <c r="F57" s="22" t="s">
        <v>29</v>
      </c>
      <c r="G57" s="115" t="s">
        <v>49</v>
      </c>
      <c r="H57" s="22" t="s">
        <v>29</v>
      </c>
      <c r="I57" s="115" t="s">
        <v>49</v>
      </c>
      <c r="J57" s="343"/>
      <c r="K57" s="386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33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</row>
    <row r="58" spans="1:100" s="11" customFormat="1" ht="15.95" customHeight="1" x14ac:dyDescent="0.2">
      <c r="A58" s="403" t="s">
        <v>65</v>
      </c>
      <c r="B58" s="164" t="s">
        <v>66</v>
      </c>
      <c r="C58" s="89">
        <f>SUM(D58:I58)</f>
        <v>88</v>
      </c>
      <c r="D58" s="165">
        <f>ENERO!D58+FEBRERO!D58+MARZO!D58+ABRIL!D58+MAYO!D58+JUNIO!D58+JULIO!D58+AGOSTO!D58+SEPTIEMBRE!D58+OCTUBRE!D58+NOVIEMBRE!D58+DICIEMBRE!D58</f>
        <v>0</v>
      </c>
      <c r="E58" s="166">
        <f>ENERO!E58+FEBRERO!E58+MARZO!E58+ABRIL!E58+MAYO!E58+JUNIO!E58+JULIO!E58+AGOSTO!E58+SEPTIEMBRE!E58+OCTUBRE!E58+NOVIEMBRE!E58+DICIEMBRE!E58</f>
        <v>0</v>
      </c>
      <c r="F58" s="165">
        <f>ENERO!F58+FEBRERO!F58+MARZO!F58+ABRIL!F58+MAYO!F58+JUNIO!F58+JULIO!F58+AGOSTO!F58+SEPTIEMBRE!F58+OCTUBRE!F58+NOVIEMBRE!F58+DICIEMBRE!F58</f>
        <v>8</v>
      </c>
      <c r="G58" s="166">
        <f>ENERO!G58+FEBRERO!G58+MARZO!G58+ABRIL!G58+MAYO!G58+JUNIO!G58+JULIO!G58+AGOSTO!G58+SEPTIEMBRE!G58+OCTUBRE!G58+NOVIEMBRE!G58+DICIEMBRE!G58</f>
        <v>23</v>
      </c>
      <c r="H58" s="165">
        <f>ENERO!H58+FEBRERO!H58+MARZO!H58+ABRIL!H58+MAYO!H58+JUNIO!H58+JULIO!H58+AGOSTO!H58+SEPTIEMBRE!H58+OCTUBRE!H58+NOVIEMBRE!H58+DICIEMBRE!H58</f>
        <v>33</v>
      </c>
      <c r="I58" s="166">
        <f>ENERO!I58+FEBRERO!I58+MARZO!I58+ABRIL!I58+MAYO!I58+JUNIO!I58+JULIO!I58+AGOSTO!I58+SEPTIEMBRE!I58+OCTUBRE!I58+NOVIEMBRE!I58+DICIEMBRE!I58</f>
        <v>24</v>
      </c>
      <c r="J58" s="167">
        <f>ENERO!J58+FEBRERO!J58+MARZO!J58+ABRIL!J58+MAYO!J58+JUNIO!J58+JULIO!J58+AGOSTO!J58+SEPTIEMBRE!J58+OCTUBRE!J58+NOVIEMBRE!J58+DICIEMBRE!J58</f>
        <v>49</v>
      </c>
      <c r="K58" s="167">
        <f>ENERO!K58+FEBRERO!K58+MARZO!K58+ABRIL!K58+MAYO!K58+JUNIO!K58+JULIO!K58+AGOSTO!K58+SEPTIEMBRE!K58+OCTUBRE!K58+NOVIEMBRE!K58+DICIEMBRE!K58</f>
        <v>32</v>
      </c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</row>
    <row r="59" spans="1:100" s="11" customFormat="1" ht="15.95" customHeight="1" x14ac:dyDescent="0.2">
      <c r="A59" s="404"/>
      <c r="B59" s="168" t="s">
        <v>67</v>
      </c>
      <c r="C59" s="96">
        <f>SUM(D59:I59)</f>
        <v>0</v>
      </c>
      <c r="D59" s="169">
        <f>ENERO!D59+FEBRERO!D59+MARZO!D59+ABRIL!D59+MAYO!D59+JUNIO!D59+JULIO!D59+AGOSTO!D59+SEPTIEMBRE!D59+OCTUBRE!D59+NOVIEMBRE!D59+DICIEMBRE!D59</f>
        <v>0</v>
      </c>
      <c r="E59" s="170">
        <f>ENERO!E59+FEBRERO!E59+MARZO!E59+ABRIL!E59+MAYO!E59+JUNIO!E59+JULIO!E59+AGOSTO!E59+SEPTIEMBRE!E59+OCTUBRE!E59+NOVIEMBRE!E59+DICIEMBRE!E59</f>
        <v>0</v>
      </c>
      <c r="F59" s="169">
        <f>ENERO!F59+FEBRERO!F59+MARZO!F59+ABRIL!F59+MAYO!F59+JUNIO!F59+JULIO!F59+AGOSTO!F59+SEPTIEMBRE!F59+OCTUBRE!F59+NOVIEMBRE!F59+DICIEMBRE!F59</f>
        <v>0</v>
      </c>
      <c r="G59" s="170">
        <f>ENERO!G59+FEBRERO!G59+MARZO!G59+ABRIL!G59+MAYO!G59+JUNIO!G59+JULIO!G59+AGOSTO!G59+SEPTIEMBRE!G59+OCTUBRE!G59+NOVIEMBRE!G59+DICIEMBRE!G59</f>
        <v>0</v>
      </c>
      <c r="H59" s="169">
        <f>ENERO!H59+FEBRERO!H59+MARZO!H59+ABRIL!H59+MAYO!H59+JUNIO!H59+JULIO!H59+AGOSTO!H59+SEPTIEMBRE!H59+OCTUBRE!H59+NOVIEMBRE!H59+DICIEMBRE!H59</f>
        <v>0</v>
      </c>
      <c r="I59" s="170">
        <f>ENERO!I59+FEBRERO!I59+MARZO!I59+ABRIL!I59+MAYO!I59+JUNIO!I59+JULIO!I59+AGOSTO!I59+SEPTIEMBRE!I59+OCTUBRE!I59+NOVIEMBRE!I59+DICIEMBRE!I59</f>
        <v>0</v>
      </c>
      <c r="J59" s="171">
        <f>ENERO!J59+FEBRERO!J59+MARZO!J59+ABRIL!J59+MAYO!J59+JUNIO!J59+JULIO!J59+AGOSTO!J59+SEPTIEMBRE!J59+OCTUBRE!J59+NOVIEMBRE!J59+DICIEMBRE!J59</f>
        <v>0</v>
      </c>
      <c r="K59" s="171">
        <f>ENERO!K59+FEBRERO!K59+MARZO!K59+ABRIL!K59+MAYO!K59+JUNIO!K59+JULIO!K59+AGOSTO!K59+SEPTIEMBRE!K59+OCTUBRE!K59+NOVIEMBRE!K59+DICIEMBRE!K59</f>
        <v>0</v>
      </c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</row>
    <row r="60" spans="1:100" s="11" customFormat="1" ht="15.95" customHeight="1" x14ac:dyDescent="0.2">
      <c r="A60" s="363" t="s">
        <v>68</v>
      </c>
      <c r="B60" s="364"/>
      <c r="C60" s="96">
        <f>SUM(D60:I60)</f>
        <v>0</v>
      </c>
      <c r="D60" s="172">
        <f>ENERO!D60+FEBRERO!D60+MARZO!D60+ABRIL!D60+MAYO!D60+JUNIO!D60+JULIO!D60+AGOSTO!D60+SEPTIEMBRE!D60+OCTUBRE!D60+NOVIEMBRE!D60+DICIEMBRE!D60</f>
        <v>0</v>
      </c>
      <c r="E60" s="173">
        <f>ENERO!E60+FEBRERO!E60+MARZO!E60+ABRIL!E60+MAYO!E60+JUNIO!E60+JULIO!E60+AGOSTO!E60+SEPTIEMBRE!E60+OCTUBRE!E60+NOVIEMBRE!E60+DICIEMBRE!E60</f>
        <v>0</v>
      </c>
      <c r="F60" s="172">
        <f>ENERO!F60+FEBRERO!F60+MARZO!F60+ABRIL!F60+MAYO!F60+JUNIO!F60+JULIO!F60+AGOSTO!F60+SEPTIEMBRE!F60+OCTUBRE!F60+NOVIEMBRE!F60+DICIEMBRE!F60</f>
        <v>0</v>
      </c>
      <c r="G60" s="173">
        <f>ENERO!G60+FEBRERO!G60+MARZO!G60+ABRIL!G60+MAYO!G60+JUNIO!G60+JULIO!G60+AGOSTO!G60+SEPTIEMBRE!G60+OCTUBRE!G60+NOVIEMBRE!G60+DICIEMBRE!G60</f>
        <v>0</v>
      </c>
      <c r="H60" s="172">
        <f>ENERO!H60+FEBRERO!H60+MARZO!H60+ABRIL!H60+MAYO!H60+JUNIO!H60+JULIO!H60+AGOSTO!H60+SEPTIEMBRE!H60+OCTUBRE!H60+NOVIEMBRE!H60+DICIEMBRE!H60</f>
        <v>0</v>
      </c>
      <c r="I60" s="173">
        <f>ENERO!I60+FEBRERO!I60+MARZO!I60+ABRIL!I60+MAYO!I60+JUNIO!I60+JULIO!I60+AGOSTO!I60+SEPTIEMBRE!I60+OCTUBRE!I60+NOVIEMBRE!I60+DICIEMBRE!I60</f>
        <v>0</v>
      </c>
      <c r="J60" s="174">
        <f>ENERO!J60+FEBRERO!J60+MARZO!J60+ABRIL!J60+MAYO!J60+JUNIO!J60+JULIO!J60+AGOSTO!J60+SEPTIEMBRE!J60+OCTUBRE!J60+NOVIEMBRE!J60+DICIEMBRE!J60</f>
        <v>0</v>
      </c>
      <c r="K60" s="174">
        <f>ENERO!K60+FEBRERO!K60+MARZO!K60+ABRIL!K60+MAYO!K60+JUNIO!K60+JULIO!K60+AGOSTO!K60+SEPTIEMBRE!K60+OCTUBRE!K60+NOVIEMBRE!K60+DICIEMBRE!K60</f>
        <v>0</v>
      </c>
      <c r="L60" s="175"/>
      <c r="M60" s="175"/>
      <c r="N60" s="175"/>
      <c r="O60" s="175"/>
      <c r="P60" s="176"/>
      <c r="Q60" s="130"/>
      <c r="R60" s="130"/>
      <c r="S60" s="130"/>
      <c r="T60" s="130"/>
      <c r="U60" s="130"/>
      <c r="V60" s="130"/>
      <c r="W60" s="13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</row>
    <row r="61" spans="1:100" s="11" customFormat="1" ht="30" customHeight="1" x14ac:dyDescent="0.2">
      <c r="A61" s="102" t="s">
        <v>69</v>
      </c>
      <c r="B61" s="102"/>
      <c r="C61" s="102"/>
      <c r="D61" s="102"/>
      <c r="E61" s="102"/>
      <c r="F61" s="102"/>
      <c r="G61" s="102"/>
      <c r="H61" s="177"/>
      <c r="I61" s="128"/>
      <c r="J61" s="128"/>
      <c r="K61" s="128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</row>
    <row r="62" spans="1:100" s="11" customFormat="1" ht="16.5" customHeight="1" x14ac:dyDescent="0.2">
      <c r="A62" s="405" t="s">
        <v>3</v>
      </c>
      <c r="B62" s="406"/>
      <c r="C62" s="387" t="s">
        <v>70</v>
      </c>
      <c r="D62" s="387" t="s">
        <v>71</v>
      </c>
      <c r="E62" s="387" t="s">
        <v>72</v>
      </c>
      <c r="F62" s="108"/>
      <c r="G62" s="108"/>
      <c r="H62" s="108"/>
      <c r="I62" s="53"/>
      <c r="J62" s="53"/>
      <c r="K62" s="5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</row>
    <row r="63" spans="1:100" s="11" customFormat="1" ht="16.5" customHeight="1" x14ac:dyDescent="0.2">
      <c r="A63" s="407"/>
      <c r="B63" s="408"/>
      <c r="C63" s="388"/>
      <c r="D63" s="388"/>
      <c r="E63" s="388"/>
      <c r="F63" s="151"/>
      <c r="G63" s="151"/>
      <c r="H63" s="151"/>
      <c r="I63" s="151"/>
      <c r="J63" s="151"/>
      <c r="K63" s="151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</row>
    <row r="64" spans="1:100" s="11" customFormat="1" ht="15.95" customHeight="1" x14ac:dyDescent="0.2">
      <c r="A64" s="395" t="s">
        <v>73</v>
      </c>
      <c r="B64" s="396"/>
      <c r="C64" s="178"/>
      <c r="D64" s="178"/>
      <c r="E64" s="178"/>
      <c r="F64" s="151"/>
      <c r="G64" s="151"/>
      <c r="H64" s="151"/>
      <c r="I64" s="151"/>
      <c r="J64" s="151"/>
      <c r="K64" s="151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</row>
    <row r="65" spans="1:100" s="11" customFormat="1" ht="15.95" customHeight="1" x14ac:dyDescent="0.2">
      <c r="A65" s="395" t="s">
        <v>74</v>
      </c>
      <c r="B65" s="396"/>
      <c r="C65" s="179"/>
      <c r="D65" s="179"/>
      <c r="E65" s="179"/>
      <c r="F65" s="151"/>
      <c r="G65" s="151"/>
      <c r="H65" s="151"/>
      <c r="I65" s="151"/>
      <c r="J65" s="151"/>
      <c r="K65" s="151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</row>
    <row r="66" spans="1:100" s="11" customFormat="1" ht="15.95" customHeight="1" x14ac:dyDescent="0.2">
      <c r="A66" s="397" t="s">
        <v>75</v>
      </c>
      <c r="B66" s="398"/>
      <c r="C66" s="179"/>
      <c r="D66" s="179"/>
      <c r="E66" s="179"/>
      <c r="F66" s="151"/>
      <c r="G66" s="151"/>
      <c r="H66" s="151"/>
      <c r="I66" s="151"/>
      <c r="J66" s="151"/>
      <c r="K66" s="151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</row>
    <row r="67" spans="1:100" s="11" customFormat="1" ht="15.95" customHeight="1" x14ac:dyDescent="0.2">
      <c r="A67" s="397" t="s">
        <v>76</v>
      </c>
      <c r="B67" s="398"/>
      <c r="C67" s="180"/>
      <c r="D67" s="180"/>
      <c r="E67" s="180"/>
      <c r="F67" s="151"/>
      <c r="G67" s="151"/>
      <c r="H67" s="151"/>
      <c r="I67" s="151"/>
      <c r="J67" s="151"/>
      <c r="K67" s="151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</row>
    <row r="68" spans="1:100" s="11" customFormat="1" ht="15.95" customHeight="1" x14ac:dyDescent="0.2">
      <c r="A68" s="399" t="s">
        <v>77</v>
      </c>
      <c r="B68" s="400"/>
      <c r="C68" s="181">
        <f>SUM(C64:C67)</f>
        <v>0</v>
      </c>
      <c r="D68" s="181">
        <f>SUM(D64:D67)</f>
        <v>0</v>
      </c>
      <c r="E68" s="181">
        <f>SUM(E64:E67)</f>
        <v>0</v>
      </c>
      <c r="F68" s="151"/>
      <c r="G68" s="151"/>
      <c r="H68" s="151"/>
      <c r="I68" s="151"/>
      <c r="J68" s="151"/>
      <c r="K68" s="15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</row>
    <row r="69" spans="1:100" s="11" customFormat="1" ht="15.95" customHeight="1" x14ac:dyDescent="0.2">
      <c r="A69" s="401" t="s">
        <v>78</v>
      </c>
      <c r="B69" s="402"/>
      <c r="C69" s="182"/>
      <c r="D69" s="182"/>
      <c r="E69" s="182"/>
      <c r="F69" s="151"/>
      <c r="G69" s="151"/>
      <c r="H69" s="151"/>
      <c r="I69" s="151"/>
      <c r="J69" s="151"/>
      <c r="K69" s="151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</row>
    <row r="70" spans="1:100" s="11" customFormat="1" ht="15.95" customHeight="1" x14ac:dyDescent="0.2">
      <c r="A70" s="395" t="s">
        <v>79</v>
      </c>
      <c r="B70" s="396"/>
      <c r="C70" s="179"/>
      <c r="D70" s="179"/>
      <c r="E70" s="179"/>
      <c r="F70" s="151"/>
      <c r="G70" s="151"/>
      <c r="H70" s="151"/>
      <c r="I70" s="151"/>
      <c r="J70" s="151"/>
      <c r="K70" s="151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</row>
    <row r="71" spans="1:100" s="11" customFormat="1" ht="15.95" customHeight="1" x14ac:dyDescent="0.2">
      <c r="A71" s="410" t="s">
        <v>80</v>
      </c>
      <c r="B71" s="411"/>
      <c r="C71" s="183"/>
      <c r="D71" s="183"/>
      <c r="E71" s="183"/>
      <c r="F71" s="151"/>
      <c r="G71" s="151"/>
      <c r="H71" s="151"/>
      <c r="I71" s="151"/>
      <c r="J71" s="151"/>
      <c r="K71" s="151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</row>
    <row r="72" spans="1:100" s="11" customFormat="1" ht="15.95" customHeight="1" x14ac:dyDescent="0.2">
      <c r="A72" s="399" t="s">
        <v>77</v>
      </c>
      <c r="B72" s="400"/>
      <c r="C72" s="181">
        <f>SUM(C68:C71)</f>
        <v>0</v>
      </c>
      <c r="D72" s="181">
        <f>SUM(D68:D71)</f>
        <v>0</v>
      </c>
      <c r="E72" s="181">
        <f>SUM(E68:E71)</f>
        <v>0</v>
      </c>
      <c r="F72" s="151"/>
      <c r="G72" s="151"/>
      <c r="H72" s="151"/>
      <c r="I72" s="151"/>
      <c r="J72" s="151"/>
      <c r="K72" s="151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</row>
    <row r="73" spans="1:100" s="11" customFormat="1" ht="15.95" customHeight="1" x14ac:dyDescent="0.2">
      <c r="A73" s="412" t="s">
        <v>81</v>
      </c>
      <c r="B73" s="412"/>
      <c r="C73" s="184">
        <f>C68+C72</f>
        <v>0</v>
      </c>
      <c r="D73" s="184">
        <f>D68+D72</f>
        <v>0</v>
      </c>
      <c r="E73" s="184">
        <f>E68+E72</f>
        <v>0</v>
      </c>
      <c r="F73" s="151"/>
      <c r="G73" s="151"/>
      <c r="H73" s="151"/>
      <c r="I73" s="151"/>
      <c r="J73" s="151"/>
      <c r="K73" s="151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</row>
    <row r="74" spans="1:100" s="11" customFormat="1" ht="30" customHeight="1" x14ac:dyDescent="0.2">
      <c r="A74" s="102" t="s">
        <v>82</v>
      </c>
      <c r="B74" s="102"/>
      <c r="C74" s="102"/>
      <c r="D74" s="102"/>
      <c r="E74" s="102"/>
      <c r="F74" s="102"/>
      <c r="G74" s="102"/>
      <c r="H74" s="185"/>
      <c r="I74" s="185"/>
      <c r="J74" s="185"/>
      <c r="K74" s="186"/>
      <c r="L74" s="187"/>
      <c r="M74" s="186"/>
      <c r="N74" s="186"/>
      <c r="O74" s="188"/>
      <c r="P74" s="188"/>
      <c r="Q74" s="151"/>
      <c r="R74" s="151"/>
      <c r="S74" s="151"/>
      <c r="T74" s="160"/>
      <c r="U74" s="160"/>
      <c r="V74" s="189"/>
      <c r="W74" s="16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</row>
    <row r="75" spans="1:100" s="11" customFormat="1" ht="12.75" x14ac:dyDescent="0.2">
      <c r="A75" s="413" t="s">
        <v>83</v>
      </c>
      <c r="B75" s="413"/>
      <c r="C75" s="413"/>
      <c r="D75" s="414" t="s">
        <v>33</v>
      </c>
      <c r="E75" s="415"/>
      <c r="F75" s="385"/>
      <c r="G75" s="409" t="s">
        <v>84</v>
      </c>
      <c r="H75" s="409"/>
      <c r="I75" s="409" t="s">
        <v>85</v>
      </c>
      <c r="J75" s="409"/>
      <c r="K75" s="409" t="s">
        <v>86</v>
      </c>
      <c r="L75" s="409"/>
      <c r="M75" s="409" t="s">
        <v>87</v>
      </c>
      <c r="N75" s="409"/>
      <c r="O75" s="409" t="s">
        <v>88</v>
      </c>
      <c r="P75" s="409"/>
      <c r="Q75" s="409" t="s">
        <v>89</v>
      </c>
      <c r="R75" s="409"/>
      <c r="S75" s="19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</row>
    <row r="76" spans="1:100" s="11" customFormat="1" ht="21" x14ac:dyDescent="0.2">
      <c r="A76" s="413"/>
      <c r="B76" s="413"/>
      <c r="C76" s="413"/>
      <c r="D76" s="191" t="s">
        <v>90</v>
      </c>
      <c r="E76" s="192" t="s">
        <v>29</v>
      </c>
      <c r="F76" s="193" t="s">
        <v>49</v>
      </c>
      <c r="G76" s="194" t="s">
        <v>29</v>
      </c>
      <c r="H76" s="195" t="s">
        <v>49</v>
      </c>
      <c r="I76" s="194" t="s">
        <v>29</v>
      </c>
      <c r="J76" s="195" t="s">
        <v>49</v>
      </c>
      <c r="K76" s="194" t="s">
        <v>29</v>
      </c>
      <c r="L76" s="195" t="s">
        <v>49</v>
      </c>
      <c r="M76" s="194" t="s">
        <v>29</v>
      </c>
      <c r="N76" s="195" t="s">
        <v>49</v>
      </c>
      <c r="O76" s="194" t="s">
        <v>29</v>
      </c>
      <c r="P76" s="195" t="s">
        <v>49</v>
      </c>
      <c r="Q76" s="194" t="s">
        <v>29</v>
      </c>
      <c r="R76" s="195" t="s">
        <v>49</v>
      </c>
      <c r="S76" s="19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</row>
    <row r="77" spans="1:100" s="11" customFormat="1" ht="15.95" customHeight="1" x14ac:dyDescent="0.2">
      <c r="A77" s="196" t="s">
        <v>91</v>
      </c>
      <c r="B77" s="329"/>
      <c r="C77" s="330"/>
      <c r="D77" s="199">
        <f>SUM(E77:F77)</f>
        <v>27</v>
      </c>
      <c r="E77" s="200">
        <f>G77+I77+K77+M77+O77+Q77</f>
        <v>18</v>
      </c>
      <c r="F77" s="201">
        <f>H77+J77+L77+N77+P77+R77</f>
        <v>9</v>
      </c>
      <c r="G77" s="202">
        <f>ENERO!G77+FEBRERO!G77+MARZO!G77+ABRIL!G77+MAYO!G77+JUNIO!G77+JULIO!G77+AGOSTO!G77+SEPTIEMBRE!G77+OCTUBRE!G77+NOVIEMBRE!G77+DICIEMBRE!G77</f>
        <v>12</v>
      </c>
      <c r="H77" s="666">
        <f>ENERO!H77+FEBRERO!H77+MARZO!H77+ABRIL!H77+MAYO!H77+JUNIO!H77+JULIO!H77+AGOSTO!H77+SEPTIEMBRE!H77+OCTUBRE!H77+NOVIEMBRE!H77+DICIEMBRE!H77</f>
        <v>7</v>
      </c>
      <c r="I77" s="666">
        <f>ENERO!I77+FEBRERO!I77+MARZO!I77+ABRIL!I77+MAYO!I77+JUNIO!I77+JULIO!I77+AGOSTO!I77+SEPTIEMBRE!I77+OCTUBRE!I77+NOVIEMBRE!I77+DICIEMBRE!I77</f>
        <v>6</v>
      </c>
      <c r="J77" s="666">
        <f>ENERO!J77+FEBRERO!J77+MARZO!J77+ABRIL!J77+MAYO!J77+JUNIO!J77+JULIO!J77+AGOSTO!J77+SEPTIEMBRE!J77+OCTUBRE!J77+NOVIEMBRE!J77+DICIEMBRE!J77</f>
        <v>2</v>
      </c>
      <c r="K77" s="666">
        <f>ENERO!K77+FEBRERO!K77+MARZO!K77+ABRIL!K77+MAYO!K77+JUNIO!K77+JULIO!K77+AGOSTO!K77+SEPTIEMBRE!K77+OCTUBRE!K77+NOVIEMBRE!K77+DICIEMBRE!K77</f>
        <v>0</v>
      </c>
      <c r="L77" s="666">
        <f>ENERO!L77+FEBRERO!L77+MARZO!L77+ABRIL!L77+MAYO!L77+JUNIO!L77+JULIO!L77+AGOSTO!L77+SEPTIEMBRE!L77+OCTUBRE!L77+NOVIEMBRE!L77+DICIEMBRE!L77</f>
        <v>0</v>
      </c>
      <c r="M77" s="666">
        <f>ENERO!M77+FEBRERO!M77+MARZO!M77+ABRIL!M77+MAYO!M77+JUNIO!M77+JULIO!M77+AGOSTO!M77+SEPTIEMBRE!M77+OCTUBRE!M77+NOVIEMBRE!M77+DICIEMBRE!M77</f>
        <v>0</v>
      </c>
      <c r="N77" s="666">
        <f>ENERO!N77+FEBRERO!N77+MARZO!N77+ABRIL!N77+MAYO!N77+JUNIO!N77+JULIO!N77+AGOSTO!N77+SEPTIEMBRE!N77+OCTUBRE!N77+NOVIEMBRE!N77+DICIEMBRE!N77</f>
        <v>0</v>
      </c>
      <c r="O77" s="666">
        <f>ENERO!O77+FEBRERO!O77+MARZO!O77+ABRIL!O77+MAYO!O77+JUNIO!O77+JULIO!O77+AGOSTO!O77+SEPTIEMBRE!O77+OCTUBRE!O77+NOVIEMBRE!O77+DICIEMBRE!O77</f>
        <v>0</v>
      </c>
      <c r="P77" s="666">
        <f>ENERO!P77+FEBRERO!P77+MARZO!P77+ABRIL!P77+MAYO!P77+JUNIO!P77+JULIO!P77+AGOSTO!P77+SEPTIEMBRE!P77+OCTUBRE!P77+NOVIEMBRE!P77+DICIEMBRE!P77</f>
        <v>0</v>
      </c>
      <c r="Q77" s="666">
        <f>ENERO!Q77+FEBRERO!Q77+MARZO!Q77+ABRIL!Q77+MAYO!Q77+JUNIO!Q77+JULIO!Q77+AGOSTO!Q77+SEPTIEMBRE!Q77+OCTUBRE!Q77+NOVIEMBRE!Q77+DICIEMBRE!Q77</f>
        <v>0</v>
      </c>
      <c r="R77" s="666">
        <f>ENERO!R77+FEBRERO!R77+MARZO!R77+ABRIL!R77+MAYO!R77+JUNIO!R77+JULIO!R77+AGOSTO!R77+SEPTIEMBRE!R77+OCTUBRE!R77+NOVIEMBRE!R77+DICIEMBRE!R77</f>
        <v>0</v>
      </c>
      <c r="S77" s="190"/>
      <c r="T77" s="160"/>
      <c r="U77" s="160"/>
      <c r="V77" s="160"/>
      <c r="W77" s="16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</row>
    <row r="78" spans="1:100" s="11" customFormat="1" ht="24.95" customHeight="1" x14ac:dyDescent="0.2">
      <c r="A78" s="416" t="s">
        <v>92</v>
      </c>
      <c r="B78" s="417"/>
      <c r="C78" s="418"/>
      <c r="D78" s="332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3"/>
      <c r="R78" s="334"/>
      <c r="S78" s="190"/>
      <c r="T78" s="160"/>
      <c r="U78" s="160"/>
      <c r="V78" s="160"/>
      <c r="W78" s="16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</row>
    <row r="79" spans="1:100" s="11" customFormat="1" ht="15.95" customHeight="1" x14ac:dyDescent="0.2">
      <c r="A79" s="419" t="s">
        <v>93</v>
      </c>
      <c r="B79" s="421" t="s">
        <v>94</v>
      </c>
      <c r="C79" s="422"/>
      <c r="D79" s="207">
        <f t="shared" ref="D79:D86" si="7">SUM(E79:F79)</f>
        <v>0</v>
      </c>
      <c r="E79" s="208">
        <f t="shared" ref="E79:F86" si="8">G79+I79+K79+M79+O79+Q79</f>
        <v>0</v>
      </c>
      <c r="F79" s="209">
        <f t="shared" si="8"/>
        <v>0</v>
      </c>
      <c r="G79" s="210">
        <f>ENERO!G79+FEBRERO!G79+MARZO!G79+ABRIL!G79+MAYO!G79+JUNIO!G79+JULIO!G79+AGOSTO!G79+SEPTIEMBRE!G79+OCTUBRE!G79+NOVIEMBRE!G79+DICIEMBRE!G79</f>
        <v>0</v>
      </c>
      <c r="H79" s="211">
        <f>ENERO!H79+FEBRERO!H79+MARZO!H79+ABRIL!H79+MAYO!H79+JUNIO!H79+JULIO!H79+AGOSTO!H79+SEPTIEMBRE!H79+OCTUBRE!H79+NOVIEMBRE!H79+DICIEMBRE!H79</f>
        <v>0</v>
      </c>
      <c r="I79" s="210">
        <f>ENERO!I79+FEBRERO!I79+MARZO!I79+ABRIL!I79+MAYO!I79+JUNIO!I79+JULIO!I79+AGOSTO!I79+SEPTIEMBRE!I79+OCTUBRE!I79+NOVIEMBRE!I79+DICIEMBRE!I79</f>
        <v>0</v>
      </c>
      <c r="J79" s="211">
        <f>ENERO!J79+FEBRERO!J79+MARZO!J79+ABRIL!J79+MAYO!J79+JUNIO!J79+JULIO!J79+AGOSTO!J79+SEPTIEMBRE!J79+OCTUBRE!J79+NOVIEMBRE!J79+DICIEMBRE!J79</f>
        <v>0</v>
      </c>
      <c r="K79" s="210">
        <f>ENERO!K79+FEBRERO!K79+MARZO!K79+ABRIL!K79+MAYO!K79+JUNIO!K79+JULIO!K79+AGOSTO!K79+SEPTIEMBRE!K79+OCTUBRE!K79+NOVIEMBRE!K79+DICIEMBRE!K79</f>
        <v>0</v>
      </c>
      <c r="L79" s="211">
        <f>ENERO!L79+FEBRERO!L79+MARZO!L79+ABRIL!L79+MAYO!L79+JUNIO!L79+JULIO!L79+AGOSTO!L79+SEPTIEMBRE!L79+OCTUBRE!L79+NOVIEMBRE!L79+DICIEMBRE!L79</f>
        <v>0</v>
      </c>
      <c r="M79" s="210">
        <f>ENERO!M79+FEBRERO!M79+MARZO!M79+ABRIL!M79+MAYO!M79+JUNIO!M79+JULIO!M79+AGOSTO!M79+SEPTIEMBRE!M79+OCTUBRE!M79+NOVIEMBRE!M79+DICIEMBRE!M79</f>
        <v>0</v>
      </c>
      <c r="N79" s="211">
        <f>ENERO!N79+FEBRERO!N79+MARZO!N79+ABRIL!N79+MAYO!N79+JUNIO!N79+JULIO!N79+AGOSTO!N79+SEPTIEMBRE!N79+OCTUBRE!N79+NOVIEMBRE!N79+DICIEMBRE!N79</f>
        <v>0</v>
      </c>
      <c r="O79" s="210">
        <f>ENERO!O79+FEBRERO!O79+MARZO!O79+ABRIL!O79+MAYO!O79+JUNIO!O79+JULIO!O79+AGOSTO!O79+SEPTIEMBRE!O79+OCTUBRE!O79+NOVIEMBRE!O79+DICIEMBRE!O79</f>
        <v>0</v>
      </c>
      <c r="P79" s="211">
        <f>ENERO!P79+FEBRERO!P79+MARZO!P79+ABRIL!P79+MAYO!P79+JUNIO!P79+JULIO!P79+AGOSTO!P79+SEPTIEMBRE!P79+OCTUBRE!P79+NOVIEMBRE!P79+DICIEMBRE!P79</f>
        <v>0</v>
      </c>
      <c r="Q79" s="210">
        <f>ENERO!Q79+FEBRERO!Q79+MARZO!Q79+ABRIL!Q79+MAYO!Q79+JUNIO!Q79+JULIO!Q79+AGOSTO!Q79+SEPTIEMBRE!Q79+OCTUBRE!Q79+NOVIEMBRE!Q79+DICIEMBRE!Q79</f>
        <v>0</v>
      </c>
      <c r="R79" s="211">
        <f>ENERO!R79+FEBRERO!R79+MARZO!R79+ABRIL!R79+MAYO!R79+JUNIO!R79+JULIO!R79+AGOSTO!R79+SEPTIEMBRE!R79+OCTUBRE!R79+NOVIEMBRE!R79+DICIEMBRE!R79</f>
        <v>0</v>
      </c>
      <c r="S79" s="151"/>
      <c r="T79" s="160"/>
      <c r="U79" s="160"/>
      <c r="V79" s="160"/>
      <c r="W79" s="16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</row>
    <row r="80" spans="1:100" s="11" customFormat="1" ht="15.95" customHeight="1" x14ac:dyDescent="0.2">
      <c r="A80" s="420"/>
      <c r="B80" s="423" t="s">
        <v>95</v>
      </c>
      <c r="C80" s="424"/>
      <c r="D80" s="212">
        <f t="shared" si="7"/>
        <v>0</v>
      </c>
      <c r="E80" s="213">
        <f t="shared" si="8"/>
        <v>0</v>
      </c>
      <c r="F80" s="214">
        <f t="shared" si="8"/>
        <v>0</v>
      </c>
      <c r="G80" s="215">
        <f>ENERO!G80+FEBRERO!G80+MARZO!G80+ABRIL!G80+MAYO!G80+JUNIO!G80+JULIO!G80+AGOSTO!G80+SEPTIEMBRE!G80+OCTUBRE!G80+NOVIEMBRE!G80+DICIEMBRE!G80</f>
        <v>0</v>
      </c>
      <c r="H80" s="216">
        <f>ENERO!H80+FEBRERO!H80+MARZO!H80+ABRIL!H80+MAYO!H80+JUNIO!H80+JULIO!H80+AGOSTO!H80+SEPTIEMBRE!H80+OCTUBRE!H80+NOVIEMBRE!H80+DICIEMBRE!H80</f>
        <v>0</v>
      </c>
      <c r="I80" s="215">
        <f>ENERO!I80+FEBRERO!I80+MARZO!I80+ABRIL!I80+MAYO!I80+JUNIO!I80+JULIO!I80+AGOSTO!I80+SEPTIEMBRE!I80+OCTUBRE!I80+NOVIEMBRE!I80+DICIEMBRE!I80</f>
        <v>0</v>
      </c>
      <c r="J80" s="216">
        <f>ENERO!J80+FEBRERO!J80+MARZO!J80+ABRIL!J80+MAYO!J80+JUNIO!J80+JULIO!J80+AGOSTO!J80+SEPTIEMBRE!J80+OCTUBRE!J80+NOVIEMBRE!J80+DICIEMBRE!J80</f>
        <v>0</v>
      </c>
      <c r="K80" s="215">
        <f>ENERO!K80+FEBRERO!K80+MARZO!K80+ABRIL!K80+MAYO!K80+JUNIO!K80+JULIO!K80+AGOSTO!K80+SEPTIEMBRE!K80+OCTUBRE!K80+NOVIEMBRE!K80+DICIEMBRE!K80</f>
        <v>0</v>
      </c>
      <c r="L80" s="216">
        <f>ENERO!L80+FEBRERO!L80+MARZO!L80+ABRIL!L80+MAYO!L80+JUNIO!L80+JULIO!L80+AGOSTO!L80+SEPTIEMBRE!L80+OCTUBRE!L80+NOVIEMBRE!L80+DICIEMBRE!L80</f>
        <v>0</v>
      </c>
      <c r="M80" s="215">
        <f>ENERO!M80+FEBRERO!M80+MARZO!M80+ABRIL!M80+MAYO!M80+JUNIO!M80+JULIO!M80+AGOSTO!M80+SEPTIEMBRE!M80+OCTUBRE!M80+NOVIEMBRE!M80+DICIEMBRE!M80</f>
        <v>0</v>
      </c>
      <c r="N80" s="216">
        <f>ENERO!N80+FEBRERO!N80+MARZO!N80+ABRIL!N80+MAYO!N80+JUNIO!N80+JULIO!N80+AGOSTO!N80+SEPTIEMBRE!N80+OCTUBRE!N80+NOVIEMBRE!N80+DICIEMBRE!N80</f>
        <v>0</v>
      </c>
      <c r="O80" s="215">
        <f>ENERO!O80+FEBRERO!O80+MARZO!O80+ABRIL!O80+MAYO!O80+JUNIO!O80+JULIO!O80+AGOSTO!O80+SEPTIEMBRE!O80+OCTUBRE!O80+NOVIEMBRE!O80+DICIEMBRE!O80</f>
        <v>0</v>
      </c>
      <c r="P80" s="216">
        <f>ENERO!P80+FEBRERO!P80+MARZO!P80+ABRIL!P80+MAYO!P80+JUNIO!P80+JULIO!P80+AGOSTO!P80+SEPTIEMBRE!P80+OCTUBRE!P80+NOVIEMBRE!P80+DICIEMBRE!P80</f>
        <v>0</v>
      </c>
      <c r="Q80" s="215">
        <f>ENERO!Q80+FEBRERO!Q80+MARZO!Q80+ABRIL!Q80+MAYO!Q80+JUNIO!Q80+JULIO!Q80+AGOSTO!Q80+SEPTIEMBRE!Q80+OCTUBRE!Q80+NOVIEMBRE!Q80+DICIEMBRE!Q80</f>
        <v>0</v>
      </c>
      <c r="R80" s="216">
        <f>ENERO!R80+FEBRERO!R80+MARZO!R80+ABRIL!R80+MAYO!R80+JUNIO!R80+JULIO!R80+AGOSTO!R80+SEPTIEMBRE!R80+OCTUBRE!R80+NOVIEMBRE!R80+DICIEMBRE!R80</f>
        <v>0</v>
      </c>
      <c r="S80" s="151"/>
      <c r="T80" s="160"/>
      <c r="U80" s="160"/>
      <c r="V80" s="160"/>
      <c r="W80" s="16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</row>
    <row r="81" spans="1:100" s="11" customFormat="1" ht="15.95" customHeight="1" x14ac:dyDescent="0.2">
      <c r="A81" s="425" t="s">
        <v>96</v>
      </c>
      <c r="B81" s="425"/>
      <c r="C81" s="424"/>
      <c r="D81" s="212">
        <f t="shared" si="7"/>
        <v>0</v>
      </c>
      <c r="E81" s="217">
        <f>Q81</f>
        <v>0</v>
      </c>
      <c r="F81" s="214">
        <f>R81</f>
        <v>0</v>
      </c>
      <c r="G81" s="218"/>
      <c r="H81" s="219"/>
      <c r="I81" s="218"/>
      <c r="J81" s="219"/>
      <c r="K81" s="218"/>
      <c r="L81" s="219"/>
      <c r="M81" s="218"/>
      <c r="N81" s="219"/>
      <c r="O81" s="218"/>
      <c r="P81" s="219"/>
      <c r="Q81" s="215">
        <f>ENERO!Q81+FEBRERO!Q81+MARZO!Q81+ABRIL!Q81+MAYO!Q81+JUNIO!Q81+JULIO!Q81+AGOSTO!Q81+SEPTIEMBRE!Q81+OCTUBRE!Q81+NOVIEMBRE!Q81+DICIEMBRE!Q81</f>
        <v>0</v>
      </c>
      <c r="R81" s="216">
        <f>ENERO!R81+FEBRERO!R81+MARZO!R81+ABRIL!R81+MAYO!R81+JUNIO!R81+JULIO!R81+AGOSTO!R81+SEPTIEMBRE!R81+OCTUBRE!R81+NOVIEMBRE!R81+DICIEMBRE!R81</f>
        <v>0</v>
      </c>
      <c r="S81" s="151"/>
      <c r="T81" s="160"/>
      <c r="U81" s="160"/>
      <c r="V81" s="160"/>
      <c r="W81" s="16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</row>
    <row r="82" spans="1:100" s="11" customFormat="1" ht="15.95" customHeight="1" x14ac:dyDescent="0.2">
      <c r="A82" s="425" t="s">
        <v>97</v>
      </c>
      <c r="B82" s="425"/>
      <c r="C82" s="424"/>
      <c r="D82" s="212">
        <f t="shared" si="7"/>
        <v>7</v>
      </c>
      <c r="E82" s="217">
        <f>G82+I82</f>
        <v>2</v>
      </c>
      <c r="F82" s="214">
        <f>H82+J82</f>
        <v>5</v>
      </c>
      <c r="G82" s="215">
        <f>ENERO!G82+FEBRERO!G82+MARZO!G82+ABRIL!G82+MAYO!G82+JUNIO!G82+JULIO!G82+AGOSTO!G82+SEPTIEMBRE!G82+OCTUBRE!G82+NOVIEMBRE!G82+DICIEMBRE!G82</f>
        <v>1</v>
      </c>
      <c r="H82" s="216">
        <f>ENERO!H82+FEBRERO!H82+MARZO!H82+ABRIL!H82+MAYO!H82+JUNIO!H82+JULIO!H82+AGOSTO!H82+SEPTIEMBRE!H82+OCTUBRE!H82+NOVIEMBRE!H82+DICIEMBRE!H82</f>
        <v>3</v>
      </c>
      <c r="I82" s="215">
        <f>ENERO!I82+FEBRERO!I82+MARZO!I82+ABRIL!I82+MAYO!I82+JUNIO!I82+JULIO!I82+AGOSTO!I82+SEPTIEMBRE!I82+OCTUBRE!I82+NOVIEMBRE!I82+DICIEMBRE!I82</f>
        <v>1</v>
      </c>
      <c r="J82" s="216">
        <f>ENERO!J82+FEBRERO!J82+MARZO!J82+ABRIL!J82+MAYO!J82+JUNIO!J82+JULIO!J82+AGOSTO!J82+SEPTIEMBRE!J82+OCTUBRE!J82+NOVIEMBRE!J82+DICIEMBRE!J82</f>
        <v>2</v>
      </c>
      <c r="K82" s="218"/>
      <c r="L82" s="219"/>
      <c r="M82" s="218"/>
      <c r="N82" s="219"/>
      <c r="O82" s="218"/>
      <c r="P82" s="219"/>
      <c r="Q82" s="218"/>
      <c r="R82" s="219"/>
      <c r="S82" s="151"/>
      <c r="T82" s="160"/>
      <c r="U82" s="160"/>
      <c r="V82" s="160"/>
      <c r="W82" s="16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</row>
    <row r="83" spans="1:100" s="11" customFormat="1" ht="15.95" customHeight="1" x14ac:dyDescent="0.2">
      <c r="A83" s="425" t="s">
        <v>98</v>
      </c>
      <c r="B83" s="425"/>
      <c r="C83" s="424"/>
      <c r="D83" s="212">
        <f t="shared" si="7"/>
        <v>1</v>
      </c>
      <c r="E83" s="213">
        <f t="shared" si="8"/>
        <v>0</v>
      </c>
      <c r="F83" s="214">
        <f t="shared" si="8"/>
        <v>1</v>
      </c>
      <c r="G83" s="215">
        <f>ENERO!G83+FEBRERO!G83+MARZO!G83+ABRIL!G83+MAYO!G83+JUNIO!G83+JULIO!G83+AGOSTO!G83+SEPTIEMBRE!G83+OCTUBRE!G83+NOVIEMBRE!G83+DICIEMBRE!G83</f>
        <v>0</v>
      </c>
      <c r="H83" s="216">
        <f>ENERO!H83+FEBRERO!H83+MARZO!H83+ABRIL!H83+MAYO!H83+JUNIO!H83+JULIO!H83+AGOSTO!H83+SEPTIEMBRE!H83+OCTUBRE!H83+NOVIEMBRE!H83+DICIEMBRE!H83</f>
        <v>0</v>
      </c>
      <c r="I83" s="215">
        <f>ENERO!I83+FEBRERO!I83+MARZO!I83+ABRIL!I83+MAYO!I83+JUNIO!I83+JULIO!I83+AGOSTO!I83+SEPTIEMBRE!I83+OCTUBRE!I83+NOVIEMBRE!I83+DICIEMBRE!I83</f>
        <v>0</v>
      </c>
      <c r="J83" s="216">
        <f>ENERO!J83+FEBRERO!J83+MARZO!J83+ABRIL!J83+MAYO!J83+JUNIO!J83+JULIO!J83+AGOSTO!J83+SEPTIEMBRE!J83+OCTUBRE!J83+NOVIEMBRE!J83+DICIEMBRE!J83</f>
        <v>0</v>
      </c>
      <c r="K83" s="215">
        <f>ENERO!K83+FEBRERO!K83+MARZO!K83+ABRIL!K83+MAYO!K83+JUNIO!K83+JULIO!K83+AGOSTO!K83+SEPTIEMBRE!K83+OCTUBRE!K83+NOVIEMBRE!K83+DICIEMBRE!K83</f>
        <v>0</v>
      </c>
      <c r="L83" s="216">
        <f>ENERO!L83+FEBRERO!L83+MARZO!L83+ABRIL!L83+MAYO!L83+JUNIO!L83+JULIO!L83+AGOSTO!L83+SEPTIEMBRE!L83+OCTUBRE!L83+NOVIEMBRE!L83+DICIEMBRE!L83</f>
        <v>1</v>
      </c>
      <c r="M83" s="215">
        <f>ENERO!M83+FEBRERO!M83+MARZO!M83+ABRIL!M83+MAYO!M83+JUNIO!M83+JULIO!M83+AGOSTO!M83+SEPTIEMBRE!M83+OCTUBRE!M83+NOVIEMBRE!M83+DICIEMBRE!M83</f>
        <v>0</v>
      </c>
      <c r="N83" s="216">
        <f>ENERO!N83+FEBRERO!N83+MARZO!N83+ABRIL!N83+MAYO!N83+JUNIO!N83+JULIO!N83+AGOSTO!N83+SEPTIEMBRE!N83+OCTUBRE!N83+NOVIEMBRE!N83+DICIEMBRE!N83</f>
        <v>0</v>
      </c>
      <c r="O83" s="215">
        <f>ENERO!O83+FEBRERO!O83+MARZO!O83+ABRIL!O83+MAYO!O83+JUNIO!O83+JULIO!O83+AGOSTO!O83+SEPTIEMBRE!O83+OCTUBRE!O83+NOVIEMBRE!O83+DICIEMBRE!O83</f>
        <v>0</v>
      </c>
      <c r="P83" s="216">
        <f>ENERO!P83+FEBRERO!P83+MARZO!P83+ABRIL!P83+MAYO!P83+JUNIO!P83+JULIO!P83+AGOSTO!P83+SEPTIEMBRE!P83+OCTUBRE!P83+NOVIEMBRE!P83+DICIEMBRE!P83</f>
        <v>0</v>
      </c>
      <c r="Q83" s="215">
        <f>ENERO!Q83+FEBRERO!Q83+MARZO!Q83+ABRIL!Q83+MAYO!Q83+JUNIO!Q83+JULIO!Q83+AGOSTO!Q83+SEPTIEMBRE!Q83+OCTUBRE!Q83+NOVIEMBRE!Q83+DICIEMBRE!Q83</f>
        <v>0</v>
      </c>
      <c r="R83" s="216">
        <f>ENERO!R83+FEBRERO!R83+MARZO!R83+ABRIL!R83+MAYO!R83+JUNIO!R83+JULIO!R83+AGOSTO!R83+SEPTIEMBRE!R83+OCTUBRE!R83+NOVIEMBRE!R83+DICIEMBRE!R83</f>
        <v>0</v>
      </c>
      <c r="S83" s="151"/>
      <c r="T83" s="160"/>
      <c r="U83" s="160"/>
      <c r="V83" s="160"/>
      <c r="W83" s="16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</row>
    <row r="84" spans="1:100" s="11" customFormat="1" ht="15.95" customHeight="1" x14ac:dyDescent="0.2">
      <c r="A84" s="425" t="s">
        <v>99</v>
      </c>
      <c r="B84" s="425"/>
      <c r="C84" s="424"/>
      <c r="D84" s="212">
        <f t="shared" si="7"/>
        <v>0</v>
      </c>
      <c r="E84" s="213">
        <f t="shared" si="8"/>
        <v>0</v>
      </c>
      <c r="F84" s="214">
        <f t="shared" si="8"/>
        <v>0</v>
      </c>
      <c r="G84" s="215">
        <f>ENERO!G84+FEBRERO!G84+MARZO!G84+ABRIL!G84+MAYO!G84+JUNIO!G84+JULIO!G84+AGOSTO!G84+SEPTIEMBRE!G84+OCTUBRE!G84+NOVIEMBRE!G84+DICIEMBRE!G84</f>
        <v>0</v>
      </c>
      <c r="H84" s="216">
        <f>ENERO!H84+FEBRERO!H84+MARZO!H84+ABRIL!H84+MAYO!H84+JUNIO!H84+JULIO!H84+AGOSTO!H84+SEPTIEMBRE!H84+OCTUBRE!H84+NOVIEMBRE!H84+DICIEMBRE!H84</f>
        <v>0</v>
      </c>
      <c r="I84" s="215">
        <f>ENERO!I84+FEBRERO!I84+MARZO!I84+ABRIL!I84+MAYO!I84+JUNIO!I84+JULIO!I84+AGOSTO!I84+SEPTIEMBRE!I84+OCTUBRE!I84+NOVIEMBRE!I84+DICIEMBRE!I84</f>
        <v>0</v>
      </c>
      <c r="J84" s="216">
        <f>ENERO!J84+FEBRERO!J84+MARZO!J84+ABRIL!J84+MAYO!J84+JUNIO!J84+JULIO!J84+AGOSTO!J84+SEPTIEMBRE!J84+OCTUBRE!J84+NOVIEMBRE!J84+DICIEMBRE!J84</f>
        <v>0</v>
      </c>
      <c r="K84" s="215">
        <f>ENERO!K84+FEBRERO!K84+MARZO!K84+ABRIL!K84+MAYO!K84+JUNIO!K84+JULIO!K84+AGOSTO!K84+SEPTIEMBRE!K84+OCTUBRE!K84+NOVIEMBRE!K84+DICIEMBRE!K84</f>
        <v>0</v>
      </c>
      <c r="L84" s="216">
        <f>ENERO!L84+FEBRERO!L84+MARZO!L84+ABRIL!L84+MAYO!L84+JUNIO!L84+JULIO!L84+AGOSTO!L84+SEPTIEMBRE!L84+OCTUBRE!L84+NOVIEMBRE!L84+DICIEMBRE!L84</f>
        <v>0</v>
      </c>
      <c r="M84" s="215">
        <f>ENERO!M84+FEBRERO!M84+MARZO!M84+ABRIL!M84+MAYO!M84+JUNIO!M84+JULIO!M84+AGOSTO!M84+SEPTIEMBRE!M84+OCTUBRE!M84+NOVIEMBRE!M84+DICIEMBRE!M84</f>
        <v>0</v>
      </c>
      <c r="N84" s="216">
        <f>ENERO!N84+FEBRERO!N84+MARZO!N84+ABRIL!N84+MAYO!N84+JUNIO!N84+JULIO!N84+AGOSTO!N84+SEPTIEMBRE!N84+OCTUBRE!N84+NOVIEMBRE!N84+DICIEMBRE!N84</f>
        <v>0</v>
      </c>
      <c r="O84" s="215">
        <f>ENERO!O84+FEBRERO!O84+MARZO!O84+ABRIL!O84+MAYO!O84+JUNIO!O84+JULIO!O84+AGOSTO!O84+SEPTIEMBRE!O84+OCTUBRE!O84+NOVIEMBRE!O84+DICIEMBRE!O84</f>
        <v>0</v>
      </c>
      <c r="P84" s="216">
        <f>ENERO!P84+FEBRERO!P84+MARZO!P84+ABRIL!P84+MAYO!P84+JUNIO!P84+JULIO!P84+AGOSTO!P84+SEPTIEMBRE!P84+OCTUBRE!P84+NOVIEMBRE!P84+DICIEMBRE!P84</f>
        <v>0</v>
      </c>
      <c r="Q84" s="215">
        <f>ENERO!Q84+FEBRERO!Q84+MARZO!Q84+ABRIL!Q84+MAYO!Q84+JUNIO!Q84+JULIO!Q84+AGOSTO!Q84+SEPTIEMBRE!Q84+OCTUBRE!Q84+NOVIEMBRE!Q84+DICIEMBRE!Q84</f>
        <v>0</v>
      </c>
      <c r="R84" s="216">
        <f>ENERO!R84+FEBRERO!R84+MARZO!R84+ABRIL!R84+MAYO!R84+JUNIO!R84+JULIO!R84+AGOSTO!R84+SEPTIEMBRE!R84+OCTUBRE!R84+NOVIEMBRE!R84+DICIEMBRE!R84</f>
        <v>0</v>
      </c>
      <c r="S84" s="151"/>
      <c r="T84" s="160"/>
      <c r="U84" s="160"/>
      <c r="V84" s="160"/>
      <c r="W84" s="16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</row>
    <row r="85" spans="1:100" s="11" customFormat="1" ht="15.95" customHeight="1" x14ac:dyDescent="0.2">
      <c r="A85" s="425" t="s">
        <v>100</v>
      </c>
      <c r="B85" s="425"/>
      <c r="C85" s="424"/>
      <c r="D85" s="212">
        <f t="shared" si="7"/>
        <v>0</v>
      </c>
      <c r="E85" s="213">
        <f t="shared" si="8"/>
        <v>0</v>
      </c>
      <c r="F85" s="214">
        <f t="shared" si="8"/>
        <v>0</v>
      </c>
      <c r="G85" s="215">
        <f>ENERO!G85+FEBRERO!G85+MARZO!G85+ABRIL!G85+MAYO!G85+JUNIO!G85+JULIO!G85+AGOSTO!G85+SEPTIEMBRE!G85+OCTUBRE!G85+NOVIEMBRE!G85+DICIEMBRE!G85</f>
        <v>0</v>
      </c>
      <c r="H85" s="216">
        <f>ENERO!H85+FEBRERO!H85+MARZO!H85+ABRIL!H85+MAYO!H85+JUNIO!H85+JULIO!H85+AGOSTO!H85+SEPTIEMBRE!H85+OCTUBRE!H85+NOVIEMBRE!H85+DICIEMBRE!H85</f>
        <v>0</v>
      </c>
      <c r="I85" s="215">
        <f>ENERO!I85+FEBRERO!I85+MARZO!I85+ABRIL!I85+MAYO!I85+JUNIO!I85+JULIO!I85+AGOSTO!I85+SEPTIEMBRE!I85+OCTUBRE!I85+NOVIEMBRE!I85+DICIEMBRE!I85</f>
        <v>0</v>
      </c>
      <c r="J85" s="216">
        <f>ENERO!J85+FEBRERO!J85+MARZO!J85+ABRIL!J85+MAYO!J85+JUNIO!J85+JULIO!J85+AGOSTO!J85+SEPTIEMBRE!J85+OCTUBRE!J85+NOVIEMBRE!J85+DICIEMBRE!J85</f>
        <v>0</v>
      </c>
      <c r="K85" s="215">
        <f>ENERO!K85+FEBRERO!K85+MARZO!K85+ABRIL!K85+MAYO!K85+JUNIO!K85+JULIO!K85+AGOSTO!K85+SEPTIEMBRE!K85+OCTUBRE!K85+NOVIEMBRE!K85+DICIEMBRE!K85</f>
        <v>0</v>
      </c>
      <c r="L85" s="216">
        <f>ENERO!L85+FEBRERO!L85+MARZO!L85+ABRIL!L85+MAYO!L85+JUNIO!L85+JULIO!L85+AGOSTO!L85+SEPTIEMBRE!L85+OCTUBRE!L85+NOVIEMBRE!L85+DICIEMBRE!L85</f>
        <v>0</v>
      </c>
      <c r="M85" s="215">
        <f>ENERO!M85+FEBRERO!M85+MARZO!M85+ABRIL!M85+MAYO!M85+JUNIO!M85+JULIO!M85+AGOSTO!M85+SEPTIEMBRE!M85+OCTUBRE!M85+NOVIEMBRE!M85+DICIEMBRE!M85</f>
        <v>0</v>
      </c>
      <c r="N85" s="216">
        <f>ENERO!N85+FEBRERO!N85+MARZO!N85+ABRIL!N85+MAYO!N85+JUNIO!N85+JULIO!N85+AGOSTO!N85+SEPTIEMBRE!N85+OCTUBRE!N85+NOVIEMBRE!N85+DICIEMBRE!N85</f>
        <v>0</v>
      </c>
      <c r="O85" s="215">
        <f>ENERO!O85+FEBRERO!O85+MARZO!O85+ABRIL!O85+MAYO!O85+JUNIO!O85+JULIO!O85+AGOSTO!O85+SEPTIEMBRE!O85+OCTUBRE!O85+NOVIEMBRE!O85+DICIEMBRE!O85</f>
        <v>0</v>
      </c>
      <c r="P85" s="216">
        <f>ENERO!P85+FEBRERO!P85+MARZO!P85+ABRIL!P85+MAYO!P85+JUNIO!P85+JULIO!P85+AGOSTO!P85+SEPTIEMBRE!P85+OCTUBRE!P85+NOVIEMBRE!P85+DICIEMBRE!P85</f>
        <v>0</v>
      </c>
      <c r="Q85" s="215">
        <f>ENERO!Q85+FEBRERO!Q85+MARZO!Q85+ABRIL!Q85+MAYO!Q85+JUNIO!Q85+JULIO!Q85+AGOSTO!Q85+SEPTIEMBRE!Q85+OCTUBRE!Q85+NOVIEMBRE!Q85+DICIEMBRE!Q85</f>
        <v>0</v>
      </c>
      <c r="R85" s="216">
        <f>ENERO!R85+FEBRERO!R85+MARZO!R85+ABRIL!R85+MAYO!R85+JUNIO!R85+JULIO!R85+AGOSTO!R85+SEPTIEMBRE!R85+OCTUBRE!R85+NOVIEMBRE!R85+DICIEMBRE!R85</f>
        <v>0</v>
      </c>
      <c r="S85" s="151"/>
      <c r="T85" s="160"/>
      <c r="U85" s="160"/>
      <c r="V85" s="160"/>
      <c r="W85" s="16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</row>
    <row r="86" spans="1:100" s="11" customFormat="1" ht="15.95" customHeight="1" x14ac:dyDescent="0.2">
      <c r="A86" s="425" t="s">
        <v>101</v>
      </c>
      <c r="B86" s="425"/>
      <c r="C86" s="424"/>
      <c r="D86" s="212">
        <f t="shared" si="7"/>
        <v>0</v>
      </c>
      <c r="E86" s="213">
        <f t="shared" si="8"/>
        <v>0</v>
      </c>
      <c r="F86" s="214">
        <f t="shared" si="8"/>
        <v>0</v>
      </c>
      <c r="G86" s="215">
        <f>ENERO!G86+FEBRERO!G86+MARZO!G86+ABRIL!G86+MAYO!G86+JUNIO!G86+JULIO!G86+AGOSTO!G86+SEPTIEMBRE!G86+OCTUBRE!G86+NOVIEMBRE!G86+DICIEMBRE!G86</f>
        <v>0</v>
      </c>
      <c r="H86" s="216">
        <f>ENERO!H86+FEBRERO!H86+MARZO!H86+ABRIL!H86+MAYO!H86+JUNIO!H86+JULIO!H86+AGOSTO!H86+SEPTIEMBRE!H86+OCTUBRE!H86+NOVIEMBRE!H86+DICIEMBRE!H86</f>
        <v>0</v>
      </c>
      <c r="I86" s="215">
        <f>ENERO!I86+FEBRERO!I86+MARZO!I86+ABRIL!I86+MAYO!I86+JUNIO!I86+JULIO!I86+AGOSTO!I86+SEPTIEMBRE!I86+OCTUBRE!I86+NOVIEMBRE!I86+DICIEMBRE!I86</f>
        <v>0</v>
      </c>
      <c r="J86" s="216">
        <f>ENERO!J86+FEBRERO!J86+MARZO!J86+ABRIL!J86+MAYO!J86+JUNIO!J86+JULIO!J86+AGOSTO!J86+SEPTIEMBRE!J86+OCTUBRE!J86+NOVIEMBRE!J86+DICIEMBRE!J86</f>
        <v>0</v>
      </c>
      <c r="K86" s="215">
        <f>ENERO!K86+FEBRERO!K86+MARZO!K86+ABRIL!K86+MAYO!K86+JUNIO!K86+JULIO!K86+AGOSTO!K86+SEPTIEMBRE!K86+OCTUBRE!K86+NOVIEMBRE!K86+DICIEMBRE!K86</f>
        <v>0</v>
      </c>
      <c r="L86" s="216">
        <f>ENERO!L86+FEBRERO!L86+MARZO!L86+ABRIL!L86+MAYO!L86+JUNIO!L86+JULIO!L86+AGOSTO!L86+SEPTIEMBRE!L86+OCTUBRE!L86+NOVIEMBRE!L86+DICIEMBRE!L86</f>
        <v>0</v>
      </c>
      <c r="M86" s="215">
        <f>ENERO!M86+FEBRERO!M86+MARZO!M86+ABRIL!M86+MAYO!M86+JUNIO!M86+JULIO!M86+AGOSTO!M86+SEPTIEMBRE!M86+OCTUBRE!M86+NOVIEMBRE!M86+DICIEMBRE!M86</f>
        <v>0</v>
      </c>
      <c r="N86" s="216">
        <f>ENERO!N86+FEBRERO!N86+MARZO!N86+ABRIL!N86+MAYO!N86+JUNIO!N86+JULIO!N86+AGOSTO!N86+SEPTIEMBRE!N86+OCTUBRE!N86+NOVIEMBRE!N86+DICIEMBRE!N86</f>
        <v>0</v>
      </c>
      <c r="O86" s="215">
        <f>ENERO!O86+FEBRERO!O86+MARZO!O86+ABRIL!O86+MAYO!O86+JUNIO!O86+JULIO!O86+AGOSTO!O86+SEPTIEMBRE!O86+OCTUBRE!O86+NOVIEMBRE!O86+DICIEMBRE!O86</f>
        <v>0</v>
      </c>
      <c r="P86" s="216">
        <f>ENERO!P86+FEBRERO!P86+MARZO!P86+ABRIL!P86+MAYO!P86+JUNIO!P86+JULIO!P86+AGOSTO!P86+SEPTIEMBRE!P86+OCTUBRE!P86+NOVIEMBRE!P86+DICIEMBRE!P86</f>
        <v>0</v>
      </c>
      <c r="Q86" s="215">
        <f>ENERO!Q86+FEBRERO!Q86+MARZO!Q86+ABRIL!Q86+MAYO!Q86+JUNIO!Q86+JULIO!Q86+AGOSTO!Q86+SEPTIEMBRE!Q86+OCTUBRE!Q86+NOVIEMBRE!Q86+DICIEMBRE!Q86</f>
        <v>0</v>
      </c>
      <c r="R86" s="216">
        <f>ENERO!R86+FEBRERO!R86+MARZO!R86+ABRIL!R86+MAYO!R86+JUNIO!R86+JULIO!R86+AGOSTO!R86+SEPTIEMBRE!R86+OCTUBRE!R86+NOVIEMBRE!R86+DICIEMBRE!R86</f>
        <v>0</v>
      </c>
      <c r="S86" s="151"/>
      <c r="T86" s="160"/>
      <c r="U86" s="160"/>
      <c r="V86" s="160"/>
      <c r="W86" s="16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</row>
    <row r="87" spans="1:100" s="11" customFormat="1" ht="15.95" customHeight="1" x14ac:dyDescent="0.2">
      <c r="A87" s="426" t="s">
        <v>102</v>
      </c>
      <c r="B87" s="427"/>
      <c r="C87" s="428"/>
      <c r="D87" s="332"/>
      <c r="E87" s="333"/>
      <c r="F87" s="333"/>
      <c r="G87" s="332"/>
      <c r="H87" s="333"/>
      <c r="I87" s="333"/>
      <c r="J87" s="333"/>
      <c r="K87" s="333"/>
      <c r="L87" s="333"/>
      <c r="M87" s="333"/>
      <c r="N87" s="333"/>
      <c r="O87" s="333"/>
      <c r="P87" s="333"/>
      <c r="Q87" s="333"/>
      <c r="R87" s="334"/>
      <c r="S87" s="151"/>
      <c r="T87" s="160"/>
      <c r="U87" s="160"/>
      <c r="V87" s="160"/>
      <c r="W87" s="16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</row>
    <row r="88" spans="1:100" s="11" customFormat="1" ht="15.95" customHeight="1" x14ac:dyDescent="0.2">
      <c r="A88" s="429" t="s">
        <v>103</v>
      </c>
      <c r="B88" s="421" t="s">
        <v>104</v>
      </c>
      <c r="C88" s="422"/>
      <c r="D88" s="220">
        <f t="shared" ref="D88:D102" si="9">SUM(E88:F88)</f>
        <v>116</v>
      </c>
      <c r="E88" s="221">
        <f t="shared" ref="E88:F102" si="10">G88+I88+K88+M88+O88+Q88</f>
        <v>34</v>
      </c>
      <c r="F88" s="222">
        <f t="shared" si="10"/>
        <v>82</v>
      </c>
      <c r="G88" s="210">
        <f>ENERO!G88+FEBRERO!G88+MARZO!G88+ABRIL!G88+MAYO!G88+JUNIO!G88+JULIO!G88+AGOSTO!G88+SEPTIEMBRE!G88+OCTUBRE!G88+NOVIEMBRE!G88+DICIEMBRE!G88</f>
        <v>0</v>
      </c>
      <c r="H88" s="211">
        <f>ENERO!H88+FEBRERO!H88+MARZO!H88+ABRIL!H88+MAYO!H88+JUNIO!H88+JULIO!H88+AGOSTO!H88+SEPTIEMBRE!H88+OCTUBRE!H88+NOVIEMBRE!H88+DICIEMBRE!H88</f>
        <v>0</v>
      </c>
      <c r="I88" s="210">
        <f>ENERO!I88+FEBRERO!I88+MARZO!I88+ABRIL!I88+MAYO!I88+JUNIO!I88+JULIO!I88+AGOSTO!I88+SEPTIEMBRE!I88+OCTUBRE!I88+NOVIEMBRE!I88+DICIEMBRE!I88</f>
        <v>3</v>
      </c>
      <c r="J88" s="211">
        <f>ENERO!J88+FEBRERO!J88+MARZO!J88+ABRIL!J88+MAYO!J88+JUNIO!J88+JULIO!J88+AGOSTO!J88+SEPTIEMBRE!J88+OCTUBRE!J88+NOVIEMBRE!J88+DICIEMBRE!J88</f>
        <v>6</v>
      </c>
      <c r="K88" s="210">
        <f>ENERO!K88+FEBRERO!K88+MARZO!K88+ABRIL!K88+MAYO!K88+JUNIO!K88+JULIO!K88+AGOSTO!K88+SEPTIEMBRE!K88+OCTUBRE!K88+NOVIEMBRE!K88+DICIEMBRE!K88</f>
        <v>2</v>
      </c>
      <c r="L88" s="211">
        <f>ENERO!L88+FEBRERO!L88+MARZO!L88+ABRIL!L88+MAYO!L88+JUNIO!L88+JULIO!L88+AGOSTO!L88+SEPTIEMBRE!L88+OCTUBRE!L88+NOVIEMBRE!L88+DICIEMBRE!L88</f>
        <v>6</v>
      </c>
      <c r="M88" s="210">
        <f>ENERO!M88+FEBRERO!M88+MARZO!M88+ABRIL!M88+MAYO!M88+JUNIO!M88+JULIO!M88+AGOSTO!M88+SEPTIEMBRE!M88+OCTUBRE!M88+NOVIEMBRE!M88+DICIEMBRE!M88</f>
        <v>2</v>
      </c>
      <c r="N88" s="211">
        <f>ENERO!N88+FEBRERO!N88+MARZO!N88+ABRIL!N88+MAYO!N88+JUNIO!N88+JULIO!N88+AGOSTO!N88+SEPTIEMBRE!N88+OCTUBRE!N88+NOVIEMBRE!N88+DICIEMBRE!N88</f>
        <v>1</v>
      </c>
      <c r="O88" s="210">
        <f>ENERO!O88+FEBRERO!O88+MARZO!O88+ABRIL!O88+MAYO!O88+JUNIO!O88+JULIO!O88+AGOSTO!O88+SEPTIEMBRE!O88+OCTUBRE!O88+NOVIEMBRE!O88+DICIEMBRE!O88</f>
        <v>23</v>
      </c>
      <c r="P88" s="211">
        <f>ENERO!P88+FEBRERO!P88+MARZO!P88+ABRIL!P88+MAYO!P88+JUNIO!P88+JULIO!P88+AGOSTO!P88+SEPTIEMBRE!P88+OCTUBRE!P88+NOVIEMBRE!P88+DICIEMBRE!P88</f>
        <v>65</v>
      </c>
      <c r="Q88" s="210">
        <f>ENERO!Q88+FEBRERO!Q88+MARZO!Q88+ABRIL!Q88+MAYO!Q88+JUNIO!Q88+JULIO!Q88+AGOSTO!Q88+SEPTIEMBRE!Q88+OCTUBRE!Q88+NOVIEMBRE!Q88+DICIEMBRE!Q88</f>
        <v>4</v>
      </c>
      <c r="R88" s="211">
        <f>ENERO!R88+FEBRERO!R88+MARZO!R88+ABRIL!R88+MAYO!R88+JUNIO!R88+JULIO!R88+AGOSTO!R88+SEPTIEMBRE!R88+OCTUBRE!R88+NOVIEMBRE!R88+DICIEMBRE!R88</f>
        <v>4</v>
      </c>
      <c r="S88" s="151"/>
      <c r="T88" s="160"/>
      <c r="U88" s="160"/>
      <c r="V88" s="160"/>
      <c r="W88" s="16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</row>
    <row r="89" spans="1:100" s="11" customFormat="1" ht="15.95" customHeight="1" x14ac:dyDescent="0.2">
      <c r="A89" s="430"/>
      <c r="B89" s="423" t="s">
        <v>105</v>
      </c>
      <c r="C89" s="424"/>
      <c r="D89" s="212">
        <f t="shared" si="9"/>
        <v>2</v>
      </c>
      <c r="E89" s="213">
        <f t="shared" si="10"/>
        <v>0</v>
      </c>
      <c r="F89" s="214">
        <f t="shared" si="10"/>
        <v>2</v>
      </c>
      <c r="G89" s="215">
        <f>ENERO!G89+FEBRERO!G89+MARZO!G89+ABRIL!G89+MAYO!G89+JUNIO!G89+JULIO!G89+AGOSTO!G89+SEPTIEMBRE!G89+OCTUBRE!G89+NOVIEMBRE!G89+DICIEMBRE!G89</f>
        <v>0</v>
      </c>
      <c r="H89" s="216">
        <f>ENERO!H89+FEBRERO!H89+MARZO!H89+ABRIL!H89+MAYO!H89+JUNIO!H89+JULIO!H89+AGOSTO!H89+SEPTIEMBRE!H89+OCTUBRE!H89+NOVIEMBRE!H89+DICIEMBRE!H89</f>
        <v>0</v>
      </c>
      <c r="I89" s="215">
        <f>ENERO!I89+FEBRERO!I89+MARZO!I89+ABRIL!I89+MAYO!I89+JUNIO!I89+JULIO!I89+AGOSTO!I89+SEPTIEMBRE!I89+OCTUBRE!I89+NOVIEMBRE!I89+DICIEMBRE!I89</f>
        <v>0</v>
      </c>
      <c r="J89" s="216">
        <f>ENERO!J89+FEBRERO!J89+MARZO!J89+ABRIL!J89+MAYO!J89+JUNIO!J89+JULIO!J89+AGOSTO!J89+SEPTIEMBRE!J89+OCTUBRE!J89+NOVIEMBRE!J89+DICIEMBRE!J89</f>
        <v>0</v>
      </c>
      <c r="K89" s="215">
        <f>ENERO!K89+FEBRERO!K89+MARZO!K89+ABRIL!K89+MAYO!K89+JUNIO!K89+JULIO!K89+AGOSTO!K89+SEPTIEMBRE!K89+OCTUBRE!K89+NOVIEMBRE!K89+DICIEMBRE!K89</f>
        <v>0</v>
      </c>
      <c r="L89" s="216">
        <f>ENERO!L89+FEBRERO!L89+MARZO!L89+ABRIL!L89+MAYO!L89+JUNIO!L89+JULIO!L89+AGOSTO!L89+SEPTIEMBRE!L89+OCTUBRE!L89+NOVIEMBRE!L89+DICIEMBRE!L89</f>
        <v>0</v>
      </c>
      <c r="M89" s="215">
        <f>ENERO!M89+FEBRERO!M89+MARZO!M89+ABRIL!M89+MAYO!M89+JUNIO!M89+JULIO!M89+AGOSTO!M89+SEPTIEMBRE!M89+OCTUBRE!M89+NOVIEMBRE!M89+DICIEMBRE!M89</f>
        <v>0</v>
      </c>
      <c r="N89" s="216">
        <f>ENERO!N89+FEBRERO!N89+MARZO!N89+ABRIL!N89+MAYO!N89+JUNIO!N89+JULIO!N89+AGOSTO!N89+SEPTIEMBRE!N89+OCTUBRE!N89+NOVIEMBRE!N89+DICIEMBRE!N89</f>
        <v>0</v>
      </c>
      <c r="O89" s="215">
        <f>ENERO!O89+FEBRERO!O89+MARZO!O89+ABRIL!O89+MAYO!O89+JUNIO!O89+JULIO!O89+AGOSTO!O89+SEPTIEMBRE!O89+OCTUBRE!O89+NOVIEMBRE!O89+DICIEMBRE!O89</f>
        <v>0</v>
      </c>
      <c r="P89" s="216">
        <f>ENERO!P89+FEBRERO!P89+MARZO!P89+ABRIL!P89+MAYO!P89+JUNIO!P89+JULIO!P89+AGOSTO!P89+SEPTIEMBRE!P89+OCTUBRE!P89+NOVIEMBRE!P89+DICIEMBRE!P89</f>
        <v>2</v>
      </c>
      <c r="Q89" s="215">
        <f>ENERO!Q89+FEBRERO!Q89+MARZO!Q89+ABRIL!Q89+MAYO!Q89+JUNIO!Q89+JULIO!Q89+AGOSTO!Q89+SEPTIEMBRE!Q89+OCTUBRE!Q89+NOVIEMBRE!Q89+DICIEMBRE!Q89</f>
        <v>0</v>
      </c>
      <c r="R89" s="216">
        <f>ENERO!R89+FEBRERO!R89+MARZO!R89+ABRIL!R89+MAYO!R89+JUNIO!R89+JULIO!R89+AGOSTO!R89+SEPTIEMBRE!R89+OCTUBRE!R89+NOVIEMBRE!R89+DICIEMBRE!R89</f>
        <v>0</v>
      </c>
      <c r="S89" s="151"/>
      <c r="T89" s="160"/>
      <c r="U89" s="160"/>
      <c r="V89" s="160"/>
      <c r="W89" s="16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</row>
    <row r="90" spans="1:100" s="11" customFormat="1" ht="15.95" customHeight="1" x14ac:dyDescent="0.2">
      <c r="A90" s="420"/>
      <c r="B90" s="423" t="s">
        <v>106</v>
      </c>
      <c r="C90" s="424"/>
      <c r="D90" s="212">
        <f t="shared" si="9"/>
        <v>7</v>
      </c>
      <c r="E90" s="213">
        <f t="shared" si="10"/>
        <v>2</v>
      </c>
      <c r="F90" s="214">
        <f t="shared" si="10"/>
        <v>5</v>
      </c>
      <c r="G90" s="215">
        <f>ENERO!G90+FEBRERO!G90+MARZO!G90+ABRIL!G90+MAYO!G90+JUNIO!G90+JULIO!G90+AGOSTO!G90+SEPTIEMBRE!G90+OCTUBRE!G90+NOVIEMBRE!G90+DICIEMBRE!G90</f>
        <v>0</v>
      </c>
      <c r="H90" s="216">
        <f>ENERO!H90+FEBRERO!H90+MARZO!H90+ABRIL!H90+MAYO!H90+JUNIO!H90+JULIO!H90+AGOSTO!H90+SEPTIEMBRE!H90+OCTUBRE!H90+NOVIEMBRE!H90+DICIEMBRE!H90</f>
        <v>0</v>
      </c>
      <c r="I90" s="215">
        <f>ENERO!I90+FEBRERO!I90+MARZO!I90+ABRIL!I90+MAYO!I90+JUNIO!I90+JULIO!I90+AGOSTO!I90+SEPTIEMBRE!I90+OCTUBRE!I90+NOVIEMBRE!I90+DICIEMBRE!I90</f>
        <v>0</v>
      </c>
      <c r="J90" s="216">
        <f>ENERO!J90+FEBRERO!J90+MARZO!J90+ABRIL!J90+MAYO!J90+JUNIO!J90+JULIO!J90+AGOSTO!J90+SEPTIEMBRE!J90+OCTUBRE!J90+NOVIEMBRE!J90+DICIEMBRE!J90</f>
        <v>0</v>
      </c>
      <c r="K90" s="215">
        <f>ENERO!K90+FEBRERO!K90+MARZO!K90+ABRIL!K90+MAYO!K90+JUNIO!K90+JULIO!K90+AGOSTO!K90+SEPTIEMBRE!K90+OCTUBRE!K90+NOVIEMBRE!K90+DICIEMBRE!K90</f>
        <v>0</v>
      </c>
      <c r="L90" s="216">
        <f>ENERO!L90+FEBRERO!L90+MARZO!L90+ABRIL!L90+MAYO!L90+JUNIO!L90+JULIO!L90+AGOSTO!L90+SEPTIEMBRE!L90+OCTUBRE!L90+NOVIEMBRE!L90+DICIEMBRE!L90</f>
        <v>0</v>
      </c>
      <c r="M90" s="215">
        <f>ENERO!M90+FEBRERO!M90+MARZO!M90+ABRIL!M90+MAYO!M90+JUNIO!M90+JULIO!M90+AGOSTO!M90+SEPTIEMBRE!M90+OCTUBRE!M90+NOVIEMBRE!M90+DICIEMBRE!M90</f>
        <v>0</v>
      </c>
      <c r="N90" s="216">
        <f>ENERO!N90+FEBRERO!N90+MARZO!N90+ABRIL!N90+MAYO!N90+JUNIO!N90+JULIO!N90+AGOSTO!N90+SEPTIEMBRE!N90+OCTUBRE!N90+NOVIEMBRE!N90+DICIEMBRE!N90</f>
        <v>1</v>
      </c>
      <c r="O90" s="215">
        <f>ENERO!O90+FEBRERO!O90+MARZO!O90+ABRIL!O90+MAYO!O90+JUNIO!O90+JULIO!O90+AGOSTO!O90+SEPTIEMBRE!O90+OCTUBRE!O90+NOVIEMBRE!O90+DICIEMBRE!O90</f>
        <v>2</v>
      </c>
      <c r="P90" s="216">
        <f>ENERO!P90+FEBRERO!P90+MARZO!P90+ABRIL!P90+MAYO!P90+JUNIO!P90+JULIO!P90+AGOSTO!P90+SEPTIEMBRE!P90+OCTUBRE!P90+NOVIEMBRE!P90+DICIEMBRE!P90</f>
        <v>4</v>
      </c>
      <c r="Q90" s="215">
        <f>ENERO!Q90+FEBRERO!Q90+MARZO!Q90+ABRIL!Q90+MAYO!Q90+JUNIO!Q90+JULIO!Q90+AGOSTO!Q90+SEPTIEMBRE!Q90+OCTUBRE!Q90+NOVIEMBRE!Q90+DICIEMBRE!Q90</f>
        <v>0</v>
      </c>
      <c r="R90" s="216">
        <f>ENERO!R90+FEBRERO!R90+MARZO!R90+ABRIL!R90+MAYO!R90+JUNIO!R90+JULIO!R90+AGOSTO!R90+SEPTIEMBRE!R90+OCTUBRE!R90+NOVIEMBRE!R90+DICIEMBRE!R90</f>
        <v>0</v>
      </c>
      <c r="S90" s="151"/>
      <c r="T90" s="160"/>
      <c r="U90" s="160"/>
      <c r="V90" s="160"/>
      <c r="W90" s="16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</row>
    <row r="91" spans="1:100" s="11" customFormat="1" ht="15.95" customHeight="1" x14ac:dyDescent="0.2">
      <c r="A91" s="420" t="s">
        <v>107</v>
      </c>
      <c r="B91" s="423" t="s">
        <v>108</v>
      </c>
      <c r="C91" s="424"/>
      <c r="D91" s="212">
        <f t="shared" si="9"/>
        <v>0</v>
      </c>
      <c r="E91" s="213">
        <f t="shared" si="10"/>
        <v>0</v>
      </c>
      <c r="F91" s="214">
        <f t="shared" si="10"/>
        <v>0</v>
      </c>
      <c r="G91" s="215">
        <f>ENERO!G91+FEBRERO!G91+MARZO!G91+ABRIL!G91+MAYO!G91+JUNIO!G91+JULIO!G91+AGOSTO!G91+SEPTIEMBRE!G91+OCTUBRE!G91+NOVIEMBRE!G91+DICIEMBRE!G91</f>
        <v>0</v>
      </c>
      <c r="H91" s="216">
        <f>ENERO!H91+FEBRERO!H91+MARZO!H91+ABRIL!H91+MAYO!H91+JUNIO!H91+JULIO!H91+AGOSTO!H91+SEPTIEMBRE!H91+OCTUBRE!H91+NOVIEMBRE!H91+DICIEMBRE!H91</f>
        <v>0</v>
      </c>
      <c r="I91" s="215">
        <f>ENERO!I91+FEBRERO!I91+MARZO!I91+ABRIL!I91+MAYO!I91+JUNIO!I91+JULIO!I91+AGOSTO!I91+SEPTIEMBRE!I91+OCTUBRE!I91+NOVIEMBRE!I91+DICIEMBRE!I91</f>
        <v>0</v>
      </c>
      <c r="J91" s="216">
        <f>ENERO!J91+FEBRERO!J91+MARZO!J91+ABRIL!J91+MAYO!J91+JUNIO!J91+JULIO!J91+AGOSTO!J91+SEPTIEMBRE!J91+OCTUBRE!J91+NOVIEMBRE!J91+DICIEMBRE!J91</f>
        <v>0</v>
      </c>
      <c r="K91" s="215">
        <f>ENERO!K91+FEBRERO!K91+MARZO!K91+ABRIL!K91+MAYO!K91+JUNIO!K91+JULIO!K91+AGOSTO!K91+SEPTIEMBRE!K91+OCTUBRE!K91+NOVIEMBRE!K91+DICIEMBRE!K91</f>
        <v>0</v>
      </c>
      <c r="L91" s="216">
        <f>ENERO!L91+FEBRERO!L91+MARZO!L91+ABRIL!L91+MAYO!L91+JUNIO!L91+JULIO!L91+AGOSTO!L91+SEPTIEMBRE!L91+OCTUBRE!L91+NOVIEMBRE!L91+DICIEMBRE!L91</f>
        <v>0</v>
      </c>
      <c r="M91" s="215">
        <f>ENERO!M91+FEBRERO!M91+MARZO!M91+ABRIL!M91+MAYO!M91+JUNIO!M91+JULIO!M91+AGOSTO!M91+SEPTIEMBRE!M91+OCTUBRE!M91+NOVIEMBRE!M91+DICIEMBRE!M91</f>
        <v>0</v>
      </c>
      <c r="N91" s="216">
        <f>ENERO!N91+FEBRERO!N91+MARZO!N91+ABRIL!N91+MAYO!N91+JUNIO!N91+JULIO!N91+AGOSTO!N91+SEPTIEMBRE!N91+OCTUBRE!N91+NOVIEMBRE!N91+DICIEMBRE!N91</f>
        <v>0</v>
      </c>
      <c r="O91" s="215">
        <f>ENERO!O91+FEBRERO!O91+MARZO!O91+ABRIL!O91+MAYO!O91+JUNIO!O91+JULIO!O91+AGOSTO!O91+SEPTIEMBRE!O91+OCTUBRE!O91+NOVIEMBRE!O91+DICIEMBRE!O91</f>
        <v>0</v>
      </c>
      <c r="P91" s="216">
        <f>ENERO!P91+FEBRERO!P91+MARZO!P91+ABRIL!P91+MAYO!P91+JUNIO!P91+JULIO!P91+AGOSTO!P91+SEPTIEMBRE!P91+OCTUBRE!P91+NOVIEMBRE!P91+DICIEMBRE!P91</f>
        <v>0</v>
      </c>
      <c r="Q91" s="215">
        <f>ENERO!Q91+FEBRERO!Q91+MARZO!Q91+ABRIL!Q91+MAYO!Q91+JUNIO!Q91+JULIO!Q91+AGOSTO!Q91+SEPTIEMBRE!Q91+OCTUBRE!Q91+NOVIEMBRE!Q91+DICIEMBRE!Q91</f>
        <v>0</v>
      </c>
      <c r="R91" s="216">
        <f>ENERO!R91+FEBRERO!R91+MARZO!R91+ABRIL!R91+MAYO!R91+JUNIO!R91+JULIO!R91+AGOSTO!R91+SEPTIEMBRE!R91+OCTUBRE!R91+NOVIEMBRE!R91+DICIEMBRE!R91</f>
        <v>0</v>
      </c>
      <c r="S91" s="151"/>
      <c r="T91" s="160"/>
      <c r="U91" s="160"/>
      <c r="V91" s="160"/>
      <c r="W91" s="16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</row>
    <row r="92" spans="1:100" s="11" customFormat="1" ht="24.95" customHeight="1" x14ac:dyDescent="0.2">
      <c r="A92" s="420"/>
      <c r="B92" s="423" t="s">
        <v>109</v>
      </c>
      <c r="C92" s="424"/>
      <c r="D92" s="212">
        <f t="shared" si="9"/>
        <v>1</v>
      </c>
      <c r="E92" s="213">
        <f t="shared" si="10"/>
        <v>1</v>
      </c>
      <c r="F92" s="214">
        <f t="shared" si="10"/>
        <v>0</v>
      </c>
      <c r="G92" s="215">
        <f>ENERO!G92+FEBRERO!G92+MARZO!G92+ABRIL!G92+MAYO!G92+JUNIO!G92+JULIO!G92+AGOSTO!G92+SEPTIEMBRE!G92+OCTUBRE!G92+NOVIEMBRE!G92+DICIEMBRE!G92</f>
        <v>0</v>
      </c>
      <c r="H92" s="216">
        <f>ENERO!H92+FEBRERO!H92+MARZO!H92+ABRIL!H92+MAYO!H92+JUNIO!H92+JULIO!H92+AGOSTO!H92+SEPTIEMBRE!H92+OCTUBRE!H92+NOVIEMBRE!H92+DICIEMBRE!H92</f>
        <v>0</v>
      </c>
      <c r="I92" s="215">
        <f>ENERO!I92+FEBRERO!I92+MARZO!I92+ABRIL!I92+MAYO!I92+JUNIO!I92+JULIO!I92+AGOSTO!I92+SEPTIEMBRE!I92+OCTUBRE!I92+NOVIEMBRE!I92+DICIEMBRE!I92</f>
        <v>0</v>
      </c>
      <c r="J92" s="216">
        <f>ENERO!J92+FEBRERO!J92+MARZO!J92+ABRIL!J92+MAYO!J92+JUNIO!J92+JULIO!J92+AGOSTO!J92+SEPTIEMBRE!J92+OCTUBRE!J92+NOVIEMBRE!J92+DICIEMBRE!J92</f>
        <v>0</v>
      </c>
      <c r="K92" s="215">
        <f>ENERO!K92+FEBRERO!K92+MARZO!K92+ABRIL!K92+MAYO!K92+JUNIO!K92+JULIO!K92+AGOSTO!K92+SEPTIEMBRE!K92+OCTUBRE!K92+NOVIEMBRE!K92+DICIEMBRE!K92</f>
        <v>1</v>
      </c>
      <c r="L92" s="216">
        <f>ENERO!L92+FEBRERO!L92+MARZO!L92+ABRIL!L92+MAYO!L92+JUNIO!L92+JULIO!L92+AGOSTO!L92+SEPTIEMBRE!L92+OCTUBRE!L92+NOVIEMBRE!L92+DICIEMBRE!L92</f>
        <v>0</v>
      </c>
      <c r="M92" s="215">
        <f>ENERO!M92+FEBRERO!M92+MARZO!M92+ABRIL!M92+MAYO!M92+JUNIO!M92+JULIO!M92+AGOSTO!M92+SEPTIEMBRE!M92+OCTUBRE!M92+NOVIEMBRE!M92+DICIEMBRE!M92</f>
        <v>0</v>
      </c>
      <c r="N92" s="216">
        <f>ENERO!N92+FEBRERO!N92+MARZO!N92+ABRIL!N92+MAYO!N92+JUNIO!N92+JULIO!N92+AGOSTO!N92+SEPTIEMBRE!N92+OCTUBRE!N92+NOVIEMBRE!N92+DICIEMBRE!N92</f>
        <v>0</v>
      </c>
      <c r="O92" s="215">
        <f>ENERO!O92+FEBRERO!O92+MARZO!O92+ABRIL!O92+MAYO!O92+JUNIO!O92+JULIO!O92+AGOSTO!O92+SEPTIEMBRE!O92+OCTUBRE!O92+NOVIEMBRE!O92+DICIEMBRE!O92</f>
        <v>0</v>
      </c>
      <c r="P92" s="216">
        <f>ENERO!P92+FEBRERO!P92+MARZO!P92+ABRIL!P92+MAYO!P92+JUNIO!P92+JULIO!P92+AGOSTO!P92+SEPTIEMBRE!P92+OCTUBRE!P92+NOVIEMBRE!P92+DICIEMBRE!P92</f>
        <v>0</v>
      </c>
      <c r="Q92" s="215">
        <f>ENERO!Q92+FEBRERO!Q92+MARZO!Q92+ABRIL!Q92+MAYO!Q92+JUNIO!Q92+JULIO!Q92+AGOSTO!Q92+SEPTIEMBRE!Q92+OCTUBRE!Q92+NOVIEMBRE!Q92+DICIEMBRE!Q92</f>
        <v>0</v>
      </c>
      <c r="R92" s="216">
        <f>ENERO!R92+FEBRERO!R92+MARZO!R92+ABRIL!R92+MAYO!R92+JUNIO!R92+JULIO!R92+AGOSTO!R92+SEPTIEMBRE!R92+OCTUBRE!R92+NOVIEMBRE!R92+DICIEMBRE!R92</f>
        <v>0</v>
      </c>
      <c r="S92" s="151"/>
      <c r="T92" s="160"/>
      <c r="U92" s="160"/>
      <c r="V92" s="160"/>
      <c r="W92" s="16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</row>
    <row r="93" spans="1:100" s="11" customFormat="1" ht="15.95" customHeight="1" x14ac:dyDescent="0.2">
      <c r="A93" s="420"/>
      <c r="B93" s="423" t="s">
        <v>110</v>
      </c>
      <c r="C93" s="424"/>
      <c r="D93" s="212">
        <f t="shared" si="9"/>
        <v>0</v>
      </c>
      <c r="E93" s="213">
        <f t="shared" si="10"/>
        <v>0</v>
      </c>
      <c r="F93" s="214">
        <f t="shared" si="10"/>
        <v>0</v>
      </c>
      <c r="G93" s="215">
        <f>ENERO!G93+FEBRERO!G93+MARZO!G93+ABRIL!G93+MAYO!G93+JUNIO!G93+JULIO!G93+AGOSTO!G93+SEPTIEMBRE!G93+OCTUBRE!G93+NOVIEMBRE!G93+DICIEMBRE!G93</f>
        <v>0</v>
      </c>
      <c r="H93" s="216">
        <f>ENERO!H93+FEBRERO!H93+MARZO!H93+ABRIL!H93+MAYO!H93+JUNIO!H93+JULIO!H93+AGOSTO!H93+SEPTIEMBRE!H93+OCTUBRE!H93+NOVIEMBRE!H93+DICIEMBRE!H93</f>
        <v>0</v>
      </c>
      <c r="I93" s="215">
        <f>ENERO!I93+FEBRERO!I93+MARZO!I93+ABRIL!I93+MAYO!I93+JUNIO!I93+JULIO!I93+AGOSTO!I93+SEPTIEMBRE!I93+OCTUBRE!I93+NOVIEMBRE!I93+DICIEMBRE!I93</f>
        <v>0</v>
      </c>
      <c r="J93" s="216">
        <f>ENERO!J93+FEBRERO!J93+MARZO!J93+ABRIL!J93+MAYO!J93+JUNIO!J93+JULIO!J93+AGOSTO!J93+SEPTIEMBRE!J93+OCTUBRE!J93+NOVIEMBRE!J93+DICIEMBRE!J93</f>
        <v>0</v>
      </c>
      <c r="K93" s="215">
        <f>ENERO!K93+FEBRERO!K93+MARZO!K93+ABRIL!K93+MAYO!K93+JUNIO!K93+JULIO!K93+AGOSTO!K93+SEPTIEMBRE!K93+OCTUBRE!K93+NOVIEMBRE!K93+DICIEMBRE!K93</f>
        <v>0</v>
      </c>
      <c r="L93" s="216">
        <f>ENERO!L93+FEBRERO!L93+MARZO!L93+ABRIL!L93+MAYO!L93+JUNIO!L93+JULIO!L93+AGOSTO!L93+SEPTIEMBRE!L93+OCTUBRE!L93+NOVIEMBRE!L93+DICIEMBRE!L93</f>
        <v>0</v>
      </c>
      <c r="M93" s="215">
        <f>ENERO!M93+FEBRERO!M93+MARZO!M93+ABRIL!M93+MAYO!M93+JUNIO!M93+JULIO!M93+AGOSTO!M93+SEPTIEMBRE!M93+OCTUBRE!M93+NOVIEMBRE!M93+DICIEMBRE!M93</f>
        <v>0</v>
      </c>
      <c r="N93" s="216">
        <f>ENERO!N93+FEBRERO!N93+MARZO!N93+ABRIL!N93+MAYO!N93+JUNIO!N93+JULIO!N93+AGOSTO!N93+SEPTIEMBRE!N93+OCTUBRE!N93+NOVIEMBRE!N93+DICIEMBRE!N93</f>
        <v>0</v>
      </c>
      <c r="O93" s="215">
        <f>ENERO!O93+FEBRERO!O93+MARZO!O93+ABRIL!O93+MAYO!O93+JUNIO!O93+JULIO!O93+AGOSTO!O93+SEPTIEMBRE!O93+OCTUBRE!O93+NOVIEMBRE!O93+DICIEMBRE!O93</f>
        <v>0</v>
      </c>
      <c r="P93" s="216">
        <f>ENERO!P93+FEBRERO!P93+MARZO!P93+ABRIL!P93+MAYO!P93+JUNIO!P93+JULIO!P93+AGOSTO!P93+SEPTIEMBRE!P93+OCTUBRE!P93+NOVIEMBRE!P93+DICIEMBRE!P93</f>
        <v>0</v>
      </c>
      <c r="Q93" s="215">
        <f>ENERO!Q93+FEBRERO!Q93+MARZO!Q93+ABRIL!Q93+MAYO!Q93+JUNIO!Q93+JULIO!Q93+AGOSTO!Q93+SEPTIEMBRE!Q93+OCTUBRE!Q93+NOVIEMBRE!Q93+DICIEMBRE!Q93</f>
        <v>0</v>
      </c>
      <c r="R93" s="216">
        <f>ENERO!R93+FEBRERO!R93+MARZO!R93+ABRIL!R93+MAYO!R93+JUNIO!R93+JULIO!R93+AGOSTO!R93+SEPTIEMBRE!R93+OCTUBRE!R93+NOVIEMBRE!R93+DICIEMBRE!R93</f>
        <v>0</v>
      </c>
      <c r="S93" s="151"/>
      <c r="T93" s="160"/>
      <c r="U93" s="160"/>
      <c r="V93" s="160"/>
      <c r="W93" s="16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</row>
    <row r="94" spans="1:100" s="11" customFormat="1" ht="15.95" customHeight="1" x14ac:dyDescent="0.2">
      <c r="A94" s="425" t="s">
        <v>111</v>
      </c>
      <c r="B94" s="425"/>
      <c r="C94" s="424"/>
      <c r="D94" s="212">
        <f t="shared" si="9"/>
        <v>145</v>
      </c>
      <c r="E94" s="213">
        <f t="shared" si="10"/>
        <v>46</v>
      </c>
      <c r="F94" s="214">
        <f t="shared" si="10"/>
        <v>99</v>
      </c>
      <c r="G94" s="215">
        <f>ENERO!G94+FEBRERO!G94+MARZO!G94+ABRIL!G94+MAYO!G94+JUNIO!G94+JULIO!G94+AGOSTO!G94+SEPTIEMBRE!G94+OCTUBRE!G94+NOVIEMBRE!G94+DICIEMBRE!G94</f>
        <v>13</v>
      </c>
      <c r="H94" s="216">
        <f>ENERO!H94+FEBRERO!H94+MARZO!H94+ABRIL!H94+MAYO!H94+JUNIO!H94+JULIO!H94+AGOSTO!H94+SEPTIEMBRE!H94+OCTUBRE!H94+NOVIEMBRE!H94+DICIEMBRE!H94</f>
        <v>16</v>
      </c>
      <c r="I94" s="215">
        <f>ENERO!I94+FEBRERO!I94+MARZO!I94+ABRIL!I94+MAYO!I94+JUNIO!I94+JULIO!I94+AGOSTO!I94+SEPTIEMBRE!I94+OCTUBRE!I94+NOVIEMBRE!I94+DICIEMBRE!I94</f>
        <v>8</v>
      </c>
      <c r="J94" s="216">
        <f>ENERO!J94+FEBRERO!J94+MARZO!J94+ABRIL!J94+MAYO!J94+JUNIO!J94+JULIO!J94+AGOSTO!J94+SEPTIEMBRE!J94+OCTUBRE!J94+NOVIEMBRE!J94+DICIEMBRE!J94</f>
        <v>15</v>
      </c>
      <c r="K94" s="215">
        <f>ENERO!K94+FEBRERO!K94+MARZO!K94+ABRIL!K94+MAYO!K94+JUNIO!K94+JULIO!K94+AGOSTO!K94+SEPTIEMBRE!K94+OCTUBRE!K94+NOVIEMBRE!K94+DICIEMBRE!K94</f>
        <v>4</v>
      </c>
      <c r="L94" s="216">
        <f>ENERO!L94+FEBRERO!L94+MARZO!L94+ABRIL!L94+MAYO!L94+JUNIO!L94+JULIO!L94+AGOSTO!L94+SEPTIEMBRE!L94+OCTUBRE!L94+NOVIEMBRE!L94+DICIEMBRE!L94</f>
        <v>8</v>
      </c>
      <c r="M94" s="215">
        <f>ENERO!M94+FEBRERO!M94+MARZO!M94+ABRIL!M94+MAYO!M94+JUNIO!M94+JULIO!M94+AGOSTO!M94+SEPTIEMBRE!M94+OCTUBRE!M94+NOVIEMBRE!M94+DICIEMBRE!M94</f>
        <v>2</v>
      </c>
      <c r="N94" s="216">
        <f>ENERO!N94+FEBRERO!N94+MARZO!N94+ABRIL!N94+MAYO!N94+JUNIO!N94+JULIO!N94+AGOSTO!N94+SEPTIEMBRE!N94+OCTUBRE!N94+NOVIEMBRE!N94+DICIEMBRE!N94</f>
        <v>2</v>
      </c>
      <c r="O94" s="215">
        <f>ENERO!O94+FEBRERO!O94+MARZO!O94+ABRIL!O94+MAYO!O94+JUNIO!O94+JULIO!O94+AGOSTO!O94+SEPTIEMBRE!O94+OCTUBRE!O94+NOVIEMBRE!O94+DICIEMBRE!O94</f>
        <v>19</v>
      </c>
      <c r="P94" s="216">
        <f>ENERO!P94+FEBRERO!P94+MARZO!P94+ABRIL!P94+MAYO!P94+JUNIO!P94+JULIO!P94+AGOSTO!P94+SEPTIEMBRE!P94+OCTUBRE!P94+NOVIEMBRE!P94+DICIEMBRE!P94</f>
        <v>56</v>
      </c>
      <c r="Q94" s="215">
        <f>ENERO!Q94+FEBRERO!Q94+MARZO!Q94+ABRIL!Q94+MAYO!Q94+JUNIO!Q94+JULIO!Q94+AGOSTO!Q94+SEPTIEMBRE!Q94+OCTUBRE!Q94+NOVIEMBRE!Q94+DICIEMBRE!Q94</f>
        <v>0</v>
      </c>
      <c r="R94" s="216">
        <f>ENERO!R94+FEBRERO!R94+MARZO!R94+ABRIL!R94+MAYO!R94+JUNIO!R94+JULIO!R94+AGOSTO!R94+SEPTIEMBRE!R94+OCTUBRE!R94+NOVIEMBRE!R94+DICIEMBRE!R94</f>
        <v>2</v>
      </c>
      <c r="S94" s="151"/>
      <c r="T94" s="160"/>
      <c r="U94" s="160"/>
      <c r="V94" s="160"/>
      <c r="W94" s="16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</row>
    <row r="95" spans="1:100" s="11" customFormat="1" ht="15.95" customHeight="1" x14ac:dyDescent="0.2">
      <c r="A95" s="425" t="s">
        <v>112</v>
      </c>
      <c r="B95" s="425"/>
      <c r="C95" s="424"/>
      <c r="D95" s="212">
        <f t="shared" si="9"/>
        <v>2</v>
      </c>
      <c r="E95" s="213">
        <f t="shared" si="10"/>
        <v>0</v>
      </c>
      <c r="F95" s="214">
        <f t="shared" si="10"/>
        <v>2</v>
      </c>
      <c r="G95" s="215">
        <f>ENERO!G95+FEBRERO!G95+MARZO!G95+ABRIL!G95+MAYO!G95+JUNIO!G95+JULIO!G95+AGOSTO!G95+SEPTIEMBRE!G95+OCTUBRE!G95+NOVIEMBRE!G95+DICIEMBRE!G95</f>
        <v>0</v>
      </c>
      <c r="H95" s="216">
        <f>ENERO!H95+FEBRERO!H95+MARZO!H95+ABRIL!H95+MAYO!H95+JUNIO!H95+JULIO!H95+AGOSTO!H95+SEPTIEMBRE!H95+OCTUBRE!H95+NOVIEMBRE!H95+DICIEMBRE!H95</f>
        <v>0</v>
      </c>
      <c r="I95" s="215">
        <f>ENERO!I95+FEBRERO!I95+MARZO!I95+ABRIL!I95+MAYO!I95+JUNIO!I95+JULIO!I95+AGOSTO!I95+SEPTIEMBRE!I95+OCTUBRE!I95+NOVIEMBRE!I95+DICIEMBRE!I95</f>
        <v>0</v>
      </c>
      <c r="J95" s="216">
        <f>ENERO!J95+FEBRERO!J95+MARZO!J95+ABRIL!J95+MAYO!J95+JUNIO!J95+JULIO!J95+AGOSTO!J95+SEPTIEMBRE!J95+OCTUBRE!J95+NOVIEMBRE!J95+DICIEMBRE!J95</f>
        <v>0</v>
      </c>
      <c r="K95" s="215">
        <f>ENERO!K95+FEBRERO!K95+MARZO!K95+ABRIL!K95+MAYO!K95+JUNIO!K95+JULIO!K95+AGOSTO!K95+SEPTIEMBRE!K95+OCTUBRE!K95+NOVIEMBRE!K95+DICIEMBRE!K95</f>
        <v>0</v>
      </c>
      <c r="L95" s="216">
        <f>ENERO!L95+FEBRERO!L95+MARZO!L95+ABRIL!L95+MAYO!L95+JUNIO!L95+JULIO!L95+AGOSTO!L95+SEPTIEMBRE!L95+OCTUBRE!L95+NOVIEMBRE!L95+DICIEMBRE!L95</f>
        <v>0</v>
      </c>
      <c r="M95" s="215">
        <f>ENERO!M95+FEBRERO!M95+MARZO!M95+ABRIL!M95+MAYO!M95+JUNIO!M95+JULIO!M95+AGOSTO!M95+SEPTIEMBRE!M95+OCTUBRE!M95+NOVIEMBRE!M95+DICIEMBRE!M95</f>
        <v>0</v>
      </c>
      <c r="N95" s="216">
        <f>ENERO!N95+FEBRERO!N95+MARZO!N95+ABRIL!N95+MAYO!N95+JUNIO!N95+JULIO!N95+AGOSTO!N95+SEPTIEMBRE!N95+OCTUBRE!N95+NOVIEMBRE!N95+DICIEMBRE!N95</f>
        <v>0</v>
      </c>
      <c r="O95" s="215">
        <f>ENERO!O95+FEBRERO!O95+MARZO!O95+ABRIL!O95+MAYO!O95+JUNIO!O95+JULIO!O95+AGOSTO!O95+SEPTIEMBRE!O95+OCTUBRE!O95+NOVIEMBRE!O95+DICIEMBRE!O95</f>
        <v>0</v>
      </c>
      <c r="P95" s="216">
        <f>ENERO!P95+FEBRERO!P95+MARZO!P95+ABRIL!P95+MAYO!P95+JUNIO!P95+JULIO!P95+AGOSTO!P95+SEPTIEMBRE!P95+OCTUBRE!P95+NOVIEMBRE!P95+DICIEMBRE!P95</f>
        <v>1</v>
      </c>
      <c r="Q95" s="215">
        <f>ENERO!Q95+FEBRERO!Q95+MARZO!Q95+ABRIL!Q95+MAYO!Q95+JUNIO!Q95+JULIO!Q95+AGOSTO!Q95+SEPTIEMBRE!Q95+OCTUBRE!Q95+NOVIEMBRE!Q95+DICIEMBRE!Q95</f>
        <v>0</v>
      </c>
      <c r="R95" s="216">
        <f>ENERO!R95+FEBRERO!R95+MARZO!R95+ABRIL!R95+MAYO!R95+JUNIO!R95+JULIO!R95+AGOSTO!R95+SEPTIEMBRE!R95+OCTUBRE!R95+NOVIEMBRE!R95+DICIEMBRE!R95</f>
        <v>1</v>
      </c>
      <c r="S95" s="151"/>
      <c r="T95" s="160"/>
      <c r="U95" s="160"/>
      <c r="V95" s="160"/>
      <c r="W95" s="16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</row>
    <row r="96" spans="1:100" s="11" customFormat="1" ht="15.95" customHeight="1" x14ac:dyDescent="0.2">
      <c r="A96" s="425" t="s">
        <v>113</v>
      </c>
      <c r="B96" s="425"/>
      <c r="C96" s="424"/>
      <c r="D96" s="212">
        <f t="shared" si="9"/>
        <v>9</v>
      </c>
      <c r="E96" s="213">
        <f t="shared" si="10"/>
        <v>5</v>
      </c>
      <c r="F96" s="214">
        <f t="shared" si="10"/>
        <v>4</v>
      </c>
      <c r="G96" s="215">
        <f>ENERO!G96+FEBRERO!G96+MARZO!G96+ABRIL!G96+MAYO!G96+JUNIO!G96+JULIO!G96+AGOSTO!G96+SEPTIEMBRE!G96+OCTUBRE!G96+NOVIEMBRE!G96+DICIEMBRE!G96</f>
        <v>0</v>
      </c>
      <c r="H96" s="216">
        <f>ENERO!H96+FEBRERO!H96+MARZO!H96+ABRIL!H96+MAYO!H96+JUNIO!H96+JULIO!H96+AGOSTO!H96+SEPTIEMBRE!H96+OCTUBRE!H96+NOVIEMBRE!H96+DICIEMBRE!H96</f>
        <v>0</v>
      </c>
      <c r="I96" s="215">
        <f>ENERO!I96+FEBRERO!I96+MARZO!I96+ABRIL!I96+MAYO!I96+JUNIO!I96+JULIO!I96+AGOSTO!I96+SEPTIEMBRE!I96+OCTUBRE!I96+NOVIEMBRE!I96+DICIEMBRE!I96</f>
        <v>0</v>
      </c>
      <c r="J96" s="216">
        <f>ENERO!J96+FEBRERO!J96+MARZO!J96+ABRIL!J96+MAYO!J96+JUNIO!J96+JULIO!J96+AGOSTO!J96+SEPTIEMBRE!J96+OCTUBRE!J96+NOVIEMBRE!J96+DICIEMBRE!J96</f>
        <v>0</v>
      </c>
      <c r="K96" s="215">
        <f>ENERO!K96+FEBRERO!K96+MARZO!K96+ABRIL!K96+MAYO!K96+JUNIO!K96+JULIO!K96+AGOSTO!K96+SEPTIEMBRE!K96+OCTUBRE!K96+NOVIEMBRE!K96+DICIEMBRE!K96</f>
        <v>0</v>
      </c>
      <c r="L96" s="216">
        <f>ENERO!L96+FEBRERO!L96+MARZO!L96+ABRIL!L96+MAYO!L96+JUNIO!L96+JULIO!L96+AGOSTO!L96+SEPTIEMBRE!L96+OCTUBRE!L96+NOVIEMBRE!L96+DICIEMBRE!L96</f>
        <v>1</v>
      </c>
      <c r="M96" s="215">
        <f>ENERO!M96+FEBRERO!M96+MARZO!M96+ABRIL!M96+MAYO!M96+JUNIO!M96+JULIO!M96+AGOSTO!M96+SEPTIEMBRE!M96+OCTUBRE!M96+NOVIEMBRE!M96+DICIEMBRE!M96</f>
        <v>1</v>
      </c>
      <c r="N96" s="216">
        <f>ENERO!N96+FEBRERO!N96+MARZO!N96+ABRIL!N96+MAYO!N96+JUNIO!N96+JULIO!N96+AGOSTO!N96+SEPTIEMBRE!N96+OCTUBRE!N96+NOVIEMBRE!N96+DICIEMBRE!N96</f>
        <v>1</v>
      </c>
      <c r="O96" s="215">
        <f>ENERO!O96+FEBRERO!O96+MARZO!O96+ABRIL!O96+MAYO!O96+JUNIO!O96+JULIO!O96+AGOSTO!O96+SEPTIEMBRE!O96+OCTUBRE!O96+NOVIEMBRE!O96+DICIEMBRE!O96</f>
        <v>4</v>
      </c>
      <c r="P96" s="216">
        <f>ENERO!P96+FEBRERO!P96+MARZO!P96+ABRIL!P96+MAYO!P96+JUNIO!P96+JULIO!P96+AGOSTO!P96+SEPTIEMBRE!P96+OCTUBRE!P96+NOVIEMBRE!P96+DICIEMBRE!P96</f>
        <v>2</v>
      </c>
      <c r="Q96" s="215">
        <f>ENERO!Q96+FEBRERO!Q96+MARZO!Q96+ABRIL!Q96+MAYO!Q96+JUNIO!Q96+JULIO!Q96+AGOSTO!Q96+SEPTIEMBRE!Q96+OCTUBRE!Q96+NOVIEMBRE!Q96+DICIEMBRE!Q96</f>
        <v>0</v>
      </c>
      <c r="R96" s="216">
        <f>ENERO!R96+FEBRERO!R96+MARZO!R96+ABRIL!R96+MAYO!R96+JUNIO!R96+JULIO!R96+AGOSTO!R96+SEPTIEMBRE!R96+OCTUBRE!R96+NOVIEMBRE!R96+DICIEMBRE!R96</f>
        <v>0</v>
      </c>
      <c r="S96" s="151"/>
      <c r="T96" s="160"/>
      <c r="U96" s="160"/>
      <c r="V96" s="160"/>
      <c r="W96" s="16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s="11" customFormat="1" ht="15.95" customHeight="1" x14ac:dyDescent="0.2">
      <c r="A97" s="425" t="s">
        <v>114</v>
      </c>
      <c r="B97" s="425"/>
      <c r="C97" s="424"/>
      <c r="D97" s="212">
        <f t="shared" si="9"/>
        <v>4</v>
      </c>
      <c r="E97" s="213">
        <f t="shared" si="10"/>
        <v>2</v>
      </c>
      <c r="F97" s="214">
        <f t="shared" si="10"/>
        <v>2</v>
      </c>
      <c r="G97" s="215">
        <f>ENERO!G97+FEBRERO!G97+MARZO!G97+ABRIL!G97+MAYO!G97+JUNIO!G97+JULIO!G97+AGOSTO!G97+SEPTIEMBRE!G97+OCTUBRE!G97+NOVIEMBRE!G97+DICIEMBRE!G97</f>
        <v>1</v>
      </c>
      <c r="H97" s="216">
        <f>ENERO!H97+FEBRERO!H97+MARZO!H97+ABRIL!H97+MAYO!H97+JUNIO!H97+JULIO!H97+AGOSTO!H97+SEPTIEMBRE!H97+OCTUBRE!H97+NOVIEMBRE!H97+DICIEMBRE!H97</f>
        <v>0</v>
      </c>
      <c r="I97" s="215">
        <f>ENERO!I97+FEBRERO!I97+MARZO!I97+ABRIL!I97+MAYO!I97+JUNIO!I97+JULIO!I97+AGOSTO!I97+SEPTIEMBRE!I97+OCTUBRE!I97+NOVIEMBRE!I97+DICIEMBRE!I97</f>
        <v>1</v>
      </c>
      <c r="J97" s="216">
        <f>ENERO!J97+FEBRERO!J97+MARZO!J97+ABRIL!J97+MAYO!J97+JUNIO!J97+JULIO!J97+AGOSTO!J97+SEPTIEMBRE!J97+OCTUBRE!J97+NOVIEMBRE!J97+DICIEMBRE!J97</f>
        <v>0</v>
      </c>
      <c r="K97" s="215">
        <f>ENERO!K97+FEBRERO!K97+MARZO!K97+ABRIL!K97+MAYO!K97+JUNIO!K97+JULIO!K97+AGOSTO!K97+SEPTIEMBRE!K97+OCTUBRE!K97+NOVIEMBRE!K97+DICIEMBRE!K97</f>
        <v>0</v>
      </c>
      <c r="L97" s="216">
        <f>ENERO!L97+FEBRERO!L97+MARZO!L97+ABRIL!L97+MAYO!L97+JUNIO!L97+JULIO!L97+AGOSTO!L97+SEPTIEMBRE!L97+OCTUBRE!L97+NOVIEMBRE!L97+DICIEMBRE!L97</f>
        <v>0</v>
      </c>
      <c r="M97" s="215">
        <f>ENERO!M97+FEBRERO!M97+MARZO!M97+ABRIL!M97+MAYO!M97+JUNIO!M97+JULIO!M97+AGOSTO!M97+SEPTIEMBRE!M97+OCTUBRE!M97+NOVIEMBRE!M97+DICIEMBRE!M97</f>
        <v>0</v>
      </c>
      <c r="N97" s="216">
        <f>ENERO!N97+FEBRERO!N97+MARZO!N97+ABRIL!N97+MAYO!N97+JUNIO!N97+JULIO!N97+AGOSTO!N97+SEPTIEMBRE!N97+OCTUBRE!N97+NOVIEMBRE!N97+DICIEMBRE!N97</f>
        <v>1</v>
      </c>
      <c r="O97" s="215">
        <f>ENERO!O97+FEBRERO!O97+MARZO!O97+ABRIL!O97+MAYO!O97+JUNIO!O97+JULIO!O97+AGOSTO!O97+SEPTIEMBRE!O97+OCTUBRE!O97+NOVIEMBRE!O97+DICIEMBRE!O97</f>
        <v>0</v>
      </c>
      <c r="P97" s="216">
        <f>ENERO!P97+FEBRERO!P97+MARZO!P97+ABRIL!P97+MAYO!P97+JUNIO!P97+JULIO!P97+AGOSTO!P97+SEPTIEMBRE!P97+OCTUBRE!P97+NOVIEMBRE!P97+DICIEMBRE!P97</f>
        <v>1</v>
      </c>
      <c r="Q97" s="215">
        <f>ENERO!Q97+FEBRERO!Q97+MARZO!Q97+ABRIL!Q97+MAYO!Q97+JUNIO!Q97+JULIO!Q97+AGOSTO!Q97+SEPTIEMBRE!Q97+OCTUBRE!Q97+NOVIEMBRE!Q97+DICIEMBRE!Q97</f>
        <v>0</v>
      </c>
      <c r="R97" s="216">
        <f>ENERO!R97+FEBRERO!R97+MARZO!R97+ABRIL!R97+MAYO!R97+JUNIO!R97+JULIO!R97+AGOSTO!R97+SEPTIEMBRE!R97+OCTUBRE!R97+NOVIEMBRE!R97+DICIEMBRE!R97</f>
        <v>0</v>
      </c>
      <c r="S97" s="151"/>
      <c r="T97" s="160"/>
      <c r="U97" s="160"/>
      <c r="V97" s="160"/>
      <c r="W97" s="16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s="11" customFormat="1" ht="15.95" customHeight="1" x14ac:dyDescent="0.2">
      <c r="A98" s="431" t="s">
        <v>115</v>
      </c>
      <c r="B98" s="431"/>
      <c r="C98" s="432"/>
      <c r="D98" s="223">
        <f t="shared" si="9"/>
        <v>60</v>
      </c>
      <c r="E98" s="224">
        <f t="shared" si="10"/>
        <v>46</v>
      </c>
      <c r="F98" s="225">
        <f t="shared" si="10"/>
        <v>14</v>
      </c>
      <c r="G98" s="215">
        <f>ENERO!G98+FEBRERO!G98+MARZO!G98+ABRIL!G98+MAYO!G98+JUNIO!G98+JULIO!G98+AGOSTO!G98+SEPTIEMBRE!G98+OCTUBRE!G98+NOVIEMBRE!G98+DICIEMBRE!G98</f>
        <v>33</v>
      </c>
      <c r="H98" s="216">
        <f>ENERO!H98+FEBRERO!H98+MARZO!H98+ABRIL!H98+MAYO!H98+JUNIO!H98+JULIO!H98+AGOSTO!H98+SEPTIEMBRE!H98+OCTUBRE!H98+NOVIEMBRE!H98+DICIEMBRE!H98</f>
        <v>12</v>
      </c>
      <c r="I98" s="215">
        <f>ENERO!I98+FEBRERO!I98+MARZO!I98+ABRIL!I98+MAYO!I98+JUNIO!I98+JULIO!I98+AGOSTO!I98+SEPTIEMBRE!I98+OCTUBRE!I98+NOVIEMBRE!I98+DICIEMBRE!I98</f>
        <v>12</v>
      </c>
      <c r="J98" s="216">
        <f>ENERO!J98+FEBRERO!J98+MARZO!J98+ABRIL!J98+MAYO!J98+JUNIO!J98+JULIO!J98+AGOSTO!J98+SEPTIEMBRE!J98+OCTUBRE!J98+NOVIEMBRE!J98+DICIEMBRE!J98</f>
        <v>2</v>
      </c>
      <c r="K98" s="215">
        <f>ENERO!K98+FEBRERO!K98+MARZO!K98+ABRIL!K98+MAYO!K98+JUNIO!K98+JULIO!K98+AGOSTO!K98+SEPTIEMBRE!K98+OCTUBRE!K98+NOVIEMBRE!K98+DICIEMBRE!K98</f>
        <v>1</v>
      </c>
      <c r="L98" s="216">
        <f>ENERO!L98+FEBRERO!L98+MARZO!L98+ABRIL!L98+MAYO!L98+JUNIO!L98+JULIO!L98+AGOSTO!L98+SEPTIEMBRE!L98+OCTUBRE!L98+NOVIEMBRE!L98+DICIEMBRE!L98</f>
        <v>0</v>
      </c>
      <c r="M98" s="215">
        <f>ENERO!M98+FEBRERO!M98+MARZO!M98+ABRIL!M98+MAYO!M98+JUNIO!M98+JULIO!M98+AGOSTO!M98+SEPTIEMBRE!M98+OCTUBRE!M98+NOVIEMBRE!M98+DICIEMBRE!M98</f>
        <v>0</v>
      </c>
      <c r="N98" s="216">
        <f>ENERO!N98+FEBRERO!N98+MARZO!N98+ABRIL!N98+MAYO!N98+JUNIO!N98+JULIO!N98+AGOSTO!N98+SEPTIEMBRE!N98+OCTUBRE!N98+NOVIEMBRE!N98+DICIEMBRE!N98</f>
        <v>0</v>
      </c>
      <c r="O98" s="215">
        <f>ENERO!O98+FEBRERO!O98+MARZO!O98+ABRIL!O98+MAYO!O98+JUNIO!O98+JULIO!O98+AGOSTO!O98+SEPTIEMBRE!O98+OCTUBRE!O98+NOVIEMBRE!O98+DICIEMBRE!O98</f>
        <v>0</v>
      </c>
      <c r="P98" s="216">
        <f>ENERO!P98+FEBRERO!P98+MARZO!P98+ABRIL!P98+MAYO!P98+JUNIO!P98+JULIO!P98+AGOSTO!P98+SEPTIEMBRE!P98+OCTUBRE!P98+NOVIEMBRE!P98+DICIEMBRE!P98</f>
        <v>0</v>
      </c>
      <c r="Q98" s="215">
        <f>ENERO!Q98+FEBRERO!Q98+MARZO!Q98+ABRIL!Q98+MAYO!Q98+JUNIO!Q98+JULIO!Q98+AGOSTO!Q98+SEPTIEMBRE!Q98+OCTUBRE!Q98+NOVIEMBRE!Q98+DICIEMBRE!Q98</f>
        <v>0</v>
      </c>
      <c r="R98" s="216">
        <f>ENERO!R98+FEBRERO!R98+MARZO!R98+ABRIL!R98+MAYO!R98+JUNIO!R98+JULIO!R98+AGOSTO!R98+SEPTIEMBRE!R98+OCTUBRE!R98+NOVIEMBRE!R98+DICIEMBRE!R98</f>
        <v>0</v>
      </c>
      <c r="S98" s="151"/>
      <c r="T98" s="160"/>
      <c r="U98" s="160"/>
      <c r="V98" s="160"/>
      <c r="W98" s="16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s="11" customFormat="1" ht="24.95" customHeight="1" x14ac:dyDescent="0.2">
      <c r="A99" s="431" t="s">
        <v>116</v>
      </c>
      <c r="B99" s="431"/>
      <c r="C99" s="432"/>
      <c r="D99" s="223">
        <f t="shared" si="9"/>
        <v>109</v>
      </c>
      <c r="E99" s="224">
        <f t="shared" si="10"/>
        <v>65</v>
      </c>
      <c r="F99" s="225">
        <f t="shared" si="10"/>
        <v>44</v>
      </c>
      <c r="G99" s="215">
        <f>ENERO!G99+FEBRERO!G99+MARZO!G99+ABRIL!G99+MAYO!G99+JUNIO!G99+JULIO!G99+AGOSTO!G99+SEPTIEMBRE!G99+OCTUBRE!G99+NOVIEMBRE!G99+DICIEMBRE!G99</f>
        <v>30</v>
      </c>
      <c r="H99" s="216">
        <f>ENERO!H99+FEBRERO!H99+MARZO!H99+ABRIL!H99+MAYO!H99+JUNIO!H99+JULIO!H99+AGOSTO!H99+SEPTIEMBRE!H99+OCTUBRE!H99+NOVIEMBRE!H99+DICIEMBRE!H99</f>
        <v>23</v>
      </c>
      <c r="I99" s="215">
        <f>ENERO!I99+FEBRERO!I99+MARZO!I99+ABRIL!I99+MAYO!I99+JUNIO!I99+JULIO!I99+AGOSTO!I99+SEPTIEMBRE!I99+OCTUBRE!I99+NOVIEMBRE!I99+DICIEMBRE!I99</f>
        <v>30</v>
      </c>
      <c r="J99" s="216">
        <f>ENERO!J99+FEBRERO!J99+MARZO!J99+ABRIL!J99+MAYO!J99+JUNIO!J99+JULIO!J99+AGOSTO!J99+SEPTIEMBRE!J99+OCTUBRE!J99+NOVIEMBRE!J99+DICIEMBRE!J99</f>
        <v>18</v>
      </c>
      <c r="K99" s="215">
        <f>ENERO!K99+FEBRERO!K99+MARZO!K99+ABRIL!K99+MAYO!K99+JUNIO!K99+JULIO!K99+AGOSTO!K99+SEPTIEMBRE!K99+OCTUBRE!K99+NOVIEMBRE!K99+DICIEMBRE!K99</f>
        <v>5</v>
      </c>
      <c r="L99" s="216">
        <f>ENERO!L99+FEBRERO!L99+MARZO!L99+ABRIL!L99+MAYO!L99+JUNIO!L99+JULIO!L99+AGOSTO!L99+SEPTIEMBRE!L99+OCTUBRE!L99+NOVIEMBRE!L99+DICIEMBRE!L99</f>
        <v>3</v>
      </c>
      <c r="M99" s="215">
        <f>ENERO!M99+FEBRERO!M99+MARZO!M99+ABRIL!M99+MAYO!M99+JUNIO!M99+JULIO!M99+AGOSTO!M99+SEPTIEMBRE!M99+OCTUBRE!M99+NOVIEMBRE!M99+DICIEMBRE!M99</f>
        <v>0</v>
      </c>
      <c r="N99" s="216">
        <f>ENERO!N99+FEBRERO!N99+MARZO!N99+ABRIL!N99+MAYO!N99+JUNIO!N99+JULIO!N99+AGOSTO!N99+SEPTIEMBRE!N99+OCTUBRE!N99+NOVIEMBRE!N99+DICIEMBRE!N99</f>
        <v>0</v>
      </c>
      <c r="O99" s="215">
        <f>ENERO!O99+FEBRERO!O99+MARZO!O99+ABRIL!O99+MAYO!O99+JUNIO!O99+JULIO!O99+AGOSTO!O99+SEPTIEMBRE!O99+OCTUBRE!O99+NOVIEMBRE!O99+DICIEMBRE!O99</f>
        <v>0</v>
      </c>
      <c r="P99" s="216">
        <f>ENERO!P99+FEBRERO!P99+MARZO!P99+ABRIL!P99+MAYO!P99+JUNIO!P99+JULIO!P99+AGOSTO!P99+SEPTIEMBRE!P99+OCTUBRE!P99+NOVIEMBRE!P99+DICIEMBRE!P99</f>
        <v>0</v>
      </c>
      <c r="Q99" s="215">
        <f>ENERO!Q99+FEBRERO!Q99+MARZO!Q99+ABRIL!Q99+MAYO!Q99+JUNIO!Q99+JULIO!Q99+AGOSTO!Q99+SEPTIEMBRE!Q99+OCTUBRE!Q99+NOVIEMBRE!Q99+DICIEMBRE!Q99</f>
        <v>0</v>
      </c>
      <c r="R99" s="216">
        <f>ENERO!R99+FEBRERO!R99+MARZO!R99+ABRIL!R99+MAYO!R99+JUNIO!R99+JULIO!R99+AGOSTO!R99+SEPTIEMBRE!R99+OCTUBRE!R99+NOVIEMBRE!R99+DICIEMBRE!R99</f>
        <v>0</v>
      </c>
      <c r="S99" s="151"/>
      <c r="T99" s="160"/>
      <c r="U99" s="160"/>
      <c r="V99" s="160"/>
      <c r="W99" s="16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s="11" customFormat="1" ht="15.95" customHeight="1" x14ac:dyDescent="0.2">
      <c r="A100" s="425" t="s">
        <v>117</v>
      </c>
      <c r="B100" s="425"/>
      <c r="C100" s="424"/>
      <c r="D100" s="212">
        <f t="shared" si="9"/>
        <v>69</v>
      </c>
      <c r="E100" s="213">
        <f t="shared" si="10"/>
        <v>39</v>
      </c>
      <c r="F100" s="214">
        <f t="shared" si="10"/>
        <v>30</v>
      </c>
      <c r="G100" s="215">
        <f>ENERO!G100+FEBRERO!G100+MARZO!G100+ABRIL!G100+MAYO!G100+JUNIO!G100+JULIO!G100+AGOSTO!G100+SEPTIEMBRE!G100+OCTUBRE!G100+NOVIEMBRE!G100+DICIEMBRE!G100</f>
        <v>14</v>
      </c>
      <c r="H100" s="216">
        <f>ENERO!H100+FEBRERO!H100+MARZO!H100+ABRIL!H100+MAYO!H100+JUNIO!H100+JULIO!H100+AGOSTO!H100+SEPTIEMBRE!H100+OCTUBRE!H100+NOVIEMBRE!H100+DICIEMBRE!H100</f>
        <v>8</v>
      </c>
      <c r="I100" s="215">
        <f>ENERO!I100+FEBRERO!I100+MARZO!I100+ABRIL!I100+MAYO!I100+JUNIO!I100+JULIO!I100+AGOSTO!I100+SEPTIEMBRE!I100+OCTUBRE!I100+NOVIEMBRE!I100+DICIEMBRE!I100</f>
        <v>2</v>
      </c>
      <c r="J100" s="216">
        <f>ENERO!J100+FEBRERO!J100+MARZO!J100+ABRIL!J100+MAYO!J100+JUNIO!J100+JULIO!J100+AGOSTO!J100+SEPTIEMBRE!J100+OCTUBRE!J100+NOVIEMBRE!J100+DICIEMBRE!J100</f>
        <v>1</v>
      </c>
      <c r="K100" s="215">
        <f>ENERO!K100+FEBRERO!K100+MARZO!K100+ABRIL!K100+MAYO!K100+JUNIO!K100+JULIO!K100+AGOSTO!K100+SEPTIEMBRE!K100+OCTUBRE!K100+NOVIEMBRE!K100+DICIEMBRE!K100</f>
        <v>4</v>
      </c>
      <c r="L100" s="216">
        <f>ENERO!L100+FEBRERO!L100+MARZO!L100+ABRIL!L100+MAYO!L100+JUNIO!L100+JULIO!L100+AGOSTO!L100+SEPTIEMBRE!L100+OCTUBRE!L100+NOVIEMBRE!L100+DICIEMBRE!L100</f>
        <v>2</v>
      </c>
      <c r="M100" s="215">
        <f>ENERO!M100+FEBRERO!M100+MARZO!M100+ABRIL!M100+MAYO!M100+JUNIO!M100+JULIO!M100+AGOSTO!M100+SEPTIEMBRE!M100+OCTUBRE!M100+NOVIEMBRE!M100+DICIEMBRE!M100</f>
        <v>0</v>
      </c>
      <c r="N100" s="216">
        <f>ENERO!N100+FEBRERO!N100+MARZO!N100+ABRIL!N100+MAYO!N100+JUNIO!N100+JULIO!N100+AGOSTO!N100+SEPTIEMBRE!N100+OCTUBRE!N100+NOVIEMBRE!N100+DICIEMBRE!N100</f>
        <v>2</v>
      </c>
      <c r="O100" s="215">
        <f>ENERO!O100+FEBRERO!O100+MARZO!O100+ABRIL!O100+MAYO!O100+JUNIO!O100+JULIO!O100+AGOSTO!O100+SEPTIEMBRE!O100+OCTUBRE!O100+NOVIEMBRE!O100+DICIEMBRE!O100</f>
        <v>16</v>
      </c>
      <c r="P100" s="216">
        <f>ENERO!P100+FEBRERO!P100+MARZO!P100+ABRIL!P100+MAYO!P100+JUNIO!P100+JULIO!P100+AGOSTO!P100+SEPTIEMBRE!P100+OCTUBRE!P100+NOVIEMBRE!P100+DICIEMBRE!P100</f>
        <v>14</v>
      </c>
      <c r="Q100" s="215">
        <f>ENERO!Q100+FEBRERO!Q100+MARZO!Q100+ABRIL!Q100+MAYO!Q100+JUNIO!Q100+JULIO!Q100+AGOSTO!Q100+SEPTIEMBRE!Q100+OCTUBRE!Q100+NOVIEMBRE!Q100+DICIEMBRE!Q100</f>
        <v>3</v>
      </c>
      <c r="R100" s="216">
        <f>ENERO!R100+FEBRERO!R100+MARZO!R100+ABRIL!R100+MAYO!R100+JUNIO!R100+JULIO!R100+AGOSTO!R100+SEPTIEMBRE!R100+OCTUBRE!R100+NOVIEMBRE!R100+DICIEMBRE!R100</f>
        <v>3</v>
      </c>
      <c r="S100" s="151"/>
      <c r="T100" s="160"/>
      <c r="U100" s="160"/>
      <c r="V100" s="160"/>
      <c r="W100" s="16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s="11" customFormat="1" ht="15.95" customHeight="1" x14ac:dyDescent="0.2">
      <c r="A101" s="433" t="s">
        <v>118</v>
      </c>
      <c r="B101" s="433"/>
      <c r="C101" s="434"/>
      <c r="D101" s="226">
        <f t="shared" si="9"/>
        <v>10</v>
      </c>
      <c r="E101" s="227">
        <f t="shared" si="10"/>
        <v>2</v>
      </c>
      <c r="F101" s="228">
        <f t="shared" si="10"/>
        <v>8</v>
      </c>
      <c r="G101" s="229">
        <f>ENERO!G101+FEBRERO!G101+MARZO!G101+ABRIL!G101+MAYO!G101+JUNIO!G101+JULIO!G101+AGOSTO!G101+SEPTIEMBRE!G101+OCTUBRE!G101+NOVIEMBRE!G101+DICIEMBRE!G101</f>
        <v>0</v>
      </c>
      <c r="H101" s="230">
        <f>ENERO!H101+FEBRERO!H101+MARZO!H101+ABRIL!H101+MAYO!H101+JUNIO!H101+JULIO!H101+AGOSTO!H101+SEPTIEMBRE!H101+OCTUBRE!H101+NOVIEMBRE!H101+DICIEMBRE!H101</f>
        <v>0</v>
      </c>
      <c r="I101" s="229">
        <f>ENERO!I101+FEBRERO!I101+MARZO!I101+ABRIL!I101+MAYO!I101+JUNIO!I101+JULIO!I101+AGOSTO!I101+SEPTIEMBRE!I101+OCTUBRE!I101+NOVIEMBRE!I101+DICIEMBRE!I101</f>
        <v>0</v>
      </c>
      <c r="J101" s="230">
        <f>ENERO!J101+FEBRERO!J101+MARZO!J101+ABRIL!J101+MAYO!J101+JUNIO!J101+JULIO!J101+AGOSTO!J101+SEPTIEMBRE!J101+OCTUBRE!J101+NOVIEMBRE!J101+DICIEMBRE!J101</f>
        <v>0</v>
      </c>
      <c r="K101" s="229">
        <f>ENERO!K101+FEBRERO!K101+MARZO!K101+ABRIL!K101+MAYO!K101+JUNIO!K101+JULIO!K101+AGOSTO!K101+SEPTIEMBRE!K101+OCTUBRE!K101+NOVIEMBRE!K101+DICIEMBRE!K101</f>
        <v>0</v>
      </c>
      <c r="L101" s="230">
        <f>ENERO!L101+FEBRERO!L101+MARZO!L101+ABRIL!L101+MAYO!L101+JUNIO!L101+JULIO!L101+AGOSTO!L101+SEPTIEMBRE!L101+OCTUBRE!L101+NOVIEMBRE!L101+DICIEMBRE!L101</f>
        <v>4</v>
      </c>
      <c r="M101" s="229">
        <f>ENERO!M101+FEBRERO!M101+MARZO!M101+ABRIL!M101+MAYO!M101+JUNIO!M101+JULIO!M101+AGOSTO!M101+SEPTIEMBRE!M101+OCTUBRE!M101+NOVIEMBRE!M101+DICIEMBRE!M101</f>
        <v>0</v>
      </c>
      <c r="N101" s="230">
        <f>ENERO!N101+FEBRERO!N101+MARZO!N101+ABRIL!N101+MAYO!N101+JUNIO!N101+JULIO!N101+AGOSTO!N101+SEPTIEMBRE!N101+OCTUBRE!N101+NOVIEMBRE!N101+DICIEMBRE!N101</f>
        <v>0</v>
      </c>
      <c r="O101" s="229">
        <f>ENERO!O101+FEBRERO!O101+MARZO!O101+ABRIL!O101+MAYO!O101+JUNIO!O101+JULIO!O101+AGOSTO!O101+SEPTIEMBRE!O101+OCTUBRE!O101+NOVIEMBRE!O101+DICIEMBRE!O101</f>
        <v>2</v>
      </c>
      <c r="P101" s="230">
        <f>ENERO!P101+FEBRERO!P101+MARZO!P101+ABRIL!P101+MAYO!P101+JUNIO!P101+JULIO!P101+AGOSTO!P101+SEPTIEMBRE!P101+OCTUBRE!P101+NOVIEMBRE!P101+DICIEMBRE!P101</f>
        <v>4</v>
      </c>
      <c r="Q101" s="229">
        <f>ENERO!Q101+FEBRERO!Q101+MARZO!Q101+ABRIL!Q101+MAYO!Q101+JUNIO!Q101+JULIO!Q101+AGOSTO!Q101+SEPTIEMBRE!Q101+OCTUBRE!Q101+NOVIEMBRE!Q101+DICIEMBRE!Q101</f>
        <v>0</v>
      </c>
      <c r="R101" s="230">
        <f>ENERO!R101+FEBRERO!R101+MARZO!R101+ABRIL!R101+MAYO!R101+JUNIO!R101+JULIO!R101+AGOSTO!R101+SEPTIEMBRE!R101+OCTUBRE!R101+NOVIEMBRE!R101+DICIEMBRE!R101</f>
        <v>0</v>
      </c>
      <c r="S101" s="151"/>
      <c r="T101" s="160"/>
      <c r="U101" s="160"/>
      <c r="V101" s="160"/>
      <c r="W101" s="16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s="11" customFormat="1" ht="15.95" customHeight="1" x14ac:dyDescent="0.2">
      <c r="A102" s="438" t="s">
        <v>119</v>
      </c>
      <c r="B102" s="438"/>
      <c r="C102" s="439"/>
      <c r="D102" s="231">
        <f t="shared" si="9"/>
        <v>9</v>
      </c>
      <c r="E102" s="232">
        <f t="shared" si="10"/>
        <v>8</v>
      </c>
      <c r="F102" s="233">
        <f t="shared" si="10"/>
        <v>1</v>
      </c>
      <c r="G102" s="234">
        <f>ENERO!G102+FEBRERO!G102+MARZO!G102+ABRIL!G102+MAYO!G102+JUNIO!G102+JULIO!G102+AGOSTO!G102+SEPTIEMBRE!G102+OCTUBRE!G102+NOVIEMBRE!G102+DICIEMBRE!G102</f>
        <v>7</v>
      </c>
      <c r="H102" s="235">
        <f>ENERO!H102+FEBRERO!H102+MARZO!H102+ABRIL!H102+MAYO!H102+JUNIO!H102+JULIO!H102+AGOSTO!H102+SEPTIEMBRE!H102+OCTUBRE!H102+NOVIEMBRE!H102+DICIEMBRE!H102</f>
        <v>1</v>
      </c>
      <c r="I102" s="234">
        <f>ENERO!I102+FEBRERO!I102+MARZO!I102+ABRIL!I102+MAYO!I102+JUNIO!I102+JULIO!I102+AGOSTO!I102+SEPTIEMBRE!I102+OCTUBRE!I102+NOVIEMBRE!I102+DICIEMBRE!I102</f>
        <v>1</v>
      </c>
      <c r="J102" s="235">
        <f>ENERO!J102+FEBRERO!J102+MARZO!J102+ABRIL!J102+MAYO!J102+JUNIO!J102+JULIO!J102+AGOSTO!J102+SEPTIEMBRE!J102+OCTUBRE!J102+NOVIEMBRE!J102+DICIEMBRE!J102</f>
        <v>0</v>
      </c>
      <c r="K102" s="234">
        <f>ENERO!K102+FEBRERO!K102+MARZO!K102+ABRIL!K102+MAYO!K102+JUNIO!K102+JULIO!K102+AGOSTO!K102+SEPTIEMBRE!K102+OCTUBRE!K102+NOVIEMBRE!K102+DICIEMBRE!K102</f>
        <v>0</v>
      </c>
      <c r="L102" s="235">
        <f>ENERO!L102+FEBRERO!L102+MARZO!L102+ABRIL!L102+MAYO!L102+JUNIO!L102+JULIO!L102+AGOSTO!L102+SEPTIEMBRE!L102+OCTUBRE!L102+NOVIEMBRE!L102+DICIEMBRE!L102</f>
        <v>0</v>
      </c>
      <c r="M102" s="234">
        <f>ENERO!M102+FEBRERO!M102+MARZO!M102+ABRIL!M102+MAYO!M102+JUNIO!M102+JULIO!M102+AGOSTO!M102+SEPTIEMBRE!M102+OCTUBRE!M102+NOVIEMBRE!M102+DICIEMBRE!M102</f>
        <v>0</v>
      </c>
      <c r="N102" s="235">
        <f>ENERO!N102+FEBRERO!N102+MARZO!N102+ABRIL!N102+MAYO!N102+JUNIO!N102+JULIO!N102+AGOSTO!N102+SEPTIEMBRE!N102+OCTUBRE!N102+NOVIEMBRE!N102+DICIEMBRE!N102</f>
        <v>0</v>
      </c>
      <c r="O102" s="234">
        <f>ENERO!O102+FEBRERO!O102+MARZO!O102+ABRIL!O102+MAYO!O102+JUNIO!O102+JULIO!O102+AGOSTO!O102+SEPTIEMBRE!O102+OCTUBRE!O102+NOVIEMBRE!O102+DICIEMBRE!O102</f>
        <v>0</v>
      </c>
      <c r="P102" s="235">
        <f>ENERO!P102+FEBRERO!P102+MARZO!P102+ABRIL!P102+MAYO!P102+JUNIO!P102+JULIO!P102+AGOSTO!P102+SEPTIEMBRE!P102+OCTUBRE!P102+NOVIEMBRE!P102+DICIEMBRE!P102</f>
        <v>0</v>
      </c>
      <c r="Q102" s="234">
        <f>ENERO!Q102+FEBRERO!Q102+MARZO!Q102+ABRIL!Q102+MAYO!Q102+JUNIO!Q102+JULIO!Q102+AGOSTO!Q102+SEPTIEMBRE!Q102+OCTUBRE!Q102+NOVIEMBRE!Q102+DICIEMBRE!Q102</f>
        <v>0</v>
      </c>
      <c r="R102" s="235">
        <f>ENERO!R102+FEBRERO!R102+MARZO!R102+ABRIL!R102+MAYO!R102+JUNIO!R102+JULIO!R102+AGOSTO!R102+SEPTIEMBRE!R102+OCTUBRE!R102+NOVIEMBRE!R102+DICIEMBRE!R102</f>
        <v>0</v>
      </c>
      <c r="S102" s="151"/>
      <c r="T102" s="160"/>
      <c r="U102" s="160"/>
      <c r="V102" s="160"/>
      <c r="W102" s="16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s="11" customFormat="1" ht="30" customHeight="1" x14ac:dyDescent="0.2">
      <c r="A103" s="102" t="s">
        <v>120</v>
      </c>
      <c r="B103" s="102"/>
      <c r="C103" s="102"/>
      <c r="D103" s="102"/>
      <c r="E103" s="102"/>
      <c r="F103" s="102"/>
      <c r="G103" s="102"/>
      <c r="H103" s="185"/>
      <c r="I103" s="185"/>
      <c r="J103" s="185"/>
      <c r="K103" s="186"/>
      <c r="L103" s="187"/>
      <c r="M103" s="186"/>
      <c r="N103" s="186"/>
      <c r="O103" s="188"/>
      <c r="P103" s="188"/>
      <c r="Q103" s="151"/>
      <c r="R103" s="151"/>
      <c r="S103" s="151"/>
      <c r="T103" s="160"/>
      <c r="U103" s="160"/>
      <c r="V103" s="189"/>
      <c r="W103" s="16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s="11" customFormat="1" ht="12.75" customHeight="1" x14ac:dyDescent="0.2">
      <c r="A104" s="413" t="s">
        <v>121</v>
      </c>
      <c r="B104" s="413"/>
      <c r="C104" s="413"/>
      <c r="D104" s="414" t="s">
        <v>33</v>
      </c>
      <c r="E104" s="415"/>
      <c r="F104" s="385"/>
      <c r="G104" s="409" t="s">
        <v>84</v>
      </c>
      <c r="H104" s="409"/>
      <c r="I104" s="409" t="s">
        <v>85</v>
      </c>
      <c r="J104" s="409"/>
      <c r="K104" s="409" t="s">
        <v>86</v>
      </c>
      <c r="L104" s="409"/>
      <c r="M104" s="409" t="s">
        <v>87</v>
      </c>
      <c r="N104" s="409"/>
      <c r="O104" s="409" t="s">
        <v>88</v>
      </c>
      <c r="P104" s="409"/>
      <c r="Q104" s="409" t="s">
        <v>89</v>
      </c>
      <c r="R104" s="409"/>
      <c r="S104" s="342" t="s">
        <v>122</v>
      </c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s="11" customFormat="1" ht="21" x14ac:dyDescent="0.2">
      <c r="A105" s="413"/>
      <c r="B105" s="413"/>
      <c r="C105" s="413"/>
      <c r="D105" s="191" t="s">
        <v>90</v>
      </c>
      <c r="E105" s="192" t="s">
        <v>29</v>
      </c>
      <c r="F105" s="193" t="s">
        <v>49</v>
      </c>
      <c r="G105" s="194" t="s">
        <v>29</v>
      </c>
      <c r="H105" s="195" t="s">
        <v>49</v>
      </c>
      <c r="I105" s="194" t="s">
        <v>29</v>
      </c>
      <c r="J105" s="195" t="s">
        <v>49</v>
      </c>
      <c r="K105" s="194" t="s">
        <v>29</v>
      </c>
      <c r="L105" s="195" t="s">
        <v>49</v>
      </c>
      <c r="M105" s="194" t="s">
        <v>29</v>
      </c>
      <c r="N105" s="195" t="s">
        <v>49</v>
      </c>
      <c r="O105" s="194" t="s">
        <v>29</v>
      </c>
      <c r="P105" s="195" t="s">
        <v>49</v>
      </c>
      <c r="Q105" s="194" t="s">
        <v>29</v>
      </c>
      <c r="R105" s="195" t="s">
        <v>49</v>
      </c>
      <c r="S105" s="343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s="11" customFormat="1" ht="24.95" customHeight="1" x14ac:dyDescent="0.2">
      <c r="A106" s="416" t="s">
        <v>92</v>
      </c>
      <c r="B106" s="417"/>
      <c r="C106" s="418"/>
      <c r="D106" s="435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7"/>
      <c r="T106" s="160"/>
      <c r="U106" s="160"/>
      <c r="V106" s="160"/>
      <c r="W106" s="16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s="11" customFormat="1" ht="15.95" customHeight="1" x14ac:dyDescent="0.2">
      <c r="A107" s="419" t="s">
        <v>93</v>
      </c>
      <c r="B107" s="421" t="s">
        <v>94</v>
      </c>
      <c r="C107" s="422"/>
      <c r="D107" s="207">
        <f t="shared" ref="D107:D114" si="11">SUM(E107:F107)</f>
        <v>0</v>
      </c>
      <c r="E107" s="208">
        <f t="shared" ref="E107:F114" si="12">G107+I107+K107+M107+O107+Q107</f>
        <v>0</v>
      </c>
      <c r="F107" s="209">
        <f t="shared" si="12"/>
        <v>0</v>
      </c>
      <c r="G107" s="210">
        <f>ENERO!G107+FEBRERO!G107+MARZO!G107+ABRIL!G107+MAYO!G107+JUNIO!G107+JULIO!G107+AGOSTO!G107+SEPTIEMBRE!G107+OCTUBRE!G107+NOVIEMBRE!G107+DICIEMBRE!G107</f>
        <v>0</v>
      </c>
      <c r="H107" s="211">
        <f>ENERO!H107+FEBRERO!H107+MARZO!H107+ABRIL!H107+MAYO!H107+JUNIO!H107+JULIO!H107+AGOSTO!H107+SEPTIEMBRE!H107+OCTUBRE!H107+NOVIEMBRE!H107+DICIEMBRE!H107</f>
        <v>0</v>
      </c>
      <c r="I107" s="210">
        <f>ENERO!I107+FEBRERO!I107+MARZO!I107+ABRIL!I107+MAYO!I107+JUNIO!I107+JULIO!I107+AGOSTO!I107+SEPTIEMBRE!I107+OCTUBRE!I107+NOVIEMBRE!I107+DICIEMBRE!I107</f>
        <v>0</v>
      </c>
      <c r="J107" s="211">
        <f>ENERO!J107+FEBRERO!J107+MARZO!J107+ABRIL!J107+MAYO!J107+JUNIO!J107+JULIO!J107+AGOSTO!J107+SEPTIEMBRE!J107+OCTUBRE!J107+NOVIEMBRE!J107+DICIEMBRE!J107</f>
        <v>0</v>
      </c>
      <c r="K107" s="210">
        <f>ENERO!K107+FEBRERO!K107+MARZO!K107+ABRIL!K107+MAYO!K107+JUNIO!K107+JULIO!K107+AGOSTO!K107+SEPTIEMBRE!K107+OCTUBRE!K107+NOVIEMBRE!K107+DICIEMBRE!K107</f>
        <v>0</v>
      </c>
      <c r="L107" s="211">
        <f>ENERO!L107+FEBRERO!L107+MARZO!L107+ABRIL!L107+MAYO!L107+JUNIO!L107+JULIO!L107+AGOSTO!L107+SEPTIEMBRE!L107+OCTUBRE!L107+NOVIEMBRE!L107+DICIEMBRE!L107</f>
        <v>0</v>
      </c>
      <c r="M107" s="210">
        <f>ENERO!M107+FEBRERO!M107+MARZO!M107+ABRIL!M107+MAYO!M107+JUNIO!M107+JULIO!M107+AGOSTO!M107+SEPTIEMBRE!M107+OCTUBRE!M107+NOVIEMBRE!M107+DICIEMBRE!M107</f>
        <v>0</v>
      </c>
      <c r="N107" s="211">
        <f>ENERO!N107+FEBRERO!N107+MARZO!N107+ABRIL!N107+MAYO!N107+JUNIO!N107+JULIO!N107+AGOSTO!N107+SEPTIEMBRE!N107+OCTUBRE!N107+NOVIEMBRE!N107+DICIEMBRE!N107</f>
        <v>0</v>
      </c>
      <c r="O107" s="210">
        <f>ENERO!O107+FEBRERO!O107+MARZO!O107+ABRIL!O107+MAYO!O107+JUNIO!O107+JULIO!O107+AGOSTO!O107+SEPTIEMBRE!O107+OCTUBRE!O107+NOVIEMBRE!O107+DICIEMBRE!O107</f>
        <v>0</v>
      </c>
      <c r="P107" s="211">
        <f>ENERO!P107+FEBRERO!P107+MARZO!P107+ABRIL!P107+MAYO!P107+JUNIO!P107+JULIO!P107+AGOSTO!P107+SEPTIEMBRE!P107+OCTUBRE!P107+NOVIEMBRE!P107+DICIEMBRE!P107</f>
        <v>0</v>
      </c>
      <c r="Q107" s="210">
        <f>ENERO!Q107+FEBRERO!Q107+MARZO!Q107+ABRIL!Q107+MAYO!Q107+JUNIO!Q107+JULIO!Q107+AGOSTO!Q107+SEPTIEMBRE!Q107+OCTUBRE!Q107+NOVIEMBRE!Q107+DICIEMBRE!Q107</f>
        <v>0</v>
      </c>
      <c r="R107" s="211">
        <f>ENERO!R107+FEBRERO!R107+MARZO!R107+ABRIL!R107+MAYO!R107+JUNIO!R107+JULIO!R107+AGOSTO!R107+SEPTIEMBRE!R107+OCTUBRE!R107+NOVIEMBRE!R107+DICIEMBRE!R107</f>
        <v>0</v>
      </c>
      <c r="S107" s="675">
        <f>ENERO!S107+FEBRERO!S107+MARZO!S107+ABRIL!S107+MAYO!S107+JUNIO!S107+JULIO!S107+AGOSTO!S107+SEPTIEMBRE!S107+OCTUBRE!S107+NOVIEMBRE!S107+DICIEMBRE!S107</f>
        <v>0</v>
      </c>
      <c r="T107" s="160"/>
      <c r="U107" s="160"/>
      <c r="V107" s="160"/>
      <c r="W107" s="16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s="11" customFormat="1" ht="15.95" customHeight="1" x14ac:dyDescent="0.2">
      <c r="A108" s="420"/>
      <c r="B108" s="423" t="s">
        <v>95</v>
      </c>
      <c r="C108" s="424"/>
      <c r="D108" s="212">
        <f t="shared" si="11"/>
        <v>0</v>
      </c>
      <c r="E108" s="213">
        <f t="shared" si="12"/>
        <v>0</v>
      </c>
      <c r="F108" s="214">
        <f t="shared" si="12"/>
        <v>0</v>
      </c>
      <c r="G108" s="215">
        <f>ENERO!G108+FEBRERO!G108+MARZO!G108+ABRIL!G108+MAYO!G108+JUNIO!G108+JULIO!G108+AGOSTO!G108+SEPTIEMBRE!G108+OCTUBRE!G108+NOVIEMBRE!G108+DICIEMBRE!G108</f>
        <v>0</v>
      </c>
      <c r="H108" s="216">
        <f>ENERO!H108+FEBRERO!H108+MARZO!H108+ABRIL!H108+MAYO!H108+JUNIO!H108+JULIO!H108+AGOSTO!H108+SEPTIEMBRE!H108+OCTUBRE!H108+NOVIEMBRE!H108+DICIEMBRE!H108</f>
        <v>0</v>
      </c>
      <c r="I108" s="215">
        <f>ENERO!I108+FEBRERO!I108+MARZO!I108+ABRIL!I108+MAYO!I108+JUNIO!I108+JULIO!I108+AGOSTO!I108+SEPTIEMBRE!I108+OCTUBRE!I108+NOVIEMBRE!I108+DICIEMBRE!I108</f>
        <v>0</v>
      </c>
      <c r="J108" s="216">
        <f>ENERO!J108+FEBRERO!J108+MARZO!J108+ABRIL!J108+MAYO!J108+JUNIO!J108+JULIO!J108+AGOSTO!J108+SEPTIEMBRE!J108+OCTUBRE!J108+NOVIEMBRE!J108+DICIEMBRE!J108</f>
        <v>0</v>
      </c>
      <c r="K108" s="215">
        <f>ENERO!K108+FEBRERO!K108+MARZO!K108+ABRIL!K108+MAYO!K108+JUNIO!K108+JULIO!K108+AGOSTO!K108+SEPTIEMBRE!K108+OCTUBRE!K108+NOVIEMBRE!K108+DICIEMBRE!K108</f>
        <v>0</v>
      </c>
      <c r="L108" s="216">
        <f>ENERO!L108+FEBRERO!L108+MARZO!L108+ABRIL!L108+MAYO!L108+JUNIO!L108+JULIO!L108+AGOSTO!L108+SEPTIEMBRE!L108+OCTUBRE!L108+NOVIEMBRE!L108+DICIEMBRE!L108</f>
        <v>0</v>
      </c>
      <c r="M108" s="215">
        <f>ENERO!M108+FEBRERO!M108+MARZO!M108+ABRIL!M108+MAYO!M108+JUNIO!M108+JULIO!M108+AGOSTO!M108+SEPTIEMBRE!M108+OCTUBRE!M108+NOVIEMBRE!M108+DICIEMBRE!M108</f>
        <v>0</v>
      </c>
      <c r="N108" s="216">
        <f>ENERO!N108+FEBRERO!N108+MARZO!N108+ABRIL!N108+MAYO!N108+JUNIO!N108+JULIO!N108+AGOSTO!N108+SEPTIEMBRE!N108+OCTUBRE!N108+NOVIEMBRE!N108+DICIEMBRE!N108</f>
        <v>0</v>
      </c>
      <c r="O108" s="215">
        <f>ENERO!O108+FEBRERO!O108+MARZO!O108+ABRIL!O108+MAYO!O108+JUNIO!O108+JULIO!O108+AGOSTO!O108+SEPTIEMBRE!O108+OCTUBRE!O108+NOVIEMBRE!O108+DICIEMBRE!O108</f>
        <v>0</v>
      </c>
      <c r="P108" s="216">
        <f>ENERO!P108+FEBRERO!P108+MARZO!P108+ABRIL!P108+MAYO!P108+JUNIO!P108+JULIO!P108+AGOSTO!P108+SEPTIEMBRE!P108+OCTUBRE!P108+NOVIEMBRE!P108+DICIEMBRE!P108</f>
        <v>0</v>
      </c>
      <c r="Q108" s="215">
        <f>ENERO!Q108+FEBRERO!Q108+MARZO!Q108+ABRIL!Q108+MAYO!Q108+JUNIO!Q108+JULIO!Q108+AGOSTO!Q108+SEPTIEMBRE!Q108+OCTUBRE!Q108+NOVIEMBRE!Q108+DICIEMBRE!Q108</f>
        <v>0</v>
      </c>
      <c r="R108" s="216">
        <f>ENERO!R108+FEBRERO!R108+MARZO!R108+ABRIL!R108+MAYO!R108+JUNIO!R108+JULIO!R108+AGOSTO!R108+SEPTIEMBRE!R108+OCTUBRE!R108+NOVIEMBRE!R108+DICIEMBRE!R108</f>
        <v>0</v>
      </c>
      <c r="S108" s="240">
        <f>ENERO!S108+FEBRERO!S108+MARZO!S108+ABRIL!S108+MAYO!S108+JUNIO!S108+JULIO!S108+AGOSTO!S108+SEPTIEMBRE!S108+OCTUBRE!S108+NOVIEMBRE!S108+DICIEMBRE!S108</f>
        <v>0</v>
      </c>
      <c r="T108" s="160"/>
      <c r="U108" s="160"/>
      <c r="V108" s="160"/>
      <c r="W108" s="16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s="11" customFormat="1" ht="15.95" customHeight="1" x14ac:dyDescent="0.2">
      <c r="A109" s="425" t="s">
        <v>96</v>
      </c>
      <c r="B109" s="425"/>
      <c r="C109" s="424"/>
      <c r="D109" s="212">
        <f t="shared" si="11"/>
        <v>0</v>
      </c>
      <c r="E109" s="213">
        <f t="shared" si="12"/>
        <v>0</v>
      </c>
      <c r="F109" s="214">
        <f t="shared" si="12"/>
        <v>0</v>
      </c>
      <c r="G109" s="215">
        <f>ENERO!G109+FEBRERO!G109+MARZO!G109+ABRIL!G109+MAYO!G109+JUNIO!G109+JULIO!G109+AGOSTO!G109+SEPTIEMBRE!G109+OCTUBRE!G109+NOVIEMBRE!G109+DICIEMBRE!G109</f>
        <v>0</v>
      </c>
      <c r="H109" s="216">
        <f>ENERO!H109+FEBRERO!H109+MARZO!H109+ABRIL!H109+MAYO!H109+JUNIO!H109+JULIO!H109+AGOSTO!H109+SEPTIEMBRE!H109+OCTUBRE!H109+NOVIEMBRE!H109+DICIEMBRE!H109</f>
        <v>0</v>
      </c>
      <c r="I109" s="215">
        <f>ENERO!I109+FEBRERO!I109+MARZO!I109+ABRIL!I109+MAYO!I109+JUNIO!I109+JULIO!I109+AGOSTO!I109+SEPTIEMBRE!I109+OCTUBRE!I109+NOVIEMBRE!I109+DICIEMBRE!I109</f>
        <v>0</v>
      </c>
      <c r="J109" s="216">
        <f>ENERO!J109+FEBRERO!J109+MARZO!J109+ABRIL!J109+MAYO!J109+JUNIO!J109+JULIO!J109+AGOSTO!J109+SEPTIEMBRE!J109+OCTUBRE!J109+NOVIEMBRE!J109+DICIEMBRE!J109</f>
        <v>0</v>
      </c>
      <c r="K109" s="215">
        <f>ENERO!K109+FEBRERO!K109+MARZO!K109+ABRIL!K109+MAYO!K109+JUNIO!K109+JULIO!K109+AGOSTO!K109+SEPTIEMBRE!K109+OCTUBRE!K109+NOVIEMBRE!K109+DICIEMBRE!K109</f>
        <v>0</v>
      </c>
      <c r="L109" s="216">
        <f>ENERO!L109+FEBRERO!L109+MARZO!L109+ABRIL!L109+MAYO!L109+JUNIO!L109+JULIO!L109+AGOSTO!L109+SEPTIEMBRE!L109+OCTUBRE!L109+NOVIEMBRE!L109+DICIEMBRE!L109</f>
        <v>0</v>
      </c>
      <c r="M109" s="215">
        <f>ENERO!M109+FEBRERO!M109+MARZO!M109+ABRIL!M109+MAYO!M109+JUNIO!M109+JULIO!M109+AGOSTO!M109+SEPTIEMBRE!M109+OCTUBRE!M109+NOVIEMBRE!M109+DICIEMBRE!M109</f>
        <v>0</v>
      </c>
      <c r="N109" s="216">
        <f>ENERO!N109+FEBRERO!N109+MARZO!N109+ABRIL!N109+MAYO!N109+JUNIO!N109+JULIO!N109+AGOSTO!N109+SEPTIEMBRE!N109+OCTUBRE!N109+NOVIEMBRE!N109+DICIEMBRE!N109</f>
        <v>0</v>
      </c>
      <c r="O109" s="215">
        <f>ENERO!O109+FEBRERO!O109+MARZO!O109+ABRIL!O109+MAYO!O109+JUNIO!O109+JULIO!O109+AGOSTO!O109+SEPTIEMBRE!O109+OCTUBRE!O109+NOVIEMBRE!O109+DICIEMBRE!O109</f>
        <v>0</v>
      </c>
      <c r="P109" s="216">
        <f>ENERO!P109+FEBRERO!P109+MARZO!P109+ABRIL!P109+MAYO!P109+JUNIO!P109+JULIO!P109+AGOSTO!P109+SEPTIEMBRE!P109+OCTUBRE!P109+NOVIEMBRE!P109+DICIEMBRE!P109</f>
        <v>0</v>
      </c>
      <c r="Q109" s="215">
        <f>ENERO!Q109+FEBRERO!Q109+MARZO!Q109+ABRIL!Q109+MAYO!Q109+JUNIO!Q109+JULIO!Q109+AGOSTO!Q109+SEPTIEMBRE!Q109+OCTUBRE!Q109+NOVIEMBRE!Q109+DICIEMBRE!Q109</f>
        <v>0</v>
      </c>
      <c r="R109" s="216">
        <f>ENERO!R109+FEBRERO!R109+MARZO!R109+ABRIL!R109+MAYO!R109+JUNIO!R109+JULIO!R109+AGOSTO!R109+SEPTIEMBRE!R109+OCTUBRE!R109+NOVIEMBRE!R109+DICIEMBRE!R109</f>
        <v>0</v>
      </c>
      <c r="S109" s="240">
        <f>ENERO!S109+FEBRERO!S109+MARZO!S109+ABRIL!S109+MAYO!S109+JUNIO!S109+JULIO!S109+AGOSTO!S109+SEPTIEMBRE!S109+OCTUBRE!S109+NOVIEMBRE!S109+DICIEMBRE!S109</f>
        <v>0</v>
      </c>
      <c r="T109" s="160"/>
      <c r="U109" s="160"/>
      <c r="V109" s="160"/>
      <c r="W109" s="16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s="11" customFormat="1" ht="15.95" customHeight="1" x14ac:dyDescent="0.2">
      <c r="A110" s="425" t="s">
        <v>97</v>
      </c>
      <c r="B110" s="425"/>
      <c r="C110" s="424"/>
      <c r="D110" s="212">
        <f t="shared" si="11"/>
        <v>0</v>
      </c>
      <c r="E110" s="217">
        <f>G110+I110</f>
        <v>0</v>
      </c>
      <c r="F110" s="214">
        <f>H110+J110</f>
        <v>0</v>
      </c>
      <c r="G110" s="215">
        <f>ENERO!G110+FEBRERO!G110+MARZO!G110+ABRIL!G110+MAYO!G110+JUNIO!G110+JULIO!G110+AGOSTO!G110+SEPTIEMBRE!G110+OCTUBRE!G110+NOVIEMBRE!G110+DICIEMBRE!G110</f>
        <v>0</v>
      </c>
      <c r="H110" s="216">
        <f>ENERO!H110+FEBRERO!H110+MARZO!H110+ABRIL!H110+MAYO!H110+JUNIO!H110+JULIO!H110+AGOSTO!H110+SEPTIEMBRE!H110+OCTUBRE!H110+NOVIEMBRE!H110+DICIEMBRE!H110</f>
        <v>0</v>
      </c>
      <c r="I110" s="215">
        <f>ENERO!I110+FEBRERO!I110+MARZO!I110+ABRIL!I110+MAYO!I110+JUNIO!I110+JULIO!I110+AGOSTO!I110+SEPTIEMBRE!I110+OCTUBRE!I110+NOVIEMBRE!I110+DICIEMBRE!I110</f>
        <v>0</v>
      </c>
      <c r="J110" s="216">
        <f>ENERO!J110+FEBRERO!J110+MARZO!J110+ABRIL!J110+MAYO!J110+JUNIO!J110+JULIO!J110+AGOSTO!J110+SEPTIEMBRE!J110+OCTUBRE!J110+NOVIEMBRE!J110+DICIEMBRE!J110</f>
        <v>0</v>
      </c>
      <c r="K110" s="218">
        <f>ENERO!K110+FEBRERO!K110+MARZO!K110+ABRIL!K110+MAYO!K110+JUNIO!K110+JULIO!K110+AGOSTO!K110+SEPTIEMBRE!K110+OCTUBRE!K110+NOVIEMBRE!K110+DICIEMBRE!K110</f>
        <v>0</v>
      </c>
      <c r="L110" s="219">
        <f>ENERO!L110+FEBRERO!L110+MARZO!L110+ABRIL!L110+MAYO!L110+JUNIO!L110+JULIO!L110+AGOSTO!L110+SEPTIEMBRE!L110+OCTUBRE!L110+NOVIEMBRE!L110+DICIEMBRE!L110</f>
        <v>0</v>
      </c>
      <c r="M110" s="218">
        <f>ENERO!M110+FEBRERO!M110+MARZO!M110+ABRIL!M110+MAYO!M110+JUNIO!M110+JULIO!M110+AGOSTO!M110+SEPTIEMBRE!M110+OCTUBRE!M110+NOVIEMBRE!M110+DICIEMBRE!M110</f>
        <v>0</v>
      </c>
      <c r="N110" s="219">
        <f>ENERO!N110+FEBRERO!N110+MARZO!N110+ABRIL!N110+MAYO!N110+JUNIO!N110+JULIO!N110+AGOSTO!N110+SEPTIEMBRE!N110+OCTUBRE!N110+NOVIEMBRE!N110+DICIEMBRE!N110</f>
        <v>0</v>
      </c>
      <c r="O110" s="218">
        <f>ENERO!O110+FEBRERO!O110+MARZO!O110+ABRIL!O110+MAYO!O110+JUNIO!O110+JULIO!O110+AGOSTO!O110+SEPTIEMBRE!O110+OCTUBRE!O110+NOVIEMBRE!O110+DICIEMBRE!O110</f>
        <v>0</v>
      </c>
      <c r="P110" s="219">
        <f>ENERO!P110+FEBRERO!P110+MARZO!P110+ABRIL!P110+MAYO!P110+JUNIO!P110+JULIO!P110+AGOSTO!P110+SEPTIEMBRE!P110+OCTUBRE!P110+NOVIEMBRE!P110+DICIEMBRE!P110</f>
        <v>0</v>
      </c>
      <c r="Q110" s="218">
        <f>ENERO!Q110+FEBRERO!Q110+MARZO!Q110+ABRIL!Q110+MAYO!Q110+JUNIO!Q110+JULIO!Q110+AGOSTO!Q110+SEPTIEMBRE!Q110+OCTUBRE!Q110+NOVIEMBRE!Q110+DICIEMBRE!Q110</f>
        <v>0</v>
      </c>
      <c r="R110" s="219">
        <f>ENERO!R110+FEBRERO!R110+MARZO!R110+ABRIL!R110+MAYO!R110+JUNIO!R110+JULIO!R110+AGOSTO!R110+SEPTIEMBRE!R110+OCTUBRE!R110+NOVIEMBRE!R110+DICIEMBRE!R110</f>
        <v>0</v>
      </c>
      <c r="S110" s="241">
        <f>ENERO!S110+FEBRERO!S110+MARZO!S110+ABRIL!S110+MAYO!S110+JUNIO!S110+JULIO!S110+AGOSTO!S110+SEPTIEMBRE!S110+OCTUBRE!S110+NOVIEMBRE!S110+DICIEMBRE!S110</f>
        <v>0</v>
      </c>
      <c r="T110" s="160"/>
      <c r="U110" s="160"/>
      <c r="V110" s="160"/>
      <c r="W110" s="16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s="11" customFormat="1" ht="15.95" customHeight="1" x14ac:dyDescent="0.2">
      <c r="A111" s="425" t="s">
        <v>98</v>
      </c>
      <c r="B111" s="425"/>
      <c r="C111" s="424"/>
      <c r="D111" s="212">
        <f t="shared" si="11"/>
        <v>0</v>
      </c>
      <c r="E111" s="213">
        <f t="shared" si="12"/>
        <v>0</v>
      </c>
      <c r="F111" s="214">
        <f t="shared" si="12"/>
        <v>0</v>
      </c>
      <c r="G111" s="215">
        <f>ENERO!G111+FEBRERO!G111+MARZO!G111+ABRIL!G111+MAYO!G111+JUNIO!G111+JULIO!G111+AGOSTO!G111+SEPTIEMBRE!G111+OCTUBRE!G111+NOVIEMBRE!G111+DICIEMBRE!G111</f>
        <v>0</v>
      </c>
      <c r="H111" s="216">
        <f>ENERO!H111+FEBRERO!H111+MARZO!H111+ABRIL!H111+MAYO!H111+JUNIO!H111+JULIO!H111+AGOSTO!H111+SEPTIEMBRE!H111+OCTUBRE!H111+NOVIEMBRE!H111+DICIEMBRE!H111</f>
        <v>0</v>
      </c>
      <c r="I111" s="215">
        <f>ENERO!I111+FEBRERO!I111+MARZO!I111+ABRIL!I111+MAYO!I111+JUNIO!I111+JULIO!I111+AGOSTO!I111+SEPTIEMBRE!I111+OCTUBRE!I111+NOVIEMBRE!I111+DICIEMBRE!I111</f>
        <v>0</v>
      </c>
      <c r="J111" s="216">
        <f>ENERO!J111+FEBRERO!J111+MARZO!J111+ABRIL!J111+MAYO!J111+JUNIO!J111+JULIO!J111+AGOSTO!J111+SEPTIEMBRE!J111+OCTUBRE!J111+NOVIEMBRE!J111+DICIEMBRE!J111</f>
        <v>0</v>
      </c>
      <c r="K111" s="215">
        <f>ENERO!K111+FEBRERO!K111+MARZO!K111+ABRIL!K111+MAYO!K111+JUNIO!K111+JULIO!K111+AGOSTO!K111+SEPTIEMBRE!K111+OCTUBRE!K111+NOVIEMBRE!K111+DICIEMBRE!K111</f>
        <v>0</v>
      </c>
      <c r="L111" s="216">
        <f>ENERO!L111+FEBRERO!L111+MARZO!L111+ABRIL!L111+MAYO!L111+JUNIO!L111+JULIO!L111+AGOSTO!L111+SEPTIEMBRE!L111+OCTUBRE!L111+NOVIEMBRE!L111+DICIEMBRE!L111</f>
        <v>0</v>
      </c>
      <c r="M111" s="215">
        <f>ENERO!M111+FEBRERO!M111+MARZO!M111+ABRIL!M111+MAYO!M111+JUNIO!M111+JULIO!M111+AGOSTO!M111+SEPTIEMBRE!M111+OCTUBRE!M111+NOVIEMBRE!M111+DICIEMBRE!M111</f>
        <v>0</v>
      </c>
      <c r="N111" s="216">
        <f>ENERO!N111+FEBRERO!N111+MARZO!N111+ABRIL!N111+MAYO!N111+JUNIO!N111+JULIO!N111+AGOSTO!N111+SEPTIEMBRE!N111+OCTUBRE!N111+NOVIEMBRE!N111+DICIEMBRE!N111</f>
        <v>0</v>
      </c>
      <c r="O111" s="215">
        <f>ENERO!O111+FEBRERO!O111+MARZO!O111+ABRIL!O111+MAYO!O111+JUNIO!O111+JULIO!O111+AGOSTO!O111+SEPTIEMBRE!O111+OCTUBRE!O111+NOVIEMBRE!O111+DICIEMBRE!O111</f>
        <v>0</v>
      </c>
      <c r="P111" s="216">
        <f>ENERO!P111+FEBRERO!P111+MARZO!P111+ABRIL!P111+MAYO!P111+JUNIO!P111+JULIO!P111+AGOSTO!P111+SEPTIEMBRE!P111+OCTUBRE!P111+NOVIEMBRE!P111+DICIEMBRE!P111</f>
        <v>0</v>
      </c>
      <c r="Q111" s="215">
        <f>ENERO!Q111+FEBRERO!Q111+MARZO!Q111+ABRIL!Q111+MAYO!Q111+JUNIO!Q111+JULIO!Q111+AGOSTO!Q111+SEPTIEMBRE!Q111+OCTUBRE!Q111+NOVIEMBRE!Q111+DICIEMBRE!Q111</f>
        <v>0</v>
      </c>
      <c r="R111" s="216">
        <f>ENERO!R111+FEBRERO!R111+MARZO!R111+ABRIL!R111+MAYO!R111+JUNIO!R111+JULIO!R111+AGOSTO!R111+SEPTIEMBRE!R111+OCTUBRE!R111+NOVIEMBRE!R111+DICIEMBRE!R111</f>
        <v>0</v>
      </c>
      <c r="S111" s="240">
        <f>ENERO!S111+FEBRERO!S111+MARZO!S111+ABRIL!S111+MAYO!S111+JUNIO!S111+JULIO!S111+AGOSTO!S111+SEPTIEMBRE!S111+OCTUBRE!S111+NOVIEMBRE!S111+DICIEMBRE!S111</f>
        <v>0</v>
      </c>
      <c r="T111" s="160"/>
      <c r="U111" s="160"/>
      <c r="V111" s="160"/>
      <c r="W111" s="16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s="11" customFormat="1" ht="15.95" customHeight="1" x14ac:dyDescent="0.2">
      <c r="A112" s="425" t="s">
        <v>99</v>
      </c>
      <c r="B112" s="425"/>
      <c r="C112" s="424"/>
      <c r="D112" s="212">
        <f t="shared" si="11"/>
        <v>0</v>
      </c>
      <c r="E112" s="213">
        <f t="shared" si="12"/>
        <v>0</v>
      </c>
      <c r="F112" s="214">
        <f t="shared" si="12"/>
        <v>0</v>
      </c>
      <c r="G112" s="215">
        <f>ENERO!G112+FEBRERO!G112+MARZO!G112+ABRIL!G112+MAYO!G112+JUNIO!G112+JULIO!G112+AGOSTO!G112+SEPTIEMBRE!G112+OCTUBRE!G112+NOVIEMBRE!G112+DICIEMBRE!G112</f>
        <v>0</v>
      </c>
      <c r="H112" s="216">
        <f>ENERO!H112+FEBRERO!H112+MARZO!H112+ABRIL!H112+MAYO!H112+JUNIO!H112+JULIO!H112+AGOSTO!H112+SEPTIEMBRE!H112+OCTUBRE!H112+NOVIEMBRE!H112+DICIEMBRE!H112</f>
        <v>0</v>
      </c>
      <c r="I112" s="215">
        <f>ENERO!I112+FEBRERO!I112+MARZO!I112+ABRIL!I112+MAYO!I112+JUNIO!I112+JULIO!I112+AGOSTO!I112+SEPTIEMBRE!I112+OCTUBRE!I112+NOVIEMBRE!I112+DICIEMBRE!I112</f>
        <v>0</v>
      </c>
      <c r="J112" s="216">
        <f>ENERO!J112+FEBRERO!J112+MARZO!J112+ABRIL!J112+MAYO!J112+JUNIO!J112+JULIO!J112+AGOSTO!J112+SEPTIEMBRE!J112+OCTUBRE!J112+NOVIEMBRE!J112+DICIEMBRE!J112</f>
        <v>0</v>
      </c>
      <c r="K112" s="215">
        <f>ENERO!K112+FEBRERO!K112+MARZO!K112+ABRIL!K112+MAYO!K112+JUNIO!K112+JULIO!K112+AGOSTO!K112+SEPTIEMBRE!K112+OCTUBRE!K112+NOVIEMBRE!K112+DICIEMBRE!K112</f>
        <v>0</v>
      </c>
      <c r="L112" s="216">
        <f>ENERO!L112+FEBRERO!L112+MARZO!L112+ABRIL!L112+MAYO!L112+JUNIO!L112+JULIO!L112+AGOSTO!L112+SEPTIEMBRE!L112+OCTUBRE!L112+NOVIEMBRE!L112+DICIEMBRE!L112</f>
        <v>0</v>
      </c>
      <c r="M112" s="215">
        <f>ENERO!M112+FEBRERO!M112+MARZO!M112+ABRIL!M112+MAYO!M112+JUNIO!M112+JULIO!M112+AGOSTO!M112+SEPTIEMBRE!M112+OCTUBRE!M112+NOVIEMBRE!M112+DICIEMBRE!M112</f>
        <v>0</v>
      </c>
      <c r="N112" s="216">
        <f>ENERO!N112+FEBRERO!N112+MARZO!N112+ABRIL!N112+MAYO!N112+JUNIO!N112+JULIO!N112+AGOSTO!N112+SEPTIEMBRE!N112+OCTUBRE!N112+NOVIEMBRE!N112+DICIEMBRE!N112</f>
        <v>0</v>
      </c>
      <c r="O112" s="215">
        <f>ENERO!O112+FEBRERO!O112+MARZO!O112+ABRIL!O112+MAYO!O112+JUNIO!O112+JULIO!O112+AGOSTO!O112+SEPTIEMBRE!O112+OCTUBRE!O112+NOVIEMBRE!O112+DICIEMBRE!O112</f>
        <v>0</v>
      </c>
      <c r="P112" s="216">
        <f>ENERO!P112+FEBRERO!P112+MARZO!P112+ABRIL!P112+MAYO!P112+JUNIO!P112+JULIO!P112+AGOSTO!P112+SEPTIEMBRE!P112+OCTUBRE!P112+NOVIEMBRE!P112+DICIEMBRE!P112</f>
        <v>0</v>
      </c>
      <c r="Q112" s="215">
        <f>ENERO!Q112+FEBRERO!Q112+MARZO!Q112+ABRIL!Q112+MAYO!Q112+JUNIO!Q112+JULIO!Q112+AGOSTO!Q112+SEPTIEMBRE!Q112+OCTUBRE!Q112+NOVIEMBRE!Q112+DICIEMBRE!Q112</f>
        <v>0</v>
      </c>
      <c r="R112" s="216">
        <f>ENERO!R112+FEBRERO!R112+MARZO!R112+ABRIL!R112+MAYO!R112+JUNIO!R112+JULIO!R112+AGOSTO!R112+SEPTIEMBRE!R112+OCTUBRE!R112+NOVIEMBRE!R112+DICIEMBRE!R112</f>
        <v>0</v>
      </c>
      <c r="S112" s="240">
        <f>ENERO!S112+FEBRERO!S112+MARZO!S112+ABRIL!S112+MAYO!S112+JUNIO!S112+JULIO!S112+AGOSTO!S112+SEPTIEMBRE!S112+OCTUBRE!S112+NOVIEMBRE!S112+DICIEMBRE!S112</f>
        <v>0</v>
      </c>
      <c r="T112" s="160"/>
      <c r="U112" s="160"/>
      <c r="V112" s="160"/>
      <c r="W112" s="16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s="11" customFormat="1" ht="15.95" customHeight="1" x14ac:dyDescent="0.2">
      <c r="A113" s="425" t="s">
        <v>100</v>
      </c>
      <c r="B113" s="425"/>
      <c r="C113" s="424"/>
      <c r="D113" s="212">
        <f t="shared" si="11"/>
        <v>0</v>
      </c>
      <c r="E113" s="213">
        <f t="shared" si="12"/>
        <v>0</v>
      </c>
      <c r="F113" s="214">
        <f t="shared" si="12"/>
        <v>0</v>
      </c>
      <c r="G113" s="215">
        <f>ENERO!G113+FEBRERO!G113+MARZO!G113+ABRIL!G113+MAYO!G113+JUNIO!G113+JULIO!G113+AGOSTO!G113+SEPTIEMBRE!G113+OCTUBRE!G113+NOVIEMBRE!G113+DICIEMBRE!G113</f>
        <v>0</v>
      </c>
      <c r="H113" s="216">
        <f>ENERO!H113+FEBRERO!H113+MARZO!H113+ABRIL!H113+MAYO!H113+JUNIO!H113+JULIO!H113+AGOSTO!H113+SEPTIEMBRE!H113+OCTUBRE!H113+NOVIEMBRE!H113+DICIEMBRE!H113</f>
        <v>0</v>
      </c>
      <c r="I113" s="215">
        <f>ENERO!I113+FEBRERO!I113+MARZO!I113+ABRIL!I113+MAYO!I113+JUNIO!I113+JULIO!I113+AGOSTO!I113+SEPTIEMBRE!I113+OCTUBRE!I113+NOVIEMBRE!I113+DICIEMBRE!I113</f>
        <v>0</v>
      </c>
      <c r="J113" s="216">
        <f>ENERO!J113+FEBRERO!J113+MARZO!J113+ABRIL!J113+MAYO!J113+JUNIO!J113+JULIO!J113+AGOSTO!J113+SEPTIEMBRE!J113+OCTUBRE!J113+NOVIEMBRE!J113+DICIEMBRE!J113</f>
        <v>0</v>
      </c>
      <c r="K113" s="215">
        <f>ENERO!K113+FEBRERO!K113+MARZO!K113+ABRIL!K113+MAYO!K113+JUNIO!K113+JULIO!K113+AGOSTO!K113+SEPTIEMBRE!K113+OCTUBRE!K113+NOVIEMBRE!K113+DICIEMBRE!K113</f>
        <v>0</v>
      </c>
      <c r="L113" s="216">
        <f>ENERO!L113+FEBRERO!L113+MARZO!L113+ABRIL!L113+MAYO!L113+JUNIO!L113+JULIO!L113+AGOSTO!L113+SEPTIEMBRE!L113+OCTUBRE!L113+NOVIEMBRE!L113+DICIEMBRE!L113</f>
        <v>0</v>
      </c>
      <c r="M113" s="215">
        <f>ENERO!M113+FEBRERO!M113+MARZO!M113+ABRIL!M113+MAYO!M113+JUNIO!M113+JULIO!M113+AGOSTO!M113+SEPTIEMBRE!M113+OCTUBRE!M113+NOVIEMBRE!M113+DICIEMBRE!M113</f>
        <v>0</v>
      </c>
      <c r="N113" s="216">
        <f>ENERO!N113+FEBRERO!N113+MARZO!N113+ABRIL!N113+MAYO!N113+JUNIO!N113+JULIO!N113+AGOSTO!N113+SEPTIEMBRE!N113+OCTUBRE!N113+NOVIEMBRE!N113+DICIEMBRE!N113</f>
        <v>0</v>
      </c>
      <c r="O113" s="215">
        <f>ENERO!O113+FEBRERO!O113+MARZO!O113+ABRIL!O113+MAYO!O113+JUNIO!O113+JULIO!O113+AGOSTO!O113+SEPTIEMBRE!O113+OCTUBRE!O113+NOVIEMBRE!O113+DICIEMBRE!O113</f>
        <v>0</v>
      </c>
      <c r="P113" s="216">
        <f>ENERO!P113+FEBRERO!P113+MARZO!P113+ABRIL!P113+MAYO!P113+JUNIO!P113+JULIO!P113+AGOSTO!P113+SEPTIEMBRE!P113+OCTUBRE!P113+NOVIEMBRE!P113+DICIEMBRE!P113</f>
        <v>0</v>
      </c>
      <c r="Q113" s="215">
        <f>ENERO!Q113+FEBRERO!Q113+MARZO!Q113+ABRIL!Q113+MAYO!Q113+JUNIO!Q113+JULIO!Q113+AGOSTO!Q113+SEPTIEMBRE!Q113+OCTUBRE!Q113+NOVIEMBRE!Q113+DICIEMBRE!Q113</f>
        <v>0</v>
      </c>
      <c r="R113" s="216">
        <f>ENERO!R113+FEBRERO!R113+MARZO!R113+ABRIL!R113+MAYO!R113+JUNIO!R113+JULIO!R113+AGOSTO!R113+SEPTIEMBRE!R113+OCTUBRE!R113+NOVIEMBRE!R113+DICIEMBRE!R113</f>
        <v>0</v>
      </c>
      <c r="S113" s="216">
        <f>ENERO!S113+FEBRERO!S113+MARZO!S113+ABRIL!S113+MAYO!S113+JUNIO!S113+JULIO!S113+AGOSTO!S113+SEPTIEMBRE!S113+OCTUBRE!S113+NOVIEMBRE!S113+DICIEMBRE!S113</f>
        <v>0</v>
      </c>
      <c r="T113" s="160"/>
      <c r="U113" s="160"/>
      <c r="V113" s="160"/>
      <c r="W113" s="16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s="11" customFormat="1" ht="15.95" customHeight="1" x14ac:dyDescent="0.2">
      <c r="A114" s="425" t="s">
        <v>101</v>
      </c>
      <c r="B114" s="425"/>
      <c r="C114" s="424"/>
      <c r="D114" s="226">
        <f t="shared" si="11"/>
        <v>0</v>
      </c>
      <c r="E114" s="227">
        <f t="shared" si="12"/>
        <v>0</v>
      </c>
      <c r="F114" s="228">
        <f t="shared" si="12"/>
        <v>0</v>
      </c>
      <c r="G114" s="229">
        <f>ENERO!G114+FEBRERO!G114+MARZO!G114+ABRIL!G114+MAYO!G114+JUNIO!G114+JULIO!G114+AGOSTO!G114+SEPTIEMBRE!G114+OCTUBRE!G114+NOVIEMBRE!G114+DICIEMBRE!G114</f>
        <v>0</v>
      </c>
      <c r="H114" s="230">
        <f>ENERO!H114+FEBRERO!H114+MARZO!H114+ABRIL!H114+MAYO!H114+JUNIO!H114+JULIO!H114+AGOSTO!H114+SEPTIEMBRE!H114+OCTUBRE!H114+NOVIEMBRE!H114+DICIEMBRE!H114</f>
        <v>0</v>
      </c>
      <c r="I114" s="229">
        <f>ENERO!I114+FEBRERO!I114+MARZO!I114+ABRIL!I114+MAYO!I114+JUNIO!I114+JULIO!I114+AGOSTO!I114+SEPTIEMBRE!I114+OCTUBRE!I114+NOVIEMBRE!I114+DICIEMBRE!I114</f>
        <v>0</v>
      </c>
      <c r="J114" s="230">
        <f>ENERO!J114+FEBRERO!J114+MARZO!J114+ABRIL!J114+MAYO!J114+JUNIO!J114+JULIO!J114+AGOSTO!J114+SEPTIEMBRE!J114+OCTUBRE!J114+NOVIEMBRE!J114+DICIEMBRE!J114</f>
        <v>0</v>
      </c>
      <c r="K114" s="229">
        <f>ENERO!K114+FEBRERO!K114+MARZO!K114+ABRIL!K114+MAYO!K114+JUNIO!K114+JULIO!K114+AGOSTO!K114+SEPTIEMBRE!K114+OCTUBRE!K114+NOVIEMBRE!K114+DICIEMBRE!K114</f>
        <v>0</v>
      </c>
      <c r="L114" s="230">
        <f>ENERO!L114+FEBRERO!L114+MARZO!L114+ABRIL!L114+MAYO!L114+JUNIO!L114+JULIO!L114+AGOSTO!L114+SEPTIEMBRE!L114+OCTUBRE!L114+NOVIEMBRE!L114+DICIEMBRE!L114</f>
        <v>0</v>
      </c>
      <c r="M114" s="229">
        <f>ENERO!M114+FEBRERO!M114+MARZO!M114+ABRIL!M114+MAYO!M114+JUNIO!M114+JULIO!M114+AGOSTO!M114+SEPTIEMBRE!M114+OCTUBRE!M114+NOVIEMBRE!M114+DICIEMBRE!M114</f>
        <v>0</v>
      </c>
      <c r="N114" s="230">
        <f>ENERO!N114+FEBRERO!N114+MARZO!N114+ABRIL!N114+MAYO!N114+JUNIO!N114+JULIO!N114+AGOSTO!N114+SEPTIEMBRE!N114+OCTUBRE!N114+NOVIEMBRE!N114+DICIEMBRE!N114</f>
        <v>0</v>
      </c>
      <c r="O114" s="229">
        <f>ENERO!O114+FEBRERO!O114+MARZO!O114+ABRIL!O114+MAYO!O114+JUNIO!O114+JULIO!O114+AGOSTO!O114+SEPTIEMBRE!O114+OCTUBRE!O114+NOVIEMBRE!O114+DICIEMBRE!O114</f>
        <v>0</v>
      </c>
      <c r="P114" s="230">
        <f>ENERO!P114+FEBRERO!P114+MARZO!P114+ABRIL!P114+MAYO!P114+JUNIO!P114+JULIO!P114+AGOSTO!P114+SEPTIEMBRE!P114+OCTUBRE!P114+NOVIEMBRE!P114+DICIEMBRE!P114</f>
        <v>0</v>
      </c>
      <c r="Q114" s="229">
        <f>ENERO!Q114+FEBRERO!Q114+MARZO!Q114+ABRIL!Q114+MAYO!Q114+JUNIO!Q114+JULIO!Q114+AGOSTO!Q114+SEPTIEMBRE!Q114+OCTUBRE!Q114+NOVIEMBRE!Q114+DICIEMBRE!Q114</f>
        <v>0</v>
      </c>
      <c r="R114" s="230">
        <f>ENERO!R114+FEBRERO!R114+MARZO!R114+ABRIL!R114+MAYO!R114+JUNIO!R114+JULIO!R114+AGOSTO!R114+SEPTIEMBRE!R114+OCTUBRE!R114+NOVIEMBRE!R114+DICIEMBRE!R114</f>
        <v>0</v>
      </c>
      <c r="S114" s="230">
        <f>ENERO!S114+FEBRERO!S114+MARZO!S114+ABRIL!S114+MAYO!S114+JUNIO!S114+JULIO!S114+AGOSTO!S114+SEPTIEMBRE!S114+OCTUBRE!S114+NOVIEMBRE!S114+DICIEMBRE!S114</f>
        <v>0</v>
      </c>
      <c r="T114" s="160"/>
      <c r="U114" s="160"/>
      <c r="V114" s="160"/>
      <c r="W114" s="16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s="11" customFormat="1" ht="15.95" customHeight="1" x14ac:dyDescent="0.2">
      <c r="A115" s="426" t="s">
        <v>102</v>
      </c>
      <c r="B115" s="427"/>
      <c r="C115" s="428"/>
      <c r="D115" s="242"/>
      <c r="E115" s="243"/>
      <c r="F115" s="243"/>
      <c r="G115" s="242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4"/>
      <c r="S115" s="244"/>
      <c r="T115" s="160"/>
      <c r="U115" s="160"/>
      <c r="V115" s="160"/>
      <c r="W115" s="16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s="11" customFormat="1" ht="15.95" customHeight="1" x14ac:dyDescent="0.2">
      <c r="A116" s="429" t="s">
        <v>103</v>
      </c>
      <c r="B116" s="421" t="s">
        <v>104</v>
      </c>
      <c r="C116" s="422"/>
      <c r="D116" s="220">
        <f t="shared" ref="D116:D130" si="13">SUM(E116:F116)</f>
        <v>46</v>
      </c>
      <c r="E116" s="221">
        <f t="shared" ref="E116:F130" si="14">G116+I116+K116+M116+O116+Q116</f>
        <v>9</v>
      </c>
      <c r="F116" s="222">
        <f t="shared" si="14"/>
        <v>37</v>
      </c>
      <c r="G116" s="210">
        <f>ENERO!G116+FEBRERO!G116+MARZO!G116+ABRIL!G116+MAYO!G116+JUNIO!G116+JULIO!G116+AGOSTO!G116+SEPTIEMBRE!G116+OCTUBRE!G116+NOVIEMBRE!G116+DICIEMBRE!G116</f>
        <v>0</v>
      </c>
      <c r="H116" s="211">
        <f>ENERO!H116+FEBRERO!H116+MARZO!H116+ABRIL!H116+MAYO!H116+JUNIO!H116+JULIO!H116+AGOSTO!H116+SEPTIEMBRE!H116+OCTUBRE!H116+NOVIEMBRE!H116+DICIEMBRE!H116</f>
        <v>0</v>
      </c>
      <c r="I116" s="210">
        <f>ENERO!I116+FEBRERO!I116+MARZO!I116+ABRIL!I116+MAYO!I116+JUNIO!I116+JULIO!I116+AGOSTO!I116+SEPTIEMBRE!I116+OCTUBRE!I116+NOVIEMBRE!I116+DICIEMBRE!I116</f>
        <v>1</v>
      </c>
      <c r="J116" s="211">
        <f>ENERO!J116+FEBRERO!J116+MARZO!J116+ABRIL!J116+MAYO!J116+JUNIO!J116+JULIO!J116+AGOSTO!J116+SEPTIEMBRE!J116+OCTUBRE!J116+NOVIEMBRE!J116+DICIEMBRE!J116</f>
        <v>6</v>
      </c>
      <c r="K116" s="210">
        <f>ENERO!K116+FEBRERO!K116+MARZO!K116+ABRIL!K116+MAYO!K116+JUNIO!K116+JULIO!K116+AGOSTO!K116+SEPTIEMBRE!K116+OCTUBRE!K116+NOVIEMBRE!K116+DICIEMBRE!K116</f>
        <v>0</v>
      </c>
      <c r="L116" s="211">
        <f>ENERO!L116+FEBRERO!L116+MARZO!L116+ABRIL!L116+MAYO!L116+JUNIO!L116+JULIO!L116+AGOSTO!L116+SEPTIEMBRE!L116+OCTUBRE!L116+NOVIEMBRE!L116+DICIEMBRE!L116</f>
        <v>4</v>
      </c>
      <c r="M116" s="210">
        <f>ENERO!M116+FEBRERO!M116+MARZO!M116+ABRIL!M116+MAYO!M116+JUNIO!M116+JULIO!M116+AGOSTO!M116+SEPTIEMBRE!M116+OCTUBRE!M116+NOVIEMBRE!M116+DICIEMBRE!M116</f>
        <v>2</v>
      </c>
      <c r="N116" s="211">
        <f>ENERO!N116+FEBRERO!N116+MARZO!N116+ABRIL!N116+MAYO!N116+JUNIO!N116+JULIO!N116+AGOSTO!N116+SEPTIEMBRE!N116+OCTUBRE!N116+NOVIEMBRE!N116+DICIEMBRE!N116</f>
        <v>1</v>
      </c>
      <c r="O116" s="210">
        <f>ENERO!O116+FEBRERO!O116+MARZO!O116+ABRIL!O116+MAYO!O116+JUNIO!O116+JULIO!O116+AGOSTO!O116+SEPTIEMBRE!O116+OCTUBRE!O116+NOVIEMBRE!O116+DICIEMBRE!O116</f>
        <v>3</v>
      </c>
      <c r="P116" s="211">
        <f>ENERO!P116+FEBRERO!P116+MARZO!P116+ABRIL!P116+MAYO!P116+JUNIO!P116+JULIO!P116+AGOSTO!P116+SEPTIEMBRE!P116+OCTUBRE!P116+NOVIEMBRE!P116+DICIEMBRE!P116</f>
        <v>26</v>
      </c>
      <c r="Q116" s="210">
        <f>ENERO!Q116+FEBRERO!Q116+MARZO!Q116+ABRIL!Q116+MAYO!Q116+JUNIO!Q116+JULIO!Q116+AGOSTO!Q116+SEPTIEMBRE!Q116+OCTUBRE!Q116+NOVIEMBRE!Q116+DICIEMBRE!Q116</f>
        <v>3</v>
      </c>
      <c r="R116" s="211">
        <f>ENERO!R116+FEBRERO!R116+MARZO!R116+ABRIL!R116+MAYO!R116+JUNIO!R116+JULIO!R116+AGOSTO!R116+SEPTIEMBRE!R116+OCTUBRE!R116+NOVIEMBRE!R116+DICIEMBRE!R116</f>
        <v>0</v>
      </c>
      <c r="S116" s="239">
        <f>ENERO!S116+FEBRERO!S116+MARZO!S116+ABRIL!S116+MAYO!S116+JUNIO!S116+JULIO!S116+AGOSTO!S116+SEPTIEMBRE!S116+OCTUBRE!S116+NOVIEMBRE!S116+DICIEMBRE!S116</f>
        <v>0</v>
      </c>
      <c r="T116" s="160"/>
      <c r="U116" s="160"/>
      <c r="V116" s="160"/>
      <c r="W116" s="16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s="11" customFormat="1" ht="15.95" customHeight="1" x14ac:dyDescent="0.2">
      <c r="A117" s="430"/>
      <c r="B117" s="423" t="s">
        <v>105</v>
      </c>
      <c r="C117" s="424"/>
      <c r="D117" s="212">
        <f t="shared" si="13"/>
        <v>0</v>
      </c>
      <c r="E117" s="213">
        <f t="shared" si="14"/>
        <v>0</v>
      </c>
      <c r="F117" s="214">
        <f t="shared" si="14"/>
        <v>0</v>
      </c>
      <c r="G117" s="215">
        <f>ENERO!G117+FEBRERO!G117+MARZO!G117+ABRIL!G117+MAYO!G117+JUNIO!G117+JULIO!G117+AGOSTO!G117+SEPTIEMBRE!G117+OCTUBRE!G117+NOVIEMBRE!G117+DICIEMBRE!G117</f>
        <v>0</v>
      </c>
      <c r="H117" s="216">
        <f>ENERO!H117+FEBRERO!H117+MARZO!H117+ABRIL!H117+MAYO!H117+JUNIO!H117+JULIO!H117+AGOSTO!H117+SEPTIEMBRE!H117+OCTUBRE!H117+NOVIEMBRE!H117+DICIEMBRE!H117</f>
        <v>0</v>
      </c>
      <c r="I117" s="215">
        <f>ENERO!I117+FEBRERO!I117+MARZO!I117+ABRIL!I117+MAYO!I117+JUNIO!I117+JULIO!I117+AGOSTO!I117+SEPTIEMBRE!I117+OCTUBRE!I117+NOVIEMBRE!I117+DICIEMBRE!I117</f>
        <v>0</v>
      </c>
      <c r="J117" s="216">
        <f>ENERO!J117+FEBRERO!J117+MARZO!J117+ABRIL!J117+MAYO!J117+JUNIO!J117+JULIO!J117+AGOSTO!J117+SEPTIEMBRE!J117+OCTUBRE!J117+NOVIEMBRE!J117+DICIEMBRE!J117</f>
        <v>0</v>
      </c>
      <c r="K117" s="215">
        <f>ENERO!K117+FEBRERO!K117+MARZO!K117+ABRIL!K117+MAYO!K117+JUNIO!K117+JULIO!K117+AGOSTO!K117+SEPTIEMBRE!K117+OCTUBRE!K117+NOVIEMBRE!K117+DICIEMBRE!K117</f>
        <v>0</v>
      </c>
      <c r="L117" s="216">
        <f>ENERO!L117+FEBRERO!L117+MARZO!L117+ABRIL!L117+MAYO!L117+JUNIO!L117+JULIO!L117+AGOSTO!L117+SEPTIEMBRE!L117+OCTUBRE!L117+NOVIEMBRE!L117+DICIEMBRE!L117</f>
        <v>0</v>
      </c>
      <c r="M117" s="215">
        <f>ENERO!M117+FEBRERO!M117+MARZO!M117+ABRIL!M117+MAYO!M117+JUNIO!M117+JULIO!M117+AGOSTO!M117+SEPTIEMBRE!M117+OCTUBRE!M117+NOVIEMBRE!M117+DICIEMBRE!M117</f>
        <v>0</v>
      </c>
      <c r="N117" s="216">
        <f>ENERO!N117+FEBRERO!N117+MARZO!N117+ABRIL!N117+MAYO!N117+JUNIO!N117+JULIO!N117+AGOSTO!N117+SEPTIEMBRE!N117+OCTUBRE!N117+NOVIEMBRE!N117+DICIEMBRE!N117</f>
        <v>0</v>
      </c>
      <c r="O117" s="215">
        <f>ENERO!O117+FEBRERO!O117+MARZO!O117+ABRIL!O117+MAYO!O117+JUNIO!O117+JULIO!O117+AGOSTO!O117+SEPTIEMBRE!O117+OCTUBRE!O117+NOVIEMBRE!O117+DICIEMBRE!O117</f>
        <v>0</v>
      </c>
      <c r="P117" s="216">
        <f>ENERO!P117+FEBRERO!P117+MARZO!P117+ABRIL!P117+MAYO!P117+JUNIO!P117+JULIO!P117+AGOSTO!P117+SEPTIEMBRE!P117+OCTUBRE!P117+NOVIEMBRE!P117+DICIEMBRE!P117</f>
        <v>0</v>
      </c>
      <c r="Q117" s="215">
        <f>ENERO!Q117+FEBRERO!Q117+MARZO!Q117+ABRIL!Q117+MAYO!Q117+JUNIO!Q117+JULIO!Q117+AGOSTO!Q117+SEPTIEMBRE!Q117+OCTUBRE!Q117+NOVIEMBRE!Q117+DICIEMBRE!Q117</f>
        <v>0</v>
      </c>
      <c r="R117" s="216">
        <f>ENERO!R117+FEBRERO!R117+MARZO!R117+ABRIL!R117+MAYO!R117+JUNIO!R117+JULIO!R117+AGOSTO!R117+SEPTIEMBRE!R117+OCTUBRE!R117+NOVIEMBRE!R117+DICIEMBRE!R117</f>
        <v>0</v>
      </c>
      <c r="S117" s="240">
        <f>ENERO!S117+FEBRERO!S117+MARZO!S117+ABRIL!S117+MAYO!S117+JUNIO!S117+JULIO!S117+AGOSTO!S117+SEPTIEMBRE!S117+OCTUBRE!S117+NOVIEMBRE!S117+DICIEMBRE!S117</f>
        <v>0</v>
      </c>
      <c r="T117" s="160"/>
      <c r="U117" s="160"/>
      <c r="V117" s="160"/>
      <c r="W117" s="16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s="11" customFormat="1" ht="15.95" customHeight="1" x14ac:dyDescent="0.2">
      <c r="A118" s="420"/>
      <c r="B118" s="423" t="s">
        <v>106</v>
      </c>
      <c r="C118" s="424"/>
      <c r="D118" s="212">
        <f t="shared" si="13"/>
        <v>1</v>
      </c>
      <c r="E118" s="213">
        <f t="shared" si="14"/>
        <v>0</v>
      </c>
      <c r="F118" s="214">
        <f t="shared" si="14"/>
        <v>1</v>
      </c>
      <c r="G118" s="215">
        <f>ENERO!G118+FEBRERO!G118+MARZO!G118+ABRIL!G118+MAYO!G118+JUNIO!G118+JULIO!G118+AGOSTO!G118+SEPTIEMBRE!G118+OCTUBRE!G118+NOVIEMBRE!G118+DICIEMBRE!G118</f>
        <v>0</v>
      </c>
      <c r="H118" s="216">
        <f>ENERO!H118+FEBRERO!H118+MARZO!H118+ABRIL!H118+MAYO!H118+JUNIO!H118+JULIO!H118+AGOSTO!H118+SEPTIEMBRE!H118+OCTUBRE!H118+NOVIEMBRE!H118+DICIEMBRE!H118</f>
        <v>0</v>
      </c>
      <c r="I118" s="215">
        <f>ENERO!I118+FEBRERO!I118+MARZO!I118+ABRIL!I118+MAYO!I118+JUNIO!I118+JULIO!I118+AGOSTO!I118+SEPTIEMBRE!I118+OCTUBRE!I118+NOVIEMBRE!I118+DICIEMBRE!I118</f>
        <v>0</v>
      </c>
      <c r="J118" s="216">
        <f>ENERO!J118+FEBRERO!J118+MARZO!J118+ABRIL!J118+MAYO!J118+JUNIO!J118+JULIO!J118+AGOSTO!J118+SEPTIEMBRE!J118+OCTUBRE!J118+NOVIEMBRE!J118+DICIEMBRE!J118</f>
        <v>0</v>
      </c>
      <c r="K118" s="215">
        <f>ENERO!K118+FEBRERO!K118+MARZO!K118+ABRIL!K118+MAYO!K118+JUNIO!K118+JULIO!K118+AGOSTO!K118+SEPTIEMBRE!K118+OCTUBRE!K118+NOVIEMBRE!K118+DICIEMBRE!K118</f>
        <v>0</v>
      </c>
      <c r="L118" s="216">
        <f>ENERO!L118+FEBRERO!L118+MARZO!L118+ABRIL!L118+MAYO!L118+JUNIO!L118+JULIO!L118+AGOSTO!L118+SEPTIEMBRE!L118+OCTUBRE!L118+NOVIEMBRE!L118+DICIEMBRE!L118</f>
        <v>0</v>
      </c>
      <c r="M118" s="215">
        <f>ENERO!M118+FEBRERO!M118+MARZO!M118+ABRIL!M118+MAYO!M118+JUNIO!M118+JULIO!M118+AGOSTO!M118+SEPTIEMBRE!M118+OCTUBRE!M118+NOVIEMBRE!M118+DICIEMBRE!M118</f>
        <v>0</v>
      </c>
      <c r="N118" s="216">
        <f>ENERO!N118+FEBRERO!N118+MARZO!N118+ABRIL!N118+MAYO!N118+JUNIO!N118+JULIO!N118+AGOSTO!N118+SEPTIEMBRE!N118+OCTUBRE!N118+NOVIEMBRE!N118+DICIEMBRE!N118</f>
        <v>1</v>
      </c>
      <c r="O118" s="215">
        <f>ENERO!O118+FEBRERO!O118+MARZO!O118+ABRIL!O118+MAYO!O118+JUNIO!O118+JULIO!O118+AGOSTO!O118+SEPTIEMBRE!O118+OCTUBRE!O118+NOVIEMBRE!O118+DICIEMBRE!O118</f>
        <v>0</v>
      </c>
      <c r="P118" s="216">
        <f>ENERO!P118+FEBRERO!P118+MARZO!P118+ABRIL!P118+MAYO!P118+JUNIO!P118+JULIO!P118+AGOSTO!P118+SEPTIEMBRE!P118+OCTUBRE!P118+NOVIEMBRE!P118+DICIEMBRE!P118</f>
        <v>0</v>
      </c>
      <c r="Q118" s="215">
        <f>ENERO!Q118+FEBRERO!Q118+MARZO!Q118+ABRIL!Q118+MAYO!Q118+JUNIO!Q118+JULIO!Q118+AGOSTO!Q118+SEPTIEMBRE!Q118+OCTUBRE!Q118+NOVIEMBRE!Q118+DICIEMBRE!Q118</f>
        <v>0</v>
      </c>
      <c r="R118" s="216">
        <f>ENERO!R118+FEBRERO!R118+MARZO!R118+ABRIL!R118+MAYO!R118+JUNIO!R118+JULIO!R118+AGOSTO!R118+SEPTIEMBRE!R118+OCTUBRE!R118+NOVIEMBRE!R118+DICIEMBRE!R118</f>
        <v>0</v>
      </c>
      <c r="S118" s="240">
        <f>ENERO!S118+FEBRERO!S118+MARZO!S118+ABRIL!S118+MAYO!S118+JUNIO!S118+JULIO!S118+AGOSTO!S118+SEPTIEMBRE!S118+OCTUBRE!S118+NOVIEMBRE!S118+DICIEMBRE!S118</f>
        <v>0</v>
      </c>
      <c r="T118" s="160"/>
      <c r="U118" s="160"/>
      <c r="V118" s="160"/>
      <c r="W118" s="16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s="11" customFormat="1" ht="15.95" customHeight="1" x14ac:dyDescent="0.2">
      <c r="A119" s="420" t="s">
        <v>107</v>
      </c>
      <c r="B119" s="423" t="s">
        <v>108</v>
      </c>
      <c r="C119" s="424"/>
      <c r="D119" s="212">
        <f t="shared" si="13"/>
        <v>0</v>
      </c>
      <c r="E119" s="213">
        <f t="shared" si="14"/>
        <v>0</v>
      </c>
      <c r="F119" s="214">
        <f t="shared" si="14"/>
        <v>0</v>
      </c>
      <c r="G119" s="215">
        <f>ENERO!G119+FEBRERO!G119+MARZO!G119+ABRIL!G119+MAYO!G119+JUNIO!G119+JULIO!G119+AGOSTO!G119+SEPTIEMBRE!G119+OCTUBRE!G119+NOVIEMBRE!G119+DICIEMBRE!G119</f>
        <v>0</v>
      </c>
      <c r="H119" s="216">
        <f>ENERO!H119+FEBRERO!H119+MARZO!H119+ABRIL!H119+MAYO!H119+JUNIO!H119+JULIO!H119+AGOSTO!H119+SEPTIEMBRE!H119+OCTUBRE!H119+NOVIEMBRE!H119+DICIEMBRE!H119</f>
        <v>0</v>
      </c>
      <c r="I119" s="215">
        <f>ENERO!I119+FEBRERO!I119+MARZO!I119+ABRIL!I119+MAYO!I119+JUNIO!I119+JULIO!I119+AGOSTO!I119+SEPTIEMBRE!I119+OCTUBRE!I119+NOVIEMBRE!I119+DICIEMBRE!I119</f>
        <v>0</v>
      </c>
      <c r="J119" s="216">
        <f>ENERO!J119+FEBRERO!J119+MARZO!J119+ABRIL!J119+MAYO!J119+JUNIO!J119+JULIO!J119+AGOSTO!J119+SEPTIEMBRE!J119+OCTUBRE!J119+NOVIEMBRE!J119+DICIEMBRE!J119</f>
        <v>0</v>
      </c>
      <c r="K119" s="215">
        <f>ENERO!K119+FEBRERO!K119+MARZO!K119+ABRIL!K119+MAYO!K119+JUNIO!K119+JULIO!K119+AGOSTO!K119+SEPTIEMBRE!K119+OCTUBRE!K119+NOVIEMBRE!K119+DICIEMBRE!K119</f>
        <v>0</v>
      </c>
      <c r="L119" s="216">
        <f>ENERO!L119+FEBRERO!L119+MARZO!L119+ABRIL!L119+MAYO!L119+JUNIO!L119+JULIO!L119+AGOSTO!L119+SEPTIEMBRE!L119+OCTUBRE!L119+NOVIEMBRE!L119+DICIEMBRE!L119</f>
        <v>0</v>
      </c>
      <c r="M119" s="215">
        <f>ENERO!M119+FEBRERO!M119+MARZO!M119+ABRIL!M119+MAYO!M119+JUNIO!M119+JULIO!M119+AGOSTO!M119+SEPTIEMBRE!M119+OCTUBRE!M119+NOVIEMBRE!M119+DICIEMBRE!M119</f>
        <v>0</v>
      </c>
      <c r="N119" s="216">
        <f>ENERO!N119+FEBRERO!N119+MARZO!N119+ABRIL!N119+MAYO!N119+JUNIO!N119+JULIO!N119+AGOSTO!N119+SEPTIEMBRE!N119+OCTUBRE!N119+NOVIEMBRE!N119+DICIEMBRE!N119</f>
        <v>0</v>
      </c>
      <c r="O119" s="215">
        <f>ENERO!O119+FEBRERO!O119+MARZO!O119+ABRIL!O119+MAYO!O119+JUNIO!O119+JULIO!O119+AGOSTO!O119+SEPTIEMBRE!O119+OCTUBRE!O119+NOVIEMBRE!O119+DICIEMBRE!O119</f>
        <v>0</v>
      </c>
      <c r="P119" s="216">
        <f>ENERO!P119+FEBRERO!P119+MARZO!P119+ABRIL!P119+MAYO!P119+JUNIO!P119+JULIO!P119+AGOSTO!P119+SEPTIEMBRE!P119+OCTUBRE!P119+NOVIEMBRE!P119+DICIEMBRE!P119</f>
        <v>0</v>
      </c>
      <c r="Q119" s="215">
        <f>ENERO!Q119+FEBRERO!Q119+MARZO!Q119+ABRIL!Q119+MAYO!Q119+JUNIO!Q119+JULIO!Q119+AGOSTO!Q119+SEPTIEMBRE!Q119+OCTUBRE!Q119+NOVIEMBRE!Q119+DICIEMBRE!Q119</f>
        <v>0</v>
      </c>
      <c r="R119" s="216">
        <f>ENERO!R119+FEBRERO!R119+MARZO!R119+ABRIL!R119+MAYO!R119+JUNIO!R119+JULIO!R119+AGOSTO!R119+SEPTIEMBRE!R119+OCTUBRE!R119+NOVIEMBRE!R119+DICIEMBRE!R119</f>
        <v>0</v>
      </c>
      <c r="S119" s="240">
        <f>ENERO!S119+FEBRERO!S119+MARZO!S119+ABRIL!S119+MAYO!S119+JUNIO!S119+JULIO!S119+AGOSTO!S119+SEPTIEMBRE!S119+OCTUBRE!S119+NOVIEMBRE!S119+DICIEMBRE!S119</f>
        <v>0</v>
      </c>
      <c r="T119" s="160"/>
      <c r="U119" s="160"/>
      <c r="V119" s="160"/>
      <c r="W119" s="16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s="11" customFormat="1" ht="24.95" customHeight="1" x14ac:dyDescent="0.2">
      <c r="A120" s="420"/>
      <c r="B120" s="423" t="s">
        <v>109</v>
      </c>
      <c r="C120" s="424"/>
      <c r="D120" s="212">
        <f t="shared" si="13"/>
        <v>0</v>
      </c>
      <c r="E120" s="213">
        <f t="shared" si="14"/>
        <v>0</v>
      </c>
      <c r="F120" s="214">
        <f t="shared" si="14"/>
        <v>0</v>
      </c>
      <c r="G120" s="215">
        <f>ENERO!G120+FEBRERO!G120+MARZO!G120+ABRIL!G120+MAYO!G120+JUNIO!G120+JULIO!G120+AGOSTO!G120+SEPTIEMBRE!G120+OCTUBRE!G120+NOVIEMBRE!G120+DICIEMBRE!G120</f>
        <v>0</v>
      </c>
      <c r="H120" s="216">
        <f>ENERO!H120+FEBRERO!H120+MARZO!H120+ABRIL!H120+MAYO!H120+JUNIO!H120+JULIO!H120+AGOSTO!H120+SEPTIEMBRE!H120+OCTUBRE!H120+NOVIEMBRE!H120+DICIEMBRE!H120</f>
        <v>0</v>
      </c>
      <c r="I120" s="215">
        <f>ENERO!I120+FEBRERO!I120+MARZO!I120+ABRIL!I120+MAYO!I120+JUNIO!I120+JULIO!I120+AGOSTO!I120+SEPTIEMBRE!I120+OCTUBRE!I120+NOVIEMBRE!I120+DICIEMBRE!I120</f>
        <v>0</v>
      </c>
      <c r="J120" s="216">
        <f>ENERO!J120+FEBRERO!J120+MARZO!J120+ABRIL!J120+MAYO!J120+JUNIO!J120+JULIO!J120+AGOSTO!J120+SEPTIEMBRE!J120+OCTUBRE!J120+NOVIEMBRE!J120+DICIEMBRE!J120</f>
        <v>0</v>
      </c>
      <c r="K120" s="215">
        <f>ENERO!K120+FEBRERO!K120+MARZO!K120+ABRIL!K120+MAYO!K120+JUNIO!K120+JULIO!K120+AGOSTO!K120+SEPTIEMBRE!K120+OCTUBRE!K120+NOVIEMBRE!K120+DICIEMBRE!K120</f>
        <v>0</v>
      </c>
      <c r="L120" s="216">
        <f>ENERO!L120+FEBRERO!L120+MARZO!L120+ABRIL!L120+MAYO!L120+JUNIO!L120+JULIO!L120+AGOSTO!L120+SEPTIEMBRE!L120+OCTUBRE!L120+NOVIEMBRE!L120+DICIEMBRE!L120</f>
        <v>0</v>
      </c>
      <c r="M120" s="215">
        <f>ENERO!M120+FEBRERO!M120+MARZO!M120+ABRIL!M120+MAYO!M120+JUNIO!M120+JULIO!M120+AGOSTO!M120+SEPTIEMBRE!M120+OCTUBRE!M120+NOVIEMBRE!M120+DICIEMBRE!M120</f>
        <v>0</v>
      </c>
      <c r="N120" s="216">
        <f>ENERO!N120+FEBRERO!N120+MARZO!N120+ABRIL!N120+MAYO!N120+JUNIO!N120+JULIO!N120+AGOSTO!N120+SEPTIEMBRE!N120+OCTUBRE!N120+NOVIEMBRE!N120+DICIEMBRE!N120</f>
        <v>0</v>
      </c>
      <c r="O120" s="215">
        <f>ENERO!O120+FEBRERO!O120+MARZO!O120+ABRIL!O120+MAYO!O120+JUNIO!O120+JULIO!O120+AGOSTO!O120+SEPTIEMBRE!O120+OCTUBRE!O120+NOVIEMBRE!O120+DICIEMBRE!O120</f>
        <v>0</v>
      </c>
      <c r="P120" s="216">
        <f>ENERO!P120+FEBRERO!P120+MARZO!P120+ABRIL!P120+MAYO!P120+JUNIO!P120+JULIO!P120+AGOSTO!P120+SEPTIEMBRE!P120+OCTUBRE!P120+NOVIEMBRE!P120+DICIEMBRE!P120</f>
        <v>0</v>
      </c>
      <c r="Q120" s="215">
        <f>ENERO!Q120+FEBRERO!Q120+MARZO!Q120+ABRIL!Q120+MAYO!Q120+JUNIO!Q120+JULIO!Q120+AGOSTO!Q120+SEPTIEMBRE!Q120+OCTUBRE!Q120+NOVIEMBRE!Q120+DICIEMBRE!Q120</f>
        <v>0</v>
      </c>
      <c r="R120" s="216">
        <f>ENERO!R120+FEBRERO!R120+MARZO!R120+ABRIL!R120+MAYO!R120+JUNIO!R120+JULIO!R120+AGOSTO!R120+SEPTIEMBRE!R120+OCTUBRE!R120+NOVIEMBRE!R120+DICIEMBRE!R120</f>
        <v>0</v>
      </c>
      <c r="S120" s="240">
        <f>ENERO!S120+FEBRERO!S120+MARZO!S120+ABRIL!S120+MAYO!S120+JUNIO!S120+JULIO!S120+AGOSTO!S120+SEPTIEMBRE!S120+OCTUBRE!S120+NOVIEMBRE!S120+DICIEMBRE!S120</f>
        <v>0</v>
      </c>
      <c r="T120" s="160"/>
      <c r="U120" s="160"/>
      <c r="V120" s="160"/>
      <c r="W120" s="16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s="11" customFormat="1" ht="15.95" customHeight="1" x14ac:dyDescent="0.2">
      <c r="A121" s="420"/>
      <c r="B121" s="423" t="s">
        <v>110</v>
      </c>
      <c r="C121" s="424"/>
      <c r="D121" s="212">
        <f t="shared" si="13"/>
        <v>0</v>
      </c>
      <c r="E121" s="213">
        <f t="shared" si="14"/>
        <v>0</v>
      </c>
      <c r="F121" s="214">
        <f t="shared" si="14"/>
        <v>0</v>
      </c>
      <c r="G121" s="215">
        <f>ENERO!G121+FEBRERO!G121+MARZO!G121+ABRIL!G121+MAYO!G121+JUNIO!G121+JULIO!G121+AGOSTO!G121+SEPTIEMBRE!G121+OCTUBRE!G121+NOVIEMBRE!G121+DICIEMBRE!G121</f>
        <v>0</v>
      </c>
      <c r="H121" s="216">
        <f>ENERO!H121+FEBRERO!H121+MARZO!H121+ABRIL!H121+MAYO!H121+JUNIO!H121+JULIO!H121+AGOSTO!H121+SEPTIEMBRE!H121+OCTUBRE!H121+NOVIEMBRE!H121+DICIEMBRE!H121</f>
        <v>0</v>
      </c>
      <c r="I121" s="215">
        <f>ENERO!I121+FEBRERO!I121+MARZO!I121+ABRIL!I121+MAYO!I121+JUNIO!I121+JULIO!I121+AGOSTO!I121+SEPTIEMBRE!I121+OCTUBRE!I121+NOVIEMBRE!I121+DICIEMBRE!I121</f>
        <v>0</v>
      </c>
      <c r="J121" s="216">
        <f>ENERO!J121+FEBRERO!J121+MARZO!J121+ABRIL!J121+MAYO!J121+JUNIO!J121+JULIO!J121+AGOSTO!J121+SEPTIEMBRE!J121+OCTUBRE!J121+NOVIEMBRE!J121+DICIEMBRE!J121</f>
        <v>0</v>
      </c>
      <c r="K121" s="215">
        <f>ENERO!K121+FEBRERO!K121+MARZO!K121+ABRIL!K121+MAYO!K121+JUNIO!K121+JULIO!K121+AGOSTO!K121+SEPTIEMBRE!K121+OCTUBRE!K121+NOVIEMBRE!K121+DICIEMBRE!K121</f>
        <v>0</v>
      </c>
      <c r="L121" s="216">
        <f>ENERO!L121+FEBRERO!L121+MARZO!L121+ABRIL!L121+MAYO!L121+JUNIO!L121+JULIO!L121+AGOSTO!L121+SEPTIEMBRE!L121+OCTUBRE!L121+NOVIEMBRE!L121+DICIEMBRE!L121</f>
        <v>0</v>
      </c>
      <c r="M121" s="215">
        <f>ENERO!M121+FEBRERO!M121+MARZO!M121+ABRIL!M121+MAYO!M121+JUNIO!M121+JULIO!M121+AGOSTO!M121+SEPTIEMBRE!M121+OCTUBRE!M121+NOVIEMBRE!M121+DICIEMBRE!M121</f>
        <v>0</v>
      </c>
      <c r="N121" s="216">
        <f>ENERO!N121+FEBRERO!N121+MARZO!N121+ABRIL!N121+MAYO!N121+JUNIO!N121+JULIO!N121+AGOSTO!N121+SEPTIEMBRE!N121+OCTUBRE!N121+NOVIEMBRE!N121+DICIEMBRE!N121</f>
        <v>0</v>
      </c>
      <c r="O121" s="215">
        <f>ENERO!O121+FEBRERO!O121+MARZO!O121+ABRIL!O121+MAYO!O121+JUNIO!O121+JULIO!O121+AGOSTO!O121+SEPTIEMBRE!O121+OCTUBRE!O121+NOVIEMBRE!O121+DICIEMBRE!O121</f>
        <v>0</v>
      </c>
      <c r="P121" s="216">
        <f>ENERO!P121+FEBRERO!P121+MARZO!P121+ABRIL!P121+MAYO!P121+JUNIO!P121+JULIO!P121+AGOSTO!P121+SEPTIEMBRE!P121+OCTUBRE!P121+NOVIEMBRE!P121+DICIEMBRE!P121</f>
        <v>0</v>
      </c>
      <c r="Q121" s="215">
        <f>ENERO!Q121+FEBRERO!Q121+MARZO!Q121+ABRIL!Q121+MAYO!Q121+JUNIO!Q121+JULIO!Q121+AGOSTO!Q121+SEPTIEMBRE!Q121+OCTUBRE!Q121+NOVIEMBRE!Q121+DICIEMBRE!Q121</f>
        <v>0</v>
      </c>
      <c r="R121" s="216">
        <f>ENERO!R121+FEBRERO!R121+MARZO!R121+ABRIL!R121+MAYO!R121+JUNIO!R121+JULIO!R121+AGOSTO!R121+SEPTIEMBRE!R121+OCTUBRE!R121+NOVIEMBRE!R121+DICIEMBRE!R121</f>
        <v>0</v>
      </c>
      <c r="S121" s="240">
        <f>ENERO!S121+FEBRERO!S121+MARZO!S121+ABRIL!S121+MAYO!S121+JUNIO!S121+JULIO!S121+AGOSTO!S121+SEPTIEMBRE!S121+OCTUBRE!S121+NOVIEMBRE!S121+DICIEMBRE!S121</f>
        <v>0</v>
      </c>
      <c r="T121" s="160"/>
      <c r="U121" s="160"/>
      <c r="V121" s="160"/>
      <c r="W121" s="16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s="11" customFormat="1" ht="15.95" customHeight="1" x14ac:dyDescent="0.2">
      <c r="A122" s="425" t="s">
        <v>111</v>
      </c>
      <c r="B122" s="425"/>
      <c r="C122" s="424"/>
      <c r="D122" s="212">
        <f t="shared" si="13"/>
        <v>151</v>
      </c>
      <c r="E122" s="213">
        <f t="shared" si="14"/>
        <v>52</v>
      </c>
      <c r="F122" s="214">
        <f t="shared" si="14"/>
        <v>99</v>
      </c>
      <c r="G122" s="215">
        <f>ENERO!G122+FEBRERO!G122+MARZO!G122+ABRIL!G122+MAYO!G122+JUNIO!G122+JULIO!G122+AGOSTO!G122+SEPTIEMBRE!G122+OCTUBRE!G122+NOVIEMBRE!G122+DICIEMBRE!G122</f>
        <v>12</v>
      </c>
      <c r="H122" s="216">
        <f>ENERO!H122+FEBRERO!H122+MARZO!H122+ABRIL!H122+MAYO!H122+JUNIO!H122+JULIO!H122+AGOSTO!H122+SEPTIEMBRE!H122+OCTUBRE!H122+NOVIEMBRE!H122+DICIEMBRE!H122</f>
        <v>13</v>
      </c>
      <c r="I122" s="215">
        <f>ENERO!I122+FEBRERO!I122+MARZO!I122+ABRIL!I122+MAYO!I122+JUNIO!I122+JULIO!I122+AGOSTO!I122+SEPTIEMBRE!I122+OCTUBRE!I122+NOVIEMBRE!I122+DICIEMBRE!I122</f>
        <v>12</v>
      </c>
      <c r="J122" s="216">
        <f>ENERO!J122+FEBRERO!J122+MARZO!J122+ABRIL!J122+MAYO!J122+JUNIO!J122+JULIO!J122+AGOSTO!J122+SEPTIEMBRE!J122+OCTUBRE!J122+NOVIEMBRE!J122+DICIEMBRE!J122</f>
        <v>15</v>
      </c>
      <c r="K122" s="215">
        <f>ENERO!K122+FEBRERO!K122+MARZO!K122+ABRIL!K122+MAYO!K122+JUNIO!K122+JULIO!K122+AGOSTO!K122+SEPTIEMBRE!K122+OCTUBRE!K122+NOVIEMBRE!K122+DICIEMBRE!K122</f>
        <v>4</v>
      </c>
      <c r="L122" s="216">
        <f>ENERO!L122+FEBRERO!L122+MARZO!L122+ABRIL!L122+MAYO!L122+JUNIO!L122+JULIO!L122+AGOSTO!L122+SEPTIEMBRE!L122+OCTUBRE!L122+NOVIEMBRE!L122+DICIEMBRE!L122</f>
        <v>7</v>
      </c>
      <c r="M122" s="215">
        <f>ENERO!M122+FEBRERO!M122+MARZO!M122+ABRIL!M122+MAYO!M122+JUNIO!M122+JULIO!M122+AGOSTO!M122+SEPTIEMBRE!M122+OCTUBRE!M122+NOVIEMBRE!M122+DICIEMBRE!M122</f>
        <v>1</v>
      </c>
      <c r="N122" s="216">
        <f>ENERO!N122+FEBRERO!N122+MARZO!N122+ABRIL!N122+MAYO!N122+JUNIO!N122+JULIO!N122+AGOSTO!N122+SEPTIEMBRE!N122+OCTUBRE!N122+NOVIEMBRE!N122+DICIEMBRE!N122</f>
        <v>5</v>
      </c>
      <c r="O122" s="215">
        <f>ENERO!O122+FEBRERO!O122+MARZO!O122+ABRIL!O122+MAYO!O122+JUNIO!O122+JULIO!O122+AGOSTO!O122+SEPTIEMBRE!O122+OCTUBRE!O122+NOVIEMBRE!O122+DICIEMBRE!O122</f>
        <v>23</v>
      </c>
      <c r="P122" s="216">
        <f>ENERO!P122+FEBRERO!P122+MARZO!P122+ABRIL!P122+MAYO!P122+JUNIO!P122+JULIO!P122+AGOSTO!P122+SEPTIEMBRE!P122+OCTUBRE!P122+NOVIEMBRE!P122+DICIEMBRE!P122</f>
        <v>56</v>
      </c>
      <c r="Q122" s="215">
        <f>ENERO!Q122+FEBRERO!Q122+MARZO!Q122+ABRIL!Q122+MAYO!Q122+JUNIO!Q122+JULIO!Q122+AGOSTO!Q122+SEPTIEMBRE!Q122+OCTUBRE!Q122+NOVIEMBRE!Q122+DICIEMBRE!Q122</f>
        <v>0</v>
      </c>
      <c r="R122" s="216">
        <f>ENERO!R122+FEBRERO!R122+MARZO!R122+ABRIL!R122+MAYO!R122+JUNIO!R122+JULIO!R122+AGOSTO!R122+SEPTIEMBRE!R122+OCTUBRE!R122+NOVIEMBRE!R122+DICIEMBRE!R122</f>
        <v>3</v>
      </c>
      <c r="S122" s="240">
        <f>ENERO!S122+FEBRERO!S122+MARZO!S122+ABRIL!S122+MAYO!S122+JUNIO!S122+JULIO!S122+AGOSTO!S122+SEPTIEMBRE!S122+OCTUBRE!S122+NOVIEMBRE!S122+DICIEMBRE!S122</f>
        <v>0</v>
      </c>
      <c r="T122" s="160"/>
      <c r="U122" s="160"/>
      <c r="V122" s="160"/>
      <c r="W122" s="16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s="11" customFormat="1" ht="15.95" customHeight="1" x14ac:dyDescent="0.2">
      <c r="A123" s="425" t="s">
        <v>112</v>
      </c>
      <c r="B123" s="425"/>
      <c r="C123" s="424"/>
      <c r="D123" s="212">
        <f t="shared" si="13"/>
        <v>2</v>
      </c>
      <c r="E123" s="213">
        <f t="shared" si="14"/>
        <v>0</v>
      </c>
      <c r="F123" s="214">
        <f t="shared" si="14"/>
        <v>2</v>
      </c>
      <c r="G123" s="215">
        <f>ENERO!G123+FEBRERO!G123+MARZO!G123+ABRIL!G123+MAYO!G123+JUNIO!G123+JULIO!G123+AGOSTO!G123+SEPTIEMBRE!G123+OCTUBRE!G123+NOVIEMBRE!G123+DICIEMBRE!G123</f>
        <v>0</v>
      </c>
      <c r="H123" s="216">
        <f>ENERO!H123+FEBRERO!H123+MARZO!H123+ABRIL!H123+MAYO!H123+JUNIO!H123+JULIO!H123+AGOSTO!H123+SEPTIEMBRE!H123+OCTUBRE!H123+NOVIEMBRE!H123+DICIEMBRE!H123</f>
        <v>0</v>
      </c>
      <c r="I123" s="215">
        <f>ENERO!I123+FEBRERO!I123+MARZO!I123+ABRIL!I123+MAYO!I123+JUNIO!I123+JULIO!I123+AGOSTO!I123+SEPTIEMBRE!I123+OCTUBRE!I123+NOVIEMBRE!I123+DICIEMBRE!I123</f>
        <v>0</v>
      </c>
      <c r="J123" s="216">
        <f>ENERO!J123+FEBRERO!J123+MARZO!J123+ABRIL!J123+MAYO!J123+JUNIO!J123+JULIO!J123+AGOSTO!J123+SEPTIEMBRE!J123+OCTUBRE!J123+NOVIEMBRE!J123+DICIEMBRE!J123</f>
        <v>0</v>
      </c>
      <c r="K123" s="215">
        <f>ENERO!K123+FEBRERO!K123+MARZO!K123+ABRIL!K123+MAYO!K123+JUNIO!K123+JULIO!K123+AGOSTO!K123+SEPTIEMBRE!K123+OCTUBRE!K123+NOVIEMBRE!K123+DICIEMBRE!K123</f>
        <v>0</v>
      </c>
      <c r="L123" s="216">
        <f>ENERO!L123+FEBRERO!L123+MARZO!L123+ABRIL!L123+MAYO!L123+JUNIO!L123+JULIO!L123+AGOSTO!L123+SEPTIEMBRE!L123+OCTUBRE!L123+NOVIEMBRE!L123+DICIEMBRE!L123</f>
        <v>0</v>
      </c>
      <c r="M123" s="215">
        <f>ENERO!M123+FEBRERO!M123+MARZO!M123+ABRIL!M123+MAYO!M123+JUNIO!M123+JULIO!M123+AGOSTO!M123+SEPTIEMBRE!M123+OCTUBRE!M123+NOVIEMBRE!M123+DICIEMBRE!M123</f>
        <v>0</v>
      </c>
      <c r="N123" s="216">
        <f>ENERO!N123+FEBRERO!N123+MARZO!N123+ABRIL!N123+MAYO!N123+JUNIO!N123+JULIO!N123+AGOSTO!N123+SEPTIEMBRE!N123+OCTUBRE!N123+NOVIEMBRE!N123+DICIEMBRE!N123</f>
        <v>0</v>
      </c>
      <c r="O123" s="215">
        <f>ENERO!O123+FEBRERO!O123+MARZO!O123+ABRIL!O123+MAYO!O123+JUNIO!O123+JULIO!O123+AGOSTO!O123+SEPTIEMBRE!O123+OCTUBRE!O123+NOVIEMBRE!O123+DICIEMBRE!O123</f>
        <v>0</v>
      </c>
      <c r="P123" s="216">
        <f>ENERO!P123+FEBRERO!P123+MARZO!P123+ABRIL!P123+MAYO!P123+JUNIO!P123+JULIO!P123+AGOSTO!P123+SEPTIEMBRE!P123+OCTUBRE!P123+NOVIEMBRE!P123+DICIEMBRE!P123</f>
        <v>2</v>
      </c>
      <c r="Q123" s="215">
        <f>ENERO!Q123+FEBRERO!Q123+MARZO!Q123+ABRIL!Q123+MAYO!Q123+JUNIO!Q123+JULIO!Q123+AGOSTO!Q123+SEPTIEMBRE!Q123+OCTUBRE!Q123+NOVIEMBRE!Q123+DICIEMBRE!Q123</f>
        <v>0</v>
      </c>
      <c r="R123" s="216">
        <f>ENERO!R123+FEBRERO!R123+MARZO!R123+ABRIL!R123+MAYO!R123+JUNIO!R123+JULIO!R123+AGOSTO!R123+SEPTIEMBRE!R123+OCTUBRE!R123+NOVIEMBRE!R123+DICIEMBRE!R123</f>
        <v>0</v>
      </c>
      <c r="S123" s="240">
        <f>ENERO!S123+FEBRERO!S123+MARZO!S123+ABRIL!S123+MAYO!S123+JUNIO!S123+JULIO!S123+AGOSTO!S123+SEPTIEMBRE!S123+OCTUBRE!S123+NOVIEMBRE!S123+DICIEMBRE!S123</f>
        <v>0</v>
      </c>
      <c r="T123" s="160"/>
      <c r="U123" s="160"/>
      <c r="V123" s="160"/>
      <c r="W123" s="16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s="11" customFormat="1" ht="15.95" customHeight="1" x14ac:dyDescent="0.2">
      <c r="A124" s="425" t="s">
        <v>113</v>
      </c>
      <c r="B124" s="425"/>
      <c r="C124" s="424"/>
      <c r="D124" s="212">
        <f t="shared" si="13"/>
        <v>5</v>
      </c>
      <c r="E124" s="213">
        <f t="shared" si="14"/>
        <v>4</v>
      </c>
      <c r="F124" s="214">
        <f t="shared" si="14"/>
        <v>1</v>
      </c>
      <c r="G124" s="215">
        <f>ENERO!G124+FEBRERO!G124+MARZO!G124+ABRIL!G124+MAYO!G124+JUNIO!G124+JULIO!G124+AGOSTO!G124+SEPTIEMBRE!G124+OCTUBRE!G124+NOVIEMBRE!G124+DICIEMBRE!G124</f>
        <v>0</v>
      </c>
      <c r="H124" s="216">
        <f>ENERO!H124+FEBRERO!H124+MARZO!H124+ABRIL!H124+MAYO!H124+JUNIO!H124+JULIO!H124+AGOSTO!H124+SEPTIEMBRE!H124+OCTUBRE!H124+NOVIEMBRE!H124+DICIEMBRE!H124</f>
        <v>0</v>
      </c>
      <c r="I124" s="215">
        <f>ENERO!I124+FEBRERO!I124+MARZO!I124+ABRIL!I124+MAYO!I124+JUNIO!I124+JULIO!I124+AGOSTO!I124+SEPTIEMBRE!I124+OCTUBRE!I124+NOVIEMBRE!I124+DICIEMBRE!I124</f>
        <v>0</v>
      </c>
      <c r="J124" s="216">
        <f>ENERO!J124+FEBRERO!J124+MARZO!J124+ABRIL!J124+MAYO!J124+JUNIO!J124+JULIO!J124+AGOSTO!J124+SEPTIEMBRE!J124+OCTUBRE!J124+NOVIEMBRE!J124+DICIEMBRE!J124</f>
        <v>0</v>
      </c>
      <c r="K124" s="215">
        <f>ENERO!K124+FEBRERO!K124+MARZO!K124+ABRIL!K124+MAYO!K124+JUNIO!K124+JULIO!K124+AGOSTO!K124+SEPTIEMBRE!K124+OCTUBRE!K124+NOVIEMBRE!K124+DICIEMBRE!K124</f>
        <v>0</v>
      </c>
      <c r="L124" s="216">
        <f>ENERO!L124+FEBRERO!L124+MARZO!L124+ABRIL!L124+MAYO!L124+JUNIO!L124+JULIO!L124+AGOSTO!L124+SEPTIEMBRE!L124+OCTUBRE!L124+NOVIEMBRE!L124+DICIEMBRE!L124</f>
        <v>1</v>
      </c>
      <c r="M124" s="215">
        <f>ENERO!M124+FEBRERO!M124+MARZO!M124+ABRIL!M124+MAYO!M124+JUNIO!M124+JULIO!M124+AGOSTO!M124+SEPTIEMBRE!M124+OCTUBRE!M124+NOVIEMBRE!M124+DICIEMBRE!M124</f>
        <v>1</v>
      </c>
      <c r="N124" s="216">
        <f>ENERO!N124+FEBRERO!N124+MARZO!N124+ABRIL!N124+MAYO!N124+JUNIO!N124+JULIO!N124+AGOSTO!N124+SEPTIEMBRE!N124+OCTUBRE!N124+NOVIEMBRE!N124+DICIEMBRE!N124</f>
        <v>0</v>
      </c>
      <c r="O124" s="215">
        <f>ENERO!O124+FEBRERO!O124+MARZO!O124+ABRIL!O124+MAYO!O124+JUNIO!O124+JULIO!O124+AGOSTO!O124+SEPTIEMBRE!O124+OCTUBRE!O124+NOVIEMBRE!O124+DICIEMBRE!O124</f>
        <v>3</v>
      </c>
      <c r="P124" s="216">
        <f>ENERO!P124+FEBRERO!P124+MARZO!P124+ABRIL!P124+MAYO!P124+JUNIO!P124+JULIO!P124+AGOSTO!P124+SEPTIEMBRE!P124+OCTUBRE!P124+NOVIEMBRE!P124+DICIEMBRE!P124</f>
        <v>0</v>
      </c>
      <c r="Q124" s="215">
        <f>ENERO!Q124+FEBRERO!Q124+MARZO!Q124+ABRIL!Q124+MAYO!Q124+JUNIO!Q124+JULIO!Q124+AGOSTO!Q124+SEPTIEMBRE!Q124+OCTUBRE!Q124+NOVIEMBRE!Q124+DICIEMBRE!Q124</f>
        <v>0</v>
      </c>
      <c r="R124" s="216">
        <f>ENERO!R124+FEBRERO!R124+MARZO!R124+ABRIL!R124+MAYO!R124+JUNIO!R124+JULIO!R124+AGOSTO!R124+SEPTIEMBRE!R124+OCTUBRE!R124+NOVIEMBRE!R124+DICIEMBRE!R124</f>
        <v>0</v>
      </c>
      <c r="S124" s="240">
        <f>ENERO!S124+FEBRERO!S124+MARZO!S124+ABRIL!S124+MAYO!S124+JUNIO!S124+JULIO!S124+AGOSTO!S124+SEPTIEMBRE!S124+OCTUBRE!S124+NOVIEMBRE!S124+DICIEMBRE!S124</f>
        <v>0</v>
      </c>
      <c r="T124" s="160"/>
      <c r="U124" s="160"/>
      <c r="V124" s="160"/>
      <c r="W124" s="16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s="11" customFormat="1" ht="15.95" customHeight="1" x14ac:dyDescent="0.2">
      <c r="A125" s="425" t="s">
        <v>114</v>
      </c>
      <c r="B125" s="425"/>
      <c r="C125" s="424"/>
      <c r="D125" s="212">
        <f t="shared" si="13"/>
        <v>1</v>
      </c>
      <c r="E125" s="213">
        <f t="shared" si="14"/>
        <v>1</v>
      </c>
      <c r="F125" s="214">
        <f t="shared" si="14"/>
        <v>0</v>
      </c>
      <c r="G125" s="215">
        <f>ENERO!G125+FEBRERO!G125+MARZO!G125+ABRIL!G125+MAYO!G125+JUNIO!G125+JULIO!G125+AGOSTO!G125+SEPTIEMBRE!G125+OCTUBRE!G125+NOVIEMBRE!G125+DICIEMBRE!G125</f>
        <v>0</v>
      </c>
      <c r="H125" s="216">
        <f>ENERO!H125+FEBRERO!H125+MARZO!H125+ABRIL!H125+MAYO!H125+JUNIO!H125+JULIO!H125+AGOSTO!H125+SEPTIEMBRE!H125+OCTUBRE!H125+NOVIEMBRE!H125+DICIEMBRE!H125</f>
        <v>0</v>
      </c>
      <c r="I125" s="215">
        <f>ENERO!I125+FEBRERO!I125+MARZO!I125+ABRIL!I125+MAYO!I125+JUNIO!I125+JULIO!I125+AGOSTO!I125+SEPTIEMBRE!I125+OCTUBRE!I125+NOVIEMBRE!I125+DICIEMBRE!I125</f>
        <v>0</v>
      </c>
      <c r="J125" s="216">
        <f>ENERO!J125+FEBRERO!J125+MARZO!J125+ABRIL!J125+MAYO!J125+JUNIO!J125+JULIO!J125+AGOSTO!J125+SEPTIEMBRE!J125+OCTUBRE!J125+NOVIEMBRE!J125+DICIEMBRE!J125</f>
        <v>0</v>
      </c>
      <c r="K125" s="215">
        <f>ENERO!K125+FEBRERO!K125+MARZO!K125+ABRIL!K125+MAYO!K125+JUNIO!K125+JULIO!K125+AGOSTO!K125+SEPTIEMBRE!K125+OCTUBRE!K125+NOVIEMBRE!K125+DICIEMBRE!K125</f>
        <v>1</v>
      </c>
      <c r="L125" s="216">
        <f>ENERO!L125+FEBRERO!L125+MARZO!L125+ABRIL!L125+MAYO!L125+JUNIO!L125+JULIO!L125+AGOSTO!L125+SEPTIEMBRE!L125+OCTUBRE!L125+NOVIEMBRE!L125+DICIEMBRE!L125</f>
        <v>0</v>
      </c>
      <c r="M125" s="215">
        <f>ENERO!M125+FEBRERO!M125+MARZO!M125+ABRIL!M125+MAYO!M125+JUNIO!M125+JULIO!M125+AGOSTO!M125+SEPTIEMBRE!M125+OCTUBRE!M125+NOVIEMBRE!M125+DICIEMBRE!M125</f>
        <v>0</v>
      </c>
      <c r="N125" s="216">
        <f>ENERO!N125+FEBRERO!N125+MARZO!N125+ABRIL!N125+MAYO!N125+JUNIO!N125+JULIO!N125+AGOSTO!N125+SEPTIEMBRE!N125+OCTUBRE!N125+NOVIEMBRE!N125+DICIEMBRE!N125</f>
        <v>0</v>
      </c>
      <c r="O125" s="215">
        <f>ENERO!O125+FEBRERO!O125+MARZO!O125+ABRIL!O125+MAYO!O125+JUNIO!O125+JULIO!O125+AGOSTO!O125+SEPTIEMBRE!O125+OCTUBRE!O125+NOVIEMBRE!O125+DICIEMBRE!O125</f>
        <v>0</v>
      </c>
      <c r="P125" s="216">
        <f>ENERO!P125+FEBRERO!P125+MARZO!P125+ABRIL!P125+MAYO!P125+JUNIO!P125+JULIO!P125+AGOSTO!P125+SEPTIEMBRE!P125+OCTUBRE!P125+NOVIEMBRE!P125+DICIEMBRE!P125</f>
        <v>0</v>
      </c>
      <c r="Q125" s="215">
        <f>ENERO!Q125+FEBRERO!Q125+MARZO!Q125+ABRIL!Q125+MAYO!Q125+JUNIO!Q125+JULIO!Q125+AGOSTO!Q125+SEPTIEMBRE!Q125+OCTUBRE!Q125+NOVIEMBRE!Q125+DICIEMBRE!Q125</f>
        <v>0</v>
      </c>
      <c r="R125" s="216">
        <f>ENERO!R125+FEBRERO!R125+MARZO!R125+ABRIL!R125+MAYO!R125+JUNIO!R125+JULIO!R125+AGOSTO!R125+SEPTIEMBRE!R125+OCTUBRE!R125+NOVIEMBRE!R125+DICIEMBRE!R125</f>
        <v>0</v>
      </c>
      <c r="S125" s="240">
        <f>ENERO!S125+FEBRERO!S125+MARZO!S125+ABRIL!S125+MAYO!S125+JUNIO!S125+JULIO!S125+AGOSTO!S125+SEPTIEMBRE!S125+OCTUBRE!S125+NOVIEMBRE!S125+DICIEMBRE!S125</f>
        <v>0</v>
      </c>
      <c r="T125" s="160"/>
      <c r="U125" s="160"/>
      <c r="V125" s="160"/>
      <c r="W125" s="16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s="11" customFormat="1" ht="15.95" customHeight="1" x14ac:dyDescent="0.2">
      <c r="A126" s="431" t="s">
        <v>115</v>
      </c>
      <c r="B126" s="431"/>
      <c r="C126" s="432"/>
      <c r="D126" s="223">
        <f t="shared" si="13"/>
        <v>56</v>
      </c>
      <c r="E126" s="224">
        <f t="shared" si="14"/>
        <v>44</v>
      </c>
      <c r="F126" s="225">
        <f t="shared" si="14"/>
        <v>12</v>
      </c>
      <c r="G126" s="215">
        <f>ENERO!G126+FEBRERO!G126+MARZO!G126+ABRIL!G126+MAYO!G126+JUNIO!G126+JULIO!G126+AGOSTO!G126+SEPTIEMBRE!G126+OCTUBRE!G126+NOVIEMBRE!G126+DICIEMBRE!G126</f>
        <v>27</v>
      </c>
      <c r="H126" s="216">
        <f>ENERO!H126+FEBRERO!H126+MARZO!H126+ABRIL!H126+MAYO!H126+JUNIO!H126+JULIO!H126+AGOSTO!H126+SEPTIEMBRE!H126+OCTUBRE!H126+NOVIEMBRE!H126+DICIEMBRE!H126</f>
        <v>8</v>
      </c>
      <c r="I126" s="215">
        <f>ENERO!I126+FEBRERO!I126+MARZO!I126+ABRIL!I126+MAYO!I126+JUNIO!I126+JULIO!I126+AGOSTO!I126+SEPTIEMBRE!I126+OCTUBRE!I126+NOVIEMBRE!I126+DICIEMBRE!I126</f>
        <v>16</v>
      </c>
      <c r="J126" s="216">
        <f>ENERO!J126+FEBRERO!J126+MARZO!J126+ABRIL!J126+MAYO!J126+JUNIO!J126+JULIO!J126+AGOSTO!J126+SEPTIEMBRE!J126+OCTUBRE!J126+NOVIEMBRE!J126+DICIEMBRE!J126</f>
        <v>4</v>
      </c>
      <c r="K126" s="215">
        <f>ENERO!K126+FEBRERO!K126+MARZO!K126+ABRIL!K126+MAYO!K126+JUNIO!K126+JULIO!K126+AGOSTO!K126+SEPTIEMBRE!K126+OCTUBRE!K126+NOVIEMBRE!K126+DICIEMBRE!K126</f>
        <v>1</v>
      </c>
      <c r="L126" s="216">
        <f>ENERO!L126+FEBRERO!L126+MARZO!L126+ABRIL!L126+MAYO!L126+JUNIO!L126+JULIO!L126+AGOSTO!L126+SEPTIEMBRE!L126+OCTUBRE!L126+NOVIEMBRE!L126+DICIEMBRE!L126</f>
        <v>0</v>
      </c>
      <c r="M126" s="215">
        <f>ENERO!M126+FEBRERO!M126+MARZO!M126+ABRIL!M126+MAYO!M126+JUNIO!M126+JULIO!M126+AGOSTO!M126+SEPTIEMBRE!M126+OCTUBRE!M126+NOVIEMBRE!M126+DICIEMBRE!M126</f>
        <v>0</v>
      </c>
      <c r="N126" s="216">
        <f>ENERO!N126+FEBRERO!N126+MARZO!N126+ABRIL!N126+MAYO!N126+JUNIO!N126+JULIO!N126+AGOSTO!N126+SEPTIEMBRE!N126+OCTUBRE!N126+NOVIEMBRE!N126+DICIEMBRE!N126</f>
        <v>0</v>
      </c>
      <c r="O126" s="215">
        <f>ENERO!O126+FEBRERO!O126+MARZO!O126+ABRIL!O126+MAYO!O126+JUNIO!O126+JULIO!O126+AGOSTO!O126+SEPTIEMBRE!O126+OCTUBRE!O126+NOVIEMBRE!O126+DICIEMBRE!O126</f>
        <v>0</v>
      </c>
      <c r="P126" s="216">
        <f>ENERO!P126+FEBRERO!P126+MARZO!P126+ABRIL!P126+MAYO!P126+JUNIO!P126+JULIO!P126+AGOSTO!P126+SEPTIEMBRE!P126+OCTUBRE!P126+NOVIEMBRE!P126+DICIEMBRE!P126</f>
        <v>0</v>
      </c>
      <c r="Q126" s="215">
        <f>ENERO!Q126+FEBRERO!Q126+MARZO!Q126+ABRIL!Q126+MAYO!Q126+JUNIO!Q126+JULIO!Q126+AGOSTO!Q126+SEPTIEMBRE!Q126+OCTUBRE!Q126+NOVIEMBRE!Q126+DICIEMBRE!Q126</f>
        <v>0</v>
      </c>
      <c r="R126" s="216">
        <f>ENERO!R126+FEBRERO!R126+MARZO!R126+ABRIL!R126+MAYO!R126+JUNIO!R126+JULIO!R126+AGOSTO!R126+SEPTIEMBRE!R126+OCTUBRE!R126+NOVIEMBRE!R126+DICIEMBRE!R126</f>
        <v>0</v>
      </c>
      <c r="S126" s="240">
        <f>ENERO!S126+FEBRERO!S126+MARZO!S126+ABRIL!S126+MAYO!S126+JUNIO!S126+JULIO!S126+AGOSTO!S126+SEPTIEMBRE!S126+OCTUBRE!S126+NOVIEMBRE!S126+DICIEMBRE!S126</f>
        <v>0</v>
      </c>
      <c r="T126" s="160"/>
      <c r="U126" s="160"/>
      <c r="V126" s="160"/>
      <c r="W126" s="16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s="11" customFormat="1" ht="24.95" customHeight="1" x14ac:dyDescent="0.2">
      <c r="A127" s="431" t="s">
        <v>116</v>
      </c>
      <c r="B127" s="431"/>
      <c r="C127" s="432"/>
      <c r="D127" s="223">
        <f t="shared" si="13"/>
        <v>135</v>
      </c>
      <c r="E127" s="224">
        <f t="shared" si="14"/>
        <v>73</v>
      </c>
      <c r="F127" s="225">
        <f t="shared" si="14"/>
        <v>62</v>
      </c>
      <c r="G127" s="215">
        <f>ENERO!G127+FEBRERO!G127+MARZO!G127+ABRIL!G127+MAYO!G127+JUNIO!G127+JULIO!G127+AGOSTO!G127+SEPTIEMBRE!G127+OCTUBRE!G127+NOVIEMBRE!G127+DICIEMBRE!G127</f>
        <v>22</v>
      </c>
      <c r="H127" s="216">
        <f>ENERO!H127+FEBRERO!H127+MARZO!H127+ABRIL!H127+MAYO!H127+JUNIO!H127+JULIO!H127+AGOSTO!H127+SEPTIEMBRE!H127+OCTUBRE!H127+NOVIEMBRE!H127+DICIEMBRE!H127</f>
        <v>12</v>
      </c>
      <c r="I127" s="215">
        <f>ENERO!I127+FEBRERO!I127+MARZO!I127+ABRIL!I127+MAYO!I127+JUNIO!I127+JULIO!I127+AGOSTO!I127+SEPTIEMBRE!I127+OCTUBRE!I127+NOVIEMBRE!I127+DICIEMBRE!I127</f>
        <v>27</v>
      </c>
      <c r="J127" s="216">
        <f>ENERO!J127+FEBRERO!J127+MARZO!J127+ABRIL!J127+MAYO!J127+JUNIO!J127+JULIO!J127+AGOSTO!J127+SEPTIEMBRE!J127+OCTUBRE!J127+NOVIEMBRE!J127+DICIEMBRE!J127</f>
        <v>24</v>
      </c>
      <c r="K127" s="215">
        <f>ENERO!K127+FEBRERO!K127+MARZO!K127+ABRIL!K127+MAYO!K127+JUNIO!K127+JULIO!K127+AGOSTO!K127+SEPTIEMBRE!K127+OCTUBRE!K127+NOVIEMBRE!K127+DICIEMBRE!K127</f>
        <v>21</v>
      </c>
      <c r="L127" s="216">
        <f>ENERO!L127+FEBRERO!L127+MARZO!L127+ABRIL!L127+MAYO!L127+JUNIO!L127+JULIO!L127+AGOSTO!L127+SEPTIEMBRE!L127+OCTUBRE!L127+NOVIEMBRE!L127+DICIEMBRE!L127</f>
        <v>26</v>
      </c>
      <c r="M127" s="215">
        <f>ENERO!M127+FEBRERO!M127+MARZO!M127+ABRIL!M127+MAYO!M127+JUNIO!M127+JULIO!M127+AGOSTO!M127+SEPTIEMBRE!M127+OCTUBRE!M127+NOVIEMBRE!M127+DICIEMBRE!M127</f>
        <v>3</v>
      </c>
      <c r="N127" s="216">
        <f>ENERO!N127+FEBRERO!N127+MARZO!N127+ABRIL!N127+MAYO!N127+JUNIO!N127+JULIO!N127+AGOSTO!N127+SEPTIEMBRE!N127+OCTUBRE!N127+NOVIEMBRE!N127+DICIEMBRE!N127</f>
        <v>0</v>
      </c>
      <c r="O127" s="215">
        <f>ENERO!O127+FEBRERO!O127+MARZO!O127+ABRIL!O127+MAYO!O127+JUNIO!O127+JULIO!O127+AGOSTO!O127+SEPTIEMBRE!O127+OCTUBRE!O127+NOVIEMBRE!O127+DICIEMBRE!O127</f>
        <v>0</v>
      </c>
      <c r="P127" s="216">
        <f>ENERO!P127+FEBRERO!P127+MARZO!P127+ABRIL!P127+MAYO!P127+JUNIO!P127+JULIO!P127+AGOSTO!P127+SEPTIEMBRE!P127+OCTUBRE!P127+NOVIEMBRE!P127+DICIEMBRE!P127</f>
        <v>0</v>
      </c>
      <c r="Q127" s="215">
        <f>ENERO!Q127+FEBRERO!Q127+MARZO!Q127+ABRIL!Q127+MAYO!Q127+JUNIO!Q127+JULIO!Q127+AGOSTO!Q127+SEPTIEMBRE!Q127+OCTUBRE!Q127+NOVIEMBRE!Q127+DICIEMBRE!Q127</f>
        <v>0</v>
      </c>
      <c r="R127" s="216">
        <f>ENERO!R127+FEBRERO!R127+MARZO!R127+ABRIL!R127+MAYO!R127+JUNIO!R127+JULIO!R127+AGOSTO!R127+SEPTIEMBRE!R127+OCTUBRE!R127+NOVIEMBRE!R127+DICIEMBRE!R127</f>
        <v>0</v>
      </c>
      <c r="S127" s="240">
        <f>ENERO!S127+FEBRERO!S127+MARZO!S127+ABRIL!S127+MAYO!S127+JUNIO!S127+JULIO!S127+AGOSTO!S127+SEPTIEMBRE!S127+OCTUBRE!S127+NOVIEMBRE!S127+DICIEMBRE!S127</f>
        <v>0</v>
      </c>
      <c r="T127" s="160"/>
      <c r="U127" s="160"/>
      <c r="V127" s="160"/>
      <c r="W127" s="16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s="11" customFormat="1" ht="15.95" customHeight="1" x14ac:dyDescent="0.2">
      <c r="A128" s="425" t="s">
        <v>117</v>
      </c>
      <c r="B128" s="425"/>
      <c r="C128" s="424"/>
      <c r="D128" s="212">
        <f t="shared" si="13"/>
        <v>82</v>
      </c>
      <c r="E128" s="213">
        <f t="shared" si="14"/>
        <v>39</v>
      </c>
      <c r="F128" s="214">
        <f t="shared" si="14"/>
        <v>43</v>
      </c>
      <c r="G128" s="215">
        <f>ENERO!G128+FEBRERO!G128+MARZO!G128+ABRIL!G128+MAYO!G128+JUNIO!G128+JULIO!G128+AGOSTO!G128+SEPTIEMBRE!G128+OCTUBRE!G128+NOVIEMBRE!G128+DICIEMBRE!G128</f>
        <v>20</v>
      </c>
      <c r="H128" s="216">
        <f>ENERO!H128+FEBRERO!H128+MARZO!H128+ABRIL!H128+MAYO!H128+JUNIO!H128+JULIO!H128+AGOSTO!H128+SEPTIEMBRE!H128+OCTUBRE!H128+NOVIEMBRE!H128+DICIEMBRE!H128</f>
        <v>16</v>
      </c>
      <c r="I128" s="215">
        <f>ENERO!I128+FEBRERO!I128+MARZO!I128+ABRIL!I128+MAYO!I128+JUNIO!I128+JULIO!I128+AGOSTO!I128+SEPTIEMBRE!I128+OCTUBRE!I128+NOVIEMBRE!I128+DICIEMBRE!I128</f>
        <v>1</v>
      </c>
      <c r="J128" s="216">
        <f>ENERO!J128+FEBRERO!J128+MARZO!J128+ABRIL!J128+MAYO!J128+JUNIO!J128+JULIO!J128+AGOSTO!J128+SEPTIEMBRE!J128+OCTUBRE!J128+NOVIEMBRE!J128+DICIEMBRE!J128</f>
        <v>6</v>
      </c>
      <c r="K128" s="215">
        <f>ENERO!K128+FEBRERO!K128+MARZO!K128+ABRIL!K128+MAYO!K128+JUNIO!K128+JULIO!K128+AGOSTO!K128+SEPTIEMBRE!K128+OCTUBRE!K128+NOVIEMBRE!K128+DICIEMBRE!K128</f>
        <v>5</v>
      </c>
      <c r="L128" s="216">
        <f>ENERO!L128+FEBRERO!L128+MARZO!L128+ABRIL!L128+MAYO!L128+JUNIO!L128+JULIO!L128+AGOSTO!L128+SEPTIEMBRE!L128+OCTUBRE!L128+NOVIEMBRE!L128+DICIEMBRE!L128</f>
        <v>1</v>
      </c>
      <c r="M128" s="215">
        <f>ENERO!M128+FEBRERO!M128+MARZO!M128+ABRIL!M128+MAYO!M128+JUNIO!M128+JULIO!M128+AGOSTO!M128+SEPTIEMBRE!M128+OCTUBRE!M128+NOVIEMBRE!M128+DICIEMBRE!M128</f>
        <v>1</v>
      </c>
      <c r="N128" s="216">
        <f>ENERO!N128+FEBRERO!N128+MARZO!N128+ABRIL!N128+MAYO!N128+JUNIO!N128+JULIO!N128+AGOSTO!N128+SEPTIEMBRE!N128+OCTUBRE!N128+NOVIEMBRE!N128+DICIEMBRE!N128</f>
        <v>2</v>
      </c>
      <c r="O128" s="215">
        <f>ENERO!O128+FEBRERO!O128+MARZO!O128+ABRIL!O128+MAYO!O128+JUNIO!O128+JULIO!O128+AGOSTO!O128+SEPTIEMBRE!O128+OCTUBRE!O128+NOVIEMBRE!O128+DICIEMBRE!O128</f>
        <v>10</v>
      </c>
      <c r="P128" s="216">
        <f>ENERO!P128+FEBRERO!P128+MARZO!P128+ABRIL!P128+MAYO!P128+JUNIO!P128+JULIO!P128+AGOSTO!P128+SEPTIEMBRE!P128+OCTUBRE!P128+NOVIEMBRE!P128+DICIEMBRE!P128</f>
        <v>18</v>
      </c>
      <c r="Q128" s="215">
        <f>ENERO!Q128+FEBRERO!Q128+MARZO!Q128+ABRIL!Q128+MAYO!Q128+JUNIO!Q128+JULIO!Q128+AGOSTO!Q128+SEPTIEMBRE!Q128+OCTUBRE!Q128+NOVIEMBRE!Q128+DICIEMBRE!Q128</f>
        <v>2</v>
      </c>
      <c r="R128" s="216">
        <f>ENERO!R128+FEBRERO!R128+MARZO!R128+ABRIL!R128+MAYO!R128+JUNIO!R128+JULIO!R128+AGOSTO!R128+SEPTIEMBRE!R128+OCTUBRE!R128+NOVIEMBRE!R128+DICIEMBRE!R128</f>
        <v>0</v>
      </c>
      <c r="S128" s="240">
        <f>ENERO!S128+FEBRERO!S128+MARZO!S128+ABRIL!S128+MAYO!S128+JUNIO!S128+JULIO!S128+AGOSTO!S128+SEPTIEMBRE!S128+OCTUBRE!S128+NOVIEMBRE!S128+DICIEMBRE!S128</f>
        <v>0</v>
      </c>
      <c r="T128" s="160"/>
      <c r="U128" s="160"/>
      <c r="V128" s="160"/>
      <c r="W128" s="16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s="11" customFormat="1" ht="15.95" customHeight="1" x14ac:dyDescent="0.2">
      <c r="A129" s="433" t="s">
        <v>118</v>
      </c>
      <c r="B129" s="433"/>
      <c r="C129" s="434"/>
      <c r="D129" s="226">
        <f t="shared" si="13"/>
        <v>8</v>
      </c>
      <c r="E129" s="227">
        <f t="shared" si="14"/>
        <v>2</v>
      </c>
      <c r="F129" s="228">
        <f t="shared" si="14"/>
        <v>6</v>
      </c>
      <c r="G129" s="229">
        <f>ENERO!G129+FEBRERO!G129+MARZO!G129+ABRIL!G129+MAYO!G129+JUNIO!G129+JULIO!G129+AGOSTO!G129+SEPTIEMBRE!G129+OCTUBRE!G129+NOVIEMBRE!G129+DICIEMBRE!G129</f>
        <v>0</v>
      </c>
      <c r="H129" s="230">
        <f>ENERO!H129+FEBRERO!H129+MARZO!H129+ABRIL!H129+MAYO!H129+JUNIO!H129+JULIO!H129+AGOSTO!H129+SEPTIEMBRE!H129+OCTUBRE!H129+NOVIEMBRE!H129+DICIEMBRE!H129</f>
        <v>0</v>
      </c>
      <c r="I129" s="229">
        <f>ENERO!I129+FEBRERO!I129+MARZO!I129+ABRIL!I129+MAYO!I129+JUNIO!I129+JULIO!I129+AGOSTO!I129+SEPTIEMBRE!I129+OCTUBRE!I129+NOVIEMBRE!I129+DICIEMBRE!I129</f>
        <v>0</v>
      </c>
      <c r="J129" s="230">
        <f>ENERO!J129+FEBRERO!J129+MARZO!J129+ABRIL!J129+MAYO!J129+JUNIO!J129+JULIO!J129+AGOSTO!J129+SEPTIEMBRE!J129+OCTUBRE!J129+NOVIEMBRE!J129+DICIEMBRE!J129</f>
        <v>0</v>
      </c>
      <c r="K129" s="229">
        <f>ENERO!K129+FEBRERO!K129+MARZO!K129+ABRIL!K129+MAYO!K129+JUNIO!K129+JULIO!K129+AGOSTO!K129+SEPTIEMBRE!K129+OCTUBRE!K129+NOVIEMBRE!K129+DICIEMBRE!K129</f>
        <v>0</v>
      </c>
      <c r="L129" s="230">
        <f>ENERO!L129+FEBRERO!L129+MARZO!L129+ABRIL!L129+MAYO!L129+JUNIO!L129+JULIO!L129+AGOSTO!L129+SEPTIEMBRE!L129+OCTUBRE!L129+NOVIEMBRE!L129+DICIEMBRE!L129</f>
        <v>3</v>
      </c>
      <c r="M129" s="229">
        <f>ENERO!M129+FEBRERO!M129+MARZO!M129+ABRIL!M129+MAYO!M129+JUNIO!M129+JULIO!M129+AGOSTO!M129+SEPTIEMBRE!M129+OCTUBRE!M129+NOVIEMBRE!M129+DICIEMBRE!M129</f>
        <v>0</v>
      </c>
      <c r="N129" s="230">
        <f>ENERO!N129+FEBRERO!N129+MARZO!N129+ABRIL!N129+MAYO!N129+JUNIO!N129+JULIO!N129+AGOSTO!N129+SEPTIEMBRE!N129+OCTUBRE!N129+NOVIEMBRE!N129+DICIEMBRE!N129</f>
        <v>1</v>
      </c>
      <c r="O129" s="229">
        <f>ENERO!O129+FEBRERO!O129+MARZO!O129+ABRIL!O129+MAYO!O129+JUNIO!O129+JULIO!O129+AGOSTO!O129+SEPTIEMBRE!O129+OCTUBRE!O129+NOVIEMBRE!O129+DICIEMBRE!O129</f>
        <v>1</v>
      </c>
      <c r="P129" s="230">
        <f>ENERO!P129+FEBRERO!P129+MARZO!P129+ABRIL!P129+MAYO!P129+JUNIO!P129+JULIO!P129+AGOSTO!P129+SEPTIEMBRE!P129+OCTUBRE!P129+NOVIEMBRE!P129+DICIEMBRE!P129</f>
        <v>2</v>
      </c>
      <c r="Q129" s="229">
        <f>ENERO!Q129+FEBRERO!Q129+MARZO!Q129+ABRIL!Q129+MAYO!Q129+JUNIO!Q129+JULIO!Q129+AGOSTO!Q129+SEPTIEMBRE!Q129+OCTUBRE!Q129+NOVIEMBRE!Q129+DICIEMBRE!Q129</f>
        <v>1</v>
      </c>
      <c r="R129" s="230">
        <f>ENERO!R129+FEBRERO!R129+MARZO!R129+ABRIL!R129+MAYO!R129+JUNIO!R129+JULIO!R129+AGOSTO!R129+SEPTIEMBRE!R129+OCTUBRE!R129+NOVIEMBRE!R129+DICIEMBRE!R129</f>
        <v>0</v>
      </c>
      <c r="S129" s="245">
        <f>ENERO!S129+FEBRERO!S129+MARZO!S129+ABRIL!S129+MAYO!S129+JUNIO!S129+JULIO!S129+AGOSTO!S129+SEPTIEMBRE!S129+OCTUBRE!S129+NOVIEMBRE!S129+DICIEMBRE!S129</f>
        <v>0</v>
      </c>
      <c r="T129" s="160"/>
      <c r="U129" s="160"/>
      <c r="V129" s="160"/>
      <c r="W129" s="16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s="11" customFormat="1" ht="15.95" customHeight="1" x14ac:dyDescent="0.2">
      <c r="A130" s="438" t="s">
        <v>119</v>
      </c>
      <c r="B130" s="438"/>
      <c r="C130" s="439"/>
      <c r="D130" s="231">
        <f t="shared" si="13"/>
        <v>9</v>
      </c>
      <c r="E130" s="232">
        <f t="shared" si="14"/>
        <v>8</v>
      </c>
      <c r="F130" s="233">
        <f t="shared" si="14"/>
        <v>1</v>
      </c>
      <c r="G130" s="234">
        <f>ENERO!G130+FEBRERO!G130+MARZO!G130+ABRIL!G130+MAYO!G130+JUNIO!G130+JULIO!G130+AGOSTO!G130+SEPTIEMBRE!G130+OCTUBRE!G130+NOVIEMBRE!G130+DICIEMBRE!G130</f>
        <v>7</v>
      </c>
      <c r="H130" s="235">
        <f>ENERO!H130+FEBRERO!H130+MARZO!H130+ABRIL!H130+MAYO!H130+JUNIO!H130+JULIO!H130+AGOSTO!H130+SEPTIEMBRE!H130+OCTUBRE!H130+NOVIEMBRE!H130+DICIEMBRE!H130</f>
        <v>0</v>
      </c>
      <c r="I130" s="234">
        <f>ENERO!I130+FEBRERO!I130+MARZO!I130+ABRIL!I130+MAYO!I130+JUNIO!I130+JULIO!I130+AGOSTO!I130+SEPTIEMBRE!I130+OCTUBRE!I130+NOVIEMBRE!I130+DICIEMBRE!I130</f>
        <v>1</v>
      </c>
      <c r="J130" s="235">
        <f>ENERO!J130+FEBRERO!J130+MARZO!J130+ABRIL!J130+MAYO!J130+JUNIO!J130+JULIO!J130+AGOSTO!J130+SEPTIEMBRE!J130+OCTUBRE!J130+NOVIEMBRE!J130+DICIEMBRE!J130</f>
        <v>0</v>
      </c>
      <c r="K130" s="234">
        <f>ENERO!K130+FEBRERO!K130+MARZO!K130+ABRIL!K130+MAYO!K130+JUNIO!K130+JULIO!K130+AGOSTO!K130+SEPTIEMBRE!K130+OCTUBRE!K130+NOVIEMBRE!K130+DICIEMBRE!K130</f>
        <v>0</v>
      </c>
      <c r="L130" s="235">
        <f>ENERO!L130+FEBRERO!L130+MARZO!L130+ABRIL!L130+MAYO!L130+JUNIO!L130+JULIO!L130+AGOSTO!L130+SEPTIEMBRE!L130+OCTUBRE!L130+NOVIEMBRE!L130+DICIEMBRE!L130</f>
        <v>0</v>
      </c>
      <c r="M130" s="234">
        <f>ENERO!M130+FEBRERO!M130+MARZO!M130+ABRIL!M130+MAYO!M130+JUNIO!M130+JULIO!M130+AGOSTO!M130+SEPTIEMBRE!M130+OCTUBRE!M130+NOVIEMBRE!M130+DICIEMBRE!M130</f>
        <v>0</v>
      </c>
      <c r="N130" s="235">
        <f>ENERO!N130+FEBRERO!N130+MARZO!N130+ABRIL!N130+MAYO!N130+JUNIO!N130+JULIO!N130+AGOSTO!N130+SEPTIEMBRE!N130+OCTUBRE!N130+NOVIEMBRE!N130+DICIEMBRE!N130</f>
        <v>0</v>
      </c>
      <c r="O130" s="234">
        <f>ENERO!O130+FEBRERO!O130+MARZO!O130+ABRIL!O130+MAYO!O130+JUNIO!O130+JULIO!O130+AGOSTO!O130+SEPTIEMBRE!O130+OCTUBRE!O130+NOVIEMBRE!O130+DICIEMBRE!O130</f>
        <v>0</v>
      </c>
      <c r="P130" s="235">
        <f>ENERO!P130+FEBRERO!P130+MARZO!P130+ABRIL!P130+MAYO!P130+JUNIO!P130+JULIO!P130+AGOSTO!P130+SEPTIEMBRE!P130+OCTUBRE!P130+NOVIEMBRE!P130+DICIEMBRE!P130</f>
        <v>1</v>
      </c>
      <c r="Q130" s="234">
        <f>ENERO!Q130+FEBRERO!Q130+MARZO!Q130+ABRIL!Q130+MAYO!Q130+JUNIO!Q130+JULIO!Q130+AGOSTO!Q130+SEPTIEMBRE!Q130+OCTUBRE!Q130+NOVIEMBRE!Q130+DICIEMBRE!Q130</f>
        <v>0</v>
      </c>
      <c r="R130" s="235">
        <f>ENERO!R130+FEBRERO!R130+MARZO!R130+ABRIL!R130+MAYO!R130+JUNIO!R130+JULIO!R130+AGOSTO!R130+SEPTIEMBRE!R130+OCTUBRE!R130+NOVIEMBRE!R130+DICIEMBRE!R130</f>
        <v>0</v>
      </c>
      <c r="S130" s="246">
        <f>ENERO!S130+FEBRERO!S130+MARZO!S130+ABRIL!S130+MAYO!S130+JUNIO!S130+JULIO!S130+AGOSTO!S130+SEPTIEMBRE!S130+OCTUBRE!S130+NOVIEMBRE!S130+DICIEMBRE!S130</f>
        <v>0</v>
      </c>
      <c r="T130" s="160"/>
      <c r="U130" s="160"/>
      <c r="V130" s="160"/>
      <c r="W130" s="16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s="11" customFormat="1" ht="30" customHeight="1" x14ac:dyDescent="0.2">
      <c r="A131" s="102" t="s">
        <v>123</v>
      </c>
      <c r="B131" s="102"/>
      <c r="C131" s="102"/>
      <c r="D131" s="102"/>
      <c r="E131" s="102"/>
      <c r="F131" s="102"/>
      <c r="G131" s="102"/>
      <c r="H131" s="177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60"/>
      <c r="U131" s="160"/>
      <c r="V131" s="160"/>
      <c r="W131" s="16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s="11" customFormat="1" ht="34.5" customHeight="1" x14ac:dyDescent="0.2">
      <c r="A132" s="444" t="s">
        <v>42</v>
      </c>
      <c r="B132" s="444"/>
      <c r="C132" s="335" t="s">
        <v>32</v>
      </c>
      <c r="D132" s="335" t="s">
        <v>60</v>
      </c>
      <c r="E132" s="335" t="s">
        <v>124</v>
      </c>
      <c r="F132" s="247"/>
      <c r="G132" s="108"/>
      <c r="H132" s="108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0"/>
      <c r="U132" s="130"/>
      <c r="V132" s="130"/>
      <c r="W132" s="13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s="11" customFormat="1" ht="15.95" customHeight="1" x14ac:dyDescent="0.2">
      <c r="A133" s="445" t="s">
        <v>125</v>
      </c>
      <c r="B133" s="445"/>
      <c r="C133" s="695">
        <f>ENERO!C133+FEBRERO!C133+MARZO!C133+ABRIL!C133+MAYO!C133+JUNIO!C133+JULIO!C133+AGOSTO!C133+SEPTIEMBRE!C133+OCTUBRE!C133+NOVIEMBRE!C133+DICIEMBRE!C133</f>
        <v>0</v>
      </c>
      <c r="D133" s="178">
        <f>ENERO!D133+FEBRERO!D133+MARZO!D133+ABRIL!D133+MAYO!D133+JUNIO!D133+JULIO!D133+AGOSTO!D133+SEPTIEMBRE!D133+OCTUBRE!D133+NOVIEMBRE!D133+DICIEMBRE!D133</f>
        <v>0</v>
      </c>
      <c r="E133" s="178">
        <f>ENERO!E133+FEBRERO!E133+MARZO!E133+ABRIL!E133+MAYO!E133+JUNIO!E133+JULIO!E133+AGOSTO!E133+SEPTIEMBRE!E133+OCTUBRE!E133+NOVIEMBRE!E133+DICIEMBRE!E133</f>
        <v>0</v>
      </c>
      <c r="F133" s="249" t="s">
        <v>126</v>
      </c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250"/>
      <c r="R133" s="250"/>
      <c r="S133" s="250"/>
      <c r="T133" s="21"/>
      <c r="U133" s="21"/>
      <c r="V133" s="21"/>
      <c r="W133" s="21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s="11" customFormat="1" ht="15.95" customHeight="1" x14ac:dyDescent="0.2">
      <c r="A134" s="352" t="s">
        <v>127</v>
      </c>
      <c r="B134" s="352"/>
      <c r="C134" s="179">
        <f>ENERO!C134+FEBRERO!C134+MARZO!C134+ABRIL!C134+MAYO!C134+JUNIO!C134+JULIO!C134+AGOSTO!C134+SEPTIEMBRE!C134+OCTUBRE!C134+NOVIEMBRE!C134+DICIEMBRE!C134</f>
        <v>0</v>
      </c>
      <c r="D134" s="179">
        <f>ENERO!D134+FEBRERO!D134+MARZO!D134+ABRIL!D134+MAYO!D134+JUNIO!D134+JULIO!D134+AGOSTO!D134+SEPTIEMBRE!D134+OCTUBRE!D134+NOVIEMBRE!D134+DICIEMBRE!D134</f>
        <v>0</v>
      </c>
      <c r="E134" s="179">
        <f>ENERO!E134+FEBRERO!E134+MARZO!E134+ABRIL!E134+MAYO!E134+JUNIO!E134+JULIO!E134+AGOSTO!E134+SEPTIEMBRE!E134+OCTUBRE!E134+NOVIEMBRE!E134+DICIEMBRE!E134</f>
        <v>0</v>
      </c>
      <c r="F134" s="249" t="s">
        <v>126</v>
      </c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250"/>
      <c r="R134" s="250"/>
      <c r="S134" s="250"/>
      <c r="T134" s="10"/>
      <c r="U134" s="10"/>
      <c r="V134" s="10"/>
      <c r="W134" s="10"/>
      <c r="X134" s="39" t="str">
        <f>IF(D134&lt;E134," Abandonos es mayor que total egresos","")</f>
        <v/>
      </c>
      <c r="Y134" s="39"/>
      <c r="Z134" s="39"/>
      <c r="AA134" s="39"/>
      <c r="AB134" s="39"/>
      <c r="AC134" s="39"/>
      <c r="AD134" s="40">
        <f>IF(D134&lt;E134,1,0)</f>
        <v>0</v>
      </c>
      <c r="AE134" s="40"/>
      <c r="AF134" s="40"/>
      <c r="AG134" s="40"/>
      <c r="AH134" s="40"/>
      <c r="AI134" s="4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s="11" customFormat="1" ht="15.95" customHeight="1" x14ac:dyDescent="0.2">
      <c r="A135" s="446" t="s">
        <v>128</v>
      </c>
      <c r="B135" s="446"/>
      <c r="C135" s="180">
        <f>ENERO!C135+FEBRERO!C135+MARZO!C135+ABRIL!C135+MAYO!C135+JUNIO!C135+JULIO!C135+AGOSTO!C135+SEPTIEMBRE!C135+OCTUBRE!C135+NOVIEMBRE!C135+DICIEMBRE!C135</f>
        <v>0</v>
      </c>
      <c r="D135" s="180">
        <f>ENERO!D135+FEBRERO!D135+MARZO!D135+ABRIL!D135+MAYO!D135+JUNIO!D135+JULIO!D135+AGOSTO!D135+SEPTIEMBRE!D135+OCTUBRE!D135+NOVIEMBRE!D135+DICIEMBRE!D135</f>
        <v>0</v>
      </c>
      <c r="E135" s="180">
        <f>ENERO!E135+FEBRERO!E135+MARZO!E135+ABRIL!E135+MAYO!E135+JUNIO!E135+JULIO!E135+AGOSTO!E135+SEPTIEMBRE!E135+OCTUBRE!E135+NOVIEMBRE!E135+DICIEMBRE!E135</f>
        <v>0</v>
      </c>
      <c r="F135" s="249" t="s">
        <v>126</v>
      </c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250"/>
      <c r="R135" s="250"/>
      <c r="S135" s="250"/>
      <c r="T135" s="21"/>
      <c r="U135" s="21"/>
      <c r="V135" s="21"/>
      <c r="W135" s="21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s="11" customFormat="1" ht="30" customHeight="1" x14ac:dyDescent="0.2">
      <c r="A136" s="102" t="s">
        <v>129</v>
      </c>
      <c r="B136" s="102"/>
      <c r="C136" s="102"/>
      <c r="D136" s="102"/>
      <c r="E136" s="102"/>
      <c r="F136" s="102"/>
      <c r="G136" s="102"/>
      <c r="H136" s="177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21"/>
      <c r="U136" s="21"/>
      <c r="V136" s="21"/>
      <c r="W136" s="21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s="11" customFormat="1" ht="42" x14ac:dyDescent="0.2">
      <c r="A137" s="444" t="s">
        <v>42</v>
      </c>
      <c r="B137" s="444"/>
      <c r="C137" s="335" t="s">
        <v>32</v>
      </c>
      <c r="D137" s="335" t="s">
        <v>60</v>
      </c>
      <c r="E137" s="335" t="s">
        <v>124</v>
      </c>
      <c r="F137" s="247"/>
      <c r="G137" s="108"/>
      <c r="H137" s="108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21"/>
      <c r="U137" s="21"/>
      <c r="V137" s="21"/>
      <c r="W137" s="21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s="11" customFormat="1" ht="15.95" customHeight="1" x14ac:dyDescent="0.2">
      <c r="A138" s="440" t="s">
        <v>130</v>
      </c>
      <c r="B138" s="440"/>
      <c r="C138" s="178">
        <f>ENERO!C138+FEBRERO!C138+MARZO!C138+ABRIL!C138+MAYO!C138+JUNIO!C138+JULIO!C138+AGOSTO!C138+SEPTIEMBRE!C138+OCTUBRE!C138+NOVIEMBRE!C138+DICIEMBRE!C138</f>
        <v>0</v>
      </c>
      <c r="D138" s="178">
        <f>ENERO!D138+FEBRERO!D138+MARZO!D138+ABRIL!D138+MAYO!D138+JUNIO!D138+JULIO!D138+AGOSTO!D138+SEPTIEMBRE!D138+OCTUBRE!D138+NOVIEMBRE!D138+DICIEMBRE!D138</f>
        <v>0</v>
      </c>
      <c r="E138" s="178">
        <f>ENERO!E138+FEBRERO!E138+MARZO!E138+ABRIL!E138+MAYO!E138+JUNIO!E138+JULIO!E138+AGOSTO!E138+SEPTIEMBRE!E138+OCTUBRE!E138+NOVIEMBRE!E138+DICIEMBRE!E138</f>
        <v>0</v>
      </c>
      <c r="F138" s="249" t="s">
        <v>126</v>
      </c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250"/>
      <c r="R138" s="250"/>
      <c r="S138" s="25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s="11" customFormat="1" ht="15.95" customHeight="1" x14ac:dyDescent="0.2">
      <c r="A139" s="441" t="s">
        <v>131</v>
      </c>
      <c r="B139" s="441"/>
      <c r="C139" s="179">
        <f>ENERO!C139+FEBRERO!C139+MARZO!C139+ABRIL!C139+MAYO!C139+JUNIO!C139+JULIO!C139+AGOSTO!C139+SEPTIEMBRE!C139+OCTUBRE!C139+NOVIEMBRE!C139+DICIEMBRE!C139</f>
        <v>0</v>
      </c>
      <c r="D139" s="179">
        <f>ENERO!D139+FEBRERO!D139+MARZO!D139+ABRIL!D139+MAYO!D139+JUNIO!D139+JULIO!D139+AGOSTO!D139+SEPTIEMBRE!D139+OCTUBRE!D139+NOVIEMBRE!D139+DICIEMBRE!D139</f>
        <v>0</v>
      </c>
      <c r="E139" s="179">
        <f>ENERO!E139+FEBRERO!E139+MARZO!E139+ABRIL!E139+MAYO!E139+JUNIO!E139+JULIO!E139+AGOSTO!E139+SEPTIEMBRE!E139+OCTUBRE!E139+NOVIEMBRE!E139+DICIEMBRE!E139</f>
        <v>0</v>
      </c>
      <c r="F139" s="249" t="s">
        <v>126</v>
      </c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250"/>
      <c r="R139" s="250"/>
      <c r="S139" s="250"/>
      <c r="V139" s="10"/>
      <c r="W139" s="10"/>
      <c r="X139" s="10"/>
      <c r="Y139" s="10"/>
      <c r="Z139" s="10"/>
      <c r="AK139" s="39"/>
      <c r="AL139" s="39"/>
      <c r="AM139" s="39"/>
      <c r="AN139" s="39"/>
    </row>
    <row r="140" spans="1:100" s="11" customFormat="1" ht="24.95" customHeight="1" x14ac:dyDescent="0.2">
      <c r="A140" s="442" t="s">
        <v>132</v>
      </c>
      <c r="B140" s="443"/>
      <c r="C140" s="179">
        <f>ENERO!C140+FEBRERO!C140+MARZO!C140+ABRIL!C140+MAYO!C140+JUNIO!C140+JULIO!C140+AGOSTO!C140+SEPTIEMBRE!C140+OCTUBRE!C140+NOVIEMBRE!C140+DICIEMBRE!C140</f>
        <v>0</v>
      </c>
      <c r="D140" s="179">
        <f>ENERO!D140+FEBRERO!D140+MARZO!D140+ABRIL!D140+MAYO!D140+JUNIO!D140+JULIO!D140+AGOSTO!D140+SEPTIEMBRE!D140+OCTUBRE!D140+NOVIEMBRE!D140+DICIEMBRE!D140</f>
        <v>0</v>
      </c>
      <c r="E140" s="179">
        <f>ENERO!E140+FEBRERO!E140+MARZO!E140+ABRIL!E140+MAYO!E140+JUNIO!E140+JULIO!E140+AGOSTO!E140+SEPTIEMBRE!E140+OCTUBRE!E140+NOVIEMBRE!E140+DICIEMBRE!E140</f>
        <v>0</v>
      </c>
      <c r="F140" s="249" t="s">
        <v>126</v>
      </c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250"/>
      <c r="R140" s="250"/>
      <c r="S140" s="250"/>
      <c r="V140" s="10"/>
      <c r="W140" s="10"/>
      <c r="X140" s="10"/>
      <c r="Y140" s="10"/>
      <c r="Z140" s="10"/>
      <c r="AK140" s="39"/>
      <c r="AL140" s="39"/>
      <c r="AM140" s="39"/>
      <c r="AN140" s="39"/>
    </row>
    <row r="141" spans="1:100" s="11" customFormat="1" ht="15.95" customHeight="1" x14ac:dyDescent="0.2">
      <c r="A141" s="441" t="s">
        <v>133</v>
      </c>
      <c r="B141" s="441"/>
      <c r="C141" s="179">
        <f>ENERO!C141+FEBRERO!C141+MARZO!C141+ABRIL!C141+MAYO!C141+JUNIO!C141+JULIO!C141+AGOSTO!C141+SEPTIEMBRE!C141+OCTUBRE!C141+NOVIEMBRE!C141+DICIEMBRE!C141</f>
        <v>0</v>
      </c>
      <c r="D141" s="179">
        <f>ENERO!D141+FEBRERO!D141+MARZO!D141+ABRIL!D141+MAYO!D141+JUNIO!D141+JULIO!D141+AGOSTO!D141+SEPTIEMBRE!D141+OCTUBRE!D141+NOVIEMBRE!D141+DICIEMBRE!D141</f>
        <v>0</v>
      </c>
      <c r="E141" s="179">
        <f>ENERO!E141+FEBRERO!E141+MARZO!E141+ABRIL!E141+MAYO!E141+JUNIO!E141+JULIO!E141+AGOSTO!E141+SEPTIEMBRE!E141+OCTUBRE!E141+NOVIEMBRE!E141+DICIEMBRE!E141</f>
        <v>0</v>
      </c>
      <c r="F141" s="249" t="s">
        <v>126</v>
      </c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250"/>
      <c r="R141" s="250"/>
      <c r="S141" s="250"/>
      <c r="V141" s="10"/>
      <c r="W141" s="10"/>
      <c r="X141" s="10"/>
      <c r="Y141" s="10"/>
      <c r="Z141" s="10"/>
      <c r="AK141" s="39"/>
      <c r="AL141" s="39"/>
      <c r="AM141" s="39"/>
      <c r="AN141" s="39"/>
    </row>
    <row r="142" spans="1:100" s="11" customFormat="1" ht="15.95" customHeight="1" x14ac:dyDescent="0.2">
      <c r="A142" s="441" t="s">
        <v>134</v>
      </c>
      <c r="B142" s="441"/>
      <c r="C142" s="179">
        <f>ENERO!C142+FEBRERO!C142+MARZO!C142+ABRIL!C142+MAYO!C142+JUNIO!C142+JULIO!C142+AGOSTO!C142+SEPTIEMBRE!C142+OCTUBRE!C142+NOVIEMBRE!C142+DICIEMBRE!C142</f>
        <v>0</v>
      </c>
      <c r="D142" s="179">
        <f>ENERO!D142+FEBRERO!D142+MARZO!D142+ABRIL!D142+MAYO!D142+JUNIO!D142+JULIO!D142+AGOSTO!D142+SEPTIEMBRE!D142+OCTUBRE!D142+NOVIEMBRE!D142+DICIEMBRE!D142</f>
        <v>0</v>
      </c>
      <c r="E142" s="179">
        <f>ENERO!E142+FEBRERO!E142+MARZO!E142+ABRIL!E142+MAYO!E142+JUNIO!E142+JULIO!E142+AGOSTO!E142+SEPTIEMBRE!E142+OCTUBRE!E142+NOVIEMBRE!E142+DICIEMBRE!E142</f>
        <v>0</v>
      </c>
      <c r="F142" s="249" t="s">
        <v>126</v>
      </c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250"/>
      <c r="R142" s="250"/>
      <c r="S142" s="250"/>
      <c r="V142" s="10"/>
      <c r="W142" s="10"/>
      <c r="X142" s="10"/>
      <c r="Y142" s="10"/>
      <c r="Z142" s="10"/>
      <c r="AK142" s="39"/>
      <c r="AL142" s="39"/>
      <c r="AM142" s="39"/>
      <c r="AN142" s="39"/>
    </row>
    <row r="143" spans="1:100" s="11" customFormat="1" ht="15.95" customHeight="1" x14ac:dyDescent="0.2">
      <c r="A143" s="441" t="s">
        <v>135</v>
      </c>
      <c r="B143" s="441"/>
      <c r="C143" s="179">
        <f>ENERO!C143+FEBRERO!C143+MARZO!C143+ABRIL!C143+MAYO!C143+JUNIO!C143+JULIO!C143+AGOSTO!C143+SEPTIEMBRE!C143+OCTUBRE!C143+NOVIEMBRE!C143+DICIEMBRE!C143</f>
        <v>0</v>
      </c>
      <c r="D143" s="179">
        <f>ENERO!D143+FEBRERO!D143+MARZO!D143+ABRIL!D143+MAYO!D143+JUNIO!D143+JULIO!D143+AGOSTO!D143+SEPTIEMBRE!D143+OCTUBRE!D143+NOVIEMBRE!D143+DICIEMBRE!D143</f>
        <v>0</v>
      </c>
      <c r="E143" s="179">
        <f>ENERO!E143+FEBRERO!E143+MARZO!E143+ABRIL!E143+MAYO!E143+JUNIO!E143+JULIO!E143+AGOSTO!E143+SEPTIEMBRE!E143+OCTUBRE!E143+NOVIEMBRE!E143+DICIEMBRE!E143</f>
        <v>0</v>
      </c>
      <c r="F143" s="249" t="s">
        <v>126</v>
      </c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250"/>
      <c r="R143" s="250"/>
      <c r="S143" s="250"/>
      <c r="V143" s="10"/>
      <c r="W143" s="10"/>
      <c r="X143" s="10"/>
      <c r="Y143" s="10"/>
      <c r="Z143" s="10"/>
      <c r="AK143" s="39"/>
      <c r="AL143" s="39"/>
      <c r="AM143" s="39"/>
      <c r="AN143" s="39"/>
    </row>
    <row r="144" spans="1:100" s="11" customFormat="1" ht="24.95" customHeight="1" x14ac:dyDescent="0.2">
      <c r="A144" s="441" t="s">
        <v>136</v>
      </c>
      <c r="B144" s="441"/>
      <c r="C144" s="179">
        <f>ENERO!C144+FEBRERO!C144+MARZO!C144+ABRIL!C144+MAYO!C144+JUNIO!C144+JULIO!C144+AGOSTO!C144+SEPTIEMBRE!C144+OCTUBRE!C144+NOVIEMBRE!C144+DICIEMBRE!C144</f>
        <v>0</v>
      </c>
      <c r="D144" s="179">
        <f>ENERO!D144+FEBRERO!D144+MARZO!D144+ABRIL!D144+MAYO!D144+JUNIO!D144+JULIO!D144+AGOSTO!D144+SEPTIEMBRE!D144+OCTUBRE!D144+NOVIEMBRE!D144+DICIEMBRE!D144</f>
        <v>0</v>
      </c>
      <c r="E144" s="179">
        <f>ENERO!E144+FEBRERO!E144+MARZO!E144+ABRIL!E144+MAYO!E144+JUNIO!E144+JULIO!E144+AGOSTO!E144+SEPTIEMBRE!E144+OCTUBRE!E144+NOVIEMBRE!E144+DICIEMBRE!E144</f>
        <v>0</v>
      </c>
      <c r="F144" s="249" t="s">
        <v>126</v>
      </c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250"/>
      <c r="R144" s="250"/>
      <c r="S144" s="250"/>
      <c r="V144" s="10"/>
      <c r="W144" s="10"/>
      <c r="X144" s="10"/>
      <c r="Y144" s="10"/>
      <c r="Z144" s="10"/>
      <c r="AK144" s="39"/>
      <c r="AL144" s="39"/>
      <c r="AM144" s="39"/>
      <c r="AN144" s="39"/>
    </row>
    <row r="145" spans="1:40" s="11" customFormat="1" ht="15.95" customHeight="1" x14ac:dyDescent="0.2">
      <c r="A145" s="447" t="s">
        <v>137</v>
      </c>
      <c r="B145" s="447"/>
      <c r="C145" s="180">
        <f>ENERO!C145+FEBRERO!C145+MARZO!C145+ABRIL!C145+MAYO!C145+JUNIO!C145+JULIO!C145+AGOSTO!C145+SEPTIEMBRE!C145+OCTUBRE!C145+NOVIEMBRE!C145+DICIEMBRE!C145</f>
        <v>0</v>
      </c>
      <c r="D145" s="180">
        <f>ENERO!D145+FEBRERO!D145+MARZO!D145+ABRIL!D145+MAYO!D145+JUNIO!D145+JULIO!D145+AGOSTO!D145+SEPTIEMBRE!D145+OCTUBRE!D145+NOVIEMBRE!D145+DICIEMBRE!D145</f>
        <v>0</v>
      </c>
      <c r="E145" s="180">
        <f>ENERO!E145+FEBRERO!E145+MARZO!E145+ABRIL!E145+MAYO!E145+JUNIO!E145+JULIO!E145+AGOSTO!E145+SEPTIEMBRE!E145+OCTUBRE!E145+NOVIEMBRE!E145+DICIEMBRE!E145</f>
        <v>0</v>
      </c>
      <c r="F145" s="249" t="s">
        <v>126</v>
      </c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250"/>
      <c r="R145" s="250"/>
      <c r="S145" s="250"/>
      <c r="V145" s="10"/>
      <c r="W145" s="10"/>
      <c r="X145" s="10"/>
      <c r="Y145" s="10"/>
      <c r="Z145" s="10"/>
      <c r="AK145" s="39"/>
      <c r="AL145" s="39"/>
      <c r="AM145" s="39"/>
      <c r="AN145" s="39"/>
    </row>
    <row r="146" spans="1:40" s="11" customFormat="1" ht="30" customHeight="1" x14ac:dyDescent="0.2">
      <c r="A146" s="102" t="s">
        <v>138</v>
      </c>
      <c r="B146" s="102"/>
      <c r="C146" s="102"/>
      <c r="D146" s="102"/>
      <c r="E146" s="102"/>
      <c r="F146" s="102"/>
      <c r="G146" s="102"/>
      <c r="H146" s="190"/>
      <c r="I146" s="190"/>
      <c r="J146" s="190"/>
      <c r="K146" s="190"/>
      <c r="L146" s="190"/>
      <c r="M146" s="252"/>
      <c r="N146" s="190"/>
      <c r="O146" s="190"/>
      <c r="P146" s="190"/>
      <c r="Q146" s="190"/>
      <c r="R146" s="190"/>
      <c r="S146" s="190"/>
      <c r="V146" s="10"/>
      <c r="W146" s="10"/>
      <c r="X146" s="10"/>
      <c r="Y146" s="10"/>
      <c r="Z146" s="10"/>
      <c r="AK146" s="39"/>
      <c r="AL146" s="39"/>
      <c r="AM146" s="39"/>
      <c r="AN146" s="39"/>
    </row>
    <row r="147" spans="1:40" s="11" customFormat="1" x14ac:dyDescent="0.2">
      <c r="A147" s="369" t="s">
        <v>42</v>
      </c>
      <c r="B147" s="370"/>
      <c r="C147" s="450" t="s">
        <v>139</v>
      </c>
      <c r="D147" s="452" t="s">
        <v>140</v>
      </c>
      <c r="E147" s="453"/>
      <c r="F147" s="453"/>
      <c r="G147" s="453"/>
      <c r="H147" s="453"/>
      <c r="I147" s="454"/>
      <c r="J147" s="455" t="s">
        <v>141</v>
      </c>
      <c r="K147" s="455"/>
      <c r="L147" s="190"/>
      <c r="M147" s="190"/>
      <c r="N147" s="252"/>
      <c r="O147" s="190"/>
      <c r="P147" s="190"/>
      <c r="Q147" s="190"/>
      <c r="R147" s="190"/>
      <c r="S147" s="190"/>
      <c r="V147" s="10"/>
      <c r="W147" s="10"/>
      <c r="X147" s="10"/>
      <c r="Y147" s="10"/>
      <c r="Z147" s="10"/>
      <c r="AK147" s="39"/>
      <c r="AL147" s="39"/>
      <c r="AM147" s="39"/>
      <c r="AN147" s="39"/>
    </row>
    <row r="148" spans="1:40" s="11" customFormat="1" x14ac:dyDescent="0.2">
      <c r="A148" s="448"/>
      <c r="B148" s="449"/>
      <c r="C148" s="451"/>
      <c r="D148" s="331" t="s">
        <v>142</v>
      </c>
      <c r="E148" s="256" t="s">
        <v>143</v>
      </c>
      <c r="F148" s="331" t="s">
        <v>43</v>
      </c>
      <c r="G148" s="331" t="s">
        <v>144</v>
      </c>
      <c r="H148" s="331" t="s">
        <v>145</v>
      </c>
      <c r="I148" s="331" t="s">
        <v>146</v>
      </c>
      <c r="J148" s="331" t="s">
        <v>147</v>
      </c>
      <c r="K148" s="331" t="s">
        <v>49</v>
      </c>
      <c r="L148" s="190"/>
      <c r="M148" s="190"/>
      <c r="N148" s="252"/>
      <c r="O148" s="190"/>
      <c r="P148" s="190"/>
      <c r="Q148" s="190"/>
      <c r="R148" s="190"/>
      <c r="S148" s="190"/>
      <c r="V148" s="10"/>
      <c r="W148" s="10"/>
      <c r="X148" s="10"/>
      <c r="Y148" s="10"/>
      <c r="Z148" s="10"/>
      <c r="AK148" s="39"/>
      <c r="AL148" s="39"/>
      <c r="AM148" s="39"/>
      <c r="AN148" s="39"/>
    </row>
    <row r="149" spans="1:40" s="11" customFormat="1" ht="15.95" customHeight="1" x14ac:dyDescent="0.2">
      <c r="A149" s="445" t="s">
        <v>32</v>
      </c>
      <c r="B149" s="445"/>
      <c r="C149" s="220">
        <f>SUM(D149:I149)</f>
        <v>0</v>
      </c>
      <c r="D149" s="178">
        <f>ENERO!D149+FEBRERO!D149+MARZO!D149+ABRIL!D149+MAYO!D149+JUNIO!D149+JULIO!D149+AGOSTO!D149+SEPTIEMBRE!D149+OCTUBRE!D149+NOVIEMBRE!D149+DICIEMBRE!D149</f>
        <v>0</v>
      </c>
      <c r="E149" s="178">
        <f>ENERO!E149+FEBRERO!E149+MARZO!E149+ABRIL!E149+MAYO!E149+JUNIO!E149+JULIO!E149+AGOSTO!E149+SEPTIEMBRE!E149+OCTUBRE!E149+NOVIEMBRE!E149+DICIEMBRE!E149</f>
        <v>0</v>
      </c>
      <c r="F149" s="178">
        <f>ENERO!F149+FEBRERO!F149+MARZO!F149+ABRIL!F149+MAYO!F149+JUNIO!F149+JULIO!F149+AGOSTO!F149+SEPTIEMBRE!F149+OCTUBRE!F149+NOVIEMBRE!F149+DICIEMBRE!F149</f>
        <v>0</v>
      </c>
      <c r="G149" s="178">
        <f>ENERO!G149+FEBRERO!G149+MARZO!G149+ABRIL!G149+MAYO!G149+JUNIO!G149+JULIO!G149+AGOSTO!G149+SEPTIEMBRE!G149+OCTUBRE!G149+NOVIEMBRE!G149+DICIEMBRE!G149</f>
        <v>0</v>
      </c>
      <c r="H149" s="178">
        <f>ENERO!H149+FEBRERO!H149+MARZO!H149+ABRIL!H149+MAYO!H149+JUNIO!H149+JULIO!H149+AGOSTO!H149+SEPTIEMBRE!H149+OCTUBRE!H149+NOVIEMBRE!H149+DICIEMBRE!H149</f>
        <v>0</v>
      </c>
      <c r="I149" s="178">
        <f>ENERO!I149+FEBRERO!I149+MARZO!I149+ABRIL!I149+MAYO!I149+JUNIO!I149+JULIO!I149+AGOSTO!I149+SEPTIEMBRE!I149+OCTUBRE!I149+NOVIEMBRE!I149+DICIEMBRE!I149</f>
        <v>0</v>
      </c>
      <c r="J149" s="178">
        <f>ENERO!J149+FEBRERO!J149+MARZO!J149+ABRIL!J149+MAYO!J149+JUNIO!J149+JULIO!J149+AGOSTO!J149+SEPTIEMBRE!J149+OCTUBRE!J149+NOVIEMBRE!J149+DICIEMBRE!J149</f>
        <v>0</v>
      </c>
      <c r="K149" s="178">
        <f>ENERO!K149+FEBRERO!K149+MARZO!K149+ABRIL!K149+MAYO!K149+JUNIO!K149+JULIO!K149+AGOSTO!K149+SEPTIEMBRE!K149+OCTUBRE!K149+NOVIEMBRE!K149+DICIEMBRE!K149</f>
        <v>0</v>
      </c>
      <c r="L149" s="32" t="str">
        <f>$W149&amp;" "&amp;$X149&amp;""&amp;$Y149</f>
        <v xml:space="preserve"> </v>
      </c>
      <c r="M149" s="257"/>
      <c r="N149" s="257"/>
      <c r="O149" s="257"/>
      <c r="P149" s="258"/>
      <c r="Q149" s="258"/>
      <c r="R149" s="258"/>
      <c r="S149" s="258"/>
      <c r="T149" s="258"/>
      <c r="U149" s="258"/>
      <c r="V149" s="258"/>
      <c r="W149" s="258"/>
      <c r="X149" s="258"/>
      <c r="Y149" s="39" t="str">
        <f>IF($C149&lt;&gt;($J149+$K149)," El Ingreso según sexo no puede ser diferente que el Total.","")</f>
        <v/>
      </c>
      <c r="Z149" s="10"/>
      <c r="AA149" s="10"/>
      <c r="AB149" s="10"/>
      <c r="AC149" s="40">
        <f>IF($C149&lt;&gt;($J149+$K149),1,0)</f>
        <v>0</v>
      </c>
      <c r="AK149" s="39"/>
      <c r="AL149" s="39"/>
      <c r="AM149" s="39"/>
      <c r="AN149" s="39"/>
    </row>
    <row r="150" spans="1:40" s="11" customFormat="1" ht="15.95" customHeight="1" x14ac:dyDescent="0.2">
      <c r="A150" s="352" t="s">
        <v>40</v>
      </c>
      <c r="B150" s="352"/>
      <c r="C150" s="212">
        <f>SUM(D150:I150)</f>
        <v>0</v>
      </c>
      <c r="D150" s="179">
        <f>ENERO!D150+FEBRERO!D150+MARZO!D150+ABRIL!D150+MAYO!D150+JUNIO!D150+JULIO!D150+AGOSTO!D150+SEPTIEMBRE!D150+OCTUBRE!D150+NOVIEMBRE!D150+DICIEMBRE!D150</f>
        <v>0</v>
      </c>
      <c r="E150" s="179">
        <f>ENERO!E150+FEBRERO!E150+MARZO!E150+ABRIL!E150+MAYO!E150+JUNIO!E150+JULIO!E150+AGOSTO!E150+SEPTIEMBRE!E150+OCTUBRE!E150+NOVIEMBRE!E150+DICIEMBRE!E150</f>
        <v>0</v>
      </c>
      <c r="F150" s="179">
        <f>ENERO!F150+FEBRERO!F150+MARZO!F150+ABRIL!F150+MAYO!F150+JUNIO!F150+JULIO!F150+AGOSTO!F150+SEPTIEMBRE!F150+OCTUBRE!F150+NOVIEMBRE!F150+DICIEMBRE!F150</f>
        <v>0</v>
      </c>
      <c r="G150" s="179">
        <f>ENERO!G150+FEBRERO!G150+MARZO!G150+ABRIL!G150+MAYO!G150+JUNIO!G150+JULIO!G150+AGOSTO!G150+SEPTIEMBRE!G150+OCTUBRE!G150+NOVIEMBRE!G150+DICIEMBRE!G150</f>
        <v>0</v>
      </c>
      <c r="H150" s="179">
        <f>ENERO!H150+FEBRERO!H150+MARZO!H150+ABRIL!H150+MAYO!H150+JUNIO!H150+JULIO!H150+AGOSTO!H150+SEPTIEMBRE!H150+OCTUBRE!H150+NOVIEMBRE!H150+DICIEMBRE!H150</f>
        <v>0</v>
      </c>
      <c r="I150" s="179">
        <f>ENERO!I150+FEBRERO!I150+MARZO!I150+ABRIL!I150+MAYO!I150+JUNIO!I150+JULIO!I150+AGOSTO!I150+SEPTIEMBRE!I150+OCTUBRE!I150+NOVIEMBRE!I150+DICIEMBRE!I150</f>
        <v>0</v>
      </c>
      <c r="J150" s="179">
        <f>ENERO!J150+FEBRERO!J150+MARZO!J150+ABRIL!J150+MAYO!J150+JUNIO!J150+JULIO!J150+AGOSTO!J150+SEPTIEMBRE!J150+OCTUBRE!J150+NOVIEMBRE!J150+DICIEMBRE!J150</f>
        <v>0</v>
      </c>
      <c r="K150" s="179">
        <f>ENERO!K150+FEBRERO!K150+MARZO!K150+ABRIL!K150+MAYO!K150+JUNIO!K150+JULIO!K150+AGOSTO!K150+SEPTIEMBRE!K150+OCTUBRE!K150+NOVIEMBRE!K150+DICIEMBRE!K150</f>
        <v>0</v>
      </c>
      <c r="L150" s="32" t="str">
        <f>$W150&amp;" "&amp;$X150&amp;""&amp;$Y150</f>
        <v xml:space="preserve"> </v>
      </c>
      <c r="M150" s="257"/>
      <c r="N150" s="257"/>
      <c r="O150" s="257"/>
      <c r="P150" s="258"/>
      <c r="Q150" s="258"/>
      <c r="R150" s="258"/>
      <c r="S150" s="258"/>
      <c r="T150" s="258"/>
      <c r="U150" s="258"/>
      <c r="V150" s="258"/>
      <c r="W150" s="258"/>
      <c r="X150" s="258"/>
      <c r="Y150" s="39" t="str">
        <f>IF($C150&lt;&gt;($J150+$K150)," El Ingreso según sexo no puede ser diferente que el Total.","")</f>
        <v/>
      </c>
      <c r="Z150" s="10"/>
      <c r="AA150" s="10"/>
      <c r="AB150" s="10"/>
      <c r="AC150" s="40">
        <f>IF($C150&lt;&gt;($J150+$K150),1,0)</f>
        <v>0</v>
      </c>
      <c r="AK150" s="39"/>
      <c r="AL150" s="39"/>
      <c r="AM150" s="39"/>
      <c r="AN150" s="39"/>
    </row>
    <row r="151" spans="1:40" s="11" customFormat="1" ht="15.95" customHeight="1" x14ac:dyDescent="0.2">
      <c r="A151" s="446" t="s">
        <v>122</v>
      </c>
      <c r="B151" s="446"/>
      <c r="C151" s="259">
        <f>SUM(D151:I151)</f>
        <v>0</v>
      </c>
      <c r="D151" s="180">
        <f>ENERO!D151+FEBRERO!D151+MARZO!D151+ABRIL!D151+MAYO!D151+JUNIO!D151+JULIO!D151+AGOSTO!D151+SEPTIEMBRE!D151+OCTUBRE!D151+NOVIEMBRE!D151+DICIEMBRE!D151</f>
        <v>0</v>
      </c>
      <c r="E151" s="180">
        <f>ENERO!E151+FEBRERO!E151+MARZO!E151+ABRIL!E151+MAYO!E151+JUNIO!E151+JULIO!E151+AGOSTO!E151+SEPTIEMBRE!E151+OCTUBRE!E151+NOVIEMBRE!E151+DICIEMBRE!E151</f>
        <v>0</v>
      </c>
      <c r="F151" s="180">
        <f>ENERO!F151+FEBRERO!F151+MARZO!F151+ABRIL!F151+MAYO!F151+JUNIO!F151+JULIO!F151+AGOSTO!F151+SEPTIEMBRE!F151+OCTUBRE!F151+NOVIEMBRE!F151+DICIEMBRE!F151</f>
        <v>0</v>
      </c>
      <c r="G151" s="180">
        <f>ENERO!G151+FEBRERO!G151+MARZO!G151+ABRIL!G151+MAYO!G151+JUNIO!G151+JULIO!G151+AGOSTO!G151+SEPTIEMBRE!G151+OCTUBRE!G151+NOVIEMBRE!G151+DICIEMBRE!G151</f>
        <v>0</v>
      </c>
      <c r="H151" s="180">
        <f>ENERO!H151+FEBRERO!H151+MARZO!H151+ABRIL!H151+MAYO!H151+JUNIO!H151+JULIO!H151+AGOSTO!H151+SEPTIEMBRE!H151+OCTUBRE!H151+NOVIEMBRE!H151+DICIEMBRE!H151</f>
        <v>0</v>
      </c>
      <c r="I151" s="180">
        <f>ENERO!I151+FEBRERO!I151+MARZO!I151+ABRIL!I151+MAYO!I151+JUNIO!I151+JULIO!I151+AGOSTO!I151+SEPTIEMBRE!I151+OCTUBRE!I151+NOVIEMBRE!I151+DICIEMBRE!I151</f>
        <v>0</v>
      </c>
      <c r="J151" s="180">
        <f>ENERO!J151+FEBRERO!J151+MARZO!J151+ABRIL!J151+MAYO!J151+JUNIO!J151+JULIO!J151+AGOSTO!J151+SEPTIEMBRE!J151+OCTUBRE!J151+NOVIEMBRE!J151+DICIEMBRE!J151</f>
        <v>0</v>
      </c>
      <c r="K151" s="180">
        <f>ENERO!K151+FEBRERO!K151+MARZO!K151+ABRIL!K151+MAYO!K151+JUNIO!K151+JULIO!K151+AGOSTO!K151+SEPTIEMBRE!K151+OCTUBRE!K151+NOVIEMBRE!K151+DICIEMBRE!K151</f>
        <v>0</v>
      </c>
      <c r="L151" s="32" t="str">
        <f>$W151&amp;" "&amp;$X151&amp;""&amp;$Y151</f>
        <v xml:space="preserve"> </v>
      </c>
      <c r="M151" s="257"/>
      <c r="N151" s="257"/>
      <c r="O151" s="257"/>
      <c r="P151" s="258"/>
      <c r="Q151" s="258"/>
      <c r="R151" s="258"/>
      <c r="S151" s="258"/>
      <c r="T151" s="258"/>
      <c r="U151" s="258"/>
      <c r="V151" s="258"/>
      <c r="W151" s="258"/>
      <c r="X151" s="258"/>
      <c r="Y151" s="39" t="str">
        <f>IF($C151&lt;&gt;($J151+$K151)," El Ingreso según sexo no puede ser diferente que el Total.","")</f>
        <v/>
      </c>
      <c r="Z151" s="10"/>
      <c r="AA151" s="10"/>
      <c r="AB151" s="10"/>
      <c r="AC151" s="40">
        <f>IF($C151&lt;&gt;($J151+$K151),1,0)</f>
        <v>0</v>
      </c>
      <c r="AK151" s="39"/>
      <c r="AL151" s="39"/>
      <c r="AM151" s="39"/>
      <c r="AN151" s="39"/>
    </row>
    <row r="152" spans="1:40" s="11" customFormat="1" x14ac:dyDescent="0.2">
      <c r="A152" s="260"/>
      <c r="M152" s="4"/>
      <c r="V152" s="10"/>
      <c r="W152" s="10"/>
      <c r="X152" s="10"/>
      <c r="Y152" s="10"/>
      <c r="Z152" s="10"/>
      <c r="AK152" s="39"/>
      <c r="AL152" s="39"/>
      <c r="AM152" s="39"/>
      <c r="AN152" s="39"/>
    </row>
    <row r="153" spans="1:40" s="11" customFormat="1" x14ac:dyDescent="0.2">
      <c r="A153" s="260"/>
      <c r="M153" s="4"/>
      <c r="V153" s="10"/>
      <c r="W153" s="10"/>
      <c r="X153" s="10"/>
      <c r="Y153" s="10"/>
      <c r="Z153" s="10"/>
      <c r="AK153" s="39"/>
      <c r="AL153" s="39"/>
      <c r="AM153" s="39"/>
      <c r="AN153" s="39"/>
    </row>
    <row r="154" spans="1:40" s="11" customFormat="1" x14ac:dyDescent="0.2">
      <c r="A154" s="260"/>
      <c r="M154" s="4"/>
      <c r="V154" s="10"/>
      <c r="W154" s="10"/>
      <c r="X154" s="10"/>
      <c r="Y154" s="10"/>
      <c r="Z154" s="10"/>
      <c r="AK154" s="39"/>
      <c r="AL154" s="39"/>
      <c r="AM154" s="39"/>
      <c r="AN154" s="39"/>
    </row>
    <row r="155" spans="1:40" s="11" customFormat="1" x14ac:dyDescent="0.2">
      <c r="A155" s="260"/>
      <c r="M155" s="4"/>
      <c r="V155" s="10"/>
      <c r="W155" s="10"/>
      <c r="X155" s="10"/>
      <c r="Y155" s="10"/>
      <c r="Z155" s="10"/>
      <c r="AK155" s="39"/>
      <c r="AL155" s="39"/>
      <c r="AM155" s="39"/>
      <c r="AN155" s="39"/>
    </row>
    <row r="156" spans="1:40" s="11" customFormat="1" x14ac:dyDescent="0.2">
      <c r="A156" s="260"/>
      <c r="M156" s="4"/>
      <c r="V156" s="10"/>
      <c r="W156" s="10"/>
      <c r="X156" s="10"/>
      <c r="Y156" s="10"/>
      <c r="Z156" s="10"/>
      <c r="AK156" s="39"/>
      <c r="AL156" s="39"/>
      <c r="AM156" s="39"/>
      <c r="AN156" s="39"/>
    </row>
    <row r="157" spans="1:40" s="11" customFormat="1" x14ac:dyDescent="0.2">
      <c r="A157" s="260"/>
      <c r="M157" s="4"/>
      <c r="V157" s="10"/>
      <c r="W157" s="10"/>
      <c r="X157" s="10"/>
      <c r="Y157" s="10"/>
      <c r="Z157" s="10"/>
      <c r="AK157" s="39"/>
      <c r="AL157" s="39"/>
      <c r="AM157" s="39"/>
      <c r="AN157" s="39"/>
    </row>
    <row r="158" spans="1:40" s="11" customFormat="1" x14ac:dyDescent="0.2">
      <c r="A158" s="260"/>
      <c r="M158" s="4"/>
      <c r="V158" s="10"/>
      <c r="W158" s="10"/>
      <c r="X158" s="10"/>
      <c r="Y158" s="10"/>
      <c r="Z158" s="10"/>
      <c r="AK158" s="39"/>
      <c r="AL158" s="39"/>
      <c r="AM158" s="39"/>
      <c r="AN158" s="39"/>
    </row>
    <row r="159" spans="1:40" s="11" customFormat="1" x14ac:dyDescent="0.2">
      <c r="A159" s="260"/>
      <c r="M159" s="4"/>
      <c r="V159" s="10"/>
      <c r="W159" s="10"/>
      <c r="X159" s="10"/>
      <c r="Y159" s="10"/>
      <c r="Z159" s="10"/>
      <c r="AK159" s="39"/>
      <c r="AL159" s="39"/>
      <c r="AM159" s="39"/>
      <c r="AN159" s="39"/>
    </row>
    <row r="160" spans="1:40" s="11" customFormat="1" x14ac:dyDescent="0.2">
      <c r="A160" s="260"/>
      <c r="M160" s="4"/>
      <c r="V160" s="10"/>
      <c r="W160" s="10"/>
      <c r="X160" s="10"/>
      <c r="Y160" s="10"/>
      <c r="Z160" s="10"/>
      <c r="AK160" s="39"/>
      <c r="AL160" s="39"/>
      <c r="AM160" s="39"/>
      <c r="AN160" s="39"/>
    </row>
    <row r="161" spans="1:40" s="11" customFormat="1" x14ac:dyDescent="0.2">
      <c r="A161" s="260"/>
      <c r="M161" s="4"/>
      <c r="V161" s="10"/>
      <c r="W161" s="10"/>
      <c r="X161" s="10"/>
      <c r="Y161" s="10"/>
      <c r="Z161" s="10"/>
      <c r="AK161" s="39"/>
      <c r="AL161" s="39"/>
      <c r="AM161" s="39"/>
      <c r="AN161" s="39"/>
    </row>
    <row r="162" spans="1:40" s="11" customFormat="1" x14ac:dyDescent="0.2">
      <c r="A162" s="260"/>
      <c r="M162" s="4"/>
      <c r="V162" s="10"/>
      <c r="W162" s="10"/>
      <c r="X162" s="10"/>
      <c r="Y162" s="10"/>
      <c r="Z162" s="10"/>
      <c r="AK162" s="39"/>
      <c r="AL162" s="39"/>
      <c r="AM162" s="39"/>
      <c r="AN162" s="39"/>
    </row>
    <row r="163" spans="1:40" s="11" customFormat="1" x14ac:dyDescent="0.2">
      <c r="A163" s="260"/>
      <c r="M163" s="4"/>
      <c r="V163" s="10"/>
      <c r="W163" s="10"/>
      <c r="X163" s="10"/>
      <c r="Y163" s="10"/>
      <c r="Z163" s="10"/>
      <c r="AK163" s="39"/>
      <c r="AL163" s="39"/>
      <c r="AM163" s="39"/>
      <c r="AN163" s="39"/>
    </row>
    <row r="164" spans="1:40" s="11" customFormat="1" x14ac:dyDescent="0.2">
      <c r="A164" s="260"/>
      <c r="M164" s="4"/>
      <c r="V164" s="10"/>
      <c r="W164" s="10"/>
      <c r="X164" s="10"/>
      <c r="Y164" s="10"/>
      <c r="Z164" s="10"/>
      <c r="AK164" s="39"/>
      <c r="AL164" s="39"/>
      <c r="AM164" s="39"/>
      <c r="AN164" s="39"/>
    </row>
    <row r="165" spans="1:40" s="11" customFormat="1" x14ac:dyDescent="0.2">
      <c r="A165" s="260"/>
      <c r="M165" s="4"/>
      <c r="V165" s="10"/>
      <c r="W165" s="10"/>
      <c r="X165" s="10"/>
      <c r="Y165" s="10"/>
      <c r="Z165" s="10"/>
      <c r="AK165" s="39"/>
      <c r="AL165" s="39"/>
      <c r="AM165" s="39"/>
      <c r="AN165" s="39"/>
    </row>
    <row r="166" spans="1:40" s="11" customFormat="1" x14ac:dyDescent="0.2">
      <c r="A166" s="260"/>
      <c r="M166" s="4"/>
      <c r="V166" s="10"/>
      <c r="W166" s="10"/>
      <c r="X166" s="10"/>
      <c r="Y166" s="10"/>
      <c r="Z166" s="10"/>
      <c r="AK166" s="39"/>
      <c r="AL166" s="39"/>
      <c r="AM166" s="39"/>
      <c r="AN166" s="39"/>
    </row>
    <row r="167" spans="1:40" s="11" customFormat="1" x14ac:dyDescent="0.2">
      <c r="A167" s="260"/>
      <c r="M167" s="4"/>
      <c r="V167" s="10"/>
      <c r="W167" s="10"/>
      <c r="X167" s="10"/>
      <c r="Y167" s="10"/>
      <c r="Z167" s="10"/>
      <c r="AK167" s="39"/>
      <c r="AL167" s="39"/>
      <c r="AM167" s="39"/>
      <c r="AN167" s="39"/>
    </row>
    <row r="168" spans="1:40" s="11" customFormat="1" x14ac:dyDescent="0.2">
      <c r="A168" s="260"/>
      <c r="M168" s="4"/>
      <c r="V168" s="10"/>
      <c r="W168" s="10"/>
      <c r="X168" s="10"/>
      <c r="Y168" s="10"/>
      <c r="Z168" s="10"/>
      <c r="AK168" s="39"/>
      <c r="AL168" s="39"/>
      <c r="AM168" s="39"/>
      <c r="AN168" s="39"/>
    </row>
    <row r="169" spans="1:40" s="11" customFormat="1" x14ac:dyDescent="0.2">
      <c r="A169" s="260"/>
      <c r="M169" s="4"/>
      <c r="V169" s="10"/>
      <c r="W169" s="10"/>
      <c r="X169" s="10"/>
      <c r="Y169" s="10"/>
      <c r="Z169" s="10"/>
      <c r="AK169" s="39"/>
      <c r="AL169" s="39"/>
      <c r="AM169" s="39"/>
      <c r="AN169" s="39"/>
    </row>
    <row r="170" spans="1:40" s="11" customFormat="1" x14ac:dyDescent="0.2">
      <c r="A170" s="260"/>
      <c r="M170" s="4"/>
      <c r="V170" s="10"/>
      <c r="W170" s="10"/>
      <c r="X170" s="10"/>
      <c r="Y170" s="10"/>
      <c r="Z170" s="10"/>
      <c r="AK170" s="39"/>
      <c r="AL170" s="39"/>
      <c r="AM170" s="39"/>
      <c r="AN170" s="39"/>
    </row>
    <row r="171" spans="1:40" s="11" customFormat="1" x14ac:dyDescent="0.2">
      <c r="A171" s="260"/>
      <c r="M171" s="4"/>
      <c r="V171" s="10"/>
      <c r="W171" s="10"/>
      <c r="X171" s="10"/>
      <c r="Y171" s="10"/>
      <c r="Z171" s="10"/>
      <c r="AK171" s="39"/>
      <c r="AL171" s="39"/>
      <c r="AM171" s="39"/>
      <c r="AN171" s="39"/>
    </row>
    <row r="172" spans="1:40" s="11" customFormat="1" x14ac:dyDescent="0.2">
      <c r="A172" s="260"/>
      <c r="M172" s="4"/>
      <c r="V172" s="10"/>
      <c r="W172" s="10"/>
      <c r="X172" s="10"/>
      <c r="Y172" s="10"/>
      <c r="Z172" s="10"/>
      <c r="AK172" s="39"/>
      <c r="AL172" s="39"/>
      <c r="AM172" s="39"/>
      <c r="AN172" s="39"/>
    </row>
    <row r="173" spans="1:40" s="11" customFormat="1" x14ac:dyDescent="0.2">
      <c r="A173" s="260"/>
      <c r="M173" s="4"/>
      <c r="V173" s="10"/>
      <c r="W173" s="10"/>
      <c r="X173" s="10"/>
      <c r="Y173" s="10"/>
      <c r="Z173" s="10"/>
      <c r="AK173" s="39"/>
      <c r="AL173" s="39"/>
      <c r="AM173" s="39"/>
      <c r="AN173" s="39"/>
    </row>
    <row r="174" spans="1:40" s="11" customFormat="1" x14ac:dyDescent="0.2">
      <c r="A174" s="260"/>
      <c r="M174" s="4"/>
      <c r="V174" s="10"/>
      <c r="W174" s="10"/>
      <c r="X174" s="10"/>
      <c r="Y174" s="10"/>
      <c r="Z174" s="10"/>
      <c r="AK174" s="39"/>
      <c r="AL174" s="39"/>
      <c r="AM174" s="39"/>
      <c r="AN174" s="39"/>
    </row>
    <row r="175" spans="1:40" s="11" customFormat="1" x14ac:dyDescent="0.2">
      <c r="A175" s="260"/>
      <c r="M175" s="4"/>
      <c r="V175" s="10"/>
      <c r="W175" s="10"/>
      <c r="X175" s="10"/>
      <c r="Y175" s="10"/>
      <c r="Z175" s="10"/>
      <c r="AK175" s="39"/>
      <c r="AL175" s="39"/>
      <c r="AM175" s="39"/>
      <c r="AN175" s="39"/>
    </row>
    <row r="176" spans="1:40" s="11" customFormat="1" x14ac:dyDescent="0.2">
      <c r="A176" s="260"/>
      <c r="M176" s="4"/>
      <c r="V176" s="10"/>
      <c r="W176" s="10"/>
      <c r="X176" s="10"/>
      <c r="Y176" s="10"/>
      <c r="Z176" s="10"/>
      <c r="AK176" s="39"/>
      <c r="AL176" s="39"/>
      <c r="AM176" s="39"/>
      <c r="AN176" s="39"/>
    </row>
    <row r="177" spans="1:40" s="11" customFormat="1" x14ac:dyDescent="0.2">
      <c r="A177" s="260"/>
      <c r="M177" s="4"/>
      <c r="V177" s="10"/>
      <c r="W177" s="10"/>
      <c r="X177" s="10"/>
      <c r="Y177" s="10"/>
      <c r="Z177" s="10"/>
      <c r="AK177" s="39"/>
      <c r="AL177" s="39"/>
      <c r="AM177" s="39"/>
      <c r="AN177" s="39"/>
    </row>
    <row r="178" spans="1:40" s="11" customFormat="1" x14ac:dyDescent="0.2">
      <c r="A178" s="260"/>
      <c r="M178" s="4"/>
      <c r="V178" s="10"/>
      <c r="W178" s="10"/>
      <c r="X178" s="10"/>
      <c r="Y178" s="10"/>
      <c r="Z178" s="10"/>
      <c r="AK178" s="39"/>
      <c r="AL178" s="39"/>
      <c r="AM178" s="39"/>
      <c r="AN178" s="39"/>
    </row>
    <row r="179" spans="1:40" s="11" customFormat="1" x14ac:dyDescent="0.2">
      <c r="A179" s="260"/>
      <c r="M179" s="4"/>
      <c r="V179" s="10"/>
      <c r="W179" s="10"/>
      <c r="X179" s="10"/>
      <c r="Y179" s="10"/>
      <c r="Z179" s="10"/>
      <c r="AK179" s="39"/>
      <c r="AL179" s="39"/>
      <c r="AM179" s="39"/>
      <c r="AN179" s="39"/>
    </row>
    <row r="180" spans="1:40" s="11" customFormat="1" x14ac:dyDescent="0.2">
      <c r="A180" s="260"/>
      <c r="M180" s="4"/>
      <c r="V180" s="10"/>
      <c r="W180" s="10"/>
      <c r="X180" s="10"/>
      <c r="Y180" s="10"/>
      <c r="Z180" s="10"/>
      <c r="AK180" s="39"/>
      <c r="AL180" s="39"/>
      <c r="AM180" s="39"/>
      <c r="AN180" s="39"/>
    </row>
    <row r="181" spans="1:40" s="11" customFormat="1" x14ac:dyDescent="0.2">
      <c r="A181" s="260"/>
      <c r="M181" s="4"/>
      <c r="V181" s="10"/>
      <c r="W181" s="10"/>
      <c r="X181" s="10"/>
      <c r="Y181" s="10"/>
      <c r="Z181" s="10"/>
      <c r="AK181" s="39"/>
      <c r="AL181" s="39"/>
      <c r="AM181" s="39"/>
      <c r="AN181" s="39"/>
    </row>
    <row r="182" spans="1:40" s="11" customFormat="1" x14ac:dyDescent="0.2">
      <c r="A182" s="260"/>
      <c r="M182" s="4"/>
      <c r="V182" s="10"/>
      <c r="W182" s="10"/>
      <c r="X182" s="10"/>
      <c r="Y182" s="10"/>
      <c r="Z182" s="10"/>
      <c r="AK182" s="39"/>
      <c r="AL182" s="39"/>
      <c r="AM182" s="39"/>
      <c r="AN182" s="39"/>
    </row>
    <row r="183" spans="1:40" s="11" customFormat="1" x14ac:dyDescent="0.2">
      <c r="A183" s="260"/>
      <c r="M183" s="4"/>
      <c r="V183" s="10"/>
      <c r="W183" s="10"/>
      <c r="X183" s="10"/>
      <c r="Y183" s="10"/>
      <c r="Z183" s="10"/>
      <c r="AK183" s="39"/>
      <c r="AL183" s="39"/>
      <c r="AM183" s="39"/>
      <c r="AN183" s="39"/>
    </row>
    <row r="184" spans="1:40" s="11" customFormat="1" x14ac:dyDescent="0.2">
      <c r="A184" s="260"/>
      <c r="M184" s="4"/>
      <c r="V184" s="10"/>
      <c r="W184" s="10"/>
      <c r="X184" s="10"/>
      <c r="Y184" s="10"/>
      <c r="Z184" s="10"/>
      <c r="AK184" s="39"/>
      <c r="AL184" s="39"/>
      <c r="AM184" s="39"/>
      <c r="AN184" s="39"/>
    </row>
    <row r="185" spans="1:40" s="11" customFormat="1" x14ac:dyDescent="0.2">
      <c r="A185" s="260"/>
      <c r="M185" s="4"/>
      <c r="V185" s="10"/>
      <c r="W185" s="10"/>
      <c r="X185" s="10"/>
      <c r="Y185" s="10"/>
      <c r="Z185" s="10"/>
      <c r="AK185" s="39"/>
      <c r="AL185" s="39"/>
      <c r="AM185" s="39"/>
      <c r="AN185" s="39"/>
    </row>
    <row r="186" spans="1:40" s="11" customFormat="1" x14ac:dyDescent="0.2">
      <c r="A186" s="260"/>
      <c r="M186" s="4"/>
      <c r="V186" s="10"/>
      <c r="W186" s="10"/>
      <c r="X186" s="10"/>
      <c r="Y186" s="10"/>
      <c r="Z186" s="10"/>
      <c r="AK186" s="39"/>
      <c r="AL186" s="39"/>
      <c r="AM186" s="39"/>
      <c r="AN186" s="39"/>
    </row>
    <row r="187" spans="1:40" s="11" customFormat="1" x14ac:dyDescent="0.2">
      <c r="A187" s="260"/>
      <c r="M187" s="4"/>
      <c r="V187" s="10"/>
      <c r="W187" s="10"/>
      <c r="X187" s="10"/>
      <c r="Y187" s="10"/>
      <c r="Z187" s="10"/>
      <c r="AK187" s="39"/>
      <c r="AL187" s="39"/>
      <c r="AM187" s="39"/>
      <c r="AN187" s="39"/>
    </row>
    <row r="188" spans="1:40" s="11" customFormat="1" x14ac:dyDescent="0.2">
      <c r="A188" s="260"/>
      <c r="M188" s="4"/>
      <c r="V188" s="10"/>
      <c r="W188" s="10"/>
      <c r="X188" s="10"/>
      <c r="Y188" s="10"/>
      <c r="Z188" s="10"/>
      <c r="AK188" s="39"/>
      <c r="AL188" s="39"/>
      <c r="AM188" s="39"/>
      <c r="AN188" s="39"/>
    </row>
    <row r="189" spans="1:40" s="11" customFormat="1" x14ac:dyDescent="0.2">
      <c r="A189" s="260"/>
      <c r="M189" s="4"/>
      <c r="V189" s="10"/>
      <c r="W189" s="10"/>
      <c r="X189" s="10"/>
      <c r="Y189" s="10"/>
      <c r="Z189" s="10"/>
      <c r="AK189" s="39"/>
      <c r="AL189" s="39"/>
      <c r="AM189" s="39"/>
      <c r="AN189" s="39"/>
    </row>
    <row r="190" spans="1:40" s="11" customFormat="1" x14ac:dyDescent="0.2">
      <c r="A190" s="260"/>
      <c r="M190" s="4"/>
      <c r="V190" s="10"/>
      <c r="W190" s="10"/>
      <c r="X190" s="10"/>
      <c r="Y190" s="10"/>
      <c r="Z190" s="10"/>
      <c r="AK190" s="39"/>
      <c r="AL190" s="39"/>
      <c r="AM190" s="39"/>
      <c r="AN190" s="39"/>
    </row>
    <row r="191" spans="1:40" s="11" customFormat="1" x14ac:dyDescent="0.2">
      <c r="A191" s="260"/>
      <c r="M191" s="4"/>
      <c r="V191" s="10"/>
      <c r="W191" s="10"/>
      <c r="X191" s="10"/>
      <c r="Y191" s="10"/>
      <c r="Z191" s="10"/>
      <c r="AK191" s="39"/>
      <c r="AL191" s="39"/>
      <c r="AM191" s="39"/>
      <c r="AN191" s="39"/>
    </row>
    <row r="192" spans="1:40" s="11" customFormat="1" x14ac:dyDescent="0.2">
      <c r="A192" s="260"/>
      <c r="M192" s="4"/>
      <c r="V192" s="10"/>
      <c r="W192" s="10"/>
      <c r="X192" s="10"/>
      <c r="Y192" s="10"/>
      <c r="Z192" s="10"/>
      <c r="AK192" s="39"/>
      <c r="AL192" s="39"/>
      <c r="AM192" s="39"/>
      <c r="AN192" s="39"/>
    </row>
    <row r="193" spans="1:40" s="11" customFormat="1" x14ac:dyDescent="0.2">
      <c r="A193" s="260"/>
      <c r="M193" s="4"/>
      <c r="V193" s="10"/>
      <c r="W193" s="10"/>
      <c r="X193" s="10"/>
      <c r="Y193" s="10"/>
      <c r="Z193" s="10"/>
      <c r="AK193" s="39"/>
      <c r="AL193" s="39"/>
      <c r="AM193" s="39"/>
      <c r="AN193" s="39"/>
    </row>
    <row r="194" spans="1:40" s="11" customFormat="1" x14ac:dyDescent="0.2">
      <c r="A194" s="260"/>
      <c r="M194" s="4"/>
      <c r="V194" s="10"/>
      <c r="W194" s="10"/>
      <c r="X194" s="10"/>
      <c r="Y194" s="10"/>
      <c r="Z194" s="10"/>
      <c r="AK194" s="39"/>
      <c r="AL194" s="39"/>
      <c r="AM194" s="39"/>
      <c r="AN194" s="39"/>
    </row>
    <row r="195" spans="1:40" s="11" customFormat="1" x14ac:dyDescent="0.2">
      <c r="A195" s="260"/>
      <c r="M195" s="4"/>
      <c r="V195" s="10"/>
      <c r="W195" s="10"/>
      <c r="X195" s="10"/>
      <c r="Y195" s="10"/>
      <c r="Z195" s="10"/>
      <c r="AK195" s="39"/>
      <c r="AL195" s="39"/>
      <c r="AM195" s="39"/>
      <c r="AN195" s="39"/>
    </row>
    <row r="196" spans="1:40" s="11" customFormat="1" x14ac:dyDescent="0.2">
      <c r="A196" s="260"/>
      <c r="M196" s="4"/>
      <c r="V196" s="10"/>
      <c r="W196" s="10"/>
      <c r="X196" s="10"/>
      <c r="Y196" s="10"/>
      <c r="Z196" s="10"/>
      <c r="AK196" s="39"/>
      <c r="AL196" s="39"/>
      <c r="AM196" s="39"/>
      <c r="AN196" s="39"/>
    </row>
    <row r="197" spans="1:40" s="11" customFormat="1" x14ac:dyDescent="0.2">
      <c r="A197" s="260"/>
      <c r="M197" s="4"/>
      <c r="V197" s="10"/>
      <c r="W197" s="10"/>
      <c r="X197" s="10"/>
      <c r="Y197" s="10"/>
      <c r="Z197" s="10"/>
      <c r="AK197" s="39"/>
      <c r="AL197" s="39"/>
      <c r="AM197" s="39"/>
      <c r="AN197" s="39"/>
    </row>
    <row r="198" spans="1:40" s="11" customFormat="1" x14ac:dyDescent="0.2">
      <c r="A198" s="260"/>
      <c r="M198" s="4"/>
      <c r="V198" s="10"/>
      <c r="W198" s="10"/>
      <c r="X198" s="10"/>
      <c r="Y198" s="10"/>
      <c r="Z198" s="10"/>
      <c r="AK198" s="39"/>
      <c r="AL198" s="39"/>
      <c r="AM198" s="39"/>
      <c r="AN198" s="39"/>
    </row>
    <row r="199" spans="1:40" s="11" customFormat="1" x14ac:dyDescent="0.2">
      <c r="A199" s="260"/>
      <c r="M199" s="4"/>
      <c r="V199" s="10"/>
      <c r="W199" s="10"/>
      <c r="X199" s="10"/>
      <c r="Y199" s="10"/>
      <c r="Z199" s="10"/>
      <c r="AK199" s="39"/>
      <c r="AL199" s="39"/>
      <c r="AM199" s="39"/>
      <c r="AN199" s="39"/>
    </row>
    <row r="200" spans="1:40" s="11" customFormat="1" x14ac:dyDescent="0.2">
      <c r="A200" s="260"/>
      <c r="M200" s="4"/>
      <c r="V200" s="10"/>
      <c r="W200" s="10"/>
      <c r="X200" s="10"/>
      <c r="Y200" s="10"/>
      <c r="Z200" s="10"/>
      <c r="AK200" s="39"/>
      <c r="AL200" s="39"/>
      <c r="AM200" s="39"/>
      <c r="AN200" s="39"/>
    </row>
    <row r="201" spans="1:40" s="11" customFormat="1" x14ac:dyDescent="0.2">
      <c r="A201" s="260"/>
      <c r="M201" s="4"/>
      <c r="V201" s="10"/>
      <c r="W201" s="10"/>
      <c r="X201" s="10"/>
      <c r="Y201" s="10"/>
      <c r="Z201" s="10"/>
      <c r="AK201" s="39"/>
      <c r="AL201" s="39"/>
      <c r="AM201" s="39"/>
      <c r="AN201" s="39"/>
    </row>
    <row r="202" spans="1:40" s="11" customFormat="1" hidden="1" x14ac:dyDescent="0.2">
      <c r="A202" s="260"/>
      <c r="M202" s="4"/>
      <c r="V202" s="10"/>
      <c r="W202" s="10"/>
      <c r="X202" s="10"/>
      <c r="Y202" s="10"/>
      <c r="Z202" s="10"/>
      <c r="AK202" s="39"/>
      <c r="AL202" s="39"/>
      <c r="AM202" s="39"/>
      <c r="AN202" s="39"/>
    </row>
    <row r="203" spans="1:40" s="11" customFormat="1" hidden="1" x14ac:dyDescent="0.2">
      <c r="A203" s="261">
        <f>SUM(A10:U134)</f>
        <v>3557</v>
      </c>
      <c r="M203" s="4"/>
      <c r="V203" s="10"/>
      <c r="W203" s="10"/>
      <c r="X203" s="10"/>
      <c r="Y203" s="10"/>
      <c r="Z203" s="10"/>
      <c r="AK203" s="39"/>
      <c r="AL203" s="39"/>
      <c r="AM203" s="39"/>
      <c r="AN203" s="39"/>
    </row>
    <row r="204" spans="1:40" s="40" customFormat="1" hidden="1" x14ac:dyDescent="0.2">
      <c r="A204" s="262"/>
      <c r="M204" s="263"/>
      <c r="AD204" s="264">
        <f>SUM(AD1:AI203)</f>
        <v>0</v>
      </c>
    </row>
    <row r="205" spans="1:40" s="11" customFormat="1" x14ac:dyDescent="0.2">
      <c r="A205" s="260"/>
      <c r="M205" s="4"/>
      <c r="V205" s="10"/>
      <c r="W205" s="10"/>
      <c r="X205" s="10"/>
      <c r="Y205" s="10"/>
      <c r="Z205" s="10"/>
      <c r="AK205" s="39"/>
      <c r="AL205" s="39"/>
      <c r="AM205" s="39"/>
      <c r="AN205" s="39"/>
    </row>
    <row r="206" spans="1:40" s="11" customFormat="1" x14ac:dyDescent="0.2">
      <c r="A206" s="260"/>
      <c r="M206" s="4"/>
      <c r="V206" s="10"/>
      <c r="W206" s="10"/>
      <c r="X206" s="10"/>
      <c r="Y206" s="10"/>
      <c r="Z206" s="10"/>
      <c r="AK206" s="39"/>
      <c r="AL206" s="39"/>
      <c r="AM206" s="39"/>
      <c r="AN206" s="39"/>
    </row>
    <row r="207" spans="1:40" s="11" customFormat="1" x14ac:dyDescent="0.2">
      <c r="A207" s="260"/>
      <c r="M207" s="4"/>
      <c r="V207" s="10"/>
      <c r="W207" s="10"/>
      <c r="X207" s="10"/>
      <c r="Y207" s="10"/>
      <c r="Z207" s="10"/>
      <c r="AK207" s="39"/>
      <c r="AL207" s="39"/>
      <c r="AM207" s="39"/>
      <c r="AN207" s="39"/>
    </row>
    <row r="208" spans="1:40" s="11" customFormat="1" x14ac:dyDescent="0.2">
      <c r="A208" s="260"/>
      <c r="M208" s="4"/>
      <c r="V208" s="10"/>
      <c r="W208" s="10"/>
      <c r="X208" s="10"/>
      <c r="Y208" s="10"/>
      <c r="Z208" s="10"/>
      <c r="AK208" s="39"/>
      <c r="AL208" s="39"/>
      <c r="AM208" s="39"/>
      <c r="AN208" s="39"/>
    </row>
    <row r="209" spans="1:40" s="11" customFormat="1" x14ac:dyDescent="0.2">
      <c r="A209" s="260"/>
      <c r="M209" s="4"/>
      <c r="V209" s="10"/>
      <c r="W209" s="10"/>
      <c r="X209" s="10"/>
      <c r="Y209" s="10"/>
      <c r="Z209" s="10"/>
      <c r="AK209" s="39"/>
      <c r="AL209" s="39"/>
      <c r="AM209" s="39"/>
      <c r="AN209" s="39"/>
    </row>
    <row r="210" spans="1:40" s="11" customFormat="1" x14ac:dyDescent="0.2">
      <c r="A210" s="260"/>
      <c r="M210" s="4"/>
      <c r="V210" s="10"/>
      <c r="W210" s="10"/>
      <c r="X210" s="10"/>
      <c r="Y210" s="10"/>
      <c r="Z210" s="10"/>
      <c r="AK210" s="39"/>
      <c r="AL210" s="39"/>
      <c r="AM210" s="39"/>
      <c r="AN210" s="39"/>
    </row>
    <row r="211" spans="1:40" s="11" customFormat="1" x14ac:dyDescent="0.2">
      <c r="A211" s="260"/>
      <c r="M211" s="4"/>
      <c r="V211" s="10"/>
      <c r="W211" s="10"/>
      <c r="X211" s="10"/>
      <c r="Y211" s="10"/>
      <c r="Z211" s="10"/>
      <c r="AK211" s="39"/>
      <c r="AL211" s="39"/>
      <c r="AM211" s="39"/>
      <c r="AN211" s="39"/>
    </row>
    <row r="212" spans="1:40" s="11" customFormat="1" x14ac:dyDescent="0.2">
      <c r="A212" s="260"/>
      <c r="M212" s="4"/>
      <c r="V212" s="10"/>
      <c r="W212" s="10"/>
      <c r="X212" s="10"/>
      <c r="Y212" s="10"/>
      <c r="Z212" s="10"/>
      <c r="AK212" s="39"/>
      <c r="AL212" s="39"/>
      <c r="AM212" s="39"/>
      <c r="AN212" s="39"/>
    </row>
    <row r="213" spans="1:40" s="11" customFormat="1" x14ac:dyDescent="0.2">
      <c r="A213" s="260"/>
      <c r="M213" s="4"/>
      <c r="V213" s="10"/>
      <c r="W213" s="10"/>
      <c r="X213" s="10"/>
      <c r="Y213" s="10"/>
      <c r="Z213" s="10"/>
      <c r="AK213" s="39"/>
      <c r="AL213" s="39"/>
      <c r="AM213" s="39"/>
      <c r="AN213" s="39"/>
    </row>
    <row r="214" spans="1:40" s="11" customFormat="1" x14ac:dyDescent="0.2">
      <c r="A214" s="260"/>
      <c r="M214" s="4"/>
      <c r="V214" s="10"/>
      <c r="W214" s="10"/>
      <c r="X214" s="10"/>
      <c r="Y214" s="10"/>
      <c r="Z214" s="10"/>
      <c r="AK214" s="39"/>
      <c r="AL214" s="39"/>
      <c r="AM214" s="39"/>
      <c r="AN214" s="39"/>
    </row>
    <row r="215" spans="1:40" s="11" customFormat="1" x14ac:dyDescent="0.2">
      <c r="A215" s="260"/>
      <c r="M215" s="4"/>
      <c r="V215" s="10"/>
      <c r="W215" s="10"/>
      <c r="X215" s="10"/>
      <c r="Y215" s="10"/>
      <c r="Z215" s="10"/>
      <c r="AK215" s="39"/>
      <c r="AL215" s="39"/>
      <c r="AM215" s="39"/>
      <c r="AN215" s="39"/>
    </row>
    <row r="216" spans="1:40" s="11" customFormat="1" x14ac:dyDescent="0.2">
      <c r="A216" s="260"/>
      <c r="M216" s="4"/>
      <c r="V216" s="10"/>
      <c r="W216" s="10"/>
      <c r="X216" s="10"/>
      <c r="Y216" s="10"/>
      <c r="Z216" s="10"/>
      <c r="AK216" s="39"/>
      <c r="AL216" s="39"/>
      <c r="AM216" s="39"/>
      <c r="AN216" s="39"/>
    </row>
  </sheetData>
  <mergeCells count="169">
    <mergeCell ref="A149:B149"/>
    <mergeCell ref="A150:B150"/>
    <mergeCell ref="A151:B151"/>
    <mergeCell ref="A144:B144"/>
    <mergeCell ref="A145:B145"/>
    <mergeCell ref="A147:B148"/>
    <mergeCell ref="C147:C148"/>
    <mergeCell ref="D147:I147"/>
    <mergeCell ref="J147:K147"/>
    <mergeCell ref="A138:B138"/>
    <mergeCell ref="A139:B139"/>
    <mergeCell ref="A140:B140"/>
    <mergeCell ref="A141:B141"/>
    <mergeCell ref="A142:B142"/>
    <mergeCell ref="A143:B143"/>
    <mergeCell ref="A130:C130"/>
    <mergeCell ref="A132:B132"/>
    <mergeCell ref="A133:B133"/>
    <mergeCell ref="A134:B134"/>
    <mergeCell ref="A135:B135"/>
    <mergeCell ref="A137:B137"/>
    <mergeCell ref="A124:C124"/>
    <mergeCell ref="A125:C125"/>
    <mergeCell ref="A126:C126"/>
    <mergeCell ref="A127:C127"/>
    <mergeCell ref="A128:C128"/>
    <mergeCell ref="A129:C129"/>
    <mergeCell ref="A119:A121"/>
    <mergeCell ref="B119:C119"/>
    <mergeCell ref="B120:C120"/>
    <mergeCell ref="B121:C121"/>
    <mergeCell ref="A122:C122"/>
    <mergeCell ref="A123:C123"/>
    <mergeCell ref="A112:C112"/>
    <mergeCell ref="A113:C113"/>
    <mergeCell ref="A114:C114"/>
    <mergeCell ref="A115:C115"/>
    <mergeCell ref="A116:A118"/>
    <mergeCell ref="B116:C116"/>
    <mergeCell ref="B117:C117"/>
    <mergeCell ref="B118:C118"/>
    <mergeCell ref="A107:A108"/>
    <mergeCell ref="B107:C107"/>
    <mergeCell ref="B108:C108"/>
    <mergeCell ref="A109:C109"/>
    <mergeCell ref="A110:C110"/>
    <mergeCell ref="A111:C111"/>
    <mergeCell ref="M104:N104"/>
    <mergeCell ref="O104:P104"/>
    <mergeCell ref="Q104:R104"/>
    <mergeCell ref="S104:S105"/>
    <mergeCell ref="A106:C106"/>
    <mergeCell ref="D106:S106"/>
    <mergeCell ref="A102:C102"/>
    <mergeCell ref="A104:C105"/>
    <mergeCell ref="D104:F104"/>
    <mergeCell ref="G104:H104"/>
    <mergeCell ref="I104:J104"/>
    <mergeCell ref="K104:L104"/>
    <mergeCell ref="A96:C96"/>
    <mergeCell ref="A97:C97"/>
    <mergeCell ref="A98:C98"/>
    <mergeCell ref="A99:C99"/>
    <mergeCell ref="A100:C100"/>
    <mergeCell ref="A101:C101"/>
    <mergeCell ref="A91:A93"/>
    <mergeCell ref="B91:C91"/>
    <mergeCell ref="B92:C92"/>
    <mergeCell ref="B93:C93"/>
    <mergeCell ref="A94:C94"/>
    <mergeCell ref="A95:C95"/>
    <mergeCell ref="A83:C83"/>
    <mergeCell ref="A84:C84"/>
    <mergeCell ref="A85:C85"/>
    <mergeCell ref="A86:C86"/>
    <mergeCell ref="A87:C87"/>
    <mergeCell ref="A88:A90"/>
    <mergeCell ref="B88:C88"/>
    <mergeCell ref="B89:C89"/>
    <mergeCell ref="B90:C90"/>
    <mergeCell ref="A78:C78"/>
    <mergeCell ref="A79:A80"/>
    <mergeCell ref="B79:C79"/>
    <mergeCell ref="B80:C80"/>
    <mergeCell ref="A81:C81"/>
    <mergeCell ref="A82:C82"/>
    <mergeCell ref="G75:H75"/>
    <mergeCell ref="I75:J75"/>
    <mergeCell ref="K75:L75"/>
    <mergeCell ref="M75:N75"/>
    <mergeCell ref="O75:P75"/>
    <mergeCell ref="Q75:R75"/>
    <mergeCell ref="A70:B70"/>
    <mergeCell ref="A71:B71"/>
    <mergeCell ref="A72:B72"/>
    <mergeCell ref="A73:B73"/>
    <mergeCell ref="A75:C76"/>
    <mergeCell ref="D75:F75"/>
    <mergeCell ref="A64:B64"/>
    <mergeCell ref="A65:B65"/>
    <mergeCell ref="A66:B66"/>
    <mergeCell ref="A67:B67"/>
    <mergeCell ref="A68:B68"/>
    <mergeCell ref="A69:B69"/>
    <mergeCell ref="A58:A59"/>
    <mergeCell ref="A60:B60"/>
    <mergeCell ref="A62:B63"/>
    <mergeCell ref="C62:C63"/>
    <mergeCell ref="D62:D63"/>
    <mergeCell ref="E62:E63"/>
    <mergeCell ref="A51:A53"/>
    <mergeCell ref="A55:B57"/>
    <mergeCell ref="C55:C57"/>
    <mergeCell ref="D55:I55"/>
    <mergeCell ref="J55:J57"/>
    <mergeCell ref="K55:K57"/>
    <mergeCell ref="D56:E56"/>
    <mergeCell ref="F56:G56"/>
    <mergeCell ref="H56:I56"/>
    <mergeCell ref="T48:T50"/>
    <mergeCell ref="U48:U50"/>
    <mergeCell ref="F49:G49"/>
    <mergeCell ref="H49:I49"/>
    <mergeCell ref="J49:K49"/>
    <mergeCell ref="L49:M49"/>
    <mergeCell ref="N49:O49"/>
    <mergeCell ref="P49:Q49"/>
    <mergeCell ref="R49:S49"/>
    <mergeCell ref="P41:Q41"/>
    <mergeCell ref="R41:S41"/>
    <mergeCell ref="A43:B43"/>
    <mergeCell ref="A44:A46"/>
    <mergeCell ref="A48:B50"/>
    <mergeCell ref="C48:E49"/>
    <mergeCell ref="F48:S48"/>
    <mergeCell ref="A37:B37"/>
    <mergeCell ref="A38:B38"/>
    <mergeCell ref="A40:B42"/>
    <mergeCell ref="C40:E41"/>
    <mergeCell ref="F40:S40"/>
    <mergeCell ref="F41:G41"/>
    <mergeCell ref="H41:I41"/>
    <mergeCell ref="J41:K41"/>
    <mergeCell ref="L41:M41"/>
    <mergeCell ref="N41:O41"/>
    <mergeCell ref="A21:A25"/>
    <mergeCell ref="A26:A27"/>
    <mergeCell ref="A28:B28"/>
    <mergeCell ref="A33:B33"/>
    <mergeCell ref="A34:B34"/>
    <mergeCell ref="A36:B36"/>
    <mergeCell ref="A17:B18"/>
    <mergeCell ref="C17:C18"/>
    <mergeCell ref="D17:H17"/>
    <mergeCell ref="K17:L17"/>
    <mergeCell ref="M17:M18"/>
    <mergeCell ref="A19:B19"/>
    <mergeCell ref="A10:B10"/>
    <mergeCell ref="A11:B11"/>
    <mergeCell ref="A12:B12"/>
    <mergeCell ref="A13:B13"/>
    <mergeCell ref="A14:B14"/>
    <mergeCell ref="A15:B15"/>
    <mergeCell ref="A6:U6"/>
    <mergeCell ref="A8:B9"/>
    <mergeCell ref="C8:C9"/>
    <mergeCell ref="D8:H8"/>
    <mergeCell ref="K8:L8"/>
    <mergeCell ref="M8:M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16"/>
  <sheetViews>
    <sheetView workbookViewId="0">
      <selection activeCell="D10" sqref="D10"/>
    </sheetView>
  </sheetViews>
  <sheetFormatPr baseColWidth="10" defaultRowHeight="15" x14ac:dyDescent="0.2"/>
  <cols>
    <col min="1" max="1" width="22.7109375" style="260" customWidth="1"/>
    <col min="2" max="2" width="22.7109375" style="11" customWidth="1"/>
    <col min="3" max="12" width="10.28515625" style="11" customWidth="1"/>
    <col min="13" max="13" width="10.28515625" style="4" customWidth="1"/>
    <col min="14" max="20" width="10.28515625" style="11" customWidth="1"/>
    <col min="21" max="21" width="10.28515625" style="265" customWidth="1"/>
    <col min="22" max="22" width="10.28515625" style="266" customWidth="1"/>
    <col min="23" max="23" width="12.140625" style="266" customWidth="1"/>
    <col min="24" max="26" width="12.140625" style="266" hidden="1" customWidth="1"/>
    <col min="27" max="36" width="12.140625" style="265" hidden="1" customWidth="1"/>
    <col min="37" max="40" width="12.140625" style="267" hidden="1" customWidth="1"/>
    <col min="41" max="93" width="12.140625" style="265" customWidth="1"/>
    <col min="94" max="256" width="11.42578125" style="265"/>
    <col min="257" max="258" width="22.7109375" style="265" customWidth="1"/>
    <col min="259" max="278" width="10.28515625" style="265" customWidth="1"/>
    <col min="279" max="279" width="12.140625" style="265" customWidth="1"/>
    <col min="280" max="296" width="0" style="265" hidden="1" customWidth="1"/>
    <col min="297" max="349" width="12.140625" style="265" customWidth="1"/>
    <col min="350" max="512" width="11.42578125" style="265"/>
    <col min="513" max="514" width="22.7109375" style="265" customWidth="1"/>
    <col min="515" max="534" width="10.28515625" style="265" customWidth="1"/>
    <col min="535" max="535" width="12.140625" style="265" customWidth="1"/>
    <col min="536" max="552" width="0" style="265" hidden="1" customWidth="1"/>
    <col min="553" max="605" width="12.140625" style="265" customWidth="1"/>
    <col min="606" max="768" width="11.42578125" style="265"/>
    <col min="769" max="770" width="22.7109375" style="265" customWidth="1"/>
    <col min="771" max="790" width="10.28515625" style="265" customWidth="1"/>
    <col min="791" max="791" width="12.140625" style="265" customWidth="1"/>
    <col min="792" max="808" width="0" style="265" hidden="1" customWidth="1"/>
    <col min="809" max="861" width="12.140625" style="265" customWidth="1"/>
    <col min="862" max="1024" width="11.42578125" style="265"/>
    <col min="1025" max="1026" width="22.7109375" style="265" customWidth="1"/>
    <col min="1027" max="1046" width="10.28515625" style="265" customWidth="1"/>
    <col min="1047" max="1047" width="12.140625" style="265" customWidth="1"/>
    <col min="1048" max="1064" width="0" style="265" hidden="1" customWidth="1"/>
    <col min="1065" max="1117" width="12.140625" style="265" customWidth="1"/>
    <col min="1118" max="1280" width="11.42578125" style="265"/>
    <col min="1281" max="1282" width="22.7109375" style="265" customWidth="1"/>
    <col min="1283" max="1302" width="10.28515625" style="265" customWidth="1"/>
    <col min="1303" max="1303" width="12.140625" style="265" customWidth="1"/>
    <col min="1304" max="1320" width="0" style="265" hidden="1" customWidth="1"/>
    <col min="1321" max="1373" width="12.140625" style="265" customWidth="1"/>
    <col min="1374" max="1536" width="11.42578125" style="265"/>
    <col min="1537" max="1538" width="22.7109375" style="265" customWidth="1"/>
    <col min="1539" max="1558" width="10.28515625" style="265" customWidth="1"/>
    <col min="1559" max="1559" width="12.140625" style="265" customWidth="1"/>
    <col min="1560" max="1576" width="0" style="265" hidden="1" customWidth="1"/>
    <col min="1577" max="1629" width="12.140625" style="265" customWidth="1"/>
    <col min="1630" max="1792" width="11.42578125" style="265"/>
    <col min="1793" max="1794" width="22.7109375" style="265" customWidth="1"/>
    <col min="1795" max="1814" width="10.28515625" style="265" customWidth="1"/>
    <col min="1815" max="1815" width="12.140625" style="265" customWidth="1"/>
    <col min="1816" max="1832" width="0" style="265" hidden="1" customWidth="1"/>
    <col min="1833" max="1885" width="12.140625" style="265" customWidth="1"/>
    <col min="1886" max="2048" width="11.42578125" style="265"/>
    <col min="2049" max="2050" width="22.7109375" style="265" customWidth="1"/>
    <col min="2051" max="2070" width="10.28515625" style="265" customWidth="1"/>
    <col min="2071" max="2071" width="12.140625" style="265" customWidth="1"/>
    <col min="2072" max="2088" width="0" style="265" hidden="1" customWidth="1"/>
    <col min="2089" max="2141" width="12.140625" style="265" customWidth="1"/>
    <col min="2142" max="2304" width="11.42578125" style="265"/>
    <col min="2305" max="2306" width="22.7109375" style="265" customWidth="1"/>
    <col min="2307" max="2326" width="10.28515625" style="265" customWidth="1"/>
    <col min="2327" max="2327" width="12.140625" style="265" customWidth="1"/>
    <col min="2328" max="2344" width="0" style="265" hidden="1" customWidth="1"/>
    <col min="2345" max="2397" width="12.140625" style="265" customWidth="1"/>
    <col min="2398" max="2560" width="11.42578125" style="265"/>
    <col min="2561" max="2562" width="22.7109375" style="265" customWidth="1"/>
    <col min="2563" max="2582" width="10.28515625" style="265" customWidth="1"/>
    <col min="2583" max="2583" width="12.140625" style="265" customWidth="1"/>
    <col min="2584" max="2600" width="0" style="265" hidden="1" customWidth="1"/>
    <col min="2601" max="2653" width="12.140625" style="265" customWidth="1"/>
    <col min="2654" max="2816" width="11.42578125" style="265"/>
    <col min="2817" max="2818" width="22.7109375" style="265" customWidth="1"/>
    <col min="2819" max="2838" width="10.28515625" style="265" customWidth="1"/>
    <col min="2839" max="2839" width="12.140625" style="265" customWidth="1"/>
    <col min="2840" max="2856" width="0" style="265" hidden="1" customWidth="1"/>
    <col min="2857" max="2909" width="12.140625" style="265" customWidth="1"/>
    <col min="2910" max="3072" width="11.42578125" style="265"/>
    <col min="3073" max="3074" width="22.7109375" style="265" customWidth="1"/>
    <col min="3075" max="3094" width="10.28515625" style="265" customWidth="1"/>
    <col min="3095" max="3095" width="12.140625" style="265" customWidth="1"/>
    <col min="3096" max="3112" width="0" style="265" hidden="1" customWidth="1"/>
    <col min="3113" max="3165" width="12.140625" style="265" customWidth="1"/>
    <col min="3166" max="3328" width="11.42578125" style="265"/>
    <col min="3329" max="3330" width="22.7109375" style="265" customWidth="1"/>
    <col min="3331" max="3350" width="10.28515625" style="265" customWidth="1"/>
    <col min="3351" max="3351" width="12.140625" style="265" customWidth="1"/>
    <col min="3352" max="3368" width="0" style="265" hidden="1" customWidth="1"/>
    <col min="3369" max="3421" width="12.140625" style="265" customWidth="1"/>
    <col min="3422" max="3584" width="11.42578125" style="265"/>
    <col min="3585" max="3586" width="22.7109375" style="265" customWidth="1"/>
    <col min="3587" max="3606" width="10.28515625" style="265" customWidth="1"/>
    <col min="3607" max="3607" width="12.140625" style="265" customWidth="1"/>
    <col min="3608" max="3624" width="0" style="265" hidden="1" customWidth="1"/>
    <col min="3625" max="3677" width="12.140625" style="265" customWidth="1"/>
    <col min="3678" max="3840" width="11.42578125" style="265"/>
    <col min="3841" max="3842" width="22.7109375" style="265" customWidth="1"/>
    <col min="3843" max="3862" width="10.28515625" style="265" customWidth="1"/>
    <col min="3863" max="3863" width="12.140625" style="265" customWidth="1"/>
    <col min="3864" max="3880" width="0" style="265" hidden="1" customWidth="1"/>
    <col min="3881" max="3933" width="12.140625" style="265" customWidth="1"/>
    <col min="3934" max="4096" width="11.42578125" style="265"/>
    <col min="4097" max="4098" width="22.7109375" style="265" customWidth="1"/>
    <col min="4099" max="4118" width="10.28515625" style="265" customWidth="1"/>
    <col min="4119" max="4119" width="12.140625" style="265" customWidth="1"/>
    <col min="4120" max="4136" width="0" style="265" hidden="1" customWidth="1"/>
    <col min="4137" max="4189" width="12.140625" style="265" customWidth="1"/>
    <col min="4190" max="4352" width="11.42578125" style="265"/>
    <col min="4353" max="4354" width="22.7109375" style="265" customWidth="1"/>
    <col min="4355" max="4374" width="10.28515625" style="265" customWidth="1"/>
    <col min="4375" max="4375" width="12.140625" style="265" customWidth="1"/>
    <col min="4376" max="4392" width="0" style="265" hidden="1" customWidth="1"/>
    <col min="4393" max="4445" width="12.140625" style="265" customWidth="1"/>
    <col min="4446" max="4608" width="11.42578125" style="265"/>
    <col min="4609" max="4610" width="22.7109375" style="265" customWidth="1"/>
    <col min="4611" max="4630" width="10.28515625" style="265" customWidth="1"/>
    <col min="4631" max="4631" width="12.140625" style="265" customWidth="1"/>
    <col min="4632" max="4648" width="0" style="265" hidden="1" customWidth="1"/>
    <col min="4649" max="4701" width="12.140625" style="265" customWidth="1"/>
    <col min="4702" max="4864" width="11.42578125" style="265"/>
    <col min="4865" max="4866" width="22.7109375" style="265" customWidth="1"/>
    <col min="4867" max="4886" width="10.28515625" style="265" customWidth="1"/>
    <col min="4887" max="4887" width="12.140625" style="265" customWidth="1"/>
    <col min="4888" max="4904" width="0" style="265" hidden="1" customWidth="1"/>
    <col min="4905" max="4957" width="12.140625" style="265" customWidth="1"/>
    <col min="4958" max="5120" width="11.42578125" style="265"/>
    <col min="5121" max="5122" width="22.7109375" style="265" customWidth="1"/>
    <col min="5123" max="5142" width="10.28515625" style="265" customWidth="1"/>
    <col min="5143" max="5143" width="12.140625" style="265" customWidth="1"/>
    <col min="5144" max="5160" width="0" style="265" hidden="1" customWidth="1"/>
    <col min="5161" max="5213" width="12.140625" style="265" customWidth="1"/>
    <col min="5214" max="5376" width="11.42578125" style="265"/>
    <col min="5377" max="5378" width="22.7109375" style="265" customWidth="1"/>
    <col min="5379" max="5398" width="10.28515625" style="265" customWidth="1"/>
    <col min="5399" max="5399" width="12.140625" style="265" customWidth="1"/>
    <col min="5400" max="5416" width="0" style="265" hidden="1" customWidth="1"/>
    <col min="5417" max="5469" width="12.140625" style="265" customWidth="1"/>
    <col min="5470" max="5632" width="11.42578125" style="265"/>
    <col min="5633" max="5634" width="22.7109375" style="265" customWidth="1"/>
    <col min="5635" max="5654" width="10.28515625" style="265" customWidth="1"/>
    <col min="5655" max="5655" width="12.140625" style="265" customWidth="1"/>
    <col min="5656" max="5672" width="0" style="265" hidden="1" customWidth="1"/>
    <col min="5673" max="5725" width="12.140625" style="265" customWidth="1"/>
    <col min="5726" max="5888" width="11.42578125" style="265"/>
    <col min="5889" max="5890" width="22.7109375" style="265" customWidth="1"/>
    <col min="5891" max="5910" width="10.28515625" style="265" customWidth="1"/>
    <col min="5911" max="5911" width="12.140625" style="265" customWidth="1"/>
    <col min="5912" max="5928" width="0" style="265" hidden="1" customWidth="1"/>
    <col min="5929" max="5981" width="12.140625" style="265" customWidth="1"/>
    <col min="5982" max="6144" width="11.42578125" style="265"/>
    <col min="6145" max="6146" width="22.7109375" style="265" customWidth="1"/>
    <col min="6147" max="6166" width="10.28515625" style="265" customWidth="1"/>
    <col min="6167" max="6167" width="12.140625" style="265" customWidth="1"/>
    <col min="6168" max="6184" width="0" style="265" hidden="1" customWidth="1"/>
    <col min="6185" max="6237" width="12.140625" style="265" customWidth="1"/>
    <col min="6238" max="6400" width="11.42578125" style="265"/>
    <col min="6401" max="6402" width="22.7109375" style="265" customWidth="1"/>
    <col min="6403" max="6422" width="10.28515625" style="265" customWidth="1"/>
    <col min="6423" max="6423" width="12.140625" style="265" customWidth="1"/>
    <col min="6424" max="6440" width="0" style="265" hidden="1" customWidth="1"/>
    <col min="6441" max="6493" width="12.140625" style="265" customWidth="1"/>
    <col min="6494" max="6656" width="11.42578125" style="265"/>
    <col min="6657" max="6658" width="22.7109375" style="265" customWidth="1"/>
    <col min="6659" max="6678" width="10.28515625" style="265" customWidth="1"/>
    <col min="6679" max="6679" width="12.140625" style="265" customWidth="1"/>
    <col min="6680" max="6696" width="0" style="265" hidden="1" customWidth="1"/>
    <col min="6697" max="6749" width="12.140625" style="265" customWidth="1"/>
    <col min="6750" max="6912" width="11.42578125" style="265"/>
    <col min="6913" max="6914" width="22.7109375" style="265" customWidth="1"/>
    <col min="6915" max="6934" width="10.28515625" style="265" customWidth="1"/>
    <col min="6935" max="6935" width="12.140625" style="265" customWidth="1"/>
    <col min="6936" max="6952" width="0" style="265" hidden="1" customWidth="1"/>
    <col min="6953" max="7005" width="12.140625" style="265" customWidth="1"/>
    <col min="7006" max="7168" width="11.42578125" style="265"/>
    <col min="7169" max="7170" width="22.7109375" style="265" customWidth="1"/>
    <col min="7171" max="7190" width="10.28515625" style="265" customWidth="1"/>
    <col min="7191" max="7191" width="12.140625" style="265" customWidth="1"/>
    <col min="7192" max="7208" width="0" style="265" hidden="1" customWidth="1"/>
    <col min="7209" max="7261" width="12.140625" style="265" customWidth="1"/>
    <col min="7262" max="7424" width="11.42578125" style="265"/>
    <col min="7425" max="7426" width="22.7109375" style="265" customWidth="1"/>
    <col min="7427" max="7446" width="10.28515625" style="265" customWidth="1"/>
    <col min="7447" max="7447" width="12.140625" style="265" customWidth="1"/>
    <col min="7448" max="7464" width="0" style="265" hidden="1" customWidth="1"/>
    <col min="7465" max="7517" width="12.140625" style="265" customWidth="1"/>
    <col min="7518" max="7680" width="11.42578125" style="265"/>
    <col min="7681" max="7682" width="22.7109375" style="265" customWidth="1"/>
    <col min="7683" max="7702" width="10.28515625" style="265" customWidth="1"/>
    <col min="7703" max="7703" width="12.140625" style="265" customWidth="1"/>
    <col min="7704" max="7720" width="0" style="265" hidden="1" customWidth="1"/>
    <col min="7721" max="7773" width="12.140625" style="265" customWidth="1"/>
    <col min="7774" max="7936" width="11.42578125" style="265"/>
    <col min="7937" max="7938" width="22.7109375" style="265" customWidth="1"/>
    <col min="7939" max="7958" width="10.28515625" style="265" customWidth="1"/>
    <col min="7959" max="7959" width="12.140625" style="265" customWidth="1"/>
    <col min="7960" max="7976" width="0" style="265" hidden="1" customWidth="1"/>
    <col min="7977" max="8029" width="12.140625" style="265" customWidth="1"/>
    <col min="8030" max="8192" width="11.42578125" style="265"/>
    <col min="8193" max="8194" width="22.7109375" style="265" customWidth="1"/>
    <col min="8195" max="8214" width="10.28515625" style="265" customWidth="1"/>
    <col min="8215" max="8215" width="12.140625" style="265" customWidth="1"/>
    <col min="8216" max="8232" width="0" style="265" hidden="1" customWidth="1"/>
    <col min="8233" max="8285" width="12.140625" style="265" customWidth="1"/>
    <col min="8286" max="8448" width="11.42578125" style="265"/>
    <col min="8449" max="8450" width="22.7109375" style="265" customWidth="1"/>
    <col min="8451" max="8470" width="10.28515625" style="265" customWidth="1"/>
    <col min="8471" max="8471" width="12.140625" style="265" customWidth="1"/>
    <col min="8472" max="8488" width="0" style="265" hidden="1" customWidth="1"/>
    <col min="8489" max="8541" width="12.140625" style="265" customWidth="1"/>
    <col min="8542" max="8704" width="11.42578125" style="265"/>
    <col min="8705" max="8706" width="22.7109375" style="265" customWidth="1"/>
    <col min="8707" max="8726" width="10.28515625" style="265" customWidth="1"/>
    <col min="8727" max="8727" width="12.140625" style="265" customWidth="1"/>
    <col min="8728" max="8744" width="0" style="265" hidden="1" customWidth="1"/>
    <col min="8745" max="8797" width="12.140625" style="265" customWidth="1"/>
    <col min="8798" max="8960" width="11.42578125" style="265"/>
    <col min="8961" max="8962" width="22.7109375" style="265" customWidth="1"/>
    <col min="8963" max="8982" width="10.28515625" style="265" customWidth="1"/>
    <col min="8983" max="8983" width="12.140625" style="265" customWidth="1"/>
    <col min="8984" max="9000" width="0" style="265" hidden="1" customWidth="1"/>
    <col min="9001" max="9053" width="12.140625" style="265" customWidth="1"/>
    <col min="9054" max="9216" width="11.42578125" style="265"/>
    <col min="9217" max="9218" width="22.7109375" style="265" customWidth="1"/>
    <col min="9219" max="9238" width="10.28515625" style="265" customWidth="1"/>
    <col min="9239" max="9239" width="12.140625" style="265" customWidth="1"/>
    <col min="9240" max="9256" width="0" style="265" hidden="1" customWidth="1"/>
    <col min="9257" max="9309" width="12.140625" style="265" customWidth="1"/>
    <col min="9310" max="9472" width="11.42578125" style="265"/>
    <col min="9473" max="9474" width="22.7109375" style="265" customWidth="1"/>
    <col min="9475" max="9494" width="10.28515625" style="265" customWidth="1"/>
    <col min="9495" max="9495" width="12.140625" style="265" customWidth="1"/>
    <col min="9496" max="9512" width="0" style="265" hidden="1" customWidth="1"/>
    <col min="9513" max="9565" width="12.140625" style="265" customWidth="1"/>
    <col min="9566" max="9728" width="11.42578125" style="265"/>
    <col min="9729" max="9730" width="22.7109375" style="265" customWidth="1"/>
    <col min="9731" max="9750" width="10.28515625" style="265" customWidth="1"/>
    <col min="9751" max="9751" width="12.140625" style="265" customWidth="1"/>
    <col min="9752" max="9768" width="0" style="265" hidden="1" customWidth="1"/>
    <col min="9769" max="9821" width="12.140625" style="265" customWidth="1"/>
    <col min="9822" max="9984" width="11.42578125" style="265"/>
    <col min="9985" max="9986" width="22.7109375" style="265" customWidth="1"/>
    <col min="9987" max="10006" width="10.28515625" style="265" customWidth="1"/>
    <col min="10007" max="10007" width="12.140625" style="265" customWidth="1"/>
    <col min="10008" max="10024" width="0" style="265" hidden="1" customWidth="1"/>
    <col min="10025" max="10077" width="12.140625" style="265" customWidth="1"/>
    <col min="10078" max="10240" width="11.42578125" style="265"/>
    <col min="10241" max="10242" width="22.7109375" style="265" customWidth="1"/>
    <col min="10243" max="10262" width="10.28515625" style="265" customWidth="1"/>
    <col min="10263" max="10263" width="12.140625" style="265" customWidth="1"/>
    <col min="10264" max="10280" width="0" style="265" hidden="1" customWidth="1"/>
    <col min="10281" max="10333" width="12.140625" style="265" customWidth="1"/>
    <col min="10334" max="10496" width="11.42578125" style="265"/>
    <col min="10497" max="10498" width="22.7109375" style="265" customWidth="1"/>
    <col min="10499" max="10518" width="10.28515625" style="265" customWidth="1"/>
    <col min="10519" max="10519" width="12.140625" style="265" customWidth="1"/>
    <col min="10520" max="10536" width="0" style="265" hidden="1" customWidth="1"/>
    <col min="10537" max="10589" width="12.140625" style="265" customWidth="1"/>
    <col min="10590" max="10752" width="11.42578125" style="265"/>
    <col min="10753" max="10754" width="22.7109375" style="265" customWidth="1"/>
    <col min="10755" max="10774" width="10.28515625" style="265" customWidth="1"/>
    <col min="10775" max="10775" width="12.140625" style="265" customWidth="1"/>
    <col min="10776" max="10792" width="0" style="265" hidden="1" customWidth="1"/>
    <col min="10793" max="10845" width="12.140625" style="265" customWidth="1"/>
    <col min="10846" max="11008" width="11.42578125" style="265"/>
    <col min="11009" max="11010" width="22.7109375" style="265" customWidth="1"/>
    <col min="11011" max="11030" width="10.28515625" style="265" customWidth="1"/>
    <col min="11031" max="11031" width="12.140625" style="265" customWidth="1"/>
    <col min="11032" max="11048" width="0" style="265" hidden="1" customWidth="1"/>
    <col min="11049" max="11101" width="12.140625" style="265" customWidth="1"/>
    <col min="11102" max="11264" width="11.42578125" style="265"/>
    <col min="11265" max="11266" width="22.7109375" style="265" customWidth="1"/>
    <col min="11267" max="11286" width="10.28515625" style="265" customWidth="1"/>
    <col min="11287" max="11287" width="12.140625" style="265" customWidth="1"/>
    <col min="11288" max="11304" width="0" style="265" hidden="1" customWidth="1"/>
    <col min="11305" max="11357" width="12.140625" style="265" customWidth="1"/>
    <col min="11358" max="11520" width="11.42578125" style="265"/>
    <col min="11521" max="11522" width="22.7109375" style="265" customWidth="1"/>
    <col min="11523" max="11542" width="10.28515625" style="265" customWidth="1"/>
    <col min="11543" max="11543" width="12.140625" style="265" customWidth="1"/>
    <col min="11544" max="11560" width="0" style="265" hidden="1" customWidth="1"/>
    <col min="11561" max="11613" width="12.140625" style="265" customWidth="1"/>
    <col min="11614" max="11776" width="11.42578125" style="265"/>
    <col min="11777" max="11778" width="22.7109375" style="265" customWidth="1"/>
    <col min="11779" max="11798" width="10.28515625" style="265" customWidth="1"/>
    <col min="11799" max="11799" width="12.140625" style="265" customWidth="1"/>
    <col min="11800" max="11816" width="0" style="265" hidden="1" customWidth="1"/>
    <col min="11817" max="11869" width="12.140625" style="265" customWidth="1"/>
    <col min="11870" max="12032" width="11.42578125" style="265"/>
    <col min="12033" max="12034" width="22.7109375" style="265" customWidth="1"/>
    <col min="12035" max="12054" width="10.28515625" style="265" customWidth="1"/>
    <col min="12055" max="12055" width="12.140625" style="265" customWidth="1"/>
    <col min="12056" max="12072" width="0" style="265" hidden="1" customWidth="1"/>
    <col min="12073" max="12125" width="12.140625" style="265" customWidth="1"/>
    <col min="12126" max="12288" width="11.42578125" style="265"/>
    <col min="12289" max="12290" width="22.7109375" style="265" customWidth="1"/>
    <col min="12291" max="12310" width="10.28515625" style="265" customWidth="1"/>
    <col min="12311" max="12311" width="12.140625" style="265" customWidth="1"/>
    <col min="12312" max="12328" width="0" style="265" hidden="1" customWidth="1"/>
    <col min="12329" max="12381" width="12.140625" style="265" customWidth="1"/>
    <col min="12382" max="12544" width="11.42578125" style="265"/>
    <col min="12545" max="12546" width="22.7109375" style="265" customWidth="1"/>
    <col min="12547" max="12566" width="10.28515625" style="265" customWidth="1"/>
    <col min="12567" max="12567" width="12.140625" style="265" customWidth="1"/>
    <col min="12568" max="12584" width="0" style="265" hidden="1" customWidth="1"/>
    <col min="12585" max="12637" width="12.140625" style="265" customWidth="1"/>
    <col min="12638" max="12800" width="11.42578125" style="265"/>
    <col min="12801" max="12802" width="22.7109375" style="265" customWidth="1"/>
    <col min="12803" max="12822" width="10.28515625" style="265" customWidth="1"/>
    <col min="12823" max="12823" width="12.140625" style="265" customWidth="1"/>
    <col min="12824" max="12840" width="0" style="265" hidden="1" customWidth="1"/>
    <col min="12841" max="12893" width="12.140625" style="265" customWidth="1"/>
    <col min="12894" max="13056" width="11.42578125" style="265"/>
    <col min="13057" max="13058" width="22.7109375" style="265" customWidth="1"/>
    <col min="13059" max="13078" width="10.28515625" style="265" customWidth="1"/>
    <col min="13079" max="13079" width="12.140625" style="265" customWidth="1"/>
    <col min="13080" max="13096" width="0" style="265" hidden="1" customWidth="1"/>
    <col min="13097" max="13149" width="12.140625" style="265" customWidth="1"/>
    <col min="13150" max="13312" width="11.42578125" style="265"/>
    <col min="13313" max="13314" width="22.7109375" style="265" customWidth="1"/>
    <col min="13315" max="13334" width="10.28515625" style="265" customWidth="1"/>
    <col min="13335" max="13335" width="12.140625" style="265" customWidth="1"/>
    <col min="13336" max="13352" width="0" style="265" hidden="1" customWidth="1"/>
    <col min="13353" max="13405" width="12.140625" style="265" customWidth="1"/>
    <col min="13406" max="13568" width="11.42578125" style="265"/>
    <col min="13569" max="13570" width="22.7109375" style="265" customWidth="1"/>
    <col min="13571" max="13590" width="10.28515625" style="265" customWidth="1"/>
    <col min="13591" max="13591" width="12.140625" style="265" customWidth="1"/>
    <col min="13592" max="13608" width="0" style="265" hidden="1" customWidth="1"/>
    <col min="13609" max="13661" width="12.140625" style="265" customWidth="1"/>
    <col min="13662" max="13824" width="11.42578125" style="265"/>
    <col min="13825" max="13826" width="22.7109375" style="265" customWidth="1"/>
    <col min="13827" max="13846" width="10.28515625" style="265" customWidth="1"/>
    <col min="13847" max="13847" width="12.140625" style="265" customWidth="1"/>
    <col min="13848" max="13864" width="0" style="265" hidden="1" customWidth="1"/>
    <col min="13865" max="13917" width="12.140625" style="265" customWidth="1"/>
    <col min="13918" max="14080" width="11.42578125" style="265"/>
    <col min="14081" max="14082" width="22.7109375" style="265" customWidth="1"/>
    <col min="14083" max="14102" width="10.28515625" style="265" customWidth="1"/>
    <col min="14103" max="14103" width="12.140625" style="265" customWidth="1"/>
    <col min="14104" max="14120" width="0" style="265" hidden="1" customWidth="1"/>
    <col min="14121" max="14173" width="12.140625" style="265" customWidth="1"/>
    <col min="14174" max="14336" width="11.42578125" style="265"/>
    <col min="14337" max="14338" width="22.7109375" style="265" customWidth="1"/>
    <col min="14339" max="14358" width="10.28515625" style="265" customWidth="1"/>
    <col min="14359" max="14359" width="12.140625" style="265" customWidth="1"/>
    <col min="14360" max="14376" width="0" style="265" hidden="1" customWidth="1"/>
    <col min="14377" max="14429" width="12.140625" style="265" customWidth="1"/>
    <col min="14430" max="14592" width="11.42578125" style="265"/>
    <col min="14593" max="14594" width="22.7109375" style="265" customWidth="1"/>
    <col min="14595" max="14614" width="10.28515625" style="265" customWidth="1"/>
    <col min="14615" max="14615" width="12.140625" style="265" customWidth="1"/>
    <col min="14616" max="14632" width="0" style="265" hidden="1" customWidth="1"/>
    <col min="14633" max="14685" width="12.140625" style="265" customWidth="1"/>
    <col min="14686" max="14848" width="11.42578125" style="265"/>
    <col min="14849" max="14850" width="22.7109375" style="265" customWidth="1"/>
    <col min="14851" max="14870" width="10.28515625" style="265" customWidth="1"/>
    <col min="14871" max="14871" width="12.140625" style="265" customWidth="1"/>
    <col min="14872" max="14888" width="0" style="265" hidden="1" customWidth="1"/>
    <col min="14889" max="14941" width="12.140625" style="265" customWidth="1"/>
    <col min="14942" max="15104" width="11.42578125" style="265"/>
    <col min="15105" max="15106" width="22.7109375" style="265" customWidth="1"/>
    <col min="15107" max="15126" width="10.28515625" style="265" customWidth="1"/>
    <col min="15127" max="15127" width="12.140625" style="265" customWidth="1"/>
    <col min="15128" max="15144" width="0" style="265" hidden="1" customWidth="1"/>
    <col min="15145" max="15197" width="12.140625" style="265" customWidth="1"/>
    <col min="15198" max="15360" width="11.42578125" style="265"/>
    <col min="15361" max="15362" width="22.7109375" style="265" customWidth="1"/>
    <col min="15363" max="15382" width="10.28515625" style="265" customWidth="1"/>
    <col min="15383" max="15383" width="12.140625" style="265" customWidth="1"/>
    <col min="15384" max="15400" width="0" style="265" hidden="1" customWidth="1"/>
    <col min="15401" max="15453" width="12.140625" style="265" customWidth="1"/>
    <col min="15454" max="15616" width="11.42578125" style="265"/>
    <col min="15617" max="15618" width="22.7109375" style="265" customWidth="1"/>
    <col min="15619" max="15638" width="10.28515625" style="265" customWidth="1"/>
    <col min="15639" max="15639" width="12.140625" style="265" customWidth="1"/>
    <col min="15640" max="15656" width="0" style="265" hidden="1" customWidth="1"/>
    <col min="15657" max="15709" width="12.140625" style="265" customWidth="1"/>
    <col min="15710" max="15872" width="11.42578125" style="265"/>
    <col min="15873" max="15874" width="22.7109375" style="265" customWidth="1"/>
    <col min="15875" max="15894" width="10.28515625" style="265" customWidth="1"/>
    <col min="15895" max="15895" width="12.140625" style="265" customWidth="1"/>
    <col min="15896" max="15912" width="0" style="265" hidden="1" customWidth="1"/>
    <col min="15913" max="15965" width="12.140625" style="265" customWidth="1"/>
    <col min="15966" max="16128" width="11.42578125" style="265"/>
    <col min="16129" max="16130" width="22.7109375" style="265" customWidth="1"/>
    <col min="16131" max="16150" width="10.28515625" style="265" customWidth="1"/>
    <col min="16151" max="16151" width="12.140625" style="265" customWidth="1"/>
    <col min="16152" max="16168" width="0" style="265" hidden="1" customWidth="1"/>
    <col min="16169" max="16221" width="12.140625" style="265" customWidth="1"/>
    <col min="16222" max="16384" width="11.42578125" style="26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6"/>
      <c r="AL1" s="6"/>
      <c r="AM1" s="6"/>
      <c r="AN1" s="6"/>
    </row>
    <row r="2" spans="1:100" s="3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6"/>
      <c r="AL2" s="6"/>
      <c r="AM2" s="6"/>
      <c r="AN2" s="6"/>
    </row>
    <row r="3" spans="1:100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2"/>
      <c r="D3" s="7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6"/>
      <c r="AL3" s="6"/>
      <c r="AM3" s="6"/>
      <c r="AN3" s="6"/>
    </row>
    <row r="4" spans="1:100" s="3" customFormat="1" ht="12.75" customHeigh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6"/>
      <c r="AL4" s="6"/>
      <c r="AM4" s="6"/>
      <c r="AN4" s="6"/>
    </row>
    <row r="5" spans="1:100" s="3" customFormat="1" ht="12.75" customHeight="1" x14ac:dyDescent="0.2">
      <c r="A5" s="1" t="str">
        <f>CONCATENATE("AÑO: ",[1]NOMBRE!B7)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6"/>
      <c r="AL5" s="6"/>
      <c r="AM5" s="6"/>
      <c r="AN5" s="6"/>
    </row>
    <row r="6" spans="1:100" s="11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8"/>
      <c r="W6" s="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</row>
    <row r="7" spans="1:100" s="11" customFormat="1" ht="45" customHeight="1" x14ac:dyDescent="0.2">
      <c r="A7" s="12" t="s">
        <v>2</v>
      </c>
      <c r="B7" s="13"/>
      <c r="C7" s="13"/>
      <c r="D7" s="14"/>
      <c r="E7" s="15"/>
      <c r="F7" s="16"/>
      <c r="G7" s="16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</row>
    <row r="8" spans="1:100" s="11" customFormat="1" ht="12.75" x14ac:dyDescent="0.2">
      <c r="A8" s="338" t="s">
        <v>3</v>
      </c>
      <c r="B8" s="339"/>
      <c r="C8" s="342" t="s">
        <v>4</v>
      </c>
      <c r="D8" s="344" t="s">
        <v>5</v>
      </c>
      <c r="E8" s="345"/>
      <c r="F8" s="345"/>
      <c r="G8" s="345"/>
      <c r="H8" s="346"/>
      <c r="I8" s="18"/>
      <c r="J8" s="19"/>
      <c r="K8" s="347"/>
      <c r="L8" s="347"/>
      <c r="M8" s="348"/>
      <c r="N8" s="21"/>
      <c r="O8" s="21"/>
      <c r="P8" s="21"/>
      <c r="Q8" s="21"/>
      <c r="R8" s="21"/>
      <c r="S8" s="21"/>
      <c r="T8" s="21"/>
      <c r="U8" s="21"/>
      <c r="V8" s="21"/>
      <c r="W8" s="21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</row>
    <row r="9" spans="1:100" s="11" customFormat="1" ht="27.75" customHeight="1" x14ac:dyDescent="0.2">
      <c r="A9" s="340"/>
      <c r="B9" s="341"/>
      <c r="C9" s="343"/>
      <c r="D9" s="22" t="s">
        <v>6</v>
      </c>
      <c r="E9" s="23" t="s">
        <v>7</v>
      </c>
      <c r="F9" s="23" t="s">
        <v>8</v>
      </c>
      <c r="G9" s="23" t="s">
        <v>9</v>
      </c>
      <c r="H9" s="24" t="s">
        <v>10</v>
      </c>
      <c r="I9" s="25"/>
      <c r="J9" s="19"/>
      <c r="K9" s="19"/>
      <c r="L9" s="19"/>
      <c r="M9" s="348"/>
      <c r="N9" s="21"/>
      <c r="O9" s="21"/>
      <c r="P9" s="21"/>
      <c r="Q9" s="21"/>
      <c r="R9" s="21"/>
      <c r="S9" s="21"/>
      <c r="T9" s="21"/>
      <c r="U9" s="21"/>
      <c r="V9" s="21"/>
      <c r="W9" s="2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</row>
    <row r="10" spans="1:100" s="11" customFormat="1" ht="15.95" customHeight="1" x14ac:dyDescent="0.2">
      <c r="A10" s="350" t="s">
        <v>11</v>
      </c>
      <c r="B10" s="351"/>
      <c r="C10" s="26">
        <f>SUM(D10:H10)</f>
        <v>0</v>
      </c>
      <c r="D10" s="27"/>
      <c r="E10" s="28"/>
      <c r="F10" s="29"/>
      <c r="G10" s="30"/>
      <c r="H10" s="31"/>
      <c r="I10" s="32"/>
      <c r="J10" s="21"/>
      <c r="K10" s="21"/>
      <c r="L10" s="21"/>
      <c r="M10" s="21"/>
      <c r="N10" s="21"/>
      <c r="O10" s="21"/>
      <c r="P10" s="21"/>
      <c r="Q10" s="10"/>
      <c r="R10" s="10"/>
      <c r="S10" s="10"/>
      <c r="T10" s="10"/>
      <c r="U10" s="10"/>
      <c r="V10" s="10"/>
      <c r="X10" s="10"/>
      <c r="Y10" s="10"/>
      <c r="Z10" s="10"/>
      <c r="AA10" s="10"/>
      <c r="AB10" s="10"/>
      <c r="AC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</row>
    <row r="11" spans="1:100" s="11" customFormat="1" ht="15.95" customHeight="1" x14ac:dyDescent="0.2">
      <c r="A11" s="352" t="s">
        <v>12</v>
      </c>
      <c r="B11" s="352"/>
      <c r="C11" s="33">
        <f>SUM(D11:H11)</f>
        <v>0</v>
      </c>
      <c r="D11" s="34"/>
      <c r="E11" s="35"/>
      <c r="F11" s="36"/>
      <c r="G11" s="37"/>
      <c r="H11" s="38"/>
      <c r="I11" s="32"/>
      <c r="J11" s="21"/>
      <c r="K11" s="21"/>
      <c r="L11" s="21"/>
      <c r="M11" s="21"/>
      <c r="N11" s="21"/>
      <c r="O11" s="21"/>
      <c r="P11" s="21"/>
      <c r="Q11" s="10"/>
      <c r="R11" s="10"/>
      <c r="S11" s="10"/>
      <c r="T11" s="10"/>
      <c r="U11" s="10"/>
      <c r="V11" s="10"/>
      <c r="X11" s="39" t="str">
        <f>IF(C10&lt;C11," Total Gestantes es menor que primigestas","")</f>
        <v/>
      </c>
      <c r="Y11" s="39" t="str">
        <f>IF(D10&lt;D11," Total Gestantes(-15a) es menor que primigestas","")</f>
        <v/>
      </c>
      <c r="Z11" s="39" t="str">
        <f>IF(E10&lt;E11," Total Gestantes(15-19) es menor que primigestas","")</f>
        <v/>
      </c>
      <c r="AA11" s="39" t="str">
        <f>IF(F10&lt;F11," Total Gestantes(20-34a) es menor que primigestas","")</f>
        <v/>
      </c>
      <c r="AB11" s="39" t="str">
        <f>IF(G10&lt;G11," Total Gestantes(35-44a) es menor que primigestas","")</f>
        <v/>
      </c>
      <c r="AC11" s="39" t="str">
        <f>IF(H10&lt;H11," Total Gestantes(45-64a) es menor que primigestas","")</f>
        <v/>
      </c>
      <c r="AD11" s="40">
        <f t="shared" ref="AD11:AI11" si="0">IF(C10&lt;C11,1,0)</f>
        <v>0</v>
      </c>
      <c r="AE11" s="40">
        <f t="shared" si="0"/>
        <v>0</v>
      </c>
      <c r="AF11" s="40">
        <f t="shared" si="0"/>
        <v>0</v>
      </c>
      <c r="AG11" s="40">
        <f t="shared" si="0"/>
        <v>0</v>
      </c>
      <c r="AH11" s="40">
        <f t="shared" si="0"/>
        <v>0</v>
      </c>
      <c r="AI11" s="40">
        <f t="shared" si="0"/>
        <v>0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</row>
    <row r="12" spans="1:100" s="11" customFormat="1" ht="15.95" customHeight="1" x14ac:dyDescent="0.2">
      <c r="A12" s="353" t="s">
        <v>13</v>
      </c>
      <c r="B12" s="354"/>
      <c r="C12" s="33">
        <f>SUM(D12:H12)</f>
        <v>0</v>
      </c>
      <c r="D12" s="34"/>
      <c r="E12" s="35"/>
      <c r="F12" s="36"/>
      <c r="G12" s="37"/>
      <c r="H12" s="38"/>
      <c r="I12" s="32"/>
      <c r="J12" s="21"/>
      <c r="K12" s="21"/>
      <c r="L12" s="21"/>
      <c r="M12" s="21"/>
      <c r="N12" s="21"/>
      <c r="O12" s="21"/>
      <c r="P12" s="21"/>
      <c r="Q12" s="10"/>
      <c r="R12" s="10"/>
      <c r="S12" s="10"/>
      <c r="T12" s="10"/>
      <c r="U12" s="10"/>
      <c r="V12" s="10"/>
      <c r="X12" s="39" t="str">
        <f>IF(C10&lt;C12," Total Gestantes es menor que ingresos antes14sem.","")</f>
        <v/>
      </c>
      <c r="Y12" s="39" t="str">
        <f>IF(D10&lt;D12," Total Gestantes(-15a) es menor que ingresos antes14sem.","")</f>
        <v/>
      </c>
      <c r="Z12" s="39" t="str">
        <f>IF(E10&lt;E12," Total Gestantes(15-19) es menor que ingresos antes14sem.","")</f>
        <v/>
      </c>
      <c r="AA12" s="39" t="str">
        <f>IF(F10&lt;F12," Total Gestantes(20-34a) es menor que ingresos antes14sem.","")</f>
        <v/>
      </c>
      <c r="AB12" s="39" t="str">
        <f>IF(G10&lt;G12," Total Gestantes(35-44a) es menor que ingresos antes14sem.","")</f>
        <v/>
      </c>
      <c r="AC12" s="39" t="str">
        <f>IF(H10&lt;H12," Total Gestantes(45-64a) es menor que ingresos antes14sem.","")</f>
        <v/>
      </c>
      <c r="AD12" s="40">
        <f t="shared" ref="AD12:AI12" si="1">IF(C10&lt;C12,1,0)</f>
        <v>0</v>
      </c>
      <c r="AE12" s="40">
        <f t="shared" si="1"/>
        <v>0</v>
      </c>
      <c r="AF12" s="40">
        <f t="shared" si="1"/>
        <v>0</v>
      </c>
      <c r="AG12" s="40">
        <f t="shared" si="1"/>
        <v>0</v>
      </c>
      <c r="AH12" s="40">
        <f t="shared" si="1"/>
        <v>0</v>
      </c>
      <c r="AI12" s="40">
        <f t="shared" si="1"/>
        <v>0</v>
      </c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</row>
    <row r="13" spans="1:100" s="11" customFormat="1" ht="15.95" customHeight="1" x14ac:dyDescent="0.2">
      <c r="A13" s="353" t="s">
        <v>14</v>
      </c>
      <c r="B13" s="354"/>
      <c r="C13" s="33">
        <f>SUM(D13:H13)</f>
        <v>0</v>
      </c>
      <c r="D13" s="34"/>
      <c r="E13" s="35"/>
      <c r="F13" s="36"/>
      <c r="G13" s="37"/>
      <c r="H13" s="38"/>
      <c r="I13" s="32"/>
      <c r="J13" s="21"/>
      <c r="K13" s="21"/>
      <c r="L13" s="21"/>
      <c r="M13" s="21"/>
      <c r="N13" s="21"/>
      <c r="O13" s="21"/>
      <c r="P13" s="21"/>
      <c r="Q13" s="10"/>
      <c r="R13" s="10"/>
      <c r="S13" s="10"/>
      <c r="T13" s="10"/>
      <c r="U13" s="10"/>
      <c r="V13" s="10"/>
      <c r="X13" s="39" t="str">
        <f>IF(C10&lt;C13," Total Gestantes es menor que gest.con ecograf.","")</f>
        <v/>
      </c>
      <c r="Y13" s="39" t="str">
        <f>IF(D10&lt;D13," Total Gestantes(-15a) es menor que gest.con ecograf.","")</f>
        <v/>
      </c>
      <c r="Z13" s="39" t="str">
        <f>IF(E10&lt;E13," Total Gestantes(15-19) es menor que gest.con ecograf.","")</f>
        <v/>
      </c>
      <c r="AA13" s="39" t="str">
        <f>IF(F10&lt;F13," Total Gestantes(20-34a) es menor que gest.con ecograf.","")</f>
        <v/>
      </c>
      <c r="AB13" s="39" t="str">
        <f>IF(G10&lt;G13," Total Gestantes(35-44a) es menor que gest.con ecograf.","")</f>
        <v/>
      </c>
      <c r="AC13" s="39" t="str">
        <f>IF(H10&lt;H13," Total Gestantes(45-64a) es menor que gest.con ecograf.","")</f>
        <v/>
      </c>
      <c r="AD13" s="40">
        <f t="shared" ref="AD13:AI13" si="2">IF(C10&lt;C13,1,0)</f>
        <v>0</v>
      </c>
      <c r="AE13" s="40">
        <f t="shared" si="2"/>
        <v>0</v>
      </c>
      <c r="AF13" s="40">
        <f t="shared" si="2"/>
        <v>0</v>
      </c>
      <c r="AG13" s="40">
        <f t="shared" si="2"/>
        <v>0</v>
      </c>
      <c r="AH13" s="40">
        <f t="shared" si="2"/>
        <v>0</v>
      </c>
      <c r="AI13" s="40">
        <f t="shared" si="2"/>
        <v>0</v>
      </c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</row>
    <row r="14" spans="1:100" s="11" customFormat="1" ht="15.95" customHeight="1" x14ac:dyDescent="0.2">
      <c r="A14" s="353" t="s">
        <v>15</v>
      </c>
      <c r="B14" s="354"/>
      <c r="C14" s="33">
        <f>SUM(D14:H14)</f>
        <v>0</v>
      </c>
      <c r="D14" s="34"/>
      <c r="E14" s="35"/>
      <c r="F14" s="36"/>
      <c r="G14" s="37"/>
      <c r="H14" s="38"/>
      <c r="I14" s="32"/>
      <c r="J14" s="21"/>
      <c r="K14" s="21"/>
      <c r="L14" s="21"/>
      <c r="M14" s="21"/>
      <c r="N14" s="21"/>
      <c r="O14" s="21"/>
      <c r="P14" s="21"/>
      <c r="Q14" s="10"/>
      <c r="R14" s="10"/>
      <c r="S14" s="10"/>
      <c r="T14" s="10"/>
      <c r="U14" s="10"/>
      <c r="V14" s="10"/>
      <c r="X14" s="39" t="str">
        <f>IF(C10&lt;C14," Total Gestantes es menor que gest.con apl.eval.","")</f>
        <v/>
      </c>
      <c r="Y14" s="39" t="str">
        <f>IF(D10&lt;D14," Total Gestantes(-15a) es menor que gest.con apl.eval.","")</f>
        <v/>
      </c>
      <c r="Z14" s="39" t="str">
        <f>IF(E10&lt;E14," Total Gestantes(15-19) es menor que gest.con apl.eval.","")</f>
        <v/>
      </c>
      <c r="AA14" s="39" t="str">
        <f>IF(F10&lt;F14," Total Gestantes(20-34a) es menor que gest.con apl.eval.","")</f>
        <v/>
      </c>
      <c r="AB14" s="39" t="str">
        <f>IF(G10&lt;G14," Total Gestantes(35-44a) es menor que gest.con apl.eval.","")</f>
        <v/>
      </c>
      <c r="AC14" s="39" t="str">
        <f>IF(H10&lt;H14," Total Gestantes(45-64a) es menor que gest.con apl.eval.","")</f>
        <v/>
      </c>
      <c r="AD14" s="40">
        <f t="shared" ref="AD14:AI14" si="3">IF(C10&lt;C14,1,0)</f>
        <v>0</v>
      </c>
      <c r="AE14" s="40">
        <f t="shared" si="3"/>
        <v>0</v>
      </c>
      <c r="AF14" s="40">
        <f t="shared" si="3"/>
        <v>0</v>
      </c>
      <c r="AG14" s="40">
        <f t="shared" si="3"/>
        <v>0</v>
      </c>
      <c r="AH14" s="40">
        <f t="shared" si="3"/>
        <v>0</v>
      </c>
      <c r="AI14" s="40">
        <f t="shared" si="3"/>
        <v>0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11" customFormat="1" ht="15.95" customHeight="1" x14ac:dyDescent="0.2">
      <c r="A15" s="355" t="s">
        <v>16</v>
      </c>
      <c r="B15" s="356"/>
      <c r="C15" s="41"/>
      <c r="D15" s="42"/>
      <c r="E15" s="43"/>
      <c r="F15" s="44"/>
      <c r="G15" s="45"/>
      <c r="H15" s="46"/>
      <c r="I15" s="47"/>
      <c r="J15" s="21"/>
      <c r="K15" s="21"/>
      <c r="L15" s="21"/>
      <c r="M15" s="21"/>
      <c r="N15" s="21"/>
      <c r="O15" s="21"/>
      <c r="P15" s="21"/>
      <c r="Q15" s="10"/>
      <c r="R15" s="10"/>
      <c r="S15" s="10"/>
      <c r="T15" s="10"/>
      <c r="U15" s="10"/>
      <c r="V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s="11" customFormat="1" ht="30" customHeight="1" x14ac:dyDescent="0.2">
      <c r="A16" s="12" t="s">
        <v>17</v>
      </c>
      <c r="B16" s="48"/>
      <c r="C16" s="49"/>
      <c r="D16" s="50"/>
      <c r="E16" s="51"/>
      <c r="F16" s="52"/>
      <c r="G16" s="53"/>
      <c r="H16" s="53"/>
      <c r="I16" s="21"/>
      <c r="J16" s="21"/>
      <c r="K16" s="21"/>
      <c r="L16" s="21"/>
      <c r="M16" s="21"/>
      <c r="N16" s="21"/>
      <c r="O16" s="21"/>
      <c r="P16" s="21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</row>
    <row r="17" spans="1:100" s="11" customFormat="1" ht="12.75" x14ac:dyDescent="0.2">
      <c r="A17" s="338" t="s">
        <v>18</v>
      </c>
      <c r="B17" s="339"/>
      <c r="C17" s="342" t="s">
        <v>4</v>
      </c>
      <c r="D17" s="344" t="s">
        <v>5</v>
      </c>
      <c r="E17" s="345"/>
      <c r="F17" s="345"/>
      <c r="G17" s="345"/>
      <c r="H17" s="346"/>
      <c r="I17" s="18"/>
      <c r="J17" s="19"/>
      <c r="K17" s="347"/>
      <c r="L17" s="347"/>
      <c r="M17" s="348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</row>
    <row r="18" spans="1:100" s="11" customFormat="1" ht="21" x14ac:dyDescent="0.2">
      <c r="A18" s="340"/>
      <c r="B18" s="341"/>
      <c r="C18" s="343"/>
      <c r="D18" s="22" t="s">
        <v>6</v>
      </c>
      <c r="E18" s="23" t="s">
        <v>7</v>
      </c>
      <c r="F18" s="23" t="s">
        <v>8</v>
      </c>
      <c r="G18" s="23" t="s">
        <v>9</v>
      </c>
      <c r="H18" s="24" t="s">
        <v>10</v>
      </c>
      <c r="I18" s="25"/>
      <c r="J18" s="19"/>
      <c r="K18" s="19"/>
      <c r="L18" s="19"/>
      <c r="M18" s="348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</row>
    <row r="19" spans="1:100" s="11" customFormat="1" ht="15.95" customHeight="1" x14ac:dyDescent="0.2">
      <c r="A19" s="349" t="s">
        <v>19</v>
      </c>
      <c r="B19" s="349"/>
      <c r="C19" s="54">
        <f t="shared" ref="C19:C28" si="4">SUM(D19:H19)</f>
        <v>0</v>
      </c>
      <c r="D19" s="55">
        <f>SUM(D20:D28)</f>
        <v>0</v>
      </c>
      <c r="E19" s="56">
        <f>SUM(E20:E28)</f>
        <v>0</v>
      </c>
      <c r="F19" s="57">
        <f>SUM(F20:F28)</f>
        <v>0</v>
      </c>
      <c r="G19" s="57">
        <f>SUM(G20:G28)</f>
        <v>0</v>
      </c>
      <c r="H19" s="58">
        <f>SUM(H20:H28)</f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11" customFormat="1" ht="15.95" customHeight="1" x14ac:dyDescent="0.2">
      <c r="A20" s="59" t="s">
        <v>20</v>
      </c>
      <c r="B20" s="60"/>
      <c r="C20" s="61">
        <f t="shared" si="4"/>
        <v>0</v>
      </c>
      <c r="D20" s="62"/>
      <c r="E20" s="63"/>
      <c r="F20" s="64"/>
      <c r="G20" s="65"/>
      <c r="H20" s="66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</row>
    <row r="21" spans="1:100" s="11" customFormat="1" ht="15.95" customHeight="1" x14ac:dyDescent="0.2">
      <c r="A21" s="357" t="s">
        <v>21</v>
      </c>
      <c r="B21" s="67" t="s">
        <v>22</v>
      </c>
      <c r="C21" s="68">
        <f t="shared" si="4"/>
        <v>0</v>
      </c>
      <c r="D21" s="69"/>
      <c r="E21" s="70"/>
      <c r="F21" s="71"/>
      <c r="G21" s="72"/>
      <c r="H21" s="73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</row>
    <row r="22" spans="1:100" s="11" customFormat="1" ht="15.95" customHeight="1" x14ac:dyDescent="0.2">
      <c r="A22" s="358"/>
      <c r="B22" s="74" t="s">
        <v>23</v>
      </c>
      <c r="C22" s="75">
        <f t="shared" si="4"/>
        <v>0</v>
      </c>
      <c r="D22" s="76"/>
      <c r="E22" s="77"/>
      <c r="F22" s="78"/>
      <c r="G22" s="79"/>
      <c r="H22" s="8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</row>
    <row r="23" spans="1:100" s="11" customFormat="1" ht="15.95" customHeight="1" x14ac:dyDescent="0.2">
      <c r="A23" s="358"/>
      <c r="B23" s="74" t="s">
        <v>24</v>
      </c>
      <c r="C23" s="75">
        <f t="shared" si="4"/>
        <v>0</v>
      </c>
      <c r="D23" s="76"/>
      <c r="E23" s="77"/>
      <c r="F23" s="78"/>
      <c r="G23" s="79"/>
      <c r="H23" s="8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</row>
    <row r="24" spans="1:100" s="11" customFormat="1" ht="15.95" customHeight="1" x14ac:dyDescent="0.2">
      <c r="A24" s="359"/>
      <c r="B24" s="74" t="s">
        <v>25</v>
      </c>
      <c r="C24" s="81">
        <f t="shared" si="4"/>
        <v>0</v>
      </c>
      <c r="D24" s="82"/>
      <c r="E24" s="83"/>
      <c r="F24" s="84"/>
      <c r="G24" s="85"/>
      <c r="H24" s="8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11" customFormat="1" ht="15.95" customHeight="1" x14ac:dyDescent="0.2">
      <c r="A25" s="359"/>
      <c r="B25" s="87" t="s">
        <v>26</v>
      </c>
      <c r="C25" s="81">
        <f t="shared" si="4"/>
        <v>0</v>
      </c>
      <c r="D25" s="82"/>
      <c r="E25" s="83"/>
      <c r="F25" s="84"/>
      <c r="G25" s="85"/>
      <c r="H25" s="8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</row>
    <row r="26" spans="1:100" s="11" customFormat="1" ht="15.95" customHeight="1" x14ac:dyDescent="0.2">
      <c r="A26" s="357" t="s">
        <v>27</v>
      </c>
      <c r="B26" s="88" t="s">
        <v>28</v>
      </c>
      <c r="C26" s="89">
        <f t="shared" si="4"/>
        <v>0</v>
      </c>
      <c r="D26" s="90"/>
      <c r="E26" s="91"/>
      <c r="F26" s="92"/>
      <c r="G26" s="93"/>
      <c r="H26" s="94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</row>
    <row r="27" spans="1:100" s="11" customFormat="1" ht="15.95" customHeight="1" x14ac:dyDescent="0.2">
      <c r="A27" s="360"/>
      <c r="B27" s="95" t="s">
        <v>29</v>
      </c>
      <c r="C27" s="96">
        <f t="shared" si="4"/>
        <v>0</v>
      </c>
      <c r="D27" s="97"/>
      <c r="E27" s="98"/>
      <c r="F27" s="99"/>
      <c r="G27" s="100"/>
      <c r="H27" s="10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</row>
    <row r="28" spans="1:100" s="11" customFormat="1" ht="15.95" customHeight="1" x14ac:dyDescent="0.2">
      <c r="A28" s="344" t="s">
        <v>30</v>
      </c>
      <c r="B28" s="346"/>
      <c r="C28" s="96">
        <f t="shared" si="4"/>
        <v>0</v>
      </c>
      <c r="D28" s="97"/>
      <c r="E28" s="98"/>
      <c r="F28" s="99"/>
      <c r="G28" s="100"/>
      <c r="H28" s="10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</row>
    <row r="29" spans="1:100" s="11" customFormat="1" ht="30" customHeight="1" x14ac:dyDescent="0.2">
      <c r="A29" s="102" t="s">
        <v>31</v>
      </c>
      <c r="B29" s="16"/>
      <c r="C29" s="16"/>
      <c r="D29" s="16"/>
      <c r="E29" s="16"/>
      <c r="F29" s="16"/>
      <c r="G29" s="16"/>
      <c r="H29" s="10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53"/>
      <c r="T29" s="53"/>
      <c r="U29" s="16"/>
      <c r="V29" s="104"/>
      <c r="W29" s="104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</row>
    <row r="30" spans="1:100" s="11" customFormat="1" ht="17.100000000000001" customHeight="1" x14ac:dyDescent="0.2">
      <c r="A30" s="105"/>
      <c r="B30" s="106" t="s">
        <v>32</v>
      </c>
      <c r="C30" s="107"/>
      <c r="D30" s="107"/>
      <c r="E30" s="107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53"/>
      <c r="T30" s="53"/>
      <c r="U30" s="108"/>
      <c r="V30" s="3"/>
      <c r="W30" s="3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</row>
    <row r="31" spans="1:100" s="11" customFormat="1" ht="15.95" customHeight="1" x14ac:dyDescent="0.2">
      <c r="A31" s="109" t="s">
        <v>33</v>
      </c>
      <c r="B31" s="110"/>
      <c r="C31" s="111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53"/>
      <c r="T31" s="53"/>
      <c r="U31" s="108"/>
      <c r="V31" s="3"/>
      <c r="W31" s="3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</row>
    <row r="32" spans="1:100" s="11" customFormat="1" ht="30" customHeight="1" x14ac:dyDescent="0.2">
      <c r="A32" s="102" t="s">
        <v>34</v>
      </c>
      <c r="B32" s="112"/>
      <c r="C32" s="112"/>
      <c r="D32" s="112"/>
      <c r="E32" s="112"/>
      <c r="F32" s="113"/>
      <c r="G32" s="114"/>
      <c r="H32" s="114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7"/>
      <c r="W32" s="17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11" customFormat="1" ht="17.100000000000001" customHeight="1" x14ac:dyDescent="0.2">
      <c r="A33" s="361" t="s">
        <v>35</v>
      </c>
      <c r="B33" s="362"/>
      <c r="C33" s="106" t="s">
        <v>33</v>
      </c>
      <c r="D33" s="22" t="s">
        <v>36</v>
      </c>
      <c r="E33" s="115" t="s">
        <v>37</v>
      </c>
      <c r="F33" s="116"/>
      <c r="G33" s="117"/>
      <c r="H33" s="108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21"/>
      <c r="W33" s="21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</row>
    <row r="34" spans="1:100" s="11" customFormat="1" ht="15.95" customHeight="1" x14ac:dyDescent="0.2">
      <c r="A34" s="363" t="s">
        <v>38</v>
      </c>
      <c r="B34" s="364"/>
      <c r="C34" s="96">
        <f>SUM(D34:E34)</f>
        <v>0</v>
      </c>
      <c r="D34" s="118"/>
      <c r="E34" s="119"/>
      <c r="F34" s="116"/>
      <c r="G34" s="117"/>
      <c r="H34" s="108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21"/>
      <c r="W34" s="2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</row>
    <row r="35" spans="1:100" s="11" customFormat="1" ht="30" customHeight="1" x14ac:dyDescent="0.2">
      <c r="A35" s="102" t="s">
        <v>39</v>
      </c>
      <c r="B35" s="112"/>
      <c r="C35" s="112"/>
      <c r="D35" s="112"/>
      <c r="E35" s="112"/>
      <c r="F35" s="113"/>
      <c r="G35" s="114"/>
      <c r="H35" s="114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7"/>
      <c r="W35" s="17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1:100" s="11" customFormat="1" ht="17.100000000000001" customHeight="1" x14ac:dyDescent="0.2">
      <c r="A36" s="361"/>
      <c r="B36" s="362"/>
      <c r="C36" s="106" t="s">
        <v>33</v>
      </c>
      <c r="D36" s="22" t="s">
        <v>36</v>
      </c>
      <c r="E36" s="115" t="s">
        <v>37</v>
      </c>
      <c r="F36" s="116"/>
      <c r="G36" s="11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21"/>
      <c r="W36" s="21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</row>
    <row r="37" spans="1:100" s="11" customFormat="1" ht="15.95" customHeight="1" x14ac:dyDescent="0.2">
      <c r="A37" s="379" t="s">
        <v>32</v>
      </c>
      <c r="B37" s="380"/>
      <c r="C37" s="89">
        <f>SUM(D37:E37)</f>
        <v>0</v>
      </c>
      <c r="D37" s="120"/>
      <c r="E37" s="121"/>
      <c r="F37" s="116"/>
      <c r="G37" s="11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21"/>
      <c r="W37" s="21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  <row r="38" spans="1:100" s="11" customFormat="1" ht="15.95" customHeight="1" x14ac:dyDescent="0.2">
      <c r="A38" s="381" t="s">
        <v>40</v>
      </c>
      <c r="B38" s="382"/>
      <c r="C38" s="96">
        <f>SUM(D38:E38)</f>
        <v>0</v>
      </c>
      <c r="D38" s="122"/>
      <c r="E38" s="123"/>
      <c r="F38" s="124"/>
      <c r="G38" s="125"/>
      <c r="H38" s="116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6"/>
      <c r="W38" s="126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</row>
    <row r="39" spans="1:100" s="11" customFormat="1" ht="30" customHeight="1" x14ac:dyDescent="0.2">
      <c r="A39" s="102" t="s">
        <v>41</v>
      </c>
      <c r="B39" s="102"/>
      <c r="C39" s="102"/>
      <c r="D39" s="102"/>
      <c r="E39" s="102"/>
      <c r="F39" s="102"/>
      <c r="G39" s="102"/>
      <c r="H39" s="127"/>
      <c r="I39" s="128"/>
      <c r="J39" s="128"/>
      <c r="K39" s="129"/>
      <c r="L39" s="129"/>
      <c r="M39" s="129"/>
      <c r="N39" s="129"/>
      <c r="O39" s="129"/>
      <c r="P39" s="128"/>
      <c r="Q39" s="128"/>
      <c r="R39" s="128"/>
      <c r="S39" s="128"/>
      <c r="T39" s="128"/>
      <c r="U39" s="128"/>
      <c r="V39" s="130"/>
      <c r="W39" s="13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</row>
    <row r="40" spans="1:100" s="11" customFormat="1" ht="12.75" customHeight="1" x14ac:dyDescent="0.2">
      <c r="A40" s="369" t="s">
        <v>42</v>
      </c>
      <c r="B40" s="370"/>
      <c r="C40" s="369" t="s">
        <v>33</v>
      </c>
      <c r="D40" s="375"/>
      <c r="E40" s="370"/>
      <c r="F40" s="377" t="s">
        <v>32</v>
      </c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131"/>
      <c r="U40" s="132"/>
      <c r="V40" s="133"/>
      <c r="W40" s="133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</row>
    <row r="41" spans="1:100" s="11" customFormat="1" ht="12.75" x14ac:dyDescent="0.2">
      <c r="A41" s="371"/>
      <c r="B41" s="372"/>
      <c r="C41" s="371"/>
      <c r="D41" s="376"/>
      <c r="E41" s="372"/>
      <c r="F41" s="365" t="s">
        <v>43</v>
      </c>
      <c r="G41" s="365"/>
      <c r="H41" s="365" t="s">
        <v>44</v>
      </c>
      <c r="I41" s="365"/>
      <c r="J41" s="383" t="s">
        <v>9</v>
      </c>
      <c r="K41" s="384"/>
      <c r="L41" s="366" t="s">
        <v>10</v>
      </c>
      <c r="M41" s="365"/>
      <c r="N41" s="385" t="s">
        <v>45</v>
      </c>
      <c r="O41" s="384"/>
      <c r="P41" s="365" t="s">
        <v>46</v>
      </c>
      <c r="Q41" s="365"/>
      <c r="R41" s="366" t="s">
        <v>47</v>
      </c>
      <c r="S41" s="365"/>
      <c r="T41" s="134"/>
      <c r="U41" s="134"/>
      <c r="V41" s="133"/>
      <c r="W41" s="133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</row>
    <row r="42" spans="1:100" s="11" customFormat="1" ht="21" x14ac:dyDescent="0.2">
      <c r="A42" s="373"/>
      <c r="B42" s="374"/>
      <c r="C42" s="106" t="s">
        <v>48</v>
      </c>
      <c r="D42" s="22" t="s">
        <v>29</v>
      </c>
      <c r="E42" s="115" t="s">
        <v>49</v>
      </c>
      <c r="F42" s="135" t="s">
        <v>29</v>
      </c>
      <c r="G42" s="136" t="s">
        <v>49</v>
      </c>
      <c r="H42" s="135" t="s">
        <v>29</v>
      </c>
      <c r="I42" s="136" t="s">
        <v>49</v>
      </c>
      <c r="J42" s="135" t="s">
        <v>29</v>
      </c>
      <c r="K42" s="136" t="s">
        <v>49</v>
      </c>
      <c r="L42" s="135" t="s">
        <v>29</v>
      </c>
      <c r="M42" s="136" t="s">
        <v>49</v>
      </c>
      <c r="N42" s="135" t="s">
        <v>29</v>
      </c>
      <c r="O42" s="136" t="s">
        <v>49</v>
      </c>
      <c r="P42" s="135" t="s">
        <v>29</v>
      </c>
      <c r="Q42" s="136" t="s">
        <v>49</v>
      </c>
      <c r="R42" s="135" t="s">
        <v>29</v>
      </c>
      <c r="S42" s="136" t="s">
        <v>49</v>
      </c>
      <c r="T42" s="134"/>
      <c r="U42" s="134"/>
      <c r="V42" s="133"/>
      <c r="W42" s="133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</row>
    <row r="43" spans="1:100" s="11" customFormat="1" ht="15.95" customHeight="1" x14ac:dyDescent="0.2">
      <c r="A43" s="363" t="s">
        <v>50</v>
      </c>
      <c r="B43" s="364"/>
      <c r="C43" s="96">
        <f>SUM(D43:E43)</f>
        <v>0</v>
      </c>
      <c r="D43" s="137">
        <f t="shared" ref="D43:E46" si="5">F43+H43+J43+L43+N43+P43+R43</f>
        <v>0</v>
      </c>
      <c r="E43" s="138">
        <f t="shared" si="5"/>
        <v>0</v>
      </c>
      <c r="F43" s="139"/>
      <c r="G43" s="140"/>
      <c r="H43" s="139"/>
      <c r="I43" s="140"/>
      <c r="J43" s="139"/>
      <c r="K43" s="140"/>
      <c r="L43" s="139"/>
      <c r="M43" s="140"/>
      <c r="N43" s="139"/>
      <c r="O43" s="140"/>
      <c r="P43" s="139"/>
      <c r="Q43" s="140"/>
      <c r="R43" s="139"/>
      <c r="S43" s="140"/>
      <c r="T43" s="134"/>
      <c r="U43" s="134"/>
      <c r="V43" s="133"/>
      <c r="W43" s="133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</row>
    <row r="44" spans="1:100" s="11" customFormat="1" ht="15.95" customHeight="1" x14ac:dyDescent="0.2">
      <c r="A44" s="367" t="s">
        <v>51</v>
      </c>
      <c r="B44" s="141" t="s">
        <v>52</v>
      </c>
      <c r="C44" s="142">
        <f>SUM(D44:E44)</f>
        <v>0</v>
      </c>
      <c r="D44" s="143">
        <f t="shared" si="5"/>
        <v>0</v>
      </c>
      <c r="E44" s="144">
        <f t="shared" si="5"/>
        <v>0</v>
      </c>
      <c r="F44" s="139"/>
      <c r="G44" s="140"/>
      <c r="H44" s="139"/>
      <c r="I44" s="140"/>
      <c r="J44" s="139"/>
      <c r="K44" s="140"/>
      <c r="L44" s="139"/>
      <c r="M44" s="140"/>
      <c r="N44" s="139"/>
      <c r="O44" s="140"/>
      <c r="P44" s="139"/>
      <c r="Q44" s="140"/>
      <c r="R44" s="139"/>
      <c r="S44" s="140"/>
      <c r="T44" s="134"/>
      <c r="U44" s="134"/>
      <c r="V44" s="133"/>
      <c r="W44" s="133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</row>
    <row r="45" spans="1:100" s="11" customFormat="1" ht="15.95" customHeight="1" x14ac:dyDescent="0.2">
      <c r="A45" s="368"/>
      <c r="B45" s="145" t="s">
        <v>53</v>
      </c>
      <c r="C45" s="146">
        <f>SUM(D45:E45)</f>
        <v>0</v>
      </c>
      <c r="D45" s="147">
        <f t="shared" si="5"/>
        <v>0</v>
      </c>
      <c r="E45" s="148">
        <f t="shared" si="5"/>
        <v>0</v>
      </c>
      <c r="F45" s="149"/>
      <c r="G45" s="150"/>
      <c r="H45" s="149"/>
      <c r="I45" s="150"/>
      <c r="J45" s="149"/>
      <c r="K45" s="150"/>
      <c r="L45" s="149"/>
      <c r="M45" s="150"/>
      <c r="N45" s="149"/>
      <c r="O45" s="150"/>
      <c r="P45" s="149"/>
      <c r="Q45" s="150"/>
      <c r="R45" s="149"/>
      <c r="S45" s="150"/>
      <c r="T45" s="151"/>
      <c r="U45" s="151"/>
      <c r="V45" s="130"/>
      <c r="W45" s="13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</row>
    <row r="46" spans="1:100" s="11" customFormat="1" ht="15.95" customHeight="1" x14ac:dyDescent="0.2">
      <c r="A46" s="356"/>
      <c r="B46" s="152" t="s">
        <v>54</v>
      </c>
      <c r="C46" s="153">
        <f>SUM(D46:E46)</f>
        <v>0</v>
      </c>
      <c r="D46" s="154">
        <f t="shared" si="5"/>
        <v>0</v>
      </c>
      <c r="E46" s="155">
        <f t="shared" si="5"/>
        <v>0</v>
      </c>
      <c r="F46" s="156"/>
      <c r="G46" s="157"/>
      <c r="H46" s="156"/>
      <c r="I46" s="157"/>
      <c r="J46" s="156"/>
      <c r="K46" s="157"/>
      <c r="L46" s="156"/>
      <c r="M46" s="157"/>
      <c r="N46" s="156"/>
      <c r="O46" s="157"/>
      <c r="P46" s="156"/>
      <c r="Q46" s="157"/>
      <c r="R46" s="156"/>
      <c r="S46" s="157"/>
      <c r="T46" s="151"/>
      <c r="U46" s="151"/>
      <c r="V46" s="133"/>
      <c r="W46" s="133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</row>
    <row r="47" spans="1:100" s="11" customFormat="1" ht="30" customHeight="1" x14ac:dyDescent="0.2">
      <c r="A47" s="102" t="s">
        <v>55</v>
      </c>
      <c r="B47" s="102"/>
      <c r="C47" s="102"/>
      <c r="D47" s="102"/>
      <c r="E47" s="102"/>
      <c r="F47" s="102"/>
      <c r="G47" s="102"/>
      <c r="H47" s="127"/>
      <c r="I47" s="128"/>
      <c r="J47" s="128"/>
      <c r="K47" s="129"/>
      <c r="L47" s="129"/>
      <c r="M47" s="129"/>
      <c r="N47" s="129"/>
      <c r="O47" s="129"/>
      <c r="P47" s="128"/>
      <c r="Q47" s="128"/>
      <c r="R47" s="128"/>
      <c r="S47" s="128"/>
      <c r="T47" s="128"/>
      <c r="U47" s="128"/>
      <c r="V47" s="133"/>
      <c r="W47" s="133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</row>
    <row r="48" spans="1:100" s="11" customFormat="1" ht="12.75" customHeight="1" x14ac:dyDescent="0.2">
      <c r="A48" s="369" t="s">
        <v>42</v>
      </c>
      <c r="B48" s="370"/>
      <c r="C48" s="369" t="s">
        <v>33</v>
      </c>
      <c r="D48" s="375"/>
      <c r="E48" s="370"/>
      <c r="F48" s="377" t="s">
        <v>40</v>
      </c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86" t="s">
        <v>56</v>
      </c>
      <c r="U48" s="386" t="s">
        <v>57</v>
      </c>
      <c r="V48" s="133"/>
      <c r="W48" s="133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</row>
    <row r="49" spans="1:100" s="11" customFormat="1" ht="12.95" customHeight="1" x14ac:dyDescent="0.2">
      <c r="A49" s="371"/>
      <c r="B49" s="372"/>
      <c r="C49" s="371"/>
      <c r="D49" s="376"/>
      <c r="E49" s="372"/>
      <c r="F49" s="365" t="s">
        <v>43</v>
      </c>
      <c r="G49" s="365"/>
      <c r="H49" s="365" t="s">
        <v>44</v>
      </c>
      <c r="I49" s="365"/>
      <c r="J49" s="383" t="s">
        <v>9</v>
      </c>
      <c r="K49" s="384"/>
      <c r="L49" s="366" t="s">
        <v>10</v>
      </c>
      <c r="M49" s="365"/>
      <c r="N49" s="385" t="s">
        <v>45</v>
      </c>
      <c r="O49" s="384"/>
      <c r="P49" s="365" t="s">
        <v>46</v>
      </c>
      <c r="Q49" s="365"/>
      <c r="R49" s="366" t="s">
        <v>47</v>
      </c>
      <c r="S49" s="365"/>
      <c r="T49" s="386"/>
      <c r="U49" s="386"/>
      <c r="V49" s="133"/>
      <c r="W49" s="133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</row>
    <row r="50" spans="1:100" s="11" customFormat="1" ht="21" x14ac:dyDescent="0.2">
      <c r="A50" s="373"/>
      <c r="B50" s="374"/>
      <c r="C50" s="106" t="s">
        <v>48</v>
      </c>
      <c r="D50" s="22" t="s">
        <v>29</v>
      </c>
      <c r="E50" s="115" t="s">
        <v>49</v>
      </c>
      <c r="F50" s="135" t="s">
        <v>29</v>
      </c>
      <c r="G50" s="136" t="s">
        <v>49</v>
      </c>
      <c r="H50" s="135" t="s">
        <v>29</v>
      </c>
      <c r="I50" s="136" t="s">
        <v>49</v>
      </c>
      <c r="J50" s="135" t="s">
        <v>29</v>
      </c>
      <c r="K50" s="136" t="s">
        <v>49</v>
      </c>
      <c r="L50" s="135" t="s">
        <v>29</v>
      </c>
      <c r="M50" s="136" t="s">
        <v>49</v>
      </c>
      <c r="N50" s="135" t="s">
        <v>29</v>
      </c>
      <c r="O50" s="136" t="s">
        <v>49</v>
      </c>
      <c r="P50" s="135" t="s">
        <v>29</v>
      </c>
      <c r="Q50" s="136" t="s">
        <v>49</v>
      </c>
      <c r="R50" s="135" t="s">
        <v>29</v>
      </c>
      <c r="S50" s="136" t="s">
        <v>49</v>
      </c>
      <c r="T50" s="386"/>
      <c r="U50" s="386"/>
      <c r="V50" s="133"/>
      <c r="W50" s="133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</row>
    <row r="51" spans="1:100" s="11" customFormat="1" ht="15.95" customHeight="1" x14ac:dyDescent="0.2">
      <c r="A51" s="367" t="s">
        <v>51</v>
      </c>
      <c r="B51" s="141" t="s">
        <v>52</v>
      </c>
      <c r="C51" s="142">
        <f>SUM(D51:E51)</f>
        <v>0</v>
      </c>
      <c r="D51" s="143">
        <f t="shared" ref="D51:E53" si="6">F51+H51+J51+L51+N51+P51+R51</f>
        <v>0</v>
      </c>
      <c r="E51" s="144">
        <f t="shared" si="6"/>
        <v>0</v>
      </c>
      <c r="F51" s="139"/>
      <c r="G51" s="140"/>
      <c r="H51" s="139"/>
      <c r="I51" s="140"/>
      <c r="J51" s="139"/>
      <c r="K51" s="140"/>
      <c r="L51" s="139"/>
      <c r="M51" s="140"/>
      <c r="N51" s="139"/>
      <c r="O51" s="140"/>
      <c r="P51" s="139"/>
      <c r="Q51" s="140"/>
      <c r="R51" s="139"/>
      <c r="S51" s="140"/>
      <c r="T51" s="159"/>
      <c r="U51" s="159"/>
      <c r="V51" s="160"/>
      <c r="W51" s="16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</row>
    <row r="52" spans="1:100" s="11" customFormat="1" ht="15.95" customHeight="1" x14ac:dyDescent="0.2">
      <c r="A52" s="368"/>
      <c r="B52" s="145" t="s">
        <v>53</v>
      </c>
      <c r="C52" s="146">
        <f>SUM(D52:E52)</f>
        <v>0</v>
      </c>
      <c r="D52" s="147">
        <f t="shared" si="6"/>
        <v>0</v>
      </c>
      <c r="E52" s="148">
        <f t="shared" si="6"/>
        <v>0</v>
      </c>
      <c r="F52" s="149"/>
      <c r="G52" s="150"/>
      <c r="H52" s="149"/>
      <c r="I52" s="150"/>
      <c r="J52" s="149"/>
      <c r="K52" s="150"/>
      <c r="L52" s="149"/>
      <c r="M52" s="150"/>
      <c r="N52" s="149"/>
      <c r="O52" s="150"/>
      <c r="P52" s="149"/>
      <c r="Q52" s="150"/>
      <c r="R52" s="149"/>
      <c r="S52" s="150"/>
      <c r="T52" s="161"/>
      <c r="U52" s="161"/>
      <c r="V52" s="133"/>
      <c r="W52" s="133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</row>
    <row r="53" spans="1:100" s="11" customFormat="1" ht="15.95" customHeight="1" x14ac:dyDescent="0.2">
      <c r="A53" s="356"/>
      <c r="B53" s="152" t="s">
        <v>54</v>
      </c>
      <c r="C53" s="153">
        <f>SUM(D53:E53)</f>
        <v>0</v>
      </c>
      <c r="D53" s="154">
        <f t="shared" si="6"/>
        <v>0</v>
      </c>
      <c r="E53" s="155">
        <f t="shared" si="6"/>
        <v>0</v>
      </c>
      <c r="F53" s="156"/>
      <c r="G53" s="157"/>
      <c r="H53" s="156"/>
      <c r="I53" s="157"/>
      <c r="J53" s="156"/>
      <c r="K53" s="157"/>
      <c r="L53" s="156"/>
      <c r="M53" s="157"/>
      <c r="N53" s="156"/>
      <c r="O53" s="157"/>
      <c r="P53" s="156"/>
      <c r="Q53" s="157"/>
      <c r="R53" s="156"/>
      <c r="S53" s="157"/>
      <c r="T53" s="162"/>
      <c r="U53" s="162"/>
      <c r="V53" s="160"/>
      <c r="W53" s="16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</row>
    <row r="54" spans="1:100" s="11" customFormat="1" ht="30" customHeight="1" x14ac:dyDescent="0.2">
      <c r="A54" s="102" t="s">
        <v>58</v>
      </c>
      <c r="B54" s="102"/>
      <c r="C54" s="102"/>
      <c r="D54" s="102"/>
      <c r="E54" s="102"/>
      <c r="F54" s="102"/>
      <c r="G54" s="102"/>
      <c r="H54" s="127"/>
      <c r="I54" s="128"/>
      <c r="J54" s="128"/>
      <c r="K54" s="129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33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</row>
    <row r="55" spans="1:100" s="11" customFormat="1" ht="12.75" x14ac:dyDescent="0.2">
      <c r="A55" s="375" t="s">
        <v>42</v>
      </c>
      <c r="B55" s="375"/>
      <c r="C55" s="342" t="s">
        <v>59</v>
      </c>
      <c r="D55" s="391" t="s">
        <v>32</v>
      </c>
      <c r="E55" s="392"/>
      <c r="F55" s="392"/>
      <c r="G55" s="392"/>
      <c r="H55" s="392"/>
      <c r="I55" s="393"/>
      <c r="J55" s="342" t="s">
        <v>60</v>
      </c>
      <c r="K55" s="386" t="s">
        <v>61</v>
      </c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33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</row>
    <row r="56" spans="1:100" s="11" customFormat="1" ht="12.75" x14ac:dyDescent="0.2">
      <c r="A56" s="376"/>
      <c r="B56" s="376"/>
      <c r="C56" s="390"/>
      <c r="D56" s="377" t="s">
        <v>62</v>
      </c>
      <c r="E56" s="394"/>
      <c r="F56" s="377" t="s">
        <v>63</v>
      </c>
      <c r="G56" s="394"/>
      <c r="H56" s="377" t="s">
        <v>64</v>
      </c>
      <c r="I56" s="394"/>
      <c r="J56" s="390"/>
      <c r="K56" s="386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33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</row>
    <row r="57" spans="1:100" s="11" customFormat="1" ht="12.95" customHeight="1" x14ac:dyDescent="0.2">
      <c r="A57" s="389"/>
      <c r="B57" s="389"/>
      <c r="C57" s="343"/>
      <c r="D57" s="22" t="s">
        <v>29</v>
      </c>
      <c r="E57" s="115" t="s">
        <v>49</v>
      </c>
      <c r="F57" s="22" t="s">
        <v>29</v>
      </c>
      <c r="G57" s="115" t="s">
        <v>49</v>
      </c>
      <c r="H57" s="22" t="s">
        <v>29</v>
      </c>
      <c r="I57" s="115" t="s">
        <v>49</v>
      </c>
      <c r="J57" s="343"/>
      <c r="K57" s="386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33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</row>
    <row r="58" spans="1:100" s="11" customFormat="1" ht="15.95" customHeight="1" x14ac:dyDescent="0.2">
      <c r="A58" s="403" t="s">
        <v>65</v>
      </c>
      <c r="B58" s="164" t="s">
        <v>66</v>
      </c>
      <c r="C58" s="89">
        <f>SUM(D58:I58)</f>
        <v>3</v>
      </c>
      <c r="D58" s="165"/>
      <c r="E58" s="166"/>
      <c r="F58" s="165"/>
      <c r="G58" s="166">
        <v>2</v>
      </c>
      <c r="H58" s="165">
        <v>1</v>
      </c>
      <c r="I58" s="166"/>
      <c r="J58" s="167">
        <v>4</v>
      </c>
      <c r="K58" s="167">
        <v>4</v>
      </c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</row>
    <row r="59" spans="1:100" s="11" customFormat="1" ht="15.95" customHeight="1" x14ac:dyDescent="0.2">
      <c r="A59" s="404"/>
      <c r="B59" s="168" t="s">
        <v>67</v>
      </c>
      <c r="C59" s="96">
        <f>SUM(D59:I59)</f>
        <v>0</v>
      </c>
      <c r="D59" s="169"/>
      <c r="E59" s="170"/>
      <c r="F59" s="169"/>
      <c r="G59" s="170"/>
      <c r="H59" s="169"/>
      <c r="I59" s="170"/>
      <c r="J59" s="171"/>
      <c r="K59" s="171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</row>
    <row r="60" spans="1:100" s="11" customFormat="1" ht="15.95" customHeight="1" x14ac:dyDescent="0.2">
      <c r="A60" s="363" t="s">
        <v>68</v>
      </c>
      <c r="B60" s="364"/>
      <c r="C60" s="96">
        <f>SUM(D60:I60)</f>
        <v>0</v>
      </c>
      <c r="D60" s="172"/>
      <c r="E60" s="173"/>
      <c r="F60" s="172"/>
      <c r="G60" s="173"/>
      <c r="H60" s="172"/>
      <c r="I60" s="173"/>
      <c r="J60" s="174"/>
      <c r="K60" s="174"/>
      <c r="L60" s="175"/>
      <c r="M60" s="175"/>
      <c r="N60" s="175"/>
      <c r="O60" s="175"/>
      <c r="P60" s="176"/>
      <c r="Q60" s="130"/>
      <c r="R60" s="130"/>
      <c r="S60" s="130"/>
      <c r="T60" s="130"/>
      <c r="U60" s="130"/>
      <c r="V60" s="130"/>
      <c r="W60" s="13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</row>
    <row r="61" spans="1:100" s="11" customFormat="1" ht="30" customHeight="1" x14ac:dyDescent="0.2">
      <c r="A61" s="102" t="s">
        <v>69</v>
      </c>
      <c r="B61" s="102"/>
      <c r="C61" s="102"/>
      <c r="D61" s="102"/>
      <c r="E61" s="102"/>
      <c r="F61" s="102"/>
      <c r="G61" s="102"/>
      <c r="H61" s="177"/>
      <c r="I61" s="128"/>
      <c r="J61" s="128"/>
      <c r="K61" s="128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</row>
    <row r="62" spans="1:100" s="11" customFormat="1" ht="16.5" customHeight="1" x14ac:dyDescent="0.2">
      <c r="A62" s="405" t="s">
        <v>3</v>
      </c>
      <c r="B62" s="406"/>
      <c r="C62" s="387" t="s">
        <v>70</v>
      </c>
      <c r="D62" s="387" t="s">
        <v>71</v>
      </c>
      <c r="E62" s="387" t="s">
        <v>72</v>
      </c>
      <c r="F62" s="108"/>
      <c r="G62" s="108"/>
      <c r="H62" s="108"/>
      <c r="I62" s="53"/>
      <c r="J62" s="53"/>
      <c r="K62" s="5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</row>
    <row r="63" spans="1:100" s="11" customFormat="1" ht="16.5" customHeight="1" x14ac:dyDescent="0.2">
      <c r="A63" s="407"/>
      <c r="B63" s="408"/>
      <c r="C63" s="388"/>
      <c r="D63" s="388"/>
      <c r="E63" s="388"/>
      <c r="F63" s="151"/>
      <c r="G63" s="151"/>
      <c r="H63" s="151"/>
      <c r="I63" s="151"/>
      <c r="J63" s="151"/>
      <c r="K63" s="151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</row>
    <row r="64" spans="1:100" s="11" customFormat="1" ht="15.95" customHeight="1" x14ac:dyDescent="0.2">
      <c r="A64" s="395" t="s">
        <v>73</v>
      </c>
      <c r="B64" s="396"/>
      <c r="C64" s="178"/>
      <c r="D64" s="178"/>
      <c r="E64" s="178"/>
      <c r="F64" s="151"/>
      <c r="G64" s="151"/>
      <c r="H64" s="151"/>
      <c r="I64" s="151"/>
      <c r="J64" s="151"/>
      <c r="K64" s="151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</row>
    <row r="65" spans="1:100" s="11" customFormat="1" ht="15.95" customHeight="1" x14ac:dyDescent="0.2">
      <c r="A65" s="395" t="s">
        <v>74</v>
      </c>
      <c r="B65" s="396"/>
      <c r="C65" s="179"/>
      <c r="D65" s="179"/>
      <c r="E65" s="179"/>
      <c r="F65" s="151"/>
      <c r="G65" s="151"/>
      <c r="H65" s="151"/>
      <c r="I65" s="151"/>
      <c r="J65" s="151"/>
      <c r="K65" s="151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</row>
    <row r="66" spans="1:100" s="11" customFormat="1" ht="15.95" customHeight="1" x14ac:dyDescent="0.2">
      <c r="A66" s="397" t="s">
        <v>75</v>
      </c>
      <c r="B66" s="398"/>
      <c r="C66" s="179"/>
      <c r="D66" s="179"/>
      <c r="E66" s="179"/>
      <c r="F66" s="151"/>
      <c r="G66" s="151"/>
      <c r="H66" s="151"/>
      <c r="I66" s="151"/>
      <c r="J66" s="151"/>
      <c r="K66" s="151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</row>
    <row r="67" spans="1:100" s="11" customFormat="1" ht="15.95" customHeight="1" x14ac:dyDescent="0.2">
      <c r="A67" s="397" t="s">
        <v>76</v>
      </c>
      <c r="B67" s="398"/>
      <c r="C67" s="180"/>
      <c r="D67" s="180"/>
      <c r="E67" s="180"/>
      <c r="F67" s="151"/>
      <c r="G67" s="151"/>
      <c r="H67" s="151"/>
      <c r="I67" s="151"/>
      <c r="J67" s="151"/>
      <c r="K67" s="151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</row>
    <row r="68" spans="1:100" s="11" customFormat="1" ht="15.95" customHeight="1" x14ac:dyDescent="0.2">
      <c r="A68" s="399" t="s">
        <v>77</v>
      </c>
      <c r="B68" s="400"/>
      <c r="C68" s="181">
        <f>SUM(C64:C67)</f>
        <v>0</v>
      </c>
      <c r="D68" s="181">
        <f>SUM(D64:D67)</f>
        <v>0</v>
      </c>
      <c r="E68" s="181">
        <f>SUM(E64:E67)</f>
        <v>0</v>
      </c>
      <c r="F68" s="151"/>
      <c r="G68" s="151"/>
      <c r="H68" s="151"/>
      <c r="I68" s="151"/>
      <c r="J68" s="151"/>
      <c r="K68" s="15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</row>
    <row r="69" spans="1:100" s="11" customFormat="1" ht="15.95" customHeight="1" x14ac:dyDescent="0.2">
      <c r="A69" s="401" t="s">
        <v>78</v>
      </c>
      <c r="B69" s="402"/>
      <c r="C69" s="182"/>
      <c r="D69" s="182"/>
      <c r="E69" s="182"/>
      <c r="F69" s="151"/>
      <c r="G69" s="151"/>
      <c r="H69" s="151"/>
      <c r="I69" s="151"/>
      <c r="J69" s="151"/>
      <c r="K69" s="151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</row>
    <row r="70" spans="1:100" s="11" customFormat="1" ht="15.95" customHeight="1" x14ac:dyDescent="0.2">
      <c r="A70" s="395" t="s">
        <v>79</v>
      </c>
      <c r="B70" s="396"/>
      <c r="C70" s="179"/>
      <c r="D70" s="179"/>
      <c r="E70" s="179"/>
      <c r="F70" s="151"/>
      <c r="G70" s="151"/>
      <c r="H70" s="151"/>
      <c r="I70" s="151"/>
      <c r="J70" s="151"/>
      <c r="K70" s="151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</row>
    <row r="71" spans="1:100" s="11" customFormat="1" ht="15.95" customHeight="1" x14ac:dyDescent="0.2">
      <c r="A71" s="410" t="s">
        <v>80</v>
      </c>
      <c r="B71" s="411"/>
      <c r="C71" s="183"/>
      <c r="D71" s="183"/>
      <c r="E71" s="183"/>
      <c r="F71" s="151"/>
      <c r="G71" s="151"/>
      <c r="H71" s="151"/>
      <c r="I71" s="151"/>
      <c r="J71" s="151"/>
      <c r="K71" s="151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</row>
    <row r="72" spans="1:100" s="11" customFormat="1" ht="15.95" customHeight="1" x14ac:dyDescent="0.2">
      <c r="A72" s="399" t="s">
        <v>77</v>
      </c>
      <c r="B72" s="400"/>
      <c r="C72" s="181">
        <f>SUM(C68:C71)</f>
        <v>0</v>
      </c>
      <c r="D72" s="181">
        <f>SUM(D68:D71)</f>
        <v>0</v>
      </c>
      <c r="E72" s="181">
        <f>SUM(E68:E71)</f>
        <v>0</v>
      </c>
      <c r="F72" s="151"/>
      <c r="G72" s="151"/>
      <c r="H72" s="151"/>
      <c r="I72" s="151"/>
      <c r="J72" s="151"/>
      <c r="K72" s="151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</row>
    <row r="73" spans="1:100" s="11" customFormat="1" ht="15.95" customHeight="1" x14ac:dyDescent="0.2">
      <c r="A73" s="412" t="s">
        <v>81</v>
      </c>
      <c r="B73" s="412"/>
      <c r="C73" s="184">
        <f>C68+C72</f>
        <v>0</v>
      </c>
      <c r="D73" s="184">
        <f>D68+D72</f>
        <v>0</v>
      </c>
      <c r="E73" s="184">
        <f>E68+E72</f>
        <v>0</v>
      </c>
      <c r="F73" s="151"/>
      <c r="G73" s="151"/>
      <c r="H73" s="151"/>
      <c r="I73" s="151"/>
      <c r="J73" s="151"/>
      <c r="K73" s="151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</row>
    <row r="74" spans="1:100" s="11" customFormat="1" ht="30" customHeight="1" x14ac:dyDescent="0.2">
      <c r="A74" s="102" t="s">
        <v>82</v>
      </c>
      <c r="B74" s="102"/>
      <c r="C74" s="102"/>
      <c r="D74" s="102"/>
      <c r="E74" s="102"/>
      <c r="F74" s="102"/>
      <c r="G74" s="102"/>
      <c r="H74" s="185"/>
      <c r="I74" s="185"/>
      <c r="J74" s="185"/>
      <c r="K74" s="186"/>
      <c r="L74" s="187"/>
      <c r="M74" s="186"/>
      <c r="N74" s="186"/>
      <c r="O74" s="188"/>
      <c r="P74" s="188"/>
      <c r="Q74" s="151"/>
      <c r="R74" s="151"/>
      <c r="S74" s="151"/>
      <c r="T74" s="160"/>
      <c r="U74" s="160"/>
      <c r="V74" s="189"/>
      <c r="W74" s="16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</row>
    <row r="75" spans="1:100" s="11" customFormat="1" ht="12.75" x14ac:dyDescent="0.2">
      <c r="A75" s="413" t="s">
        <v>83</v>
      </c>
      <c r="B75" s="413"/>
      <c r="C75" s="413"/>
      <c r="D75" s="414" t="s">
        <v>33</v>
      </c>
      <c r="E75" s="415"/>
      <c r="F75" s="385"/>
      <c r="G75" s="409" t="s">
        <v>84</v>
      </c>
      <c r="H75" s="409"/>
      <c r="I75" s="409" t="s">
        <v>85</v>
      </c>
      <c r="J75" s="409"/>
      <c r="K75" s="409" t="s">
        <v>86</v>
      </c>
      <c r="L75" s="409"/>
      <c r="M75" s="409" t="s">
        <v>87</v>
      </c>
      <c r="N75" s="409"/>
      <c r="O75" s="409" t="s">
        <v>88</v>
      </c>
      <c r="P75" s="409"/>
      <c r="Q75" s="409" t="s">
        <v>89</v>
      </c>
      <c r="R75" s="409"/>
      <c r="S75" s="19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</row>
    <row r="76" spans="1:100" s="11" customFormat="1" ht="21" x14ac:dyDescent="0.2">
      <c r="A76" s="413"/>
      <c r="B76" s="413"/>
      <c r="C76" s="413"/>
      <c r="D76" s="191" t="s">
        <v>90</v>
      </c>
      <c r="E76" s="192" t="s">
        <v>29</v>
      </c>
      <c r="F76" s="193" t="s">
        <v>49</v>
      </c>
      <c r="G76" s="194" t="s">
        <v>29</v>
      </c>
      <c r="H76" s="195" t="s">
        <v>49</v>
      </c>
      <c r="I76" s="194" t="s">
        <v>29</v>
      </c>
      <c r="J76" s="195" t="s">
        <v>49</v>
      </c>
      <c r="K76" s="194" t="s">
        <v>29</v>
      </c>
      <c r="L76" s="195" t="s">
        <v>49</v>
      </c>
      <c r="M76" s="194" t="s">
        <v>29</v>
      </c>
      <c r="N76" s="195" t="s">
        <v>49</v>
      </c>
      <c r="O76" s="194" t="s">
        <v>29</v>
      </c>
      <c r="P76" s="195" t="s">
        <v>49</v>
      </c>
      <c r="Q76" s="194" t="s">
        <v>29</v>
      </c>
      <c r="R76" s="195" t="s">
        <v>49</v>
      </c>
      <c r="S76" s="19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</row>
    <row r="77" spans="1:100" s="11" customFormat="1" ht="15.95" customHeight="1" x14ac:dyDescent="0.2">
      <c r="A77" s="196" t="s">
        <v>91</v>
      </c>
      <c r="B77" s="197"/>
      <c r="C77" s="198"/>
      <c r="D77" s="199">
        <f>SUM(E77:F77)</f>
        <v>0</v>
      </c>
      <c r="E77" s="200">
        <f>G77+I77+K77+M77+O77+Q77</f>
        <v>0</v>
      </c>
      <c r="F77" s="201">
        <f>H77+J77+L77+N77+P77+R77</f>
        <v>0</v>
      </c>
      <c r="G77" s="202"/>
      <c r="H77" s="203"/>
      <c r="I77" s="202"/>
      <c r="J77" s="203"/>
      <c r="K77" s="202"/>
      <c r="L77" s="203"/>
      <c r="M77" s="202"/>
      <c r="N77" s="203"/>
      <c r="O77" s="202"/>
      <c r="P77" s="203"/>
      <c r="Q77" s="202"/>
      <c r="R77" s="203"/>
      <c r="S77" s="190"/>
      <c r="T77" s="160"/>
      <c r="U77" s="160"/>
      <c r="V77" s="160"/>
      <c r="W77" s="16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</row>
    <row r="78" spans="1:100" s="11" customFormat="1" ht="24.95" customHeight="1" x14ac:dyDescent="0.2">
      <c r="A78" s="416" t="s">
        <v>92</v>
      </c>
      <c r="B78" s="417"/>
      <c r="C78" s="418"/>
      <c r="D78" s="204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6"/>
      <c r="S78" s="190"/>
      <c r="T78" s="160"/>
      <c r="U78" s="160"/>
      <c r="V78" s="160"/>
      <c r="W78" s="16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</row>
    <row r="79" spans="1:100" s="11" customFormat="1" ht="15.95" customHeight="1" x14ac:dyDescent="0.2">
      <c r="A79" s="419" t="s">
        <v>93</v>
      </c>
      <c r="B79" s="421" t="s">
        <v>94</v>
      </c>
      <c r="C79" s="422"/>
      <c r="D79" s="207">
        <f t="shared" ref="D79:D86" si="7">SUM(E79:F79)</f>
        <v>0</v>
      </c>
      <c r="E79" s="208">
        <f t="shared" ref="E79:F86" si="8">G79+I79+K79+M79+O79+Q79</f>
        <v>0</v>
      </c>
      <c r="F79" s="209">
        <f t="shared" si="8"/>
        <v>0</v>
      </c>
      <c r="G79" s="210"/>
      <c r="H79" s="211"/>
      <c r="I79" s="210"/>
      <c r="J79" s="211"/>
      <c r="K79" s="210"/>
      <c r="L79" s="211"/>
      <c r="M79" s="210"/>
      <c r="N79" s="211"/>
      <c r="O79" s="210"/>
      <c r="P79" s="211"/>
      <c r="Q79" s="210"/>
      <c r="R79" s="211"/>
      <c r="S79" s="151"/>
      <c r="T79" s="160"/>
      <c r="U79" s="160"/>
      <c r="V79" s="160"/>
      <c r="W79" s="16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</row>
    <row r="80" spans="1:100" s="11" customFormat="1" ht="15.95" customHeight="1" x14ac:dyDescent="0.2">
      <c r="A80" s="420"/>
      <c r="B80" s="423" t="s">
        <v>95</v>
      </c>
      <c r="C80" s="424"/>
      <c r="D80" s="212">
        <f t="shared" si="7"/>
        <v>0</v>
      </c>
      <c r="E80" s="213">
        <f t="shared" si="8"/>
        <v>0</v>
      </c>
      <c r="F80" s="214">
        <f t="shared" si="8"/>
        <v>0</v>
      </c>
      <c r="G80" s="215"/>
      <c r="H80" s="216"/>
      <c r="I80" s="215"/>
      <c r="J80" s="216"/>
      <c r="K80" s="215"/>
      <c r="L80" s="216"/>
      <c r="M80" s="215"/>
      <c r="N80" s="216"/>
      <c r="O80" s="215"/>
      <c r="P80" s="216"/>
      <c r="Q80" s="215"/>
      <c r="R80" s="216"/>
      <c r="S80" s="151"/>
      <c r="T80" s="160"/>
      <c r="U80" s="160"/>
      <c r="V80" s="160"/>
      <c r="W80" s="16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</row>
    <row r="81" spans="1:100" s="11" customFormat="1" ht="15.95" customHeight="1" x14ac:dyDescent="0.2">
      <c r="A81" s="425" t="s">
        <v>96</v>
      </c>
      <c r="B81" s="425"/>
      <c r="C81" s="424"/>
      <c r="D81" s="212">
        <f t="shared" si="7"/>
        <v>0</v>
      </c>
      <c r="E81" s="217">
        <f>Q81</f>
        <v>0</v>
      </c>
      <c r="F81" s="214">
        <f>R81</f>
        <v>0</v>
      </c>
      <c r="G81" s="218"/>
      <c r="H81" s="219"/>
      <c r="I81" s="218"/>
      <c r="J81" s="219"/>
      <c r="K81" s="218"/>
      <c r="L81" s="219"/>
      <c r="M81" s="218"/>
      <c r="N81" s="219"/>
      <c r="O81" s="218"/>
      <c r="P81" s="219"/>
      <c r="Q81" s="215"/>
      <c r="R81" s="216"/>
      <c r="S81" s="151"/>
      <c r="T81" s="160"/>
      <c r="U81" s="160"/>
      <c r="V81" s="160"/>
      <c r="W81" s="16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</row>
    <row r="82" spans="1:100" s="11" customFormat="1" ht="15.95" customHeight="1" x14ac:dyDescent="0.2">
      <c r="A82" s="425" t="s">
        <v>97</v>
      </c>
      <c r="B82" s="425"/>
      <c r="C82" s="424"/>
      <c r="D82" s="212">
        <f t="shared" si="7"/>
        <v>0</v>
      </c>
      <c r="E82" s="217">
        <f>G82+I82</f>
        <v>0</v>
      </c>
      <c r="F82" s="214">
        <f>H82+J82</f>
        <v>0</v>
      </c>
      <c r="G82" s="215"/>
      <c r="H82" s="216"/>
      <c r="I82" s="215"/>
      <c r="J82" s="216"/>
      <c r="K82" s="218"/>
      <c r="L82" s="219"/>
      <c r="M82" s="218"/>
      <c r="N82" s="219"/>
      <c r="O82" s="218"/>
      <c r="P82" s="219"/>
      <c r="Q82" s="218"/>
      <c r="R82" s="219"/>
      <c r="S82" s="151"/>
      <c r="T82" s="160"/>
      <c r="U82" s="160"/>
      <c r="V82" s="160"/>
      <c r="W82" s="16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</row>
    <row r="83" spans="1:100" s="11" customFormat="1" ht="15.95" customHeight="1" x14ac:dyDescent="0.2">
      <c r="A83" s="425" t="s">
        <v>98</v>
      </c>
      <c r="B83" s="425"/>
      <c r="C83" s="424"/>
      <c r="D83" s="212">
        <f t="shared" si="7"/>
        <v>0</v>
      </c>
      <c r="E83" s="213">
        <f t="shared" si="8"/>
        <v>0</v>
      </c>
      <c r="F83" s="214">
        <f t="shared" si="8"/>
        <v>0</v>
      </c>
      <c r="G83" s="215"/>
      <c r="H83" s="216"/>
      <c r="I83" s="215"/>
      <c r="J83" s="216"/>
      <c r="K83" s="215"/>
      <c r="L83" s="216"/>
      <c r="M83" s="215"/>
      <c r="N83" s="216"/>
      <c r="O83" s="215"/>
      <c r="P83" s="216"/>
      <c r="Q83" s="215"/>
      <c r="R83" s="216"/>
      <c r="S83" s="151"/>
      <c r="T83" s="160"/>
      <c r="U83" s="160"/>
      <c r="V83" s="160"/>
      <c r="W83" s="16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</row>
    <row r="84" spans="1:100" s="11" customFormat="1" ht="15.95" customHeight="1" x14ac:dyDescent="0.2">
      <c r="A84" s="425" t="s">
        <v>99</v>
      </c>
      <c r="B84" s="425"/>
      <c r="C84" s="424"/>
      <c r="D84" s="212">
        <f t="shared" si="7"/>
        <v>0</v>
      </c>
      <c r="E84" s="213">
        <f t="shared" si="8"/>
        <v>0</v>
      </c>
      <c r="F84" s="214">
        <f t="shared" si="8"/>
        <v>0</v>
      </c>
      <c r="G84" s="215"/>
      <c r="H84" s="216"/>
      <c r="I84" s="215"/>
      <c r="J84" s="216"/>
      <c r="K84" s="215"/>
      <c r="L84" s="216"/>
      <c r="M84" s="215"/>
      <c r="N84" s="216"/>
      <c r="O84" s="215"/>
      <c r="P84" s="216"/>
      <c r="Q84" s="215"/>
      <c r="R84" s="216"/>
      <c r="S84" s="151"/>
      <c r="T84" s="160"/>
      <c r="U84" s="160"/>
      <c r="V84" s="160"/>
      <c r="W84" s="16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</row>
    <row r="85" spans="1:100" s="11" customFormat="1" ht="15.95" customHeight="1" x14ac:dyDescent="0.2">
      <c r="A85" s="425" t="s">
        <v>100</v>
      </c>
      <c r="B85" s="425"/>
      <c r="C85" s="424"/>
      <c r="D85" s="212">
        <f t="shared" si="7"/>
        <v>0</v>
      </c>
      <c r="E85" s="213">
        <f t="shared" si="8"/>
        <v>0</v>
      </c>
      <c r="F85" s="214">
        <f t="shared" si="8"/>
        <v>0</v>
      </c>
      <c r="G85" s="215"/>
      <c r="H85" s="216"/>
      <c r="I85" s="215"/>
      <c r="J85" s="216"/>
      <c r="K85" s="215"/>
      <c r="L85" s="216"/>
      <c r="M85" s="215"/>
      <c r="N85" s="216"/>
      <c r="O85" s="215"/>
      <c r="P85" s="216"/>
      <c r="Q85" s="215"/>
      <c r="R85" s="216"/>
      <c r="S85" s="151"/>
      <c r="T85" s="160"/>
      <c r="U85" s="160"/>
      <c r="V85" s="160"/>
      <c r="W85" s="16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</row>
    <row r="86" spans="1:100" s="11" customFormat="1" ht="15.95" customHeight="1" x14ac:dyDescent="0.2">
      <c r="A86" s="425" t="s">
        <v>101</v>
      </c>
      <c r="B86" s="425"/>
      <c r="C86" s="424"/>
      <c r="D86" s="212">
        <f t="shared" si="7"/>
        <v>0</v>
      </c>
      <c r="E86" s="213">
        <f t="shared" si="8"/>
        <v>0</v>
      </c>
      <c r="F86" s="214">
        <f t="shared" si="8"/>
        <v>0</v>
      </c>
      <c r="G86" s="215"/>
      <c r="H86" s="216"/>
      <c r="I86" s="215"/>
      <c r="J86" s="216"/>
      <c r="K86" s="215"/>
      <c r="L86" s="216"/>
      <c r="M86" s="215"/>
      <c r="N86" s="216"/>
      <c r="O86" s="215"/>
      <c r="P86" s="216"/>
      <c r="Q86" s="215"/>
      <c r="R86" s="216"/>
      <c r="S86" s="151"/>
      <c r="T86" s="160"/>
      <c r="U86" s="160"/>
      <c r="V86" s="160"/>
      <c r="W86" s="16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</row>
    <row r="87" spans="1:100" s="11" customFormat="1" ht="15.95" customHeight="1" x14ac:dyDescent="0.2">
      <c r="A87" s="426" t="s">
        <v>102</v>
      </c>
      <c r="B87" s="427"/>
      <c r="C87" s="428"/>
      <c r="D87" s="204"/>
      <c r="E87" s="205"/>
      <c r="F87" s="205"/>
      <c r="G87" s="204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6"/>
      <c r="S87" s="151"/>
      <c r="T87" s="160"/>
      <c r="U87" s="160"/>
      <c r="V87" s="160"/>
      <c r="W87" s="16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</row>
    <row r="88" spans="1:100" s="11" customFormat="1" ht="15.95" customHeight="1" x14ac:dyDescent="0.2">
      <c r="A88" s="429" t="s">
        <v>103</v>
      </c>
      <c r="B88" s="421" t="s">
        <v>104</v>
      </c>
      <c r="C88" s="422"/>
      <c r="D88" s="220">
        <f t="shared" ref="D88:D102" si="9">SUM(E88:F88)</f>
        <v>12</v>
      </c>
      <c r="E88" s="221">
        <f t="shared" ref="E88:F102" si="10">G88+I88+K88+M88+O88+Q88</f>
        <v>2</v>
      </c>
      <c r="F88" s="222">
        <f t="shared" si="10"/>
        <v>10</v>
      </c>
      <c r="G88" s="210"/>
      <c r="H88" s="211"/>
      <c r="I88" s="210"/>
      <c r="J88" s="211"/>
      <c r="K88" s="210"/>
      <c r="L88" s="211">
        <v>2</v>
      </c>
      <c r="M88" s="210"/>
      <c r="N88" s="211"/>
      <c r="O88" s="210">
        <v>2</v>
      </c>
      <c r="P88" s="211">
        <v>7</v>
      </c>
      <c r="Q88" s="210"/>
      <c r="R88" s="211">
        <v>1</v>
      </c>
      <c r="S88" s="151"/>
      <c r="T88" s="160"/>
      <c r="U88" s="160"/>
      <c r="V88" s="160"/>
      <c r="W88" s="16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</row>
    <row r="89" spans="1:100" s="11" customFormat="1" ht="15.95" customHeight="1" x14ac:dyDescent="0.2">
      <c r="A89" s="430"/>
      <c r="B89" s="423" t="s">
        <v>105</v>
      </c>
      <c r="C89" s="424"/>
      <c r="D89" s="212">
        <f t="shared" si="9"/>
        <v>0</v>
      </c>
      <c r="E89" s="213">
        <f t="shared" si="10"/>
        <v>0</v>
      </c>
      <c r="F89" s="214">
        <f t="shared" si="10"/>
        <v>0</v>
      </c>
      <c r="G89" s="215"/>
      <c r="H89" s="216"/>
      <c r="I89" s="215"/>
      <c r="J89" s="216"/>
      <c r="K89" s="215"/>
      <c r="L89" s="216"/>
      <c r="M89" s="215"/>
      <c r="N89" s="216"/>
      <c r="O89" s="215"/>
      <c r="P89" s="216"/>
      <c r="Q89" s="215"/>
      <c r="R89" s="216"/>
      <c r="S89" s="151"/>
      <c r="T89" s="160"/>
      <c r="U89" s="160"/>
      <c r="V89" s="160"/>
      <c r="W89" s="16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</row>
    <row r="90" spans="1:100" s="11" customFormat="1" ht="15.95" customHeight="1" x14ac:dyDescent="0.2">
      <c r="A90" s="420"/>
      <c r="B90" s="423" t="s">
        <v>106</v>
      </c>
      <c r="C90" s="424"/>
      <c r="D90" s="212">
        <f t="shared" si="9"/>
        <v>0</v>
      </c>
      <c r="E90" s="213">
        <f t="shared" si="10"/>
        <v>0</v>
      </c>
      <c r="F90" s="214">
        <f t="shared" si="10"/>
        <v>0</v>
      </c>
      <c r="G90" s="215"/>
      <c r="H90" s="216"/>
      <c r="I90" s="215"/>
      <c r="J90" s="216"/>
      <c r="K90" s="215"/>
      <c r="L90" s="216"/>
      <c r="M90" s="215"/>
      <c r="N90" s="216"/>
      <c r="O90" s="215"/>
      <c r="P90" s="216"/>
      <c r="Q90" s="215"/>
      <c r="R90" s="216"/>
      <c r="S90" s="151"/>
      <c r="T90" s="160"/>
      <c r="U90" s="160"/>
      <c r="V90" s="160"/>
      <c r="W90" s="16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</row>
    <row r="91" spans="1:100" s="11" customFormat="1" ht="15.95" customHeight="1" x14ac:dyDescent="0.2">
      <c r="A91" s="420" t="s">
        <v>107</v>
      </c>
      <c r="B91" s="423" t="s">
        <v>108</v>
      </c>
      <c r="C91" s="424"/>
      <c r="D91" s="212">
        <f t="shared" si="9"/>
        <v>0</v>
      </c>
      <c r="E91" s="213">
        <f t="shared" si="10"/>
        <v>0</v>
      </c>
      <c r="F91" s="214">
        <f t="shared" si="10"/>
        <v>0</v>
      </c>
      <c r="G91" s="215"/>
      <c r="H91" s="216"/>
      <c r="I91" s="215"/>
      <c r="J91" s="216"/>
      <c r="K91" s="215"/>
      <c r="L91" s="216"/>
      <c r="M91" s="215"/>
      <c r="N91" s="216"/>
      <c r="O91" s="215"/>
      <c r="P91" s="216"/>
      <c r="Q91" s="215"/>
      <c r="R91" s="216"/>
      <c r="S91" s="151"/>
      <c r="T91" s="160"/>
      <c r="U91" s="160"/>
      <c r="V91" s="160"/>
      <c r="W91" s="16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</row>
    <row r="92" spans="1:100" s="11" customFormat="1" ht="24.95" customHeight="1" x14ac:dyDescent="0.2">
      <c r="A92" s="420"/>
      <c r="B92" s="423" t="s">
        <v>109</v>
      </c>
      <c r="C92" s="424"/>
      <c r="D92" s="212">
        <f t="shared" si="9"/>
        <v>0</v>
      </c>
      <c r="E92" s="213">
        <f t="shared" si="10"/>
        <v>0</v>
      </c>
      <c r="F92" s="214">
        <f t="shared" si="10"/>
        <v>0</v>
      </c>
      <c r="G92" s="215"/>
      <c r="H92" s="216"/>
      <c r="I92" s="215"/>
      <c r="J92" s="216"/>
      <c r="K92" s="215"/>
      <c r="L92" s="216"/>
      <c r="M92" s="215"/>
      <c r="N92" s="216"/>
      <c r="O92" s="215"/>
      <c r="P92" s="216"/>
      <c r="Q92" s="215"/>
      <c r="R92" s="216"/>
      <c r="S92" s="151"/>
      <c r="T92" s="160"/>
      <c r="U92" s="160"/>
      <c r="V92" s="160"/>
      <c r="W92" s="16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</row>
    <row r="93" spans="1:100" s="11" customFormat="1" ht="15.95" customHeight="1" x14ac:dyDescent="0.2">
      <c r="A93" s="420"/>
      <c r="B93" s="423" t="s">
        <v>110</v>
      </c>
      <c r="C93" s="424"/>
      <c r="D93" s="212">
        <f t="shared" si="9"/>
        <v>0</v>
      </c>
      <c r="E93" s="213">
        <f t="shared" si="10"/>
        <v>0</v>
      </c>
      <c r="F93" s="214">
        <f t="shared" si="10"/>
        <v>0</v>
      </c>
      <c r="G93" s="215"/>
      <c r="H93" s="216"/>
      <c r="I93" s="215"/>
      <c r="J93" s="216"/>
      <c r="K93" s="215"/>
      <c r="L93" s="216"/>
      <c r="M93" s="215"/>
      <c r="N93" s="216"/>
      <c r="O93" s="215"/>
      <c r="P93" s="216"/>
      <c r="Q93" s="215"/>
      <c r="R93" s="216"/>
      <c r="S93" s="151"/>
      <c r="T93" s="160"/>
      <c r="U93" s="160"/>
      <c r="V93" s="160"/>
      <c r="W93" s="16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</row>
    <row r="94" spans="1:100" s="11" customFormat="1" ht="15.95" customHeight="1" x14ac:dyDescent="0.2">
      <c r="A94" s="425" t="s">
        <v>111</v>
      </c>
      <c r="B94" s="425"/>
      <c r="C94" s="424"/>
      <c r="D94" s="212">
        <f t="shared" si="9"/>
        <v>5</v>
      </c>
      <c r="E94" s="213">
        <f t="shared" si="10"/>
        <v>2</v>
      </c>
      <c r="F94" s="214">
        <f t="shared" si="10"/>
        <v>3</v>
      </c>
      <c r="G94" s="215"/>
      <c r="H94" s="216">
        <v>1</v>
      </c>
      <c r="I94" s="215"/>
      <c r="J94" s="216">
        <v>1</v>
      </c>
      <c r="K94" s="215"/>
      <c r="L94" s="216">
        <v>1</v>
      </c>
      <c r="M94" s="215"/>
      <c r="N94" s="216"/>
      <c r="O94" s="215">
        <v>2</v>
      </c>
      <c r="P94" s="216"/>
      <c r="Q94" s="215"/>
      <c r="R94" s="216"/>
      <c r="S94" s="151"/>
      <c r="T94" s="160"/>
      <c r="U94" s="160"/>
      <c r="V94" s="160"/>
      <c r="W94" s="16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</row>
    <row r="95" spans="1:100" s="11" customFormat="1" ht="15.95" customHeight="1" x14ac:dyDescent="0.2">
      <c r="A95" s="425" t="s">
        <v>112</v>
      </c>
      <c r="B95" s="425"/>
      <c r="C95" s="424"/>
      <c r="D95" s="212">
        <f t="shared" si="9"/>
        <v>1</v>
      </c>
      <c r="E95" s="213">
        <f t="shared" si="10"/>
        <v>0</v>
      </c>
      <c r="F95" s="214">
        <f t="shared" si="10"/>
        <v>1</v>
      </c>
      <c r="G95" s="215"/>
      <c r="H95" s="216"/>
      <c r="I95" s="215"/>
      <c r="J95" s="216"/>
      <c r="K95" s="215"/>
      <c r="L95" s="216"/>
      <c r="M95" s="215"/>
      <c r="N95" s="216"/>
      <c r="O95" s="215"/>
      <c r="P95" s="216">
        <v>1</v>
      </c>
      <c r="Q95" s="215"/>
      <c r="R95" s="216"/>
      <c r="S95" s="151"/>
      <c r="T95" s="160"/>
      <c r="U95" s="160"/>
      <c r="V95" s="160"/>
      <c r="W95" s="16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</row>
    <row r="96" spans="1:100" s="11" customFormat="1" ht="15.95" customHeight="1" x14ac:dyDescent="0.2">
      <c r="A96" s="425" t="s">
        <v>113</v>
      </c>
      <c r="B96" s="425"/>
      <c r="C96" s="424"/>
      <c r="D96" s="212">
        <f t="shared" si="9"/>
        <v>3</v>
      </c>
      <c r="E96" s="213">
        <f t="shared" si="10"/>
        <v>2</v>
      </c>
      <c r="F96" s="214">
        <f t="shared" si="10"/>
        <v>1</v>
      </c>
      <c r="G96" s="215"/>
      <c r="H96" s="216"/>
      <c r="I96" s="215"/>
      <c r="J96" s="216"/>
      <c r="K96" s="215"/>
      <c r="L96" s="216"/>
      <c r="M96" s="215">
        <v>1</v>
      </c>
      <c r="N96" s="216"/>
      <c r="O96" s="215">
        <v>1</v>
      </c>
      <c r="P96" s="216">
        <v>1</v>
      </c>
      <c r="Q96" s="215"/>
      <c r="R96" s="216"/>
      <c r="S96" s="151"/>
      <c r="T96" s="160"/>
      <c r="U96" s="160"/>
      <c r="V96" s="160"/>
      <c r="W96" s="16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s="11" customFormat="1" ht="15.95" customHeight="1" x14ac:dyDescent="0.2">
      <c r="A97" s="425" t="s">
        <v>114</v>
      </c>
      <c r="B97" s="425"/>
      <c r="C97" s="424"/>
      <c r="D97" s="212">
        <f t="shared" si="9"/>
        <v>1</v>
      </c>
      <c r="E97" s="213">
        <f t="shared" si="10"/>
        <v>0</v>
      </c>
      <c r="F97" s="214">
        <f t="shared" si="10"/>
        <v>1</v>
      </c>
      <c r="G97" s="215"/>
      <c r="H97" s="216"/>
      <c r="I97" s="215"/>
      <c r="J97" s="216"/>
      <c r="K97" s="215"/>
      <c r="L97" s="216"/>
      <c r="M97" s="215"/>
      <c r="N97" s="216"/>
      <c r="O97" s="215"/>
      <c r="P97" s="216">
        <v>1</v>
      </c>
      <c r="Q97" s="215"/>
      <c r="R97" s="216"/>
      <c r="S97" s="151"/>
      <c r="T97" s="160"/>
      <c r="U97" s="160"/>
      <c r="V97" s="160"/>
      <c r="W97" s="16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s="11" customFormat="1" ht="15.95" customHeight="1" x14ac:dyDescent="0.2">
      <c r="A98" s="431" t="s">
        <v>115</v>
      </c>
      <c r="B98" s="431"/>
      <c r="C98" s="432"/>
      <c r="D98" s="223">
        <f t="shared" si="9"/>
        <v>2</v>
      </c>
      <c r="E98" s="224">
        <f t="shared" si="10"/>
        <v>2</v>
      </c>
      <c r="F98" s="225">
        <f t="shared" si="10"/>
        <v>0</v>
      </c>
      <c r="G98" s="215">
        <v>2</v>
      </c>
      <c r="H98" s="216"/>
      <c r="I98" s="215"/>
      <c r="J98" s="216"/>
      <c r="K98" s="215"/>
      <c r="L98" s="216"/>
      <c r="M98" s="215"/>
      <c r="N98" s="216"/>
      <c r="O98" s="215"/>
      <c r="P98" s="216"/>
      <c r="Q98" s="215"/>
      <c r="R98" s="216"/>
      <c r="S98" s="151"/>
      <c r="T98" s="160"/>
      <c r="U98" s="160"/>
      <c r="V98" s="160"/>
      <c r="W98" s="16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s="11" customFormat="1" ht="24.95" customHeight="1" x14ac:dyDescent="0.2">
      <c r="A99" s="431" t="s">
        <v>116</v>
      </c>
      <c r="B99" s="431"/>
      <c r="C99" s="432"/>
      <c r="D99" s="223">
        <f t="shared" si="9"/>
        <v>7</v>
      </c>
      <c r="E99" s="224">
        <f t="shared" si="10"/>
        <v>2</v>
      </c>
      <c r="F99" s="225">
        <f t="shared" si="10"/>
        <v>5</v>
      </c>
      <c r="G99" s="215"/>
      <c r="H99" s="216">
        <v>1</v>
      </c>
      <c r="I99" s="215">
        <v>2</v>
      </c>
      <c r="J99" s="216">
        <v>2</v>
      </c>
      <c r="K99" s="215"/>
      <c r="L99" s="216">
        <v>2</v>
      </c>
      <c r="M99" s="215"/>
      <c r="N99" s="216"/>
      <c r="O99" s="215"/>
      <c r="P99" s="216"/>
      <c r="Q99" s="215"/>
      <c r="R99" s="216"/>
      <c r="S99" s="151"/>
      <c r="T99" s="160"/>
      <c r="U99" s="160"/>
      <c r="V99" s="160"/>
      <c r="W99" s="16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s="11" customFormat="1" ht="15.95" customHeight="1" x14ac:dyDescent="0.2">
      <c r="A100" s="425" t="s">
        <v>117</v>
      </c>
      <c r="B100" s="425"/>
      <c r="C100" s="424"/>
      <c r="D100" s="212">
        <f t="shared" si="9"/>
        <v>4</v>
      </c>
      <c r="E100" s="213">
        <f t="shared" si="10"/>
        <v>2</v>
      </c>
      <c r="F100" s="214">
        <f t="shared" si="10"/>
        <v>2</v>
      </c>
      <c r="G100" s="215">
        <v>1</v>
      </c>
      <c r="H100" s="216"/>
      <c r="I100" s="215"/>
      <c r="J100" s="216"/>
      <c r="K100" s="215">
        <v>1</v>
      </c>
      <c r="L100" s="216"/>
      <c r="M100" s="215"/>
      <c r="N100" s="216"/>
      <c r="O100" s="215"/>
      <c r="P100" s="216">
        <v>2</v>
      </c>
      <c r="Q100" s="215"/>
      <c r="R100" s="216"/>
      <c r="S100" s="151"/>
      <c r="T100" s="160"/>
      <c r="U100" s="160"/>
      <c r="V100" s="160"/>
      <c r="W100" s="16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s="11" customFormat="1" ht="15.95" customHeight="1" x14ac:dyDescent="0.2">
      <c r="A101" s="433" t="s">
        <v>118</v>
      </c>
      <c r="B101" s="433"/>
      <c r="C101" s="434"/>
      <c r="D101" s="226">
        <f t="shared" si="9"/>
        <v>2</v>
      </c>
      <c r="E101" s="227">
        <f t="shared" si="10"/>
        <v>0</v>
      </c>
      <c r="F101" s="228">
        <f t="shared" si="10"/>
        <v>2</v>
      </c>
      <c r="G101" s="229"/>
      <c r="H101" s="230"/>
      <c r="I101" s="229"/>
      <c r="J101" s="230"/>
      <c r="K101" s="229"/>
      <c r="L101" s="230">
        <v>2</v>
      </c>
      <c r="M101" s="229"/>
      <c r="N101" s="230"/>
      <c r="O101" s="229"/>
      <c r="P101" s="230"/>
      <c r="Q101" s="229"/>
      <c r="R101" s="230"/>
      <c r="S101" s="151"/>
      <c r="T101" s="160"/>
      <c r="U101" s="160"/>
      <c r="V101" s="160"/>
      <c r="W101" s="16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s="11" customFormat="1" ht="15.95" customHeight="1" x14ac:dyDescent="0.2">
      <c r="A102" s="438" t="s">
        <v>119</v>
      </c>
      <c r="B102" s="438"/>
      <c r="C102" s="439"/>
      <c r="D102" s="231">
        <f t="shared" si="9"/>
        <v>1</v>
      </c>
      <c r="E102" s="232">
        <f t="shared" si="10"/>
        <v>1</v>
      </c>
      <c r="F102" s="233">
        <f t="shared" si="10"/>
        <v>0</v>
      </c>
      <c r="G102" s="234">
        <v>1</v>
      </c>
      <c r="H102" s="235"/>
      <c r="I102" s="234"/>
      <c r="J102" s="235"/>
      <c r="K102" s="234"/>
      <c r="L102" s="235"/>
      <c r="M102" s="234"/>
      <c r="N102" s="235"/>
      <c r="O102" s="234"/>
      <c r="P102" s="235"/>
      <c r="Q102" s="234"/>
      <c r="R102" s="235"/>
      <c r="S102" s="151"/>
      <c r="T102" s="160"/>
      <c r="U102" s="160"/>
      <c r="V102" s="160"/>
      <c r="W102" s="16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s="11" customFormat="1" ht="30" customHeight="1" x14ac:dyDescent="0.2">
      <c r="A103" s="102" t="s">
        <v>120</v>
      </c>
      <c r="B103" s="102"/>
      <c r="C103" s="102"/>
      <c r="D103" s="102"/>
      <c r="E103" s="102"/>
      <c r="F103" s="102"/>
      <c r="G103" s="102"/>
      <c r="H103" s="185"/>
      <c r="I103" s="185"/>
      <c r="J103" s="185"/>
      <c r="K103" s="186"/>
      <c r="L103" s="187"/>
      <c r="M103" s="186"/>
      <c r="N103" s="186"/>
      <c r="O103" s="188"/>
      <c r="P103" s="188"/>
      <c r="Q103" s="151"/>
      <c r="R103" s="151"/>
      <c r="S103" s="151"/>
      <c r="T103" s="160"/>
      <c r="U103" s="160"/>
      <c r="V103" s="189"/>
      <c r="W103" s="16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s="11" customFormat="1" ht="12.75" customHeight="1" x14ac:dyDescent="0.2">
      <c r="A104" s="413" t="s">
        <v>121</v>
      </c>
      <c r="B104" s="413"/>
      <c r="C104" s="413"/>
      <c r="D104" s="414" t="s">
        <v>33</v>
      </c>
      <c r="E104" s="415"/>
      <c r="F104" s="385"/>
      <c r="G104" s="409" t="s">
        <v>84</v>
      </c>
      <c r="H104" s="409"/>
      <c r="I104" s="409" t="s">
        <v>85</v>
      </c>
      <c r="J104" s="409"/>
      <c r="K104" s="409" t="s">
        <v>86</v>
      </c>
      <c r="L104" s="409"/>
      <c r="M104" s="409" t="s">
        <v>87</v>
      </c>
      <c r="N104" s="409"/>
      <c r="O104" s="409" t="s">
        <v>88</v>
      </c>
      <c r="P104" s="409"/>
      <c r="Q104" s="409" t="s">
        <v>89</v>
      </c>
      <c r="R104" s="409"/>
      <c r="S104" s="342" t="s">
        <v>122</v>
      </c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s="11" customFormat="1" ht="21" x14ac:dyDescent="0.2">
      <c r="A105" s="413"/>
      <c r="B105" s="413"/>
      <c r="C105" s="413"/>
      <c r="D105" s="191" t="s">
        <v>90</v>
      </c>
      <c r="E105" s="192" t="s">
        <v>29</v>
      </c>
      <c r="F105" s="193" t="s">
        <v>49</v>
      </c>
      <c r="G105" s="194" t="s">
        <v>29</v>
      </c>
      <c r="H105" s="195" t="s">
        <v>49</v>
      </c>
      <c r="I105" s="194" t="s">
        <v>29</v>
      </c>
      <c r="J105" s="195" t="s">
        <v>49</v>
      </c>
      <c r="K105" s="194" t="s">
        <v>29</v>
      </c>
      <c r="L105" s="195" t="s">
        <v>49</v>
      </c>
      <c r="M105" s="194" t="s">
        <v>29</v>
      </c>
      <c r="N105" s="195" t="s">
        <v>49</v>
      </c>
      <c r="O105" s="194" t="s">
        <v>29</v>
      </c>
      <c r="P105" s="195" t="s">
        <v>49</v>
      </c>
      <c r="Q105" s="194" t="s">
        <v>29</v>
      </c>
      <c r="R105" s="195" t="s">
        <v>49</v>
      </c>
      <c r="S105" s="343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s="11" customFormat="1" ht="24.95" customHeight="1" x14ac:dyDescent="0.2">
      <c r="A106" s="416" t="s">
        <v>92</v>
      </c>
      <c r="B106" s="417"/>
      <c r="C106" s="418"/>
      <c r="D106" s="435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7"/>
      <c r="T106" s="160"/>
      <c r="U106" s="160"/>
      <c r="V106" s="160"/>
      <c r="W106" s="16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s="11" customFormat="1" ht="15.95" customHeight="1" x14ac:dyDescent="0.2">
      <c r="A107" s="419" t="s">
        <v>93</v>
      </c>
      <c r="B107" s="421" t="s">
        <v>94</v>
      </c>
      <c r="C107" s="422"/>
      <c r="D107" s="207">
        <f t="shared" ref="D107:D114" si="11">SUM(E107:F107)</f>
        <v>0</v>
      </c>
      <c r="E107" s="208">
        <f t="shared" ref="E107:F114" si="12">G107+I107+K107+M107+O107+Q107</f>
        <v>0</v>
      </c>
      <c r="F107" s="209">
        <f t="shared" si="12"/>
        <v>0</v>
      </c>
      <c r="G107" s="210"/>
      <c r="H107" s="211"/>
      <c r="I107" s="210"/>
      <c r="J107" s="211"/>
      <c r="K107" s="210"/>
      <c r="L107" s="211"/>
      <c r="M107" s="210"/>
      <c r="N107" s="211"/>
      <c r="O107" s="210"/>
      <c r="P107" s="211"/>
      <c r="Q107" s="210"/>
      <c r="R107" s="211"/>
      <c r="S107" s="239"/>
      <c r="T107" s="160"/>
      <c r="U107" s="160"/>
      <c r="V107" s="160"/>
      <c r="W107" s="16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s="11" customFormat="1" ht="15.95" customHeight="1" x14ac:dyDescent="0.2">
      <c r="A108" s="420"/>
      <c r="B108" s="423" t="s">
        <v>95</v>
      </c>
      <c r="C108" s="424"/>
      <c r="D108" s="212">
        <f t="shared" si="11"/>
        <v>0</v>
      </c>
      <c r="E108" s="213">
        <f t="shared" si="12"/>
        <v>0</v>
      </c>
      <c r="F108" s="214">
        <f t="shared" si="12"/>
        <v>0</v>
      </c>
      <c r="G108" s="215"/>
      <c r="H108" s="216"/>
      <c r="I108" s="215"/>
      <c r="J108" s="216"/>
      <c r="K108" s="215"/>
      <c r="L108" s="216"/>
      <c r="M108" s="215"/>
      <c r="N108" s="216"/>
      <c r="O108" s="215"/>
      <c r="P108" s="216"/>
      <c r="Q108" s="215"/>
      <c r="R108" s="216"/>
      <c r="S108" s="240"/>
      <c r="T108" s="160"/>
      <c r="U108" s="160"/>
      <c r="V108" s="160"/>
      <c r="W108" s="16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s="11" customFormat="1" ht="15.95" customHeight="1" x14ac:dyDescent="0.2">
      <c r="A109" s="425" t="s">
        <v>96</v>
      </c>
      <c r="B109" s="425"/>
      <c r="C109" s="424"/>
      <c r="D109" s="212">
        <f t="shared" si="11"/>
        <v>0</v>
      </c>
      <c r="E109" s="213">
        <f t="shared" si="12"/>
        <v>0</v>
      </c>
      <c r="F109" s="214">
        <f t="shared" si="12"/>
        <v>0</v>
      </c>
      <c r="G109" s="215"/>
      <c r="H109" s="216"/>
      <c r="I109" s="215"/>
      <c r="J109" s="216"/>
      <c r="K109" s="215"/>
      <c r="L109" s="216"/>
      <c r="M109" s="215"/>
      <c r="N109" s="216"/>
      <c r="O109" s="215"/>
      <c r="P109" s="216"/>
      <c r="Q109" s="215"/>
      <c r="R109" s="216"/>
      <c r="S109" s="240"/>
      <c r="T109" s="160"/>
      <c r="U109" s="160"/>
      <c r="V109" s="160"/>
      <c r="W109" s="16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s="11" customFormat="1" ht="15.95" customHeight="1" x14ac:dyDescent="0.2">
      <c r="A110" s="425" t="s">
        <v>97</v>
      </c>
      <c r="B110" s="425"/>
      <c r="C110" s="424"/>
      <c r="D110" s="212">
        <f t="shared" si="11"/>
        <v>0</v>
      </c>
      <c r="E110" s="217">
        <f>G110+I110</f>
        <v>0</v>
      </c>
      <c r="F110" s="214">
        <f>H110+J110</f>
        <v>0</v>
      </c>
      <c r="G110" s="215"/>
      <c r="H110" s="216"/>
      <c r="I110" s="215"/>
      <c r="J110" s="216"/>
      <c r="K110" s="218"/>
      <c r="L110" s="219"/>
      <c r="M110" s="218"/>
      <c r="N110" s="219"/>
      <c r="O110" s="218"/>
      <c r="P110" s="219"/>
      <c r="Q110" s="218"/>
      <c r="R110" s="219"/>
      <c r="S110" s="241"/>
      <c r="T110" s="160"/>
      <c r="U110" s="160"/>
      <c r="V110" s="160"/>
      <c r="W110" s="16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s="11" customFormat="1" ht="15.95" customHeight="1" x14ac:dyDescent="0.2">
      <c r="A111" s="425" t="s">
        <v>98</v>
      </c>
      <c r="B111" s="425"/>
      <c r="C111" s="424"/>
      <c r="D111" s="212">
        <f t="shared" si="11"/>
        <v>0</v>
      </c>
      <c r="E111" s="213">
        <f t="shared" si="12"/>
        <v>0</v>
      </c>
      <c r="F111" s="214">
        <f t="shared" si="12"/>
        <v>0</v>
      </c>
      <c r="G111" s="215"/>
      <c r="H111" s="216"/>
      <c r="I111" s="215"/>
      <c r="J111" s="216"/>
      <c r="K111" s="215"/>
      <c r="L111" s="216"/>
      <c r="M111" s="215"/>
      <c r="N111" s="216"/>
      <c r="O111" s="215"/>
      <c r="P111" s="216"/>
      <c r="Q111" s="215"/>
      <c r="R111" s="216"/>
      <c r="S111" s="240"/>
      <c r="T111" s="160"/>
      <c r="U111" s="160"/>
      <c r="V111" s="160"/>
      <c r="W111" s="16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s="11" customFormat="1" ht="15.95" customHeight="1" x14ac:dyDescent="0.2">
      <c r="A112" s="425" t="s">
        <v>99</v>
      </c>
      <c r="B112" s="425"/>
      <c r="C112" s="424"/>
      <c r="D112" s="212">
        <f t="shared" si="11"/>
        <v>0</v>
      </c>
      <c r="E112" s="213">
        <f t="shared" si="12"/>
        <v>0</v>
      </c>
      <c r="F112" s="214">
        <f t="shared" si="12"/>
        <v>0</v>
      </c>
      <c r="G112" s="215"/>
      <c r="H112" s="216"/>
      <c r="I112" s="215"/>
      <c r="J112" s="216"/>
      <c r="K112" s="215"/>
      <c r="L112" s="216"/>
      <c r="M112" s="215"/>
      <c r="N112" s="216"/>
      <c r="O112" s="215"/>
      <c r="P112" s="216"/>
      <c r="Q112" s="215"/>
      <c r="R112" s="216"/>
      <c r="S112" s="240"/>
      <c r="T112" s="160"/>
      <c r="U112" s="160"/>
      <c r="V112" s="160"/>
      <c r="W112" s="16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s="11" customFormat="1" ht="15.95" customHeight="1" x14ac:dyDescent="0.2">
      <c r="A113" s="425" t="s">
        <v>100</v>
      </c>
      <c r="B113" s="425"/>
      <c r="C113" s="424"/>
      <c r="D113" s="212">
        <f t="shared" si="11"/>
        <v>0</v>
      </c>
      <c r="E113" s="213">
        <f t="shared" si="12"/>
        <v>0</v>
      </c>
      <c r="F113" s="214">
        <f t="shared" si="12"/>
        <v>0</v>
      </c>
      <c r="G113" s="215"/>
      <c r="H113" s="216"/>
      <c r="I113" s="215"/>
      <c r="J113" s="216"/>
      <c r="K113" s="215"/>
      <c r="L113" s="216"/>
      <c r="M113" s="215"/>
      <c r="N113" s="216"/>
      <c r="O113" s="215"/>
      <c r="P113" s="216"/>
      <c r="Q113" s="215"/>
      <c r="R113" s="216"/>
      <c r="S113" s="216"/>
      <c r="T113" s="160"/>
      <c r="U113" s="160"/>
      <c r="V113" s="160"/>
      <c r="W113" s="16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s="11" customFormat="1" ht="15.95" customHeight="1" x14ac:dyDescent="0.2">
      <c r="A114" s="425" t="s">
        <v>101</v>
      </c>
      <c r="B114" s="425"/>
      <c r="C114" s="424"/>
      <c r="D114" s="226">
        <f t="shared" si="11"/>
        <v>0</v>
      </c>
      <c r="E114" s="227">
        <f t="shared" si="12"/>
        <v>0</v>
      </c>
      <c r="F114" s="228">
        <f t="shared" si="12"/>
        <v>0</v>
      </c>
      <c r="G114" s="229"/>
      <c r="H114" s="230"/>
      <c r="I114" s="229"/>
      <c r="J114" s="230"/>
      <c r="K114" s="229"/>
      <c r="L114" s="230"/>
      <c r="M114" s="229"/>
      <c r="N114" s="230"/>
      <c r="O114" s="229"/>
      <c r="P114" s="230"/>
      <c r="Q114" s="229"/>
      <c r="R114" s="230"/>
      <c r="S114" s="230"/>
      <c r="T114" s="160"/>
      <c r="U114" s="160"/>
      <c r="V114" s="160"/>
      <c r="W114" s="16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s="11" customFormat="1" ht="15.95" customHeight="1" x14ac:dyDescent="0.2">
      <c r="A115" s="426" t="s">
        <v>102</v>
      </c>
      <c r="B115" s="427"/>
      <c r="C115" s="428"/>
      <c r="D115" s="242"/>
      <c r="E115" s="243"/>
      <c r="F115" s="243"/>
      <c r="G115" s="242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4"/>
      <c r="S115" s="244"/>
      <c r="T115" s="160"/>
      <c r="U115" s="160"/>
      <c r="V115" s="160"/>
      <c r="W115" s="16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s="11" customFormat="1" ht="15.95" customHeight="1" x14ac:dyDescent="0.2">
      <c r="A116" s="429" t="s">
        <v>103</v>
      </c>
      <c r="B116" s="421" t="s">
        <v>104</v>
      </c>
      <c r="C116" s="422"/>
      <c r="D116" s="220">
        <f t="shared" ref="D116:D130" si="13">SUM(E116:F116)</f>
        <v>2</v>
      </c>
      <c r="E116" s="221">
        <f t="shared" ref="E116:F130" si="14">G116+I116+K116+M116+O116+Q116</f>
        <v>1</v>
      </c>
      <c r="F116" s="222">
        <f t="shared" si="14"/>
        <v>1</v>
      </c>
      <c r="G116" s="210"/>
      <c r="H116" s="211"/>
      <c r="I116" s="210"/>
      <c r="J116" s="211"/>
      <c r="K116" s="210"/>
      <c r="L116" s="211"/>
      <c r="M116" s="210"/>
      <c r="N116" s="211"/>
      <c r="O116" s="210">
        <v>1</v>
      </c>
      <c r="P116" s="211">
        <v>1</v>
      </c>
      <c r="Q116" s="210"/>
      <c r="R116" s="211"/>
      <c r="S116" s="239"/>
      <c r="T116" s="160"/>
      <c r="U116" s="160"/>
      <c r="V116" s="160"/>
      <c r="W116" s="16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s="11" customFormat="1" ht="15.95" customHeight="1" x14ac:dyDescent="0.2">
      <c r="A117" s="430"/>
      <c r="B117" s="423" t="s">
        <v>105</v>
      </c>
      <c r="C117" s="424"/>
      <c r="D117" s="212">
        <f t="shared" si="13"/>
        <v>0</v>
      </c>
      <c r="E117" s="213">
        <f t="shared" si="14"/>
        <v>0</v>
      </c>
      <c r="F117" s="214">
        <f t="shared" si="14"/>
        <v>0</v>
      </c>
      <c r="G117" s="215"/>
      <c r="H117" s="216"/>
      <c r="I117" s="215"/>
      <c r="J117" s="216"/>
      <c r="K117" s="215"/>
      <c r="L117" s="216"/>
      <c r="M117" s="215"/>
      <c r="N117" s="216"/>
      <c r="O117" s="215"/>
      <c r="P117" s="216"/>
      <c r="Q117" s="215"/>
      <c r="R117" s="216"/>
      <c r="S117" s="240"/>
      <c r="T117" s="160"/>
      <c r="U117" s="160"/>
      <c r="V117" s="160"/>
      <c r="W117" s="16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s="11" customFormat="1" ht="15.95" customHeight="1" x14ac:dyDescent="0.2">
      <c r="A118" s="420"/>
      <c r="B118" s="423" t="s">
        <v>106</v>
      </c>
      <c r="C118" s="424"/>
      <c r="D118" s="212">
        <f t="shared" si="13"/>
        <v>0</v>
      </c>
      <c r="E118" s="213">
        <f t="shared" si="14"/>
        <v>0</v>
      </c>
      <c r="F118" s="214">
        <f t="shared" si="14"/>
        <v>0</v>
      </c>
      <c r="G118" s="215"/>
      <c r="H118" s="216"/>
      <c r="I118" s="215"/>
      <c r="J118" s="216"/>
      <c r="K118" s="215"/>
      <c r="L118" s="216"/>
      <c r="M118" s="215"/>
      <c r="N118" s="216"/>
      <c r="O118" s="215"/>
      <c r="P118" s="216"/>
      <c r="Q118" s="215"/>
      <c r="R118" s="216"/>
      <c r="S118" s="240"/>
      <c r="T118" s="160"/>
      <c r="U118" s="160"/>
      <c r="V118" s="160"/>
      <c r="W118" s="16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s="11" customFormat="1" ht="15.95" customHeight="1" x14ac:dyDescent="0.2">
      <c r="A119" s="420" t="s">
        <v>107</v>
      </c>
      <c r="B119" s="423" t="s">
        <v>108</v>
      </c>
      <c r="C119" s="424"/>
      <c r="D119" s="212">
        <f t="shared" si="13"/>
        <v>0</v>
      </c>
      <c r="E119" s="213">
        <f t="shared" si="14"/>
        <v>0</v>
      </c>
      <c r="F119" s="214">
        <f t="shared" si="14"/>
        <v>0</v>
      </c>
      <c r="G119" s="215"/>
      <c r="H119" s="216"/>
      <c r="I119" s="215"/>
      <c r="J119" s="216"/>
      <c r="K119" s="215"/>
      <c r="L119" s="216"/>
      <c r="M119" s="215"/>
      <c r="N119" s="216"/>
      <c r="O119" s="215"/>
      <c r="P119" s="216"/>
      <c r="Q119" s="215"/>
      <c r="R119" s="216"/>
      <c r="S119" s="240"/>
      <c r="T119" s="160"/>
      <c r="U119" s="160"/>
      <c r="V119" s="160"/>
      <c r="W119" s="16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s="11" customFormat="1" ht="24.95" customHeight="1" x14ac:dyDescent="0.2">
      <c r="A120" s="420"/>
      <c r="B120" s="423" t="s">
        <v>109</v>
      </c>
      <c r="C120" s="424"/>
      <c r="D120" s="212">
        <f t="shared" si="13"/>
        <v>0</v>
      </c>
      <c r="E120" s="213">
        <f t="shared" si="14"/>
        <v>0</v>
      </c>
      <c r="F120" s="214">
        <f t="shared" si="14"/>
        <v>0</v>
      </c>
      <c r="G120" s="215"/>
      <c r="H120" s="216"/>
      <c r="I120" s="215"/>
      <c r="J120" s="216"/>
      <c r="K120" s="215"/>
      <c r="L120" s="216"/>
      <c r="M120" s="215"/>
      <c r="N120" s="216"/>
      <c r="O120" s="215"/>
      <c r="P120" s="216"/>
      <c r="Q120" s="215"/>
      <c r="R120" s="216"/>
      <c r="S120" s="240"/>
      <c r="T120" s="160"/>
      <c r="U120" s="160"/>
      <c r="V120" s="160"/>
      <c r="W120" s="16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s="11" customFormat="1" ht="15.95" customHeight="1" x14ac:dyDescent="0.2">
      <c r="A121" s="420"/>
      <c r="B121" s="423" t="s">
        <v>110</v>
      </c>
      <c r="C121" s="424"/>
      <c r="D121" s="212">
        <f t="shared" si="13"/>
        <v>0</v>
      </c>
      <c r="E121" s="213">
        <f t="shared" si="14"/>
        <v>0</v>
      </c>
      <c r="F121" s="214">
        <f t="shared" si="14"/>
        <v>0</v>
      </c>
      <c r="G121" s="215"/>
      <c r="H121" s="216"/>
      <c r="I121" s="215"/>
      <c r="J121" s="216"/>
      <c r="K121" s="215"/>
      <c r="L121" s="216"/>
      <c r="M121" s="215"/>
      <c r="N121" s="216"/>
      <c r="O121" s="215"/>
      <c r="P121" s="216"/>
      <c r="Q121" s="215"/>
      <c r="R121" s="216"/>
      <c r="S121" s="240"/>
      <c r="T121" s="160"/>
      <c r="U121" s="160"/>
      <c r="V121" s="160"/>
      <c r="W121" s="16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s="11" customFormat="1" ht="15.95" customHeight="1" x14ac:dyDescent="0.2">
      <c r="A122" s="425" t="s">
        <v>111</v>
      </c>
      <c r="B122" s="425"/>
      <c r="C122" s="424"/>
      <c r="D122" s="212">
        <f t="shared" si="13"/>
        <v>5</v>
      </c>
      <c r="E122" s="213">
        <f t="shared" si="14"/>
        <v>0</v>
      </c>
      <c r="F122" s="214">
        <f t="shared" si="14"/>
        <v>5</v>
      </c>
      <c r="G122" s="215"/>
      <c r="H122" s="216"/>
      <c r="I122" s="215"/>
      <c r="J122" s="216">
        <v>2</v>
      </c>
      <c r="K122" s="215"/>
      <c r="L122" s="216"/>
      <c r="M122" s="215"/>
      <c r="N122" s="216"/>
      <c r="O122" s="215"/>
      <c r="P122" s="216">
        <v>3</v>
      </c>
      <c r="Q122" s="215"/>
      <c r="R122" s="216"/>
      <c r="S122" s="240"/>
      <c r="T122" s="160"/>
      <c r="U122" s="160"/>
      <c r="V122" s="160"/>
      <c r="W122" s="16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s="11" customFormat="1" ht="15.95" customHeight="1" x14ac:dyDescent="0.2">
      <c r="A123" s="425" t="s">
        <v>112</v>
      </c>
      <c r="B123" s="425"/>
      <c r="C123" s="424"/>
      <c r="D123" s="212">
        <f t="shared" si="13"/>
        <v>0</v>
      </c>
      <c r="E123" s="213">
        <f t="shared" si="14"/>
        <v>0</v>
      </c>
      <c r="F123" s="214">
        <f t="shared" si="14"/>
        <v>0</v>
      </c>
      <c r="G123" s="215"/>
      <c r="H123" s="216"/>
      <c r="I123" s="215"/>
      <c r="J123" s="216"/>
      <c r="K123" s="215"/>
      <c r="L123" s="216"/>
      <c r="M123" s="215"/>
      <c r="N123" s="216"/>
      <c r="O123" s="215"/>
      <c r="P123" s="216"/>
      <c r="Q123" s="215"/>
      <c r="R123" s="216"/>
      <c r="S123" s="240"/>
      <c r="T123" s="160"/>
      <c r="U123" s="160"/>
      <c r="V123" s="160"/>
      <c r="W123" s="16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s="11" customFormat="1" ht="15.95" customHeight="1" x14ac:dyDescent="0.2">
      <c r="A124" s="425" t="s">
        <v>113</v>
      </c>
      <c r="B124" s="425"/>
      <c r="C124" s="424"/>
      <c r="D124" s="212">
        <f t="shared" si="13"/>
        <v>0</v>
      </c>
      <c r="E124" s="213">
        <f t="shared" si="14"/>
        <v>0</v>
      </c>
      <c r="F124" s="214">
        <f t="shared" si="14"/>
        <v>0</v>
      </c>
      <c r="G124" s="215"/>
      <c r="H124" s="216"/>
      <c r="I124" s="215"/>
      <c r="J124" s="216"/>
      <c r="K124" s="215"/>
      <c r="L124" s="216"/>
      <c r="M124" s="215"/>
      <c r="N124" s="216"/>
      <c r="O124" s="215"/>
      <c r="P124" s="216"/>
      <c r="Q124" s="215"/>
      <c r="R124" s="216"/>
      <c r="S124" s="240"/>
      <c r="T124" s="160"/>
      <c r="U124" s="160"/>
      <c r="V124" s="160"/>
      <c r="W124" s="16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s="11" customFormat="1" ht="15.95" customHeight="1" x14ac:dyDescent="0.2">
      <c r="A125" s="425" t="s">
        <v>114</v>
      </c>
      <c r="B125" s="425"/>
      <c r="C125" s="424"/>
      <c r="D125" s="212">
        <f t="shared" si="13"/>
        <v>1</v>
      </c>
      <c r="E125" s="213">
        <f t="shared" si="14"/>
        <v>1</v>
      </c>
      <c r="F125" s="214">
        <f t="shared" si="14"/>
        <v>0</v>
      </c>
      <c r="G125" s="215"/>
      <c r="H125" s="216"/>
      <c r="I125" s="215"/>
      <c r="J125" s="216"/>
      <c r="K125" s="215">
        <v>1</v>
      </c>
      <c r="L125" s="216"/>
      <c r="M125" s="215"/>
      <c r="N125" s="216"/>
      <c r="O125" s="215"/>
      <c r="P125" s="216"/>
      <c r="Q125" s="215"/>
      <c r="R125" s="216"/>
      <c r="S125" s="240"/>
      <c r="T125" s="160"/>
      <c r="U125" s="160"/>
      <c r="V125" s="160"/>
      <c r="W125" s="16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s="11" customFormat="1" ht="15.95" customHeight="1" x14ac:dyDescent="0.2">
      <c r="A126" s="431" t="s">
        <v>115</v>
      </c>
      <c r="B126" s="431"/>
      <c r="C126" s="432"/>
      <c r="D126" s="223">
        <f t="shared" si="13"/>
        <v>0</v>
      </c>
      <c r="E126" s="224">
        <f t="shared" si="14"/>
        <v>0</v>
      </c>
      <c r="F126" s="225">
        <f t="shared" si="14"/>
        <v>0</v>
      </c>
      <c r="G126" s="215"/>
      <c r="H126" s="216"/>
      <c r="I126" s="215"/>
      <c r="J126" s="216"/>
      <c r="K126" s="215"/>
      <c r="L126" s="216"/>
      <c r="M126" s="215"/>
      <c r="N126" s="216"/>
      <c r="O126" s="215"/>
      <c r="P126" s="216"/>
      <c r="Q126" s="215"/>
      <c r="R126" s="216"/>
      <c r="S126" s="240"/>
      <c r="T126" s="160"/>
      <c r="U126" s="160"/>
      <c r="V126" s="160"/>
      <c r="W126" s="16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s="11" customFormat="1" ht="24.95" customHeight="1" x14ac:dyDescent="0.2">
      <c r="A127" s="431" t="s">
        <v>116</v>
      </c>
      <c r="B127" s="431"/>
      <c r="C127" s="432"/>
      <c r="D127" s="223">
        <f t="shared" si="13"/>
        <v>38</v>
      </c>
      <c r="E127" s="224">
        <f t="shared" si="14"/>
        <v>19</v>
      </c>
      <c r="F127" s="225">
        <f t="shared" si="14"/>
        <v>19</v>
      </c>
      <c r="G127" s="215"/>
      <c r="H127" s="216">
        <v>1</v>
      </c>
      <c r="I127" s="215">
        <v>5</v>
      </c>
      <c r="J127" s="216">
        <v>3</v>
      </c>
      <c r="K127" s="215">
        <v>11</v>
      </c>
      <c r="L127" s="216">
        <v>15</v>
      </c>
      <c r="M127" s="215">
        <v>3</v>
      </c>
      <c r="N127" s="216"/>
      <c r="O127" s="215"/>
      <c r="P127" s="216"/>
      <c r="Q127" s="215"/>
      <c r="R127" s="216"/>
      <c r="S127" s="240"/>
      <c r="T127" s="160"/>
      <c r="U127" s="160"/>
      <c r="V127" s="160"/>
      <c r="W127" s="16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s="11" customFormat="1" ht="15.95" customHeight="1" x14ac:dyDescent="0.2">
      <c r="A128" s="425" t="s">
        <v>117</v>
      </c>
      <c r="B128" s="425"/>
      <c r="C128" s="424"/>
      <c r="D128" s="212">
        <f t="shared" si="13"/>
        <v>9</v>
      </c>
      <c r="E128" s="213">
        <f t="shared" si="14"/>
        <v>5</v>
      </c>
      <c r="F128" s="214">
        <f t="shared" si="14"/>
        <v>4</v>
      </c>
      <c r="G128" s="215">
        <v>5</v>
      </c>
      <c r="H128" s="216">
        <v>1</v>
      </c>
      <c r="I128" s="215"/>
      <c r="J128" s="216">
        <v>2</v>
      </c>
      <c r="K128" s="215"/>
      <c r="L128" s="216"/>
      <c r="M128" s="215"/>
      <c r="N128" s="216"/>
      <c r="O128" s="215"/>
      <c r="P128" s="216">
        <v>1</v>
      </c>
      <c r="Q128" s="215"/>
      <c r="R128" s="216"/>
      <c r="S128" s="240"/>
      <c r="T128" s="160"/>
      <c r="U128" s="160"/>
      <c r="V128" s="160"/>
      <c r="W128" s="16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s="11" customFormat="1" ht="15.95" customHeight="1" x14ac:dyDescent="0.2">
      <c r="A129" s="433" t="s">
        <v>118</v>
      </c>
      <c r="B129" s="433"/>
      <c r="C129" s="434"/>
      <c r="D129" s="226">
        <f t="shared" si="13"/>
        <v>0</v>
      </c>
      <c r="E129" s="227">
        <f t="shared" si="14"/>
        <v>0</v>
      </c>
      <c r="F129" s="228">
        <f t="shared" si="14"/>
        <v>0</v>
      </c>
      <c r="G129" s="229"/>
      <c r="H129" s="230"/>
      <c r="I129" s="229"/>
      <c r="J129" s="230"/>
      <c r="K129" s="229"/>
      <c r="L129" s="230"/>
      <c r="M129" s="229"/>
      <c r="N129" s="230"/>
      <c r="O129" s="229"/>
      <c r="P129" s="230"/>
      <c r="Q129" s="229"/>
      <c r="R129" s="230"/>
      <c r="S129" s="245"/>
      <c r="T129" s="160"/>
      <c r="U129" s="160"/>
      <c r="V129" s="160"/>
      <c r="W129" s="16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s="11" customFormat="1" ht="15.95" customHeight="1" x14ac:dyDescent="0.2">
      <c r="A130" s="438" t="s">
        <v>119</v>
      </c>
      <c r="B130" s="438"/>
      <c r="C130" s="439"/>
      <c r="D130" s="231">
        <f t="shared" si="13"/>
        <v>1</v>
      </c>
      <c r="E130" s="232">
        <f t="shared" si="14"/>
        <v>1</v>
      </c>
      <c r="F130" s="233">
        <f t="shared" si="14"/>
        <v>0</v>
      </c>
      <c r="G130" s="234">
        <v>1</v>
      </c>
      <c r="H130" s="235"/>
      <c r="I130" s="234"/>
      <c r="J130" s="235"/>
      <c r="K130" s="234"/>
      <c r="L130" s="235"/>
      <c r="M130" s="234"/>
      <c r="N130" s="235"/>
      <c r="O130" s="234"/>
      <c r="P130" s="235"/>
      <c r="Q130" s="234"/>
      <c r="R130" s="235"/>
      <c r="S130" s="246"/>
      <c r="T130" s="160"/>
      <c r="U130" s="160"/>
      <c r="V130" s="160"/>
      <c r="W130" s="16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s="11" customFormat="1" ht="30" customHeight="1" x14ac:dyDescent="0.2">
      <c r="A131" s="102" t="s">
        <v>123</v>
      </c>
      <c r="B131" s="102"/>
      <c r="C131" s="102"/>
      <c r="D131" s="102"/>
      <c r="E131" s="102"/>
      <c r="F131" s="102"/>
      <c r="G131" s="102"/>
      <c r="H131" s="177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60"/>
      <c r="U131" s="160"/>
      <c r="V131" s="160"/>
      <c r="W131" s="16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s="11" customFormat="1" ht="34.5" customHeight="1" x14ac:dyDescent="0.2">
      <c r="A132" s="444" t="s">
        <v>42</v>
      </c>
      <c r="B132" s="444"/>
      <c r="C132" s="106" t="s">
        <v>32</v>
      </c>
      <c r="D132" s="106" t="s">
        <v>60</v>
      </c>
      <c r="E132" s="106" t="s">
        <v>124</v>
      </c>
      <c r="F132" s="247"/>
      <c r="G132" s="108"/>
      <c r="H132" s="108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0"/>
      <c r="U132" s="130"/>
      <c r="V132" s="130"/>
      <c r="W132" s="13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s="11" customFormat="1" ht="15.95" customHeight="1" x14ac:dyDescent="0.2">
      <c r="A133" s="445" t="s">
        <v>125</v>
      </c>
      <c r="B133" s="445"/>
      <c r="C133" s="178"/>
      <c r="D133" s="178"/>
      <c r="E133" s="178"/>
      <c r="F133" s="249" t="s">
        <v>126</v>
      </c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250"/>
      <c r="R133" s="250"/>
      <c r="S133" s="250"/>
      <c r="T133" s="21"/>
      <c r="U133" s="21"/>
      <c r="V133" s="21"/>
      <c r="W133" s="21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s="11" customFormat="1" ht="15.95" customHeight="1" x14ac:dyDescent="0.2">
      <c r="A134" s="352" t="s">
        <v>127</v>
      </c>
      <c r="B134" s="352"/>
      <c r="C134" s="179"/>
      <c r="D134" s="179"/>
      <c r="E134" s="179"/>
      <c r="F134" s="249" t="s">
        <v>126</v>
      </c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250"/>
      <c r="R134" s="250"/>
      <c r="S134" s="250"/>
      <c r="T134" s="10"/>
      <c r="U134" s="10"/>
      <c r="V134" s="10"/>
      <c r="W134" s="10"/>
      <c r="X134" s="39" t="str">
        <f>IF(D134&lt;E134," Abandonos es mayor que total egresos","")</f>
        <v/>
      </c>
      <c r="Y134" s="39"/>
      <c r="Z134" s="39"/>
      <c r="AA134" s="39"/>
      <c r="AB134" s="39"/>
      <c r="AC134" s="39"/>
      <c r="AD134" s="40">
        <f>IF(D134&lt;E134,1,0)</f>
        <v>0</v>
      </c>
      <c r="AE134" s="40"/>
      <c r="AF134" s="40"/>
      <c r="AG134" s="40"/>
      <c r="AH134" s="40"/>
      <c r="AI134" s="4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s="11" customFormat="1" ht="15.95" customHeight="1" x14ac:dyDescent="0.2">
      <c r="A135" s="446" t="s">
        <v>128</v>
      </c>
      <c r="B135" s="446"/>
      <c r="C135" s="180"/>
      <c r="D135" s="180"/>
      <c r="E135" s="180"/>
      <c r="F135" s="249" t="s">
        <v>126</v>
      </c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250"/>
      <c r="R135" s="250"/>
      <c r="S135" s="250"/>
      <c r="T135" s="21"/>
      <c r="U135" s="21"/>
      <c r="V135" s="21"/>
      <c r="W135" s="21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s="11" customFormat="1" ht="30" customHeight="1" x14ac:dyDescent="0.2">
      <c r="A136" s="102" t="s">
        <v>129</v>
      </c>
      <c r="B136" s="102"/>
      <c r="C136" s="102"/>
      <c r="D136" s="102"/>
      <c r="E136" s="102"/>
      <c r="F136" s="102"/>
      <c r="G136" s="102"/>
      <c r="H136" s="177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21"/>
      <c r="U136" s="21"/>
      <c r="V136" s="21"/>
      <c r="W136" s="21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s="11" customFormat="1" ht="42" x14ac:dyDescent="0.2">
      <c r="A137" s="444" t="s">
        <v>42</v>
      </c>
      <c r="B137" s="444"/>
      <c r="C137" s="106" t="s">
        <v>32</v>
      </c>
      <c r="D137" s="106" t="s">
        <v>60</v>
      </c>
      <c r="E137" s="106" t="s">
        <v>124</v>
      </c>
      <c r="F137" s="247"/>
      <c r="G137" s="108"/>
      <c r="H137" s="108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21"/>
      <c r="U137" s="21"/>
      <c r="V137" s="21"/>
      <c r="W137" s="21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s="11" customFormat="1" ht="15.95" customHeight="1" x14ac:dyDescent="0.2">
      <c r="A138" s="440" t="s">
        <v>130</v>
      </c>
      <c r="B138" s="440"/>
      <c r="C138" s="178"/>
      <c r="D138" s="178"/>
      <c r="E138" s="178"/>
      <c r="F138" s="249" t="s">
        <v>126</v>
      </c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250"/>
      <c r="R138" s="250"/>
      <c r="S138" s="25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s="11" customFormat="1" ht="15.95" customHeight="1" x14ac:dyDescent="0.2">
      <c r="A139" s="441" t="s">
        <v>131</v>
      </c>
      <c r="B139" s="441"/>
      <c r="C139" s="179"/>
      <c r="D139" s="179"/>
      <c r="E139" s="179"/>
      <c r="F139" s="249" t="s">
        <v>126</v>
      </c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250"/>
      <c r="R139" s="250"/>
      <c r="S139" s="250"/>
      <c r="V139" s="10"/>
      <c r="W139" s="10"/>
      <c r="X139" s="10"/>
      <c r="Y139" s="10"/>
      <c r="Z139" s="10"/>
      <c r="AK139" s="39"/>
      <c r="AL139" s="39"/>
      <c r="AM139" s="39"/>
      <c r="AN139" s="39"/>
    </row>
    <row r="140" spans="1:100" s="11" customFormat="1" ht="24.95" customHeight="1" x14ac:dyDescent="0.2">
      <c r="A140" s="442" t="s">
        <v>132</v>
      </c>
      <c r="B140" s="443"/>
      <c r="C140" s="179"/>
      <c r="D140" s="179"/>
      <c r="E140" s="179"/>
      <c r="F140" s="249" t="s">
        <v>126</v>
      </c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250"/>
      <c r="R140" s="250"/>
      <c r="S140" s="250"/>
      <c r="V140" s="10"/>
      <c r="W140" s="10"/>
      <c r="X140" s="10"/>
      <c r="Y140" s="10"/>
      <c r="Z140" s="10"/>
      <c r="AK140" s="39"/>
      <c r="AL140" s="39"/>
      <c r="AM140" s="39"/>
      <c r="AN140" s="39"/>
    </row>
    <row r="141" spans="1:100" s="11" customFormat="1" ht="15.95" customHeight="1" x14ac:dyDescent="0.2">
      <c r="A141" s="441" t="s">
        <v>133</v>
      </c>
      <c r="B141" s="441"/>
      <c r="C141" s="179"/>
      <c r="D141" s="179"/>
      <c r="E141" s="179"/>
      <c r="F141" s="249" t="s">
        <v>126</v>
      </c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250"/>
      <c r="R141" s="250"/>
      <c r="S141" s="250"/>
      <c r="V141" s="10"/>
      <c r="W141" s="10"/>
      <c r="X141" s="10"/>
      <c r="Y141" s="10"/>
      <c r="Z141" s="10"/>
      <c r="AK141" s="39"/>
      <c r="AL141" s="39"/>
      <c r="AM141" s="39"/>
      <c r="AN141" s="39"/>
    </row>
    <row r="142" spans="1:100" s="11" customFormat="1" ht="15.95" customHeight="1" x14ac:dyDescent="0.2">
      <c r="A142" s="441" t="s">
        <v>134</v>
      </c>
      <c r="B142" s="441"/>
      <c r="C142" s="179"/>
      <c r="D142" s="179"/>
      <c r="E142" s="179"/>
      <c r="F142" s="249" t="s">
        <v>126</v>
      </c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250"/>
      <c r="R142" s="250"/>
      <c r="S142" s="250"/>
      <c r="V142" s="10"/>
      <c r="W142" s="10"/>
      <c r="X142" s="10"/>
      <c r="Y142" s="10"/>
      <c r="Z142" s="10"/>
      <c r="AK142" s="39"/>
      <c r="AL142" s="39"/>
      <c r="AM142" s="39"/>
      <c r="AN142" s="39"/>
    </row>
    <row r="143" spans="1:100" s="11" customFormat="1" ht="15.95" customHeight="1" x14ac:dyDescent="0.2">
      <c r="A143" s="441" t="s">
        <v>135</v>
      </c>
      <c r="B143" s="441"/>
      <c r="C143" s="179"/>
      <c r="D143" s="179"/>
      <c r="E143" s="179"/>
      <c r="F143" s="249" t="s">
        <v>126</v>
      </c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250"/>
      <c r="R143" s="250"/>
      <c r="S143" s="250"/>
      <c r="V143" s="10"/>
      <c r="W143" s="10"/>
      <c r="X143" s="10"/>
      <c r="Y143" s="10"/>
      <c r="Z143" s="10"/>
      <c r="AK143" s="39"/>
      <c r="AL143" s="39"/>
      <c r="AM143" s="39"/>
      <c r="AN143" s="39"/>
    </row>
    <row r="144" spans="1:100" s="11" customFormat="1" ht="24.95" customHeight="1" x14ac:dyDescent="0.2">
      <c r="A144" s="441" t="s">
        <v>136</v>
      </c>
      <c r="B144" s="441"/>
      <c r="C144" s="179"/>
      <c r="D144" s="179"/>
      <c r="E144" s="179"/>
      <c r="F144" s="249" t="s">
        <v>126</v>
      </c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250"/>
      <c r="R144" s="250"/>
      <c r="S144" s="250"/>
      <c r="V144" s="10"/>
      <c r="W144" s="10"/>
      <c r="X144" s="10"/>
      <c r="Y144" s="10"/>
      <c r="Z144" s="10"/>
      <c r="AK144" s="39"/>
      <c r="AL144" s="39"/>
      <c r="AM144" s="39"/>
      <c r="AN144" s="39"/>
    </row>
    <row r="145" spans="1:40" s="11" customFormat="1" ht="15.95" customHeight="1" x14ac:dyDescent="0.2">
      <c r="A145" s="447" t="s">
        <v>137</v>
      </c>
      <c r="B145" s="447"/>
      <c r="C145" s="180"/>
      <c r="D145" s="180"/>
      <c r="E145" s="180"/>
      <c r="F145" s="249" t="s">
        <v>126</v>
      </c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250"/>
      <c r="R145" s="250"/>
      <c r="S145" s="250"/>
      <c r="V145" s="10"/>
      <c r="W145" s="10"/>
      <c r="X145" s="10"/>
      <c r="Y145" s="10"/>
      <c r="Z145" s="10"/>
      <c r="AK145" s="39"/>
      <c r="AL145" s="39"/>
      <c r="AM145" s="39"/>
      <c r="AN145" s="39"/>
    </row>
    <row r="146" spans="1:40" s="11" customFormat="1" ht="30" customHeight="1" x14ac:dyDescent="0.2">
      <c r="A146" s="102" t="s">
        <v>138</v>
      </c>
      <c r="B146" s="102"/>
      <c r="C146" s="102"/>
      <c r="D146" s="102"/>
      <c r="E146" s="102"/>
      <c r="F146" s="102"/>
      <c r="G146" s="102"/>
      <c r="H146" s="190"/>
      <c r="I146" s="190"/>
      <c r="J146" s="190"/>
      <c r="K146" s="190"/>
      <c r="L146" s="190"/>
      <c r="M146" s="252"/>
      <c r="N146" s="190"/>
      <c r="O146" s="190"/>
      <c r="P146" s="190"/>
      <c r="Q146" s="190"/>
      <c r="R146" s="190"/>
      <c r="S146" s="190"/>
      <c r="V146" s="10"/>
      <c r="W146" s="10"/>
      <c r="X146" s="10"/>
      <c r="Y146" s="10"/>
      <c r="Z146" s="10"/>
      <c r="AK146" s="39"/>
      <c r="AL146" s="39"/>
      <c r="AM146" s="39"/>
      <c r="AN146" s="39"/>
    </row>
    <row r="147" spans="1:40" s="11" customFormat="1" x14ac:dyDescent="0.2">
      <c r="A147" s="369" t="s">
        <v>42</v>
      </c>
      <c r="B147" s="370"/>
      <c r="C147" s="450" t="s">
        <v>139</v>
      </c>
      <c r="D147" s="452" t="s">
        <v>140</v>
      </c>
      <c r="E147" s="453"/>
      <c r="F147" s="453"/>
      <c r="G147" s="453"/>
      <c r="H147" s="453"/>
      <c r="I147" s="454"/>
      <c r="J147" s="455" t="s">
        <v>141</v>
      </c>
      <c r="K147" s="455"/>
      <c r="L147" s="190"/>
      <c r="M147" s="190"/>
      <c r="N147" s="252"/>
      <c r="O147" s="190"/>
      <c r="P147" s="190"/>
      <c r="Q147" s="190"/>
      <c r="R147" s="190"/>
      <c r="S147" s="190"/>
      <c r="V147" s="10"/>
      <c r="W147" s="10"/>
      <c r="X147" s="10"/>
      <c r="Y147" s="10"/>
      <c r="Z147" s="10"/>
      <c r="AK147" s="39"/>
      <c r="AL147" s="39"/>
      <c r="AM147" s="39"/>
      <c r="AN147" s="39"/>
    </row>
    <row r="148" spans="1:40" s="11" customFormat="1" x14ac:dyDescent="0.2">
      <c r="A148" s="448"/>
      <c r="B148" s="449"/>
      <c r="C148" s="451"/>
      <c r="D148" s="255" t="s">
        <v>142</v>
      </c>
      <c r="E148" s="256" t="s">
        <v>143</v>
      </c>
      <c r="F148" s="255" t="s">
        <v>43</v>
      </c>
      <c r="G148" s="255" t="s">
        <v>144</v>
      </c>
      <c r="H148" s="255" t="s">
        <v>145</v>
      </c>
      <c r="I148" s="255" t="s">
        <v>146</v>
      </c>
      <c r="J148" s="255" t="s">
        <v>147</v>
      </c>
      <c r="K148" s="255" t="s">
        <v>49</v>
      </c>
      <c r="L148" s="190"/>
      <c r="M148" s="190"/>
      <c r="N148" s="252"/>
      <c r="O148" s="190"/>
      <c r="P148" s="190"/>
      <c r="Q148" s="190"/>
      <c r="R148" s="190"/>
      <c r="S148" s="190"/>
      <c r="V148" s="10"/>
      <c r="W148" s="10"/>
      <c r="X148" s="10"/>
      <c r="Y148" s="10"/>
      <c r="Z148" s="10"/>
      <c r="AK148" s="39"/>
      <c r="AL148" s="39"/>
      <c r="AM148" s="39"/>
      <c r="AN148" s="39"/>
    </row>
    <row r="149" spans="1:40" s="11" customFormat="1" ht="15.95" customHeight="1" x14ac:dyDescent="0.2">
      <c r="A149" s="445" t="s">
        <v>32</v>
      </c>
      <c r="B149" s="445"/>
      <c r="C149" s="220">
        <f>SUM(D149:I149)</f>
        <v>0</v>
      </c>
      <c r="D149" s="178"/>
      <c r="E149" s="178"/>
      <c r="F149" s="178"/>
      <c r="G149" s="178"/>
      <c r="H149" s="178"/>
      <c r="I149" s="178"/>
      <c r="J149" s="178"/>
      <c r="K149" s="178"/>
      <c r="L149" s="32" t="str">
        <f>$W149&amp;" "&amp;$X149&amp;""&amp;$Y149</f>
        <v xml:space="preserve"> </v>
      </c>
      <c r="M149" s="257"/>
      <c r="N149" s="257"/>
      <c r="O149" s="257"/>
      <c r="P149" s="258"/>
      <c r="Q149" s="258"/>
      <c r="R149" s="258"/>
      <c r="S149" s="258"/>
      <c r="T149" s="258"/>
      <c r="U149" s="258"/>
      <c r="V149" s="258"/>
      <c r="W149" s="258"/>
      <c r="X149" s="258"/>
      <c r="Y149" s="39" t="str">
        <f>IF($C149&lt;&gt;($J149+$K149)," El Ingreso según sexo no puede ser diferente que el Total.","")</f>
        <v/>
      </c>
      <c r="Z149" s="10"/>
      <c r="AA149" s="10"/>
      <c r="AB149" s="10"/>
      <c r="AC149" s="40">
        <f>IF($C149&lt;&gt;($J149+$K149),1,0)</f>
        <v>0</v>
      </c>
      <c r="AK149" s="39"/>
      <c r="AL149" s="39"/>
      <c r="AM149" s="39"/>
      <c r="AN149" s="39"/>
    </row>
    <row r="150" spans="1:40" s="11" customFormat="1" ht="15.95" customHeight="1" x14ac:dyDescent="0.2">
      <c r="A150" s="352" t="s">
        <v>40</v>
      </c>
      <c r="B150" s="352"/>
      <c r="C150" s="212">
        <f>SUM(D150:I150)</f>
        <v>0</v>
      </c>
      <c r="D150" s="179"/>
      <c r="E150" s="179"/>
      <c r="F150" s="179"/>
      <c r="G150" s="179"/>
      <c r="H150" s="179"/>
      <c r="I150" s="179"/>
      <c r="J150" s="179"/>
      <c r="K150" s="179"/>
      <c r="L150" s="32" t="str">
        <f>$W150&amp;" "&amp;$X150&amp;""&amp;$Y150</f>
        <v xml:space="preserve"> </v>
      </c>
      <c r="M150" s="257"/>
      <c r="N150" s="257"/>
      <c r="O150" s="257"/>
      <c r="P150" s="258"/>
      <c r="Q150" s="258"/>
      <c r="R150" s="258"/>
      <c r="S150" s="258"/>
      <c r="T150" s="258"/>
      <c r="U150" s="258"/>
      <c r="V150" s="258"/>
      <c r="W150" s="258"/>
      <c r="X150" s="258"/>
      <c r="Y150" s="39" t="str">
        <f>IF($C150&lt;&gt;($J150+$K150)," El Ingreso según sexo no puede ser diferente que el Total.","")</f>
        <v/>
      </c>
      <c r="Z150" s="10"/>
      <c r="AA150" s="10"/>
      <c r="AB150" s="10"/>
      <c r="AC150" s="40">
        <f>IF($C150&lt;&gt;($J150+$K150),1,0)</f>
        <v>0</v>
      </c>
      <c r="AK150" s="39"/>
      <c r="AL150" s="39"/>
      <c r="AM150" s="39"/>
      <c r="AN150" s="39"/>
    </row>
    <row r="151" spans="1:40" s="11" customFormat="1" ht="15.95" customHeight="1" x14ac:dyDescent="0.2">
      <c r="A151" s="446" t="s">
        <v>122</v>
      </c>
      <c r="B151" s="446"/>
      <c r="C151" s="259">
        <f>SUM(D151:I151)</f>
        <v>0</v>
      </c>
      <c r="D151" s="180"/>
      <c r="E151" s="180"/>
      <c r="F151" s="180"/>
      <c r="G151" s="180"/>
      <c r="H151" s="180"/>
      <c r="I151" s="180"/>
      <c r="J151" s="180"/>
      <c r="K151" s="180"/>
      <c r="L151" s="32" t="str">
        <f>$W151&amp;" "&amp;$X151&amp;""&amp;$Y151</f>
        <v xml:space="preserve"> </v>
      </c>
      <c r="M151" s="257"/>
      <c r="N151" s="257"/>
      <c r="O151" s="257"/>
      <c r="P151" s="258"/>
      <c r="Q151" s="258"/>
      <c r="R151" s="258"/>
      <c r="S151" s="258"/>
      <c r="T151" s="258"/>
      <c r="U151" s="258"/>
      <c r="V151" s="258"/>
      <c r="W151" s="258"/>
      <c r="X151" s="258"/>
      <c r="Y151" s="39" t="str">
        <f>IF($C151&lt;&gt;($J151+$K151)," El Ingreso según sexo no puede ser diferente que el Total.","")</f>
        <v/>
      </c>
      <c r="Z151" s="10"/>
      <c r="AA151" s="10"/>
      <c r="AB151" s="10"/>
      <c r="AC151" s="40">
        <f>IF($C151&lt;&gt;($J151+$K151),1,0)</f>
        <v>0</v>
      </c>
      <c r="AK151" s="39"/>
      <c r="AL151" s="39"/>
      <c r="AM151" s="39"/>
      <c r="AN151" s="39"/>
    </row>
    <row r="152" spans="1:40" s="11" customFormat="1" x14ac:dyDescent="0.2">
      <c r="A152" s="260"/>
      <c r="M152" s="4"/>
      <c r="V152" s="10"/>
      <c r="W152" s="10"/>
      <c r="X152" s="10"/>
      <c r="Y152" s="10"/>
      <c r="Z152" s="10"/>
      <c r="AK152" s="39"/>
      <c r="AL152" s="39"/>
      <c r="AM152" s="39"/>
      <c r="AN152" s="39"/>
    </row>
    <row r="153" spans="1:40" s="11" customFormat="1" x14ac:dyDescent="0.2">
      <c r="A153" s="260"/>
      <c r="M153" s="4"/>
      <c r="V153" s="10"/>
      <c r="W153" s="10"/>
      <c r="X153" s="10"/>
      <c r="Y153" s="10"/>
      <c r="Z153" s="10"/>
      <c r="AK153" s="39"/>
      <c r="AL153" s="39"/>
      <c r="AM153" s="39"/>
      <c r="AN153" s="39"/>
    </row>
    <row r="154" spans="1:40" s="11" customFormat="1" x14ac:dyDescent="0.2">
      <c r="A154" s="260"/>
      <c r="M154" s="4"/>
      <c r="V154" s="10"/>
      <c r="W154" s="10"/>
      <c r="X154" s="10"/>
      <c r="Y154" s="10"/>
      <c r="Z154" s="10"/>
      <c r="AK154" s="39"/>
      <c r="AL154" s="39"/>
      <c r="AM154" s="39"/>
      <c r="AN154" s="39"/>
    </row>
    <row r="155" spans="1:40" s="11" customFormat="1" x14ac:dyDescent="0.2">
      <c r="A155" s="260"/>
      <c r="M155" s="4"/>
      <c r="V155" s="10"/>
      <c r="W155" s="10"/>
      <c r="X155" s="10"/>
      <c r="Y155" s="10"/>
      <c r="Z155" s="10"/>
      <c r="AK155" s="39"/>
      <c r="AL155" s="39"/>
      <c r="AM155" s="39"/>
      <c r="AN155" s="39"/>
    </row>
    <row r="156" spans="1:40" s="11" customFormat="1" x14ac:dyDescent="0.2">
      <c r="A156" s="260"/>
      <c r="M156" s="4"/>
      <c r="V156" s="10"/>
      <c r="W156" s="10"/>
      <c r="X156" s="10"/>
      <c r="Y156" s="10"/>
      <c r="Z156" s="10"/>
      <c r="AK156" s="39"/>
      <c r="AL156" s="39"/>
      <c r="AM156" s="39"/>
      <c r="AN156" s="39"/>
    </row>
    <row r="157" spans="1:40" s="11" customFormat="1" x14ac:dyDescent="0.2">
      <c r="A157" s="260"/>
      <c r="M157" s="4"/>
      <c r="V157" s="10"/>
      <c r="W157" s="10"/>
      <c r="X157" s="10"/>
      <c r="Y157" s="10"/>
      <c r="Z157" s="10"/>
      <c r="AK157" s="39"/>
      <c r="AL157" s="39"/>
      <c r="AM157" s="39"/>
      <c r="AN157" s="39"/>
    </row>
    <row r="158" spans="1:40" s="11" customFormat="1" x14ac:dyDescent="0.2">
      <c r="A158" s="260"/>
      <c r="M158" s="4"/>
      <c r="V158" s="10"/>
      <c r="W158" s="10"/>
      <c r="X158" s="10"/>
      <c r="Y158" s="10"/>
      <c r="Z158" s="10"/>
      <c r="AK158" s="39"/>
      <c r="AL158" s="39"/>
      <c r="AM158" s="39"/>
      <c r="AN158" s="39"/>
    </row>
    <row r="159" spans="1:40" s="11" customFormat="1" x14ac:dyDescent="0.2">
      <c r="A159" s="260"/>
      <c r="M159" s="4"/>
      <c r="V159" s="10"/>
      <c r="W159" s="10"/>
      <c r="X159" s="10"/>
      <c r="Y159" s="10"/>
      <c r="Z159" s="10"/>
      <c r="AK159" s="39"/>
      <c r="AL159" s="39"/>
      <c r="AM159" s="39"/>
      <c r="AN159" s="39"/>
    </row>
    <row r="160" spans="1:40" s="11" customFormat="1" x14ac:dyDescent="0.2">
      <c r="A160" s="260"/>
      <c r="M160" s="4"/>
      <c r="V160" s="10"/>
      <c r="W160" s="10"/>
      <c r="X160" s="10"/>
      <c r="Y160" s="10"/>
      <c r="Z160" s="10"/>
      <c r="AK160" s="39"/>
      <c r="AL160" s="39"/>
      <c r="AM160" s="39"/>
      <c r="AN160" s="39"/>
    </row>
    <row r="161" spans="1:40" s="11" customFormat="1" x14ac:dyDescent="0.2">
      <c r="A161" s="260"/>
      <c r="M161" s="4"/>
      <c r="V161" s="10"/>
      <c r="W161" s="10"/>
      <c r="X161" s="10"/>
      <c r="Y161" s="10"/>
      <c r="Z161" s="10"/>
      <c r="AK161" s="39"/>
      <c r="AL161" s="39"/>
      <c r="AM161" s="39"/>
      <c r="AN161" s="39"/>
    </row>
    <row r="162" spans="1:40" s="11" customFormat="1" x14ac:dyDescent="0.2">
      <c r="A162" s="260"/>
      <c r="M162" s="4"/>
      <c r="V162" s="10"/>
      <c r="W162" s="10"/>
      <c r="X162" s="10"/>
      <c r="Y162" s="10"/>
      <c r="Z162" s="10"/>
      <c r="AK162" s="39"/>
      <c r="AL162" s="39"/>
      <c r="AM162" s="39"/>
      <c r="AN162" s="39"/>
    </row>
    <row r="163" spans="1:40" s="11" customFormat="1" x14ac:dyDescent="0.2">
      <c r="A163" s="260"/>
      <c r="M163" s="4"/>
      <c r="V163" s="10"/>
      <c r="W163" s="10"/>
      <c r="X163" s="10"/>
      <c r="Y163" s="10"/>
      <c r="Z163" s="10"/>
      <c r="AK163" s="39"/>
      <c r="AL163" s="39"/>
      <c r="AM163" s="39"/>
      <c r="AN163" s="39"/>
    </row>
    <row r="164" spans="1:40" s="11" customFormat="1" x14ac:dyDescent="0.2">
      <c r="A164" s="260"/>
      <c r="M164" s="4"/>
      <c r="V164" s="10"/>
      <c r="W164" s="10"/>
      <c r="X164" s="10"/>
      <c r="Y164" s="10"/>
      <c r="Z164" s="10"/>
      <c r="AK164" s="39"/>
      <c r="AL164" s="39"/>
      <c r="AM164" s="39"/>
      <c r="AN164" s="39"/>
    </row>
    <row r="165" spans="1:40" s="11" customFormat="1" x14ac:dyDescent="0.2">
      <c r="A165" s="260"/>
      <c r="M165" s="4"/>
      <c r="V165" s="10"/>
      <c r="W165" s="10"/>
      <c r="X165" s="10"/>
      <c r="Y165" s="10"/>
      <c r="Z165" s="10"/>
      <c r="AK165" s="39"/>
      <c r="AL165" s="39"/>
      <c r="AM165" s="39"/>
      <c r="AN165" s="39"/>
    </row>
    <row r="166" spans="1:40" s="11" customFormat="1" x14ac:dyDescent="0.2">
      <c r="A166" s="260"/>
      <c r="M166" s="4"/>
      <c r="V166" s="10"/>
      <c r="W166" s="10"/>
      <c r="X166" s="10"/>
      <c r="Y166" s="10"/>
      <c r="Z166" s="10"/>
      <c r="AK166" s="39"/>
      <c r="AL166" s="39"/>
      <c r="AM166" s="39"/>
      <c r="AN166" s="39"/>
    </row>
    <row r="167" spans="1:40" s="11" customFormat="1" x14ac:dyDescent="0.2">
      <c r="A167" s="260"/>
      <c r="M167" s="4"/>
      <c r="V167" s="10"/>
      <c r="W167" s="10"/>
      <c r="X167" s="10"/>
      <c r="Y167" s="10"/>
      <c r="Z167" s="10"/>
      <c r="AK167" s="39"/>
      <c r="AL167" s="39"/>
      <c r="AM167" s="39"/>
      <c r="AN167" s="39"/>
    </row>
    <row r="168" spans="1:40" s="11" customFormat="1" x14ac:dyDescent="0.2">
      <c r="A168" s="260"/>
      <c r="M168" s="4"/>
      <c r="V168" s="10"/>
      <c r="W168" s="10"/>
      <c r="X168" s="10"/>
      <c r="Y168" s="10"/>
      <c r="Z168" s="10"/>
      <c r="AK168" s="39"/>
      <c r="AL168" s="39"/>
      <c r="AM168" s="39"/>
      <c r="AN168" s="39"/>
    </row>
    <row r="169" spans="1:40" s="11" customFormat="1" x14ac:dyDescent="0.2">
      <c r="A169" s="260"/>
      <c r="M169" s="4"/>
      <c r="V169" s="10"/>
      <c r="W169" s="10"/>
      <c r="X169" s="10"/>
      <c r="Y169" s="10"/>
      <c r="Z169" s="10"/>
      <c r="AK169" s="39"/>
      <c r="AL169" s="39"/>
      <c r="AM169" s="39"/>
      <c r="AN169" s="39"/>
    </row>
    <row r="170" spans="1:40" s="11" customFormat="1" x14ac:dyDescent="0.2">
      <c r="A170" s="260"/>
      <c r="M170" s="4"/>
      <c r="V170" s="10"/>
      <c r="W170" s="10"/>
      <c r="X170" s="10"/>
      <c r="Y170" s="10"/>
      <c r="Z170" s="10"/>
      <c r="AK170" s="39"/>
      <c r="AL170" s="39"/>
      <c r="AM170" s="39"/>
      <c r="AN170" s="39"/>
    </row>
    <row r="171" spans="1:40" s="11" customFormat="1" x14ac:dyDescent="0.2">
      <c r="A171" s="260"/>
      <c r="M171" s="4"/>
      <c r="V171" s="10"/>
      <c r="W171" s="10"/>
      <c r="X171" s="10"/>
      <c r="Y171" s="10"/>
      <c r="Z171" s="10"/>
      <c r="AK171" s="39"/>
      <c r="AL171" s="39"/>
      <c r="AM171" s="39"/>
      <c r="AN171" s="39"/>
    </row>
    <row r="172" spans="1:40" s="11" customFormat="1" x14ac:dyDescent="0.2">
      <c r="A172" s="260"/>
      <c r="M172" s="4"/>
      <c r="V172" s="10"/>
      <c r="W172" s="10"/>
      <c r="X172" s="10"/>
      <c r="Y172" s="10"/>
      <c r="Z172" s="10"/>
      <c r="AK172" s="39"/>
      <c r="AL172" s="39"/>
      <c r="AM172" s="39"/>
      <c r="AN172" s="39"/>
    </row>
    <row r="173" spans="1:40" s="11" customFormat="1" x14ac:dyDescent="0.2">
      <c r="A173" s="260"/>
      <c r="M173" s="4"/>
      <c r="V173" s="10"/>
      <c r="W173" s="10"/>
      <c r="X173" s="10"/>
      <c r="Y173" s="10"/>
      <c r="Z173" s="10"/>
      <c r="AK173" s="39"/>
      <c r="AL173" s="39"/>
      <c r="AM173" s="39"/>
      <c r="AN173" s="39"/>
    </row>
    <row r="174" spans="1:40" s="11" customFormat="1" x14ac:dyDescent="0.2">
      <c r="A174" s="260"/>
      <c r="M174" s="4"/>
      <c r="V174" s="10"/>
      <c r="W174" s="10"/>
      <c r="X174" s="10"/>
      <c r="Y174" s="10"/>
      <c r="Z174" s="10"/>
      <c r="AK174" s="39"/>
      <c r="AL174" s="39"/>
      <c r="AM174" s="39"/>
      <c r="AN174" s="39"/>
    </row>
    <row r="175" spans="1:40" s="11" customFormat="1" x14ac:dyDescent="0.2">
      <c r="A175" s="260"/>
      <c r="M175" s="4"/>
      <c r="V175" s="10"/>
      <c r="W175" s="10"/>
      <c r="X175" s="10"/>
      <c r="Y175" s="10"/>
      <c r="Z175" s="10"/>
      <c r="AK175" s="39"/>
      <c r="AL175" s="39"/>
      <c r="AM175" s="39"/>
      <c r="AN175" s="39"/>
    </row>
    <row r="176" spans="1:40" s="11" customFormat="1" x14ac:dyDescent="0.2">
      <c r="A176" s="260"/>
      <c r="M176" s="4"/>
      <c r="V176" s="10"/>
      <c r="W176" s="10"/>
      <c r="X176" s="10"/>
      <c r="Y176" s="10"/>
      <c r="Z176" s="10"/>
      <c r="AK176" s="39"/>
      <c r="AL176" s="39"/>
      <c r="AM176" s="39"/>
      <c r="AN176" s="39"/>
    </row>
    <row r="177" spans="1:40" s="11" customFormat="1" x14ac:dyDescent="0.2">
      <c r="A177" s="260"/>
      <c r="M177" s="4"/>
      <c r="V177" s="10"/>
      <c r="W177" s="10"/>
      <c r="X177" s="10"/>
      <c r="Y177" s="10"/>
      <c r="Z177" s="10"/>
      <c r="AK177" s="39"/>
      <c r="AL177" s="39"/>
      <c r="AM177" s="39"/>
      <c r="AN177" s="39"/>
    </row>
    <row r="178" spans="1:40" s="11" customFormat="1" x14ac:dyDescent="0.2">
      <c r="A178" s="260"/>
      <c r="M178" s="4"/>
      <c r="V178" s="10"/>
      <c r="W178" s="10"/>
      <c r="X178" s="10"/>
      <c r="Y178" s="10"/>
      <c r="Z178" s="10"/>
      <c r="AK178" s="39"/>
      <c r="AL178" s="39"/>
      <c r="AM178" s="39"/>
      <c r="AN178" s="39"/>
    </row>
    <row r="179" spans="1:40" s="11" customFormat="1" x14ac:dyDescent="0.2">
      <c r="A179" s="260"/>
      <c r="M179" s="4"/>
      <c r="V179" s="10"/>
      <c r="W179" s="10"/>
      <c r="X179" s="10"/>
      <c r="Y179" s="10"/>
      <c r="Z179" s="10"/>
      <c r="AK179" s="39"/>
      <c r="AL179" s="39"/>
      <c r="AM179" s="39"/>
      <c r="AN179" s="39"/>
    </row>
    <row r="180" spans="1:40" s="11" customFormat="1" x14ac:dyDescent="0.2">
      <c r="A180" s="260"/>
      <c r="M180" s="4"/>
      <c r="V180" s="10"/>
      <c r="W180" s="10"/>
      <c r="X180" s="10"/>
      <c r="Y180" s="10"/>
      <c r="Z180" s="10"/>
      <c r="AK180" s="39"/>
      <c r="AL180" s="39"/>
      <c r="AM180" s="39"/>
      <c r="AN180" s="39"/>
    </row>
    <row r="181" spans="1:40" s="11" customFormat="1" x14ac:dyDescent="0.2">
      <c r="A181" s="260"/>
      <c r="M181" s="4"/>
      <c r="V181" s="10"/>
      <c r="W181" s="10"/>
      <c r="X181" s="10"/>
      <c r="Y181" s="10"/>
      <c r="Z181" s="10"/>
      <c r="AK181" s="39"/>
      <c r="AL181" s="39"/>
      <c r="AM181" s="39"/>
      <c r="AN181" s="39"/>
    </row>
    <row r="182" spans="1:40" s="11" customFormat="1" x14ac:dyDescent="0.2">
      <c r="A182" s="260"/>
      <c r="M182" s="4"/>
      <c r="V182" s="10"/>
      <c r="W182" s="10"/>
      <c r="X182" s="10"/>
      <c r="Y182" s="10"/>
      <c r="Z182" s="10"/>
      <c r="AK182" s="39"/>
      <c r="AL182" s="39"/>
      <c r="AM182" s="39"/>
      <c r="AN182" s="39"/>
    </row>
    <row r="183" spans="1:40" s="11" customFormat="1" x14ac:dyDescent="0.2">
      <c r="A183" s="260"/>
      <c r="M183" s="4"/>
      <c r="V183" s="10"/>
      <c r="W183" s="10"/>
      <c r="X183" s="10"/>
      <c r="Y183" s="10"/>
      <c r="Z183" s="10"/>
      <c r="AK183" s="39"/>
      <c r="AL183" s="39"/>
      <c r="AM183" s="39"/>
      <c r="AN183" s="39"/>
    </row>
    <row r="184" spans="1:40" s="11" customFormat="1" x14ac:dyDescent="0.2">
      <c r="A184" s="260"/>
      <c r="M184" s="4"/>
      <c r="V184" s="10"/>
      <c r="W184" s="10"/>
      <c r="X184" s="10"/>
      <c r="Y184" s="10"/>
      <c r="Z184" s="10"/>
      <c r="AK184" s="39"/>
      <c r="AL184" s="39"/>
      <c r="AM184" s="39"/>
      <c r="AN184" s="39"/>
    </row>
    <row r="185" spans="1:40" s="11" customFormat="1" x14ac:dyDescent="0.2">
      <c r="A185" s="260"/>
      <c r="M185" s="4"/>
      <c r="V185" s="10"/>
      <c r="W185" s="10"/>
      <c r="X185" s="10"/>
      <c r="Y185" s="10"/>
      <c r="Z185" s="10"/>
      <c r="AK185" s="39"/>
      <c r="AL185" s="39"/>
      <c r="AM185" s="39"/>
      <c r="AN185" s="39"/>
    </row>
    <row r="186" spans="1:40" s="11" customFormat="1" x14ac:dyDescent="0.2">
      <c r="A186" s="260"/>
      <c r="M186" s="4"/>
      <c r="V186" s="10"/>
      <c r="W186" s="10"/>
      <c r="X186" s="10"/>
      <c r="Y186" s="10"/>
      <c r="Z186" s="10"/>
      <c r="AK186" s="39"/>
      <c r="AL186" s="39"/>
      <c r="AM186" s="39"/>
      <c r="AN186" s="39"/>
    </row>
    <row r="187" spans="1:40" s="11" customFormat="1" x14ac:dyDescent="0.2">
      <c r="A187" s="260"/>
      <c r="M187" s="4"/>
      <c r="V187" s="10"/>
      <c r="W187" s="10"/>
      <c r="X187" s="10"/>
      <c r="Y187" s="10"/>
      <c r="Z187" s="10"/>
      <c r="AK187" s="39"/>
      <c r="AL187" s="39"/>
      <c r="AM187" s="39"/>
      <c r="AN187" s="39"/>
    </row>
    <row r="188" spans="1:40" s="11" customFormat="1" x14ac:dyDescent="0.2">
      <c r="A188" s="260"/>
      <c r="M188" s="4"/>
      <c r="V188" s="10"/>
      <c r="W188" s="10"/>
      <c r="X188" s="10"/>
      <c r="Y188" s="10"/>
      <c r="Z188" s="10"/>
      <c r="AK188" s="39"/>
      <c r="AL188" s="39"/>
      <c r="AM188" s="39"/>
      <c r="AN188" s="39"/>
    </row>
    <row r="189" spans="1:40" s="11" customFormat="1" x14ac:dyDescent="0.2">
      <c r="A189" s="260"/>
      <c r="M189" s="4"/>
      <c r="V189" s="10"/>
      <c r="W189" s="10"/>
      <c r="X189" s="10"/>
      <c r="Y189" s="10"/>
      <c r="Z189" s="10"/>
      <c r="AK189" s="39"/>
      <c r="AL189" s="39"/>
      <c r="AM189" s="39"/>
      <c r="AN189" s="39"/>
    </row>
    <row r="190" spans="1:40" s="11" customFormat="1" x14ac:dyDescent="0.2">
      <c r="A190" s="260"/>
      <c r="M190" s="4"/>
      <c r="V190" s="10"/>
      <c r="W190" s="10"/>
      <c r="X190" s="10"/>
      <c r="Y190" s="10"/>
      <c r="Z190" s="10"/>
      <c r="AK190" s="39"/>
      <c r="AL190" s="39"/>
      <c r="AM190" s="39"/>
      <c r="AN190" s="39"/>
    </row>
    <row r="191" spans="1:40" s="11" customFormat="1" x14ac:dyDescent="0.2">
      <c r="A191" s="260"/>
      <c r="M191" s="4"/>
      <c r="V191" s="10"/>
      <c r="W191" s="10"/>
      <c r="X191" s="10"/>
      <c r="Y191" s="10"/>
      <c r="Z191" s="10"/>
      <c r="AK191" s="39"/>
      <c r="AL191" s="39"/>
      <c r="AM191" s="39"/>
      <c r="AN191" s="39"/>
    </row>
    <row r="192" spans="1:40" s="11" customFormat="1" x14ac:dyDescent="0.2">
      <c r="A192" s="260"/>
      <c r="M192" s="4"/>
      <c r="V192" s="10"/>
      <c r="W192" s="10"/>
      <c r="X192" s="10"/>
      <c r="Y192" s="10"/>
      <c r="Z192" s="10"/>
      <c r="AK192" s="39"/>
      <c r="AL192" s="39"/>
      <c r="AM192" s="39"/>
      <c r="AN192" s="39"/>
    </row>
    <row r="193" spans="1:40" s="11" customFormat="1" x14ac:dyDescent="0.2">
      <c r="A193" s="260"/>
      <c r="M193" s="4"/>
      <c r="V193" s="10"/>
      <c r="W193" s="10"/>
      <c r="X193" s="10"/>
      <c r="Y193" s="10"/>
      <c r="Z193" s="10"/>
      <c r="AK193" s="39"/>
      <c r="AL193" s="39"/>
      <c r="AM193" s="39"/>
      <c r="AN193" s="39"/>
    </row>
    <row r="194" spans="1:40" s="11" customFormat="1" x14ac:dyDescent="0.2">
      <c r="A194" s="260"/>
      <c r="M194" s="4"/>
      <c r="V194" s="10"/>
      <c r="W194" s="10"/>
      <c r="X194" s="10"/>
      <c r="Y194" s="10"/>
      <c r="Z194" s="10"/>
      <c r="AK194" s="39"/>
      <c r="AL194" s="39"/>
      <c r="AM194" s="39"/>
      <c r="AN194" s="39"/>
    </row>
    <row r="195" spans="1:40" s="11" customFormat="1" x14ac:dyDescent="0.2">
      <c r="A195" s="260"/>
      <c r="M195" s="4"/>
      <c r="V195" s="10"/>
      <c r="W195" s="10"/>
      <c r="X195" s="10"/>
      <c r="Y195" s="10"/>
      <c r="Z195" s="10"/>
      <c r="AK195" s="39"/>
      <c r="AL195" s="39"/>
      <c r="AM195" s="39"/>
      <c r="AN195" s="39"/>
    </row>
    <row r="196" spans="1:40" s="11" customFormat="1" x14ac:dyDescent="0.2">
      <c r="A196" s="260"/>
      <c r="M196" s="4"/>
      <c r="V196" s="10"/>
      <c r="W196" s="10"/>
      <c r="X196" s="10"/>
      <c r="Y196" s="10"/>
      <c r="Z196" s="10"/>
      <c r="AK196" s="39"/>
      <c r="AL196" s="39"/>
      <c r="AM196" s="39"/>
      <c r="AN196" s="39"/>
    </row>
    <row r="197" spans="1:40" s="11" customFormat="1" x14ac:dyDescent="0.2">
      <c r="A197" s="260"/>
      <c r="M197" s="4"/>
      <c r="V197" s="10"/>
      <c r="W197" s="10"/>
      <c r="X197" s="10"/>
      <c r="Y197" s="10"/>
      <c r="Z197" s="10"/>
      <c r="AK197" s="39"/>
      <c r="AL197" s="39"/>
      <c r="AM197" s="39"/>
      <c r="AN197" s="39"/>
    </row>
    <row r="198" spans="1:40" s="11" customFormat="1" x14ac:dyDescent="0.2">
      <c r="A198" s="260"/>
      <c r="M198" s="4"/>
      <c r="V198" s="10"/>
      <c r="W198" s="10"/>
      <c r="X198" s="10"/>
      <c r="Y198" s="10"/>
      <c r="Z198" s="10"/>
      <c r="AK198" s="39"/>
      <c r="AL198" s="39"/>
      <c r="AM198" s="39"/>
      <c r="AN198" s="39"/>
    </row>
    <row r="199" spans="1:40" s="11" customFormat="1" x14ac:dyDescent="0.2">
      <c r="A199" s="260"/>
      <c r="M199" s="4"/>
      <c r="V199" s="10"/>
      <c r="W199" s="10"/>
      <c r="X199" s="10"/>
      <c r="Y199" s="10"/>
      <c r="Z199" s="10"/>
      <c r="AK199" s="39"/>
      <c r="AL199" s="39"/>
      <c r="AM199" s="39"/>
      <c r="AN199" s="39"/>
    </row>
    <row r="200" spans="1:40" s="11" customFormat="1" x14ac:dyDescent="0.2">
      <c r="A200" s="260"/>
      <c r="M200" s="4"/>
      <c r="V200" s="10"/>
      <c r="W200" s="10"/>
      <c r="X200" s="10"/>
      <c r="Y200" s="10"/>
      <c r="Z200" s="10"/>
      <c r="AK200" s="39"/>
      <c r="AL200" s="39"/>
      <c r="AM200" s="39"/>
      <c r="AN200" s="39"/>
    </row>
    <row r="201" spans="1:40" s="11" customFormat="1" x14ac:dyDescent="0.2">
      <c r="A201" s="260"/>
      <c r="M201" s="4"/>
      <c r="V201" s="10"/>
      <c r="W201" s="10"/>
      <c r="X201" s="10"/>
      <c r="Y201" s="10"/>
      <c r="Z201" s="10"/>
      <c r="AK201" s="39"/>
      <c r="AL201" s="39"/>
      <c r="AM201" s="39"/>
      <c r="AN201" s="39"/>
    </row>
    <row r="202" spans="1:40" s="11" customFormat="1" hidden="1" x14ac:dyDescent="0.2">
      <c r="A202" s="260"/>
      <c r="M202" s="4"/>
      <c r="V202" s="10"/>
      <c r="W202" s="10"/>
      <c r="X202" s="10"/>
      <c r="Y202" s="10"/>
      <c r="Z202" s="10"/>
      <c r="AK202" s="39"/>
      <c r="AL202" s="39"/>
      <c r="AM202" s="39"/>
      <c r="AN202" s="39"/>
    </row>
    <row r="203" spans="1:40" s="11" customFormat="1" hidden="1" x14ac:dyDescent="0.2">
      <c r="A203" s="261">
        <f>SUM(A10:U134)</f>
        <v>296</v>
      </c>
      <c r="M203" s="4"/>
      <c r="V203" s="10"/>
      <c r="W203" s="10"/>
      <c r="X203" s="10"/>
      <c r="Y203" s="10"/>
      <c r="Z203" s="10"/>
      <c r="AK203" s="39"/>
      <c r="AL203" s="39"/>
      <c r="AM203" s="39"/>
      <c r="AN203" s="39"/>
    </row>
    <row r="204" spans="1:40" s="40" customFormat="1" hidden="1" x14ac:dyDescent="0.2">
      <c r="A204" s="262"/>
      <c r="M204" s="263"/>
      <c r="AD204" s="264">
        <f>SUM(AD1:AI203)</f>
        <v>0</v>
      </c>
    </row>
    <row r="205" spans="1:40" s="11" customFormat="1" x14ac:dyDescent="0.2">
      <c r="A205" s="260"/>
      <c r="M205" s="4"/>
      <c r="V205" s="10"/>
      <c r="W205" s="10"/>
      <c r="X205" s="10"/>
      <c r="Y205" s="10"/>
      <c r="Z205" s="10"/>
      <c r="AK205" s="39"/>
      <c r="AL205" s="39"/>
      <c r="AM205" s="39"/>
      <c r="AN205" s="39"/>
    </row>
    <row r="206" spans="1:40" s="11" customFormat="1" x14ac:dyDescent="0.2">
      <c r="A206" s="260"/>
      <c r="M206" s="4"/>
      <c r="V206" s="10"/>
      <c r="W206" s="10"/>
      <c r="X206" s="10"/>
      <c r="Y206" s="10"/>
      <c r="Z206" s="10"/>
      <c r="AK206" s="39"/>
      <c r="AL206" s="39"/>
      <c r="AM206" s="39"/>
      <c r="AN206" s="39"/>
    </row>
    <row r="207" spans="1:40" s="11" customFormat="1" x14ac:dyDescent="0.2">
      <c r="A207" s="260"/>
      <c r="M207" s="4"/>
      <c r="V207" s="10"/>
      <c r="W207" s="10"/>
      <c r="X207" s="10"/>
      <c r="Y207" s="10"/>
      <c r="Z207" s="10"/>
      <c r="AK207" s="39"/>
      <c r="AL207" s="39"/>
      <c r="AM207" s="39"/>
      <c r="AN207" s="39"/>
    </row>
    <row r="208" spans="1:40" s="11" customFormat="1" x14ac:dyDescent="0.2">
      <c r="A208" s="260"/>
      <c r="M208" s="4"/>
      <c r="V208" s="10"/>
      <c r="W208" s="10"/>
      <c r="X208" s="10"/>
      <c r="Y208" s="10"/>
      <c r="Z208" s="10"/>
      <c r="AK208" s="39"/>
      <c r="AL208" s="39"/>
      <c r="AM208" s="39"/>
      <c r="AN208" s="39"/>
    </row>
    <row r="209" spans="1:40" s="11" customFormat="1" x14ac:dyDescent="0.2">
      <c r="A209" s="260"/>
      <c r="M209" s="4"/>
      <c r="V209" s="10"/>
      <c r="W209" s="10"/>
      <c r="X209" s="10"/>
      <c r="Y209" s="10"/>
      <c r="Z209" s="10"/>
      <c r="AK209" s="39"/>
      <c r="AL209" s="39"/>
      <c r="AM209" s="39"/>
      <c r="AN209" s="39"/>
    </row>
    <row r="210" spans="1:40" s="11" customFormat="1" x14ac:dyDescent="0.2">
      <c r="A210" s="260"/>
      <c r="M210" s="4"/>
      <c r="V210" s="10"/>
      <c r="W210" s="10"/>
      <c r="X210" s="10"/>
      <c r="Y210" s="10"/>
      <c r="Z210" s="10"/>
      <c r="AK210" s="39"/>
      <c r="AL210" s="39"/>
      <c r="AM210" s="39"/>
      <c r="AN210" s="39"/>
    </row>
    <row r="211" spans="1:40" s="11" customFormat="1" x14ac:dyDescent="0.2">
      <c r="A211" s="260"/>
      <c r="M211" s="4"/>
      <c r="V211" s="10"/>
      <c r="W211" s="10"/>
      <c r="X211" s="10"/>
      <c r="Y211" s="10"/>
      <c r="Z211" s="10"/>
      <c r="AK211" s="39"/>
      <c r="AL211" s="39"/>
      <c r="AM211" s="39"/>
      <c r="AN211" s="39"/>
    </row>
    <row r="212" spans="1:40" s="11" customFormat="1" x14ac:dyDescent="0.2">
      <c r="A212" s="260"/>
      <c r="M212" s="4"/>
      <c r="V212" s="10"/>
      <c r="W212" s="10"/>
      <c r="X212" s="10"/>
      <c r="Y212" s="10"/>
      <c r="Z212" s="10"/>
      <c r="AK212" s="39"/>
      <c r="AL212" s="39"/>
      <c r="AM212" s="39"/>
      <c r="AN212" s="39"/>
    </row>
    <row r="213" spans="1:40" s="11" customFormat="1" x14ac:dyDescent="0.2">
      <c r="A213" s="260"/>
      <c r="M213" s="4"/>
      <c r="V213" s="10"/>
      <c r="W213" s="10"/>
      <c r="X213" s="10"/>
      <c r="Y213" s="10"/>
      <c r="Z213" s="10"/>
      <c r="AK213" s="39"/>
      <c r="AL213" s="39"/>
      <c r="AM213" s="39"/>
      <c r="AN213" s="39"/>
    </row>
    <row r="214" spans="1:40" s="11" customFormat="1" x14ac:dyDescent="0.2">
      <c r="A214" s="260"/>
      <c r="M214" s="4"/>
      <c r="V214" s="10"/>
      <c r="W214" s="10"/>
      <c r="X214" s="10"/>
      <c r="Y214" s="10"/>
      <c r="Z214" s="10"/>
      <c r="AK214" s="39"/>
      <c r="AL214" s="39"/>
      <c r="AM214" s="39"/>
      <c r="AN214" s="39"/>
    </row>
    <row r="215" spans="1:40" s="11" customFormat="1" x14ac:dyDescent="0.2">
      <c r="A215" s="260"/>
      <c r="M215" s="4"/>
      <c r="V215" s="10"/>
      <c r="W215" s="10"/>
      <c r="X215" s="10"/>
      <c r="Y215" s="10"/>
      <c r="Z215" s="10"/>
      <c r="AK215" s="39"/>
      <c r="AL215" s="39"/>
      <c r="AM215" s="39"/>
      <c r="AN215" s="39"/>
    </row>
    <row r="216" spans="1:40" s="11" customFormat="1" x14ac:dyDescent="0.2">
      <c r="A216" s="260"/>
      <c r="M216" s="4"/>
      <c r="V216" s="10"/>
      <c r="W216" s="10"/>
      <c r="X216" s="10"/>
      <c r="Y216" s="10"/>
      <c r="Z216" s="10"/>
      <c r="AK216" s="39"/>
      <c r="AL216" s="39"/>
      <c r="AM216" s="39"/>
      <c r="AN216" s="39"/>
    </row>
  </sheetData>
  <mergeCells count="169">
    <mergeCell ref="A149:B149"/>
    <mergeCell ref="A150:B150"/>
    <mergeCell ref="A151:B151"/>
    <mergeCell ref="A144:B144"/>
    <mergeCell ref="A145:B145"/>
    <mergeCell ref="A147:B148"/>
    <mergeCell ref="C147:C148"/>
    <mergeCell ref="D147:I147"/>
    <mergeCell ref="J147:K147"/>
    <mergeCell ref="A138:B138"/>
    <mergeCell ref="A139:B139"/>
    <mergeCell ref="A140:B140"/>
    <mergeCell ref="A141:B141"/>
    <mergeCell ref="A142:B142"/>
    <mergeCell ref="A143:B143"/>
    <mergeCell ref="A130:C130"/>
    <mergeCell ref="A132:B132"/>
    <mergeCell ref="A133:B133"/>
    <mergeCell ref="A134:B134"/>
    <mergeCell ref="A135:B135"/>
    <mergeCell ref="A137:B137"/>
    <mergeCell ref="A124:C124"/>
    <mergeCell ref="A125:C125"/>
    <mergeCell ref="A126:C126"/>
    <mergeCell ref="A127:C127"/>
    <mergeCell ref="A128:C128"/>
    <mergeCell ref="A129:C129"/>
    <mergeCell ref="A119:A121"/>
    <mergeCell ref="B119:C119"/>
    <mergeCell ref="B120:C120"/>
    <mergeCell ref="B121:C121"/>
    <mergeCell ref="A122:C122"/>
    <mergeCell ref="A123:C123"/>
    <mergeCell ref="A112:C112"/>
    <mergeCell ref="A113:C113"/>
    <mergeCell ref="A114:C114"/>
    <mergeCell ref="A115:C115"/>
    <mergeCell ref="A116:A118"/>
    <mergeCell ref="B116:C116"/>
    <mergeCell ref="B117:C117"/>
    <mergeCell ref="B118:C118"/>
    <mergeCell ref="A107:A108"/>
    <mergeCell ref="B107:C107"/>
    <mergeCell ref="B108:C108"/>
    <mergeCell ref="A109:C109"/>
    <mergeCell ref="A110:C110"/>
    <mergeCell ref="A111:C111"/>
    <mergeCell ref="M104:N104"/>
    <mergeCell ref="O104:P104"/>
    <mergeCell ref="Q104:R104"/>
    <mergeCell ref="S104:S105"/>
    <mergeCell ref="A106:C106"/>
    <mergeCell ref="D106:S106"/>
    <mergeCell ref="A102:C102"/>
    <mergeCell ref="A104:C105"/>
    <mergeCell ref="D104:F104"/>
    <mergeCell ref="G104:H104"/>
    <mergeCell ref="I104:J104"/>
    <mergeCell ref="K104:L104"/>
    <mergeCell ref="A96:C96"/>
    <mergeCell ref="A97:C97"/>
    <mergeCell ref="A98:C98"/>
    <mergeCell ref="A99:C99"/>
    <mergeCell ref="A100:C100"/>
    <mergeCell ref="A101:C101"/>
    <mergeCell ref="A91:A93"/>
    <mergeCell ref="B91:C91"/>
    <mergeCell ref="B92:C92"/>
    <mergeCell ref="B93:C93"/>
    <mergeCell ref="A94:C94"/>
    <mergeCell ref="A95:C95"/>
    <mergeCell ref="A83:C83"/>
    <mergeCell ref="A84:C84"/>
    <mergeCell ref="A85:C85"/>
    <mergeCell ref="A86:C86"/>
    <mergeCell ref="A87:C87"/>
    <mergeCell ref="A88:A90"/>
    <mergeCell ref="B88:C88"/>
    <mergeCell ref="B89:C89"/>
    <mergeCell ref="B90:C90"/>
    <mergeCell ref="A78:C78"/>
    <mergeCell ref="A79:A80"/>
    <mergeCell ref="B79:C79"/>
    <mergeCell ref="B80:C80"/>
    <mergeCell ref="A81:C81"/>
    <mergeCell ref="A82:C82"/>
    <mergeCell ref="G75:H75"/>
    <mergeCell ref="I75:J75"/>
    <mergeCell ref="K75:L75"/>
    <mergeCell ref="M75:N75"/>
    <mergeCell ref="O75:P75"/>
    <mergeCell ref="Q75:R75"/>
    <mergeCell ref="A70:B70"/>
    <mergeCell ref="A71:B71"/>
    <mergeCell ref="A72:B72"/>
    <mergeCell ref="A73:B73"/>
    <mergeCell ref="A75:C76"/>
    <mergeCell ref="D75:F75"/>
    <mergeCell ref="A64:B64"/>
    <mergeCell ref="A65:B65"/>
    <mergeCell ref="A66:B66"/>
    <mergeCell ref="A67:B67"/>
    <mergeCell ref="A68:B68"/>
    <mergeCell ref="A69:B69"/>
    <mergeCell ref="A58:A59"/>
    <mergeCell ref="A60:B60"/>
    <mergeCell ref="A62:B63"/>
    <mergeCell ref="C62:C63"/>
    <mergeCell ref="D62:D63"/>
    <mergeCell ref="E62:E63"/>
    <mergeCell ref="A51:A53"/>
    <mergeCell ref="A55:B57"/>
    <mergeCell ref="C55:C57"/>
    <mergeCell ref="D55:I55"/>
    <mergeCell ref="J55:J57"/>
    <mergeCell ref="K55:K57"/>
    <mergeCell ref="D56:E56"/>
    <mergeCell ref="F56:G56"/>
    <mergeCell ref="H56:I56"/>
    <mergeCell ref="T48:T50"/>
    <mergeCell ref="U48:U50"/>
    <mergeCell ref="F49:G49"/>
    <mergeCell ref="H49:I49"/>
    <mergeCell ref="J49:K49"/>
    <mergeCell ref="L49:M49"/>
    <mergeCell ref="N49:O49"/>
    <mergeCell ref="P49:Q49"/>
    <mergeCell ref="R49:S49"/>
    <mergeCell ref="P41:Q41"/>
    <mergeCell ref="R41:S41"/>
    <mergeCell ref="A43:B43"/>
    <mergeCell ref="A44:A46"/>
    <mergeCell ref="A48:B50"/>
    <mergeCell ref="C48:E49"/>
    <mergeCell ref="F48:S48"/>
    <mergeCell ref="A37:B37"/>
    <mergeCell ref="A38:B38"/>
    <mergeCell ref="A40:B42"/>
    <mergeCell ref="C40:E41"/>
    <mergeCell ref="F40:S40"/>
    <mergeCell ref="F41:G41"/>
    <mergeCell ref="H41:I41"/>
    <mergeCell ref="J41:K41"/>
    <mergeCell ref="L41:M41"/>
    <mergeCell ref="N41:O41"/>
    <mergeCell ref="A21:A25"/>
    <mergeCell ref="A26:A27"/>
    <mergeCell ref="A28:B28"/>
    <mergeCell ref="A33:B33"/>
    <mergeCell ref="A34:B34"/>
    <mergeCell ref="A36:B36"/>
    <mergeCell ref="A17:B18"/>
    <mergeCell ref="C17:C18"/>
    <mergeCell ref="D17:H17"/>
    <mergeCell ref="A6:U6"/>
    <mergeCell ref="A8:B9"/>
    <mergeCell ref="C8:C9"/>
    <mergeCell ref="D8:H8"/>
    <mergeCell ref="K8:L8"/>
    <mergeCell ref="M8:M9"/>
    <mergeCell ref="K17:L17"/>
    <mergeCell ref="M17:M18"/>
    <mergeCell ref="A19:B1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16"/>
  <sheetViews>
    <sheetView workbookViewId="0">
      <selection activeCell="D11" sqref="D11"/>
    </sheetView>
  </sheetViews>
  <sheetFormatPr baseColWidth="10" defaultRowHeight="15" x14ac:dyDescent="0.2"/>
  <cols>
    <col min="1" max="1" width="22.7109375" style="260" customWidth="1"/>
    <col min="2" max="2" width="22.7109375" style="11" customWidth="1"/>
    <col min="3" max="12" width="10.28515625" style="11" customWidth="1"/>
    <col min="13" max="13" width="10.28515625" style="4" customWidth="1"/>
    <col min="14" max="20" width="10.28515625" style="11" customWidth="1"/>
    <col min="21" max="21" width="10.28515625" style="265" customWidth="1"/>
    <col min="22" max="22" width="10.28515625" style="266" customWidth="1"/>
    <col min="23" max="23" width="12.140625" style="266" customWidth="1"/>
    <col min="24" max="26" width="12.140625" style="266" hidden="1" customWidth="1"/>
    <col min="27" max="36" width="12.140625" style="265" hidden="1" customWidth="1"/>
    <col min="37" max="40" width="12.140625" style="267" hidden="1" customWidth="1"/>
    <col min="41" max="93" width="12.140625" style="265" customWidth="1"/>
    <col min="94" max="256" width="11.42578125" style="265"/>
    <col min="257" max="258" width="22.7109375" style="265" customWidth="1"/>
    <col min="259" max="278" width="10.28515625" style="265" customWidth="1"/>
    <col min="279" max="279" width="12.140625" style="265" customWidth="1"/>
    <col min="280" max="296" width="0" style="265" hidden="1" customWidth="1"/>
    <col min="297" max="349" width="12.140625" style="265" customWidth="1"/>
    <col min="350" max="512" width="11.42578125" style="265"/>
    <col min="513" max="514" width="22.7109375" style="265" customWidth="1"/>
    <col min="515" max="534" width="10.28515625" style="265" customWidth="1"/>
    <col min="535" max="535" width="12.140625" style="265" customWidth="1"/>
    <col min="536" max="552" width="0" style="265" hidden="1" customWidth="1"/>
    <col min="553" max="605" width="12.140625" style="265" customWidth="1"/>
    <col min="606" max="768" width="11.42578125" style="265"/>
    <col min="769" max="770" width="22.7109375" style="265" customWidth="1"/>
    <col min="771" max="790" width="10.28515625" style="265" customWidth="1"/>
    <col min="791" max="791" width="12.140625" style="265" customWidth="1"/>
    <col min="792" max="808" width="0" style="265" hidden="1" customWidth="1"/>
    <col min="809" max="861" width="12.140625" style="265" customWidth="1"/>
    <col min="862" max="1024" width="11.42578125" style="265"/>
    <col min="1025" max="1026" width="22.7109375" style="265" customWidth="1"/>
    <col min="1027" max="1046" width="10.28515625" style="265" customWidth="1"/>
    <col min="1047" max="1047" width="12.140625" style="265" customWidth="1"/>
    <col min="1048" max="1064" width="0" style="265" hidden="1" customWidth="1"/>
    <col min="1065" max="1117" width="12.140625" style="265" customWidth="1"/>
    <col min="1118" max="1280" width="11.42578125" style="265"/>
    <col min="1281" max="1282" width="22.7109375" style="265" customWidth="1"/>
    <col min="1283" max="1302" width="10.28515625" style="265" customWidth="1"/>
    <col min="1303" max="1303" width="12.140625" style="265" customWidth="1"/>
    <col min="1304" max="1320" width="0" style="265" hidden="1" customWidth="1"/>
    <col min="1321" max="1373" width="12.140625" style="265" customWidth="1"/>
    <col min="1374" max="1536" width="11.42578125" style="265"/>
    <col min="1537" max="1538" width="22.7109375" style="265" customWidth="1"/>
    <col min="1539" max="1558" width="10.28515625" style="265" customWidth="1"/>
    <col min="1559" max="1559" width="12.140625" style="265" customWidth="1"/>
    <col min="1560" max="1576" width="0" style="265" hidden="1" customWidth="1"/>
    <col min="1577" max="1629" width="12.140625" style="265" customWidth="1"/>
    <col min="1630" max="1792" width="11.42578125" style="265"/>
    <col min="1793" max="1794" width="22.7109375" style="265" customWidth="1"/>
    <col min="1795" max="1814" width="10.28515625" style="265" customWidth="1"/>
    <col min="1815" max="1815" width="12.140625" style="265" customWidth="1"/>
    <col min="1816" max="1832" width="0" style="265" hidden="1" customWidth="1"/>
    <col min="1833" max="1885" width="12.140625" style="265" customWidth="1"/>
    <col min="1886" max="2048" width="11.42578125" style="265"/>
    <col min="2049" max="2050" width="22.7109375" style="265" customWidth="1"/>
    <col min="2051" max="2070" width="10.28515625" style="265" customWidth="1"/>
    <col min="2071" max="2071" width="12.140625" style="265" customWidth="1"/>
    <col min="2072" max="2088" width="0" style="265" hidden="1" customWidth="1"/>
    <col min="2089" max="2141" width="12.140625" style="265" customWidth="1"/>
    <col min="2142" max="2304" width="11.42578125" style="265"/>
    <col min="2305" max="2306" width="22.7109375" style="265" customWidth="1"/>
    <col min="2307" max="2326" width="10.28515625" style="265" customWidth="1"/>
    <col min="2327" max="2327" width="12.140625" style="265" customWidth="1"/>
    <col min="2328" max="2344" width="0" style="265" hidden="1" customWidth="1"/>
    <col min="2345" max="2397" width="12.140625" style="265" customWidth="1"/>
    <col min="2398" max="2560" width="11.42578125" style="265"/>
    <col min="2561" max="2562" width="22.7109375" style="265" customWidth="1"/>
    <col min="2563" max="2582" width="10.28515625" style="265" customWidth="1"/>
    <col min="2583" max="2583" width="12.140625" style="265" customWidth="1"/>
    <col min="2584" max="2600" width="0" style="265" hidden="1" customWidth="1"/>
    <col min="2601" max="2653" width="12.140625" style="265" customWidth="1"/>
    <col min="2654" max="2816" width="11.42578125" style="265"/>
    <col min="2817" max="2818" width="22.7109375" style="265" customWidth="1"/>
    <col min="2819" max="2838" width="10.28515625" style="265" customWidth="1"/>
    <col min="2839" max="2839" width="12.140625" style="265" customWidth="1"/>
    <col min="2840" max="2856" width="0" style="265" hidden="1" customWidth="1"/>
    <col min="2857" max="2909" width="12.140625" style="265" customWidth="1"/>
    <col min="2910" max="3072" width="11.42578125" style="265"/>
    <col min="3073" max="3074" width="22.7109375" style="265" customWidth="1"/>
    <col min="3075" max="3094" width="10.28515625" style="265" customWidth="1"/>
    <col min="3095" max="3095" width="12.140625" style="265" customWidth="1"/>
    <col min="3096" max="3112" width="0" style="265" hidden="1" customWidth="1"/>
    <col min="3113" max="3165" width="12.140625" style="265" customWidth="1"/>
    <col min="3166" max="3328" width="11.42578125" style="265"/>
    <col min="3329" max="3330" width="22.7109375" style="265" customWidth="1"/>
    <col min="3331" max="3350" width="10.28515625" style="265" customWidth="1"/>
    <col min="3351" max="3351" width="12.140625" style="265" customWidth="1"/>
    <col min="3352" max="3368" width="0" style="265" hidden="1" customWidth="1"/>
    <col min="3369" max="3421" width="12.140625" style="265" customWidth="1"/>
    <col min="3422" max="3584" width="11.42578125" style="265"/>
    <col min="3585" max="3586" width="22.7109375" style="265" customWidth="1"/>
    <col min="3587" max="3606" width="10.28515625" style="265" customWidth="1"/>
    <col min="3607" max="3607" width="12.140625" style="265" customWidth="1"/>
    <col min="3608" max="3624" width="0" style="265" hidden="1" customWidth="1"/>
    <col min="3625" max="3677" width="12.140625" style="265" customWidth="1"/>
    <col min="3678" max="3840" width="11.42578125" style="265"/>
    <col min="3841" max="3842" width="22.7109375" style="265" customWidth="1"/>
    <col min="3843" max="3862" width="10.28515625" style="265" customWidth="1"/>
    <col min="3863" max="3863" width="12.140625" style="265" customWidth="1"/>
    <col min="3864" max="3880" width="0" style="265" hidden="1" customWidth="1"/>
    <col min="3881" max="3933" width="12.140625" style="265" customWidth="1"/>
    <col min="3934" max="4096" width="11.42578125" style="265"/>
    <col min="4097" max="4098" width="22.7109375" style="265" customWidth="1"/>
    <col min="4099" max="4118" width="10.28515625" style="265" customWidth="1"/>
    <col min="4119" max="4119" width="12.140625" style="265" customWidth="1"/>
    <col min="4120" max="4136" width="0" style="265" hidden="1" customWidth="1"/>
    <col min="4137" max="4189" width="12.140625" style="265" customWidth="1"/>
    <col min="4190" max="4352" width="11.42578125" style="265"/>
    <col min="4353" max="4354" width="22.7109375" style="265" customWidth="1"/>
    <col min="4355" max="4374" width="10.28515625" style="265" customWidth="1"/>
    <col min="4375" max="4375" width="12.140625" style="265" customWidth="1"/>
    <col min="4376" max="4392" width="0" style="265" hidden="1" customWidth="1"/>
    <col min="4393" max="4445" width="12.140625" style="265" customWidth="1"/>
    <col min="4446" max="4608" width="11.42578125" style="265"/>
    <col min="4609" max="4610" width="22.7109375" style="265" customWidth="1"/>
    <col min="4611" max="4630" width="10.28515625" style="265" customWidth="1"/>
    <col min="4631" max="4631" width="12.140625" style="265" customWidth="1"/>
    <col min="4632" max="4648" width="0" style="265" hidden="1" customWidth="1"/>
    <col min="4649" max="4701" width="12.140625" style="265" customWidth="1"/>
    <col min="4702" max="4864" width="11.42578125" style="265"/>
    <col min="4865" max="4866" width="22.7109375" style="265" customWidth="1"/>
    <col min="4867" max="4886" width="10.28515625" style="265" customWidth="1"/>
    <col min="4887" max="4887" width="12.140625" style="265" customWidth="1"/>
    <col min="4888" max="4904" width="0" style="265" hidden="1" customWidth="1"/>
    <col min="4905" max="4957" width="12.140625" style="265" customWidth="1"/>
    <col min="4958" max="5120" width="11.42578125" style="265"/>
    <col min="5121" max="5122" width="22.7109375" style="265" customWidth="1"/>
    <col min="5123" max="5142" width="10.28515625" style="265" customWidth="1"/>
    <col min="5143" max="5143" width="12.140625" style="265" customWidth="1"/>
    <col min="5144" max="5160" width="0" style="265" hidden="1" customWidth="1"/>
    <col min="5161" max="5213" width="12.140625" style="265" customWidth="1"/>
    <col min="5214" max="5376" width="11.42578125" style="265"/>
    <col min="5377" max="5378" width="22.7109375" style="265" customWidth="1"/>
    <col min="5379" max="5398" width="10.28515625" style="265" customWidth="1"/>
    <col min="5399" max="5399" width="12.140625" style="265" customWidth="1"/>
    <col min="5400" max="5416" width="0" style="265" hidden="1" customWidth="1"/>
    <col min="5417" max="5469" width="12.140625" style="265" customWidth="1"/>
    <col min="5470" max="5632" width="11.42578125" style="265"/>
    <col min="5633" max="5634" width="22.7109375" style="265" customWidth="1"/>
    <col min="5635" max="5654" width="10.28515625" style="265" customWidth="1"/>
    <col min="5655" max="5655" width="12.140625" style="265" customWidth="1"/>
    <col min="5656" max="5672" width="0" style="265" hidden="1" customWidth="1"/>
    <col min="5673" max="5725" width="12.140625" style="265" customWidth="1"/>
    <col min="5726" max="5888" width="11.42578125" style="265"/>
    <col min="5889" max="5890" width="22.7109375" style="265" customWidth="1"/>
    <col min="5891" max="5910" width="10.28515625" style="265" customWidth="1"/>
    <col min="5911" max="5911" width="12.140625" style="265" customWidth="1"/>
    <col min="5912" max="5928" width="0" style="265" hidden="1" customWidth="1"/>
    <col min="5929" max="5981" width="12.140625" style="265" customWidth="1"/>
    <col min="5982" max="6144" width="11.42578125" style="265"/>
    <col min="6145" max="6146" width="22.7109375" style="265" customWidth="1"/>
    <col min="6147" max="6166" width="10.28515625" style="265" customWidth="1"/>
    <col min="6167" max="6167" width="12.140625" style="265" customWidth="1"/>
    <col min="6168" max="6184" width="0" style="265" hidden="1" customWidth="1"/>
    <col min="6185" max="6237" width="12.140625" style="265" customWidth="1"/>
    <col min="6238" max="6400" width="11.42578125" style="265"/>
    <col min="6401" max="6402" width="22.7109375" style="265" customWidth="1"/>
    <col min="6403" max="6422" width="10.28515625" style="265" customWidth="1"/>
    <col min="6423" max="6423" width="12.140625" style="265" customWidth="1"/>
    <col min="6424" max="6440" width="0" style="265" hidden="1" customWidth="1"/>
    <col min="6441" max="6493" width="12.140625" style="265" customWidth="1"/>
    <col min="6494" max="6656" width="11.42578125" style="265"/>
    <col min="6657" max="6658" width="22.7109375" style="265" customWidth="1"/>
    <col min="6659" max="6678" width="10.28515625" style="265" customWidth="1"/>
    <col min="6679" max="6679" width="12.140625" style="265" customWidth="1"/>
    <col min="6680" max="6696" width="0" style="265" hidden="1" customWidth="1"/>
    <col min="6697" max="6749" width="12.140625" style="265" customWidth="1"/>
    <col min="6750" max="6912" width="11.42578125" style="265"/>
    <col min="6913" max="6914" width="22.7109375" style="265" customWidth="1"/>
    <col min="6915" max="6934" width="10.28515625" style="265" customWidth="1"/>
    <col min="6935" max="6935" width="12.140625" style="265" customWidth="1"/>
    <col min="6936" max="6952" width="0" style="265" hidden="1" customWidth="1"/>
    <col min="6953" max="7005" width="12.140625" style="265" customWidth="1"/>
    <col min="7006" max="7168" width="11.42578125" style="265"/>
    <col min="7169" max="7170" width="22.7109375" style="265" customWidth="1"/>
    <col min="7171" max="7190" width="10.28515625" style="265" customWidth="1"/>
    <col min="7191" max="7191" width="12.140625" style="265" customWidth="1"/>
    <col min="7192" max="7208" width="0" style="265" hidden="1" customWidth="1"/>
    <col min="7209" max="7261" width="12.140625" style="265" customWidth="1"/>
    <col min="7262" max="7424" width="11.42578125" style="265"/>
    <col min="7425" max="7426" width="22.7109375" style="265" customWidth="1"/>
    <col min="7427" max="7446" width="10.28515625" style="265" customWidth="1"/>
    <col min="7447" max="7447" width="12.140625" style="265" customWidth="1"/>
    <col min="7448" max="7464" width="0" style="265" hidden="1" customWidth="1"/>
    <col min="7465" max="7517" width="12.140625" style="265" customWidth="1"/>
    <col min="7518" max="7680" width="11.42578125" style="265"/>
    <col min="7681" max="7682" width="22.7109375" style="265" customWidth="1"/>
    <col min="7683" max="7702" width="10.28515625" style="265" customWidth="1"/>
    <col min="7703" max="7703" width="12.140625" style="265" customWidth="1"/>
    <col min="7704" max="7720" width="0" style="265" hidden="1" customWidth="1"/>
    <col min="7721" max="7773" width="12.140625" style="265" customWidth="1"/>
    <col min="7774" max="7936" width="11.42578125" style="265"/>
    <col min="7937" max="7938" width="22.7109375" style="265" customWidth="1"/>
    <col min="7939" max="7958" width="10.28515625" style="265" customWidth="1"/>
    <col min="7959" max="7959" width="12.140625" style="265" customWidth="1"/>
    <col min="7960" max="7976" width="0" style="265" hidden="1" customWidth="1"/>
    <col min="7977" max="8029" width="12.140625" style="265" customWidth="1"/>
    <col min="8030" max="8192" width="11.42578125" style="265"/>
    <col min="8193" max="8194" width="22.7109375" style="265" customWidth="1"/>
    <col min="8195" max="8214" width="10.28515625" style="265" customWidth="1"/>
    <col min="8215" max="8215" width="12.140625" style="265" customWidth="1"/>
    <col min="8216" max="8232" width="0" style="265" hidden="1" customWidth="1"/>
    <col min="8233" max="8285" width="12.140625" style="265" customWidth="1"/>
    <col min="8286" max="8448" width="11.42578125" style="265"/>
    <col min="8449" max="8450" width="22.7109375" style="265" customWidth="1"/>
    <col min="8451" max="8470" width="10.28515625" style="265" customWidth="1"/>
    <col min="8471" max="8471" width="12.140625" style="265" customWidth="1"/>
    <col min="8472" max="8488" width="0" style="265" hidden="1" customWidth="1"/>
    <col min="8489" max="8541" width="12.140625" style="265" customWidth="1"/>
    <col min="8542" max="8704" width="11.42578125" style="265"/>
    <col min="8705" max="8706" width="22.7109375" style="265" customWidth="1"/>
    <col min="8707" max="8726" width="10.28515625" style="265" customWidth="1"/>
    <col min="8727" max="8727" width="12.140625" style="265" customWidth="1"/>
    <col min="8728" max="8744" width="0" style="265" hidden="1" customWidth="1"/>
    <col min="8745" max="8797" width="12.140625" style="265" customWidth="1"/>
    <col min="8798" max="8960" width="11.42578125" style="265"/>
    <col min="8961" max="8962" width="22.7109375" style="265" customWidth="1"/>
    <col min="8963" max="8982" width="10.28515625" style="265" customWidth="1"/>
    <col min="8983" max="8983" width="12.140625" style="265" customWidth="1"/>
    <col min="8984" max="9000" width="0" style="265" hidden="1" customWidth="1"/>
    <col min="9001" max="9053" width="12.140625" style="265" customWidth="1"/>
    <col min="9054" max="9216" width="11.42578125" style="265"/>
    <col min="9217" max="9218" width="22.7109375" style="265" customWidth="1"/>
    <col min="9219" max="9238" width="10.28515625" style="265" customWidth="1"/>
    <col min="9239" max="9239" width="12.140625" style="265" customWidth="1"/>
    <col min="9240" max="9256" width="0" style="265" hidden="1" customWidth="1"/>
    <col min="9257" max="9309" width="12.140625" style="265" customWidth="1"/>
    <col min="9310" max="9472" width="11.42578125" style="265"/>
    <col min="9473" max="9474" width="22.7109375" style="265" customWidth="1"/>
    <col min="9475" max="9494" width="10.28515625" style="265" customWidth="1"/>
    <col min="9495" max="9495" width="12.140625" style="265" customWidth="1"/>
    <col min="9496" max="9512" width="0" style="265" hidden="1" customWidth="1"/>
    <col min="9513" max="9565" width="12.140625" style="265" customWidth="1"/>
    <col min="9566" max="9728" width="11.42578125" style="265"/>
    <col min="9729" max="9730" width="22.7109375" style="265" customWidth="1"/>
    <col min="9731" max="9750" width="10.28515625" style="265" customWidth="1"/>
    <col min="9751" max="9751" width="12.140625" style="265" customWidth="1"/>
    <col min="9752" max="9768" width="0" style="265" hidden="1" customWidth="1"/>
    <col min="9769" max="9821" width="12.140625" style="265" customWidth="1"/>
    <col min="9822" max="9984" width="11.42578125" style="265"/>
    <col min="9985" max="9986" width="22.7109375" style="265" customWidth="1"/>
    <col min="9987" max="10006" width="10.28515625" style="265" customWidth="1"/>
    <col min="10007" max="10007" width="12.140625" style="265" customWidth="1"/>
    <col min="10008" max="10024" width="0" style="265" hidden="1" customWidth="1"/>
    <col min="10025" max="10077" width="12.140625" style="265" customWidth="1"/>
    <col min="10078" max="10240" width="11.42578125" style="265"/>
    <col min="10241" max="10242" width="22.7109375" style="265" customWidth="1"/>
    <col min="10243" max="10262" width="10.28515625" style="265" customWidth="1"/>
    <col min="10263" max="10263" width="12.140625" style="265" customWidth="1"/>
    <col min="10264" max="10280" width="0" style="265" hidden="1" customWidth="1"/>
    <col min="10281" max="10333" width="12.140625" style="265" customWidth="1"/>
    <col min="10334" max="10496" width="11.42578125" style="265"/>
    <col min="10497" max="10498" width="22.7109375" style="265" customWidth="1"/>
    <col min="10499" max="10518" width="10.28515625" style="265" customWidth="1"/>
    <col min="10519" max="10519" width="12.140625" style="265" customWidth="1"/>
    <col min="10520" max="10536" width="0" style="265" hidden="1" customWidth="1"/>
    <col min="10537" max="10589" width="12.140625" style="265" customWidth="1"/>
    <col min="10590" max="10752" width="11.42578125" style="265"/>
    <col min="10753" max="10754" width="22.7109375" style="265" customWidth="1"/>
    <col min="10755" max="10774" width="10.28515625" style="265" customWidth="1"/>
    <col min="10775" max="10775" width="12.140625" style="265" customWidth="1"/>
    <col min="10776" max="10792" width="0" style="265" hidden="1" customWidth="1"/>
    <col min="10793" max="10845" width="12.140625" style="265" customWidth="1"/>
    <col min="10846" max="11008" width="11.42578125" style="265"/>
    <col min="11009" max="11010" width="22.7109375" style="265" customWidth="1"/>
    <col min="11011" max="11030" width="10.28515625" style="265" customWidth="1"/>
    <col min="11031" max="11031" width="12.140625" style="265" customWidth="1"/>
    <col min="11032" max="11048" width="0" style="265" hidden="1" customWidth="1"/>
    <col min="11049" max="11101" width="12.140625" style="265" customWidth="1"/>
    <col min="11102" max="11264" width="11.42578125" style="265"/>
    <col min="11265" max="11266" width="22.7109375" style="265" customWidth="1"/>
    <col min="11267" max="11286" width="10.28515625" style="265" customWidth="1"/>
    <col min="11287" max="11287" width="12.140625" style="265" customWidth="1"/>
    <col min="11288" max="11304" width="0" style="265" hidden="1" customWidth="1"/>
    <col min="11305" max="11357" width="12.140625" style="265" customWidth="1"/>
    <col min="11358" max="11520" width="11.42578125" style="265"/>
    <col min="11521" max="11522" width="22.7109375" style="265" customWidth="1"/>
    <col min="11523" max="11542" width="10.28515625" style="265" customWidth="1"/>
    <col min="11543" max="11543" width="12.140625" style="265" customWidth="1"/>
    <col min="11544" max="11560" width="0" style="265" hidden="1" customWidth="1"/>
    <col min="11561" max="11613" width="12.140625" style="265" customWidth="1"/>
    <col min="11614" max="11776" width="11.42578125" style="265"/>
    <col min="11777" max="11778" width="22.7109375" style="265" customWidth="1"/>
    <col min="11779" max="11798" width="10.28515625" style="265" customWidth="1"/>
    <col min="11799" max="11799" width="12.140625" style="265" customWidth="1"/>
    <col min="11800" max="11816" width="0" style="265" hidden="1" customWidth="1"/>
    <col min="11817" max="11869" width="12.140625" style="265" customWidth="1"/>
    <col min="11870" max="12032" width="11.42578125" style="265"/>
    <col min="12033" max="12034" width="22.7109375" style="265" customWidth="1"/>
    <col min="12035" max="12054" width="10.28515625" style="265" customWidth="1"/>
    <col min="12055" max="12055" width="12.140625" style="265" customWidth="1"/>
    <col min="12056" max="12072" width="0" style="265" hidden="1" customWidth="1"/>
    <col min="12073" max="12125" width="12.140625" style="265" customWidth="1"/>
    <col min="12126" max="12288" width="11.42578125" style="265"/>
    <col min="12289" max="12290" width="22.7109375" style="265" customWidth="1"/>
    <col min="12291" max="12310" width="10.28515625" style="265" customWidth="1"/>
    <col min="12311" max="12311" width="12.140625" style="265" customWidth="1"/>
    <col min="12312" max="12328" width="0" style="265" hidden="1" customWidth="1"/>
    <col min="12329" max="12381" width="12.140625" style="265" customWidth="1"/>
    <col min="12382" max="12544" width="11.42578125" style="265"/>
    <col min="12545" max="12546" width="22.7109375" style="265" customWidth="1"/>
    <col min="12547" max="12566" width="10.28515625" style="265" customWidth="1"/>
    <col min="12567" max="12567" width="12.140625" style="265" customWidth="1"/>
    <col min="12568" max="12584" width="0" style="265" hidden="1" customWidth="1"/>
    <col min="12585" max="12637" width="12.140625" style="265" customWidth="1"/>
    <col min="12638" max="12800" width="11.42578125" style="265"/>
    <col min="12801" max="12802" width="22.7109375" style="265" customWidth="1"/>
    <col min="12803" max="12822" width="10.28515625" style="265" customWidth="1"/>
    <col min="12823" max="12823" width="12.140625" style="265" customWidth="1"/>
    <col min="12824" max="12840" width="0" style="265" hidden="1" customWidth="1"/>
    <col min="12841" max="12893" width="12.140625" style="265" customWidth="1"/>
    <col min="12894" max="13056" width="11.42578125" style="265"/>
    <col min="13057" max="13058" width="22.7109375" style="265" customWidth="1"/>
    <col min="13059" max="13078" width="10.28515625" style="265" customWidth="1"/>
    <col min="13079" max="13079" width="12.140625" style="265" customWidth="1"/>
    <col min="13080" max="13096" width="0" style="265" hidden="1" customWidth="1"/>
    <col min="13097" max="13149" width="12.140625" style="265" customWidth="1"/>
    <col min="13150" max="13312" width="11.42578125" style="265"/>
    <col min="13313" max="13314" width="22.7109375" style="265" customWidth="1"/>
    <col min="13315" max="13334" width="10.28515625" style="265" customWidth="1"/>
    <col min="13335" max="13335" width="12.140625" style="265" customWidth="1"/>
    <col min="13336" max="13352" width="0" style="265" hidden="1" customWidth="1"/>
    <col min="13353" max="13405" width="12.140625" style="265" customWidth="1"/>
    <col min="13406" max="13568" width="11.42578125" style="265"/>
    <col min="13569" max="13570" width="22.7109375" style="265" customWidth="1"/>
    <col min="13571" max="13590" width="10.28515625" style="265" customWidth="1"/>
    <col min="13591" max="13591" width="12.140625" style="265" customWidth="1"/>
    <col min="13592" max="13608" width="0" style="265" hidden="1" customWidth="1"/>
    <col min="13609" max="13661" width="12.140625" style="265" customWidth="1"/>
    <col min="13662" max="13824" width="11.42578125" style="265"/>
    <col min="13825" max="13826" width="22.7109375" style="265" customWidth="1"/>
    <col min="13827" max="13846" width="10.28515625" style="265" customWidth="1"/>
    <col min="13847" max="13847" width="12.140625" style="265" customWidth="1"/>
    <col min="13848" max="13864" width="0" style="265" hidden="1" customWidth="1"/>
    <col min="13865" max="13917" width="12.140625" style="265" customWidth="1"/>
    <col min="13918" max="14080" width="11.42578125" style="265"/>
    <col min="14081" max="14082" width="22.7109375" style="265" customWidth="1"/>
    <col min="14083" max="14102" width="10.28515625" style="265" customWidth="1"/>
    <col min="14103" max="14103" width="12.140625" style="265" customWidth="1"/>
    <col min="14104" max="14120" width="0" style="265" hidden="1" customWidth="1"/>
    <col min="14121" max="14173" width="12.140625" style="265" customWidth="1"/>
    <col min="14174" max="14336" width="11.42578125" style="265"/>
    <col min="14337" max="14338" width="22.7109375" style="265" customWidth="1"/>
    <col min="14339" max="14358" width="10.28515625" style="265" customWidth="1"/>
    <col min="14359" max="14359" width="12.140625" style="265" customWidth="1"/>
    <col min="14360" max="14376" width="0" style="265" hidden="1" customWidth="1"/>
    <col min="14377" max="14429" width="12.140625" style="265" customWidth="1"/>
    <col min="14430" max="14592" width="11.42578125" style="265"/>
    <col min="14593" max="14594" width="22.7109375" style="265" customWidth="1"/>
    <col min="14595" max="14614" width="10.28515625" style="265" customWidth="1"/>
    <col min="14615" max="14615" width="12.140625" style="265" customWidth="1"/>
    <col min="14616" max="14632" width="0" style="265" hidden="1" customWidth="1"/>
    <col min="14633" max="14685" width="12.140625" style="265" customWidth="1"/>
    <col min="14686" max="14848" width="11.42578125" style="265"/>
    <col min="14849" max="14850" width="22.7109375" style="265" customWidth="1"/>
    <col min="14851" max="14870" width="10.28515625" style="265" customWidth="1"/>
    <col min="14871" max="14871" width="12.140625" style="265" customWidth="1"/>
    <col min="14872" max="14888" width="0" style="265" hidden="1" customWidth="1"/>
    <col min="14889" max="14941" width="12.140625" style="265" customWidth="1"/>
    <col min="14942" max="15104" width="11.42578125" style="265"/>
    <col min="15105" max="15106" width="22.7109375" style="265" customWidth="1"/>
    <col min="15107" max="15126" width="10.28515625" style="265" customWidth="1"/>
    <col min="15127" max="15127" width="12.140625" style="265" customWidth="1"/>
    <col min="15128" max="15144" width="0" style="265" hidden="1" customWidth="1"/>
    <col min="15145" max="15197" width="12.140625" style="265" customWidth="1"/>
    <col min="15198" max="15360" width="11.42578125" style="265"/>
    <col min="15361" max="15362" width="22.7109375" style="265" customWidth="1"/>
    <col min="15363" max="15382" width="10.28515625" style="265" customWidth="1"/>
    <col min="15383" max="15383" width="12.140625" style="265" customWidth="1"/>
    <col min="15384" max="15400" width="0" style="265" hidden="1" customWidth="1"/>
    <col min="15401" max="15453" width="12.140625" style="265" customWidth="1"/>
    <col min="15454" max="15616" width="11.42578125" style="265"/>
    <col min="15617" max="15618" width="22.7109375" style="265" customWidth="1"/>
    <col min="15619" max="15638" width="10.28515625" style="265" customWidth="1"/>
    <col min="15639" max="15639" width="12.140625" style="265" customWidth="1"/>
    <col min="15640" max="15656" width="0" style="265" hidden="1" customWidth="1"/>
    <col min="15657" max="15709" width="12.140625" style="265" customWidth="1"/>
    <col min="15710" max="15872" width="11.42578125" style="265"/>
    <col min="15873" max="15874" width="22.7109375" style="265" customWidth="1"/>
    <col min="15875" max="15894" width="10.28515625" style="265" customWidth="1"/>
    <col min="15895" max="15895" width="12.140625" style="265" customWidth="1"/>
    <col min="15896" max="15912" width="0" style="265" hidden="1" customWidth="1"/>
    <col min="15913" max="15965" width="12.140625" style="265" customWidth="1"/>
    <col min="15966" max="16128" width="11.42578125" style="265"/>
    <col min="16129" max="16130" width="22.7109375" style="265" customWidth="1"/>
    <col min="16131" max="16150" width="10.28515625" style="265" customWidth="1"/>
    <col min="16151" max="16151" width="12.140625" style="265" customWidth="1"/>
    <col min="16152" max="16168" width="0" style="265" hidden="1" customWidth="1"/>
    <col min="16169" max="16221" width="12.140625" style="265" customWidth="1"/>
    <col min="16222" max="16384" width="11.42578125" style="26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6"/>
      <c r="AL1" s="6"/>
      <c r="AM1" s="6"/>
      <c r="AN1" s="6"/>
    </row>
    <row r="2" spans="1:100" s="3" customFormat="1" ht="12.75" customHeight="1" x14ac:dyDescent="0.2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6"/>
      <c r="AL2" s="6"/>
      <c r="AM2" s="6"/>
      <c r="AN2" s="6"/>
    </row>
    <row r="3" spans="1:100" s="3" customFormat="1" ht="12.75" customHeight="1" x14ac:dyDescent="0.2">
      <c r="A3" s="1" t="str">
        <f>CONCATENATE("ESTABLECIMIENTO: ",[2]NOMBRE!B3," - ","( ",[2]NOMBRE!C3,[2]NOMBRE!D3,[2]NOMBRE!E3,[2]NOMBRE!F3,[2]NOMBRE!G3," )")</f>
        <v>ESTABLECIMIENTO: HOSPITAL DE LINARES  - ( 16108 )</v>
      </c>
      <c r="B3" s="2"/>
      <c r="C3" s="2"/>
      <c r="D3" s="7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6"/>
      <c r="AL3" s="6"/>
      <c r="AM3" s="6"/>
      <c r="AN3" s="6"/>
    </row>
    <row r="4" spans="1:100" s="3" customFormat="1" ht="12.75" customHeight="1" x14ac:dyDescent="0.2">
      <c r="A4" s="1" t="str">
        <f>CONCATENATE("MES: ",[2]NOMBRE!B6," - ","( ",[2]NOMBRE!C6,[2]NOMBRE!D6,"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6"/>
      <c r="AL4" s="6"/>
      <c r="AM4" s="6"/>
      <c r="AN4" s="6"/>
    </row>
    <row r="5" spans="1:100" s="3" customFormat="1" ht="12.75" customHeight="1" x14ac:dyDescent="0.2">
      <c r="A5" s="1" t="str">
        <f>CONCATENATE("AÑO: ",[2]NOMBRE!B7)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6"/>
      <c r="AL5" s="6"/>
      <c r="AM5" s="6"/>
      <c r="AN5" s="6"/>
    </row>
    <row r="6" spans="1:100" s="11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8"/>
      <c r="W6" s="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</row>
    <row r="7" spans="1:100" s="11" customFormat="1" ht="45" customHeight="1" x14ac:dyDescent="0.2">
      <c r="A7" s="12" t="s">
        <v>2</v>
      </c>
      <c r="B7" s="13"/>
      <c r="C7" s="13"/>
      <c r="D7" s="14"/>
      <c r="E7" s="15"/>
      <c r="F7" s="16"/>
      <c r="G7" s="16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</row>
    <row r="8" spans="1:100" s="11" customFormat="1" ht="12.75" x14ac:dyDescent="0.2">
      <c r="A8" s="338" t="s">
        <v>3</v>
      </c>
      <c r="B8" s="339"/>
      <c r="C8" s="342" t="s">
        <v>4</v>
      </c>
      <c r="D8" s="344" t="s">
        <v>5</v>
      </c>
      <c r="E8" s="345"/>
      <c r="F8" s="345"/>
      <c r="G8" s="345"/>
      <c r="H8" s="346"/>
      <c r="I8" s="18"/>
      <c r="J8" s="20"/>
      <c r="K8" s="347"/>
      <c r="L8" s="347"/>
      <c r="M8" s="348"/>
      <c r="N8" s="21"/>
      <c r="O8" s="21"/>
      <c r="P8" s="21"/>
      <c r="Q8" s="21"/>
      <c r="R8" s="21"/>
      <c r="S8" s="21"/>
      <c r="T8" s="21"/>
      <c r="U8" s="21"/>
      <c r="V8" s="21"/>
      <c r="W8" s="21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</row>
    <row r="9" spans="1:100" s="11" customFormat="1" ht="27.75" customHeight="1" x14ac:dyDescent="0.2">
      <c r="A9" s="340"/>
      <c r="B9" s="341"/>
      <c r="C9" s="343"/>
      <c r="D9" s="22" t="s">
        <v>6</v>
      </c>
      <c r="E9" s="23" t="s">
        <v>7</v>
      </c>
      <c r="F9" s="23" t="s">
        <v>8</v>
      </c>
      <c r="G9" s="23" t="s">
        <v>9</v>
      </c>
      <c r="H9" s="24" t="s">
        <v>10</v>
      </c>
      <c r="I9" s="25"/>
      <c r="J9" s="20"/>
      <c r="K9" s="20"/>
      <c r="L9" s="20"/>
      <c r="M9" s="348"/>
      <c r="N9" s="21"/>
      <c r="O9" s="21"/>
      <c r="P9" s="21"/>
      <c r="Q9" s="21"/>
      <c r="R9" s="21"/>
      <c r="S9" s="21"/>
      <c r="T9" s="21"/>
      <c r="U9" s="21"/>
      <c r="V9" s="21"/>
      <c r="W9" s="2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</row>
    <row r="10" spans="1:100" s="11" customFormat="1" ht="15.95" customHeight="1" x14ac:dyDescent="0.2">
      <c r="A10" s="350" t="s">
        <v>11</v>
      </c>
      <c r="B10" s="351"/>
      <c r="C10" s="26">
        <f>SUM(D10:H10)</f>
        <v>0</v>
      </c>
      <c r="D10" s="27"/>
      <c r="E10" s="28"/>
      <c r="F10" s="29"/>
      <c r="G10" s="30"/>
      <c r="H10" s="31"/>
      <c r="I10" s="32"/>
      <c r="J10" s="21"/>
      <c r="K10" s="21"/>
      <c r="L10" s="21"/>
      <c r="M10" s="21"/>
      <c r="N10" s="21"/>
      <c r="O10" s="21"/>
      <c r="P10" s="21"/>
      <c r="Q10" s="10"/>
      <c r="R10" s="10"/>
      <c r="S10" s="10"/>
      <c r="T10" s="10"/>
      <c r="U10" s="10"/>
      <c r="V10" s="10"/>
      <c r="X10" s="10"/>
      <c r="Y10" s="10"/>
      <c r="Z10" s="10"/>
      <c r="AA10" s="10"/>
      <c r="AB10" s="10"/>
      <c r="AC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</row>
    <row r="11" spans="1:100" s="11" customFormat="1" ht="15.95" customHeight="1" x14ac:dyDescent="0.2">
      <c r="A11" s="352" t="s">
        <v>12</v>
      </c>
      <c r="B11" s="352"/>
      <c r="C11" s="33">
        <f>SUM(D11:H11)</f>
        <v>0</v>
      </c>
      <c r="D11" s="34"/>
      <c r="E11" s="35"/>
      <c r="F11" s="36"/>
      <c r="G11" s="37"/>
      <c r="H11" s="38"/>
      <c r="I11" s="32"/>
      <c r="J11" s="21"/>
      <c r="K11" s="21"/>
      <c r="L11" s="21"/>
      <c r="M11" s="21"/>
      <c r="N11" s="21"/>
      <c r="O11" s="21"/>
      <c r="P11" s="21"/>
      <c r="Q11" s="10"/>
      <c r="R11" s="10"/>
      <c r="S11" s="10"/>
      <c r="T11" s="10"/>
      <c r="U11" s="10"/>
      <c r="V11" s="10"/>
      <c r="X11" s="39" t="str">
        <f>IF(C10&lt;C11," Total Gestantes es menor que primigestas","")</f>
        <v/>
      </c>
      <c r="Y11" s="39" t="str">
        <f>IF(D10&lt;D11," Total Gestantes(-15a) es menor que primigestas","")</f>
        <v/>
      </c>
      <c r="Z11" s="39" t="str">
        <f>IF(E10&lt;E11," Total Gestantes(15-19) es menor que primigestas","")</f>
        <v/>
      </c>
      <c r="AA11" s="39" t="str">
        <f>IF(F10&lt;F11," Total Gestantes(20-34a) es menor que primigestas","")</f>
        <v/>
      </c>
      <c r="AB11" s="39" t="str">
        <f>IF(G10&lt;G11," Total Gestantes(35-44a) es menor que primigestas","")</f>
        <v/>
      </c>
      <c r="AC11" s="39" t="str">
        <f>IF(H10&lt;H11," Total Gestantes(45-64a) es menor que primigestas","")</f>
        <v/>
      </c>
      <c r="AD11" s="40">
        <f t="shared" ref="AD11:AI11" si="0">IF(C10&lt;C11,1,0)</f>
        <v>0</v>
      </c>
      <c r="AE11" s="40">
        <f t="shared" si="0"/>
        <v>0</v>
      </c>
      <c r="AF11" s="40">
        <f t="shared" si="0"/>
        <v>0</v>
      </c>
      <c r="AG11" s="40">
        <f t="shared" si="0"/>
        <v>0</v>
      </c>
      <c r="AH11" s="40">
        <f t="shared" si="0"/>
        <v>0</v>
      </c>
      <c r="AI11" s="40">
        <f t="shared" si="0"/>
        <v>0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</row>
    <row r="12" spans="1:100" s="11" customFormat="1" ht="15.95" customHeight="1" x14ac:dyDescent="0.2">
      <c r="A12" s="353" t="s">
        <v>13</v>
      </c>
      <c r="B12" s="354"/>
      <c r="C12" s="33">
        <f>SUM(D12:H12)</f>
        <v>0</v>
      </c>
      <c r="D12" s="34"/>
      <c r="E12" s="35"/>
      <c r="F12" s="36"/>
      <c r="G12" s="37"/>
      <c r="H12" s="38"/>
      <c r="I12" s="32"/>
      <c r="J12" s="21"/>
      <c r="K12" s="21"/>
      <c r="L12" s="21"/>
      <c r="M12" s="21"/>
      <c r="N12" s="21"/>
      <c r="O12" s="21"/>
      <c r="P12" s="21"/>
      <c r="Q12" s="10"/>
      <c r="R12" s="10"/>
      <c r="S12" s="10"/>
      <c r="T12" s="10"/>
      <c r="U12" s="10"/>
      <c r="V12" s="10"/>
      <c r="X12" s="39" t="str">
        <f>IF(C10&lt;C12," Total Gestantes es menor que ingresos antes14sem.","")</f>
        <v/>
      </c>
      <c r="Y12" s="39" t="str">
        <f>IF(D10&lt;D12," Total Gestantes(-15a) es menor que ingresos antes14sem.","")</f>
        <v/>
      </c>
      <c r="Z12" s="39" t="str">
        <f>IF(E10&lt;E12," Total Gestantes(15-19) es menor que ingresos antes14sem.","")</f>
        <v/>
      </c>
      <c r="AA12" s="39" t="str">
        <f>IF(F10&lt;F12," Total Gestantes(20-34a) es menor que ingresos antes14sem.","")</f>
        <v/>
      </c>
      <c r="AB12" s="39" t="str">
        <f>IF(G10&lt;G12," Total Gestantes(35-44a) es menor que ingresos antes14sem.","")</f>
        <v/>
      </c>
      <c r="AC12" s="39" t="str">
        <f>IF(H10&lt;H12," Total Gestantes(45-64a) es menor que ingresos antes14sem.","")</f>
        <v/>
      </c>
      <c r="AD12" s="40">
        <f t="shared" ref="AD12:AI12" si="1">IF(C10&lt;C12,1,0)</f>
        <v>0</v>
      </c>
      <c r="AE12" s="40">
        <f t="shared" si="1"/>
        <v>0</v>
      </c>
      <c r="AF12" s="40">
        <f t="shared" si="1"/>
        <v>0</v>
      </c>
      <c r="AG12" s="40">
        <f t="shared" si="1"/>
        <v>0</v>
      </c>
      <c r="AH12" s="40">
        <f t="shared" si="1"/>
        <v>0</v>
      </c>
      <c r="AI12" s="40">
        <f t="shared" si="1"/>
        <v>0</v>
      </c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</row>
    <row r="13" spans="1:100" s="11" customFormat="1" ht="15.95" customHeight="1" x14ac:dyDescent="0.2">
      <c r="A13" s="353" t="s">
        <v>14</v>
      </c>
      <c r="B13" s="354"/>
      <c r="C13" s="33">
        <f>SUM(D13:H13)</f>
        <v>0</v>
      </c>
      <c r="D13" s="34"/>
      <c r="E13" s="35"/>
      <c r="F13" s="36"/>
      <c r="G13" s="37"/>
      <c r="H13" s="38"/>
      <c r="I13" s="32"/>
      <c r="J13" s="21"/>
      <c r="K13" s="21"/>
      <c r="L13" s="21"/>
      <c r="M13" s="21"/>
      <c r="N13" s="21"/>
      <c r="O13" s="21"/>
      <c r="P13" s="21"/>
      <c r="Q13" s="10"/>
      <c r="R13" s="10"/>
      <c r="S13" s="10"/>
      <c r="T13" s="10"/>
      <c r="U13" s="10"/>
      <c r="V13" s="10"/>
      <c r="X13" s="39" t="str">
        <f>IF(C10&lt;C13," Total Gestantes es menor que gest.con ecograf.","")</f>
        <v/>
      </c>
      <c r="Y13" s="39" t="str">
        <f>IF(D10&lt;D13," Total Gestantes(-15a) es menor que gest.con ecograf.","")</f>
        <v/>
      </c>
      <c r="Z13" s="39" t="str">
        <f>IF(E10&lt;E13," Total Gestantes(15-19) es menor que gest.con ecograf.","")</f>
        <v/>
      </c>
      <c r="AA13" s="39" t="str">
        <f>IF(F10&lt;F13," Total Gestantes(20-34a) es menor que gest.con ecograf.","")</f>
        <v/>
      </c>
      <c r="AB13" s="39" t="str">
        <f>IF(G10&lt;G13," Total Gestantes(35-44a) es menor que gest.con ecograf.","")</f>
        <v/>
      </c>
      <c r="AC13" s="39" t="str">
        <f>IF(H10&lt;H13," Total Gestantes(45-64a) es menor que gest.con ecograf.","")</f>
        <v/>
      </c>
      <c r="AD13" s="40">
        <f t="shared" ref="AD13:AI13" si="2">IF(C10&lt;C13,1,0)</f>
        <v>0</v>
      </c>
      <c r="AE13" s="40">
        <f t="shared" si="2"/>
        <v>0</v>
      </c>
      <c r="AF13" s="40">
        <f t="shared" si="2"/>
        <v>0</v>
      </c>
      <c r="AG13" s="40">
        <f t="shared" si="2"/>
        <v>0</v>
      </c>
      <c r="AH13" s="40">
        <f t="shared" si="2"/>
        <v>0</v>
      </c>
      <c r="AI13" s="40">
        <f t="shared" si="2"/>
        <v>0</v>
      </c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</row>
    <row r="14" spans="1:100" s="11" customFormat="1" ht="15.95" customHeight="1" x14ac:dyDescent="0.2">
      <c r="A14" s="353" t="s">
        <v>15</v>
      </c>
      <c r="B14" s="354"/>
      <c r="C14" s="33">
        <f>SUM(D14:H14)</f>
        <v>0</v>
      </c>
      <c r="D14" s="34"/>
      <c r="E14" s="35"/>
      <c r="F14" s="36"/>
      <c r="G14" s="37"/>
      <c r="H14" s="38"/>
      <c r="I14" s="32"/>
      <c r="J14" s="21"/>
      <c r="K14" s="21"/>
      <c r="L14" s="21"/>
      <c r="M14" s="21"/>
      <c r="N14" s="21"/>
      <c r="O14" s="21"/>
      <c r="P14" s="21"/>
      <c r="Q14" s="10"/>
      <c r="R14" s="10"/>
      <c r="S14" s="10"/>
      <c r="T14" s="10"/>
      <c r="U14" s="10"/>
      <c r="V14" s="10"/>
      <c r="X14" s="39" t="str">
        <f>IF(C10&lt;C14," Total Gestantes es menor que gest.con apl.eval.","")</f>
        <v/>
      </c>
      <c r="Y14" s="39" t="str">
        <f>IF(D10&lt;D14," Total Gestantes(-15a) es menor que gest.con apl.eval.","")</f>
        <v/>
      </c>
      <c r="Z14" s="39" t="str">
        <f>IF(E10&lt;E14," Total Gestantes(15-19) es menor que gest.con apl.eval.","")</f>
        <v/>
      </c>
      <c r="AA14" s="39" t="str">
        <f>IF(F10&lt;F14," Total Gestantes(20-34a) es menor que gest.con apl.eval.","")</f>
        <v/>
      </c>
      <c r="AB14" s="39" t="str">
        <f>IF(G10&lt;G14," Total Gestantes(35-44a) es menor que gest.con apl.eval.","")</f>
        <v/>
      </c>
      <c r="AC14" s="39" t="str">
        <f>IF(H10&lt;H14," Total Gestantes(45-64a) es menor que gest.con apl.eval.","")</f>
        <v/>
      </c>
      <c r="AD14" s="40">
        <f t="shared" ref="AD14:AI14" si="3">IF(C10&lt;C14,1,0)</f>
        <v>0</v>
      </c>
      <c r="AE14" s="40">
        <f t="shared" si="3"/>
        <v>0</v>
      </c>
      <c r="AF14" s="40">
        <f t="shared" si="3"/>
        <v>0</v>
      </c>
      <c r="AG14" s="40">
        <f t="shared" si="3"/>
        <v>0</v>
      </c>
      <c r="AH14" s="40">
        <f t="shared" si="3"/>
        <v>0</v>
      </c>
      <c r="AI14" s="40">
        <f t="shared" si="3"/>
        <v>0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11" customFormat="1" ht="15.95" customHeight="1" x14ac:dyDescent="0.2">
      <c r="A15" s="355" t="s">
        <v>16</v>
      </c>
      <c r="B15" s="356"/>
      <c r="C15" s="41"/>
      <c r="D15" s="42"/>
      <c r="E15" s="43"/>
      <c r="F15" s="44"/>
      <c r="G15" s="45"/>
      <c r="H15" s="46"/>
      <c r="I15" s="47"/>
      <c r="J15" s="21"/>
      <c r="K15" s="21"/>
      <c r="L15" s="21"/>
      <c r="M15" s="21"/>
      <c r="N15" s="21"/>
      <c r="O15" s="21"/>
      <c r="P15" s="21"/>
      <c r="Q15" s="10"/>
      <c r="R15" s="10"/>
      <c r="S15" s="10"/>
      <c r="T15" s="10"/>
      <c r="U15" s="10"/>
      <c r="V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s="11" customFormat="1" ht="30" customHeight="1" x14ac:dyDescent="0.2">
      <c r="A16" s="12" t="s">
        <v>17</v>
      </c>
      <c r="B16" s="48"/>
      <c r="C16" s="49"/>
      <c r="D16" s="50"/>
      <c r="E16" s="51"/>
      <c r="F16" s="52"/>
      <c r="G16" s="53"/>
      <c r="H16" s="53"/>
      <c r="I16" s="21"/>
      <c r="J16" s="21"/>
      <c r="K16" s="21"/>
      <c r="L16" s="21"/>
      <c r="M16" s="21"/>
      <c r="N16" s="21"/>
      <c r="O16" s="21"/>
      <c r="P16" s="21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</row>
    <row r="17" spans="1:100" s="11" customFormat="1" ht="12.75" x14ac:dyDescent="0.2">
      <c r="A17" s="338" t="s">
        <v>18</v>
      </c>
      <c r="B17" s="339"/>
      <c r="C17" s="342" t="s">
        <v>4</v>
      </c>
      <c r="D17" s="344" t="s">
        <v>5</v>
      </c>
      <c r="E17" s="345"/>
      <c r="F17" s="345"/>
      <c r="G17" s="345"/>
      <c r="H17" s="346"/>
      <c r="I17" s="18"/>
      <c r="J17" s="20"/>
      <c r="K17" s="347"/>
      <c r="L17" s="347"/>
      <c r="M17" s="348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</row>
    <row r="18" spans="1:100" s="11" customFormat="1" ht="21" x14ac:dyDescent="0.2">
      <c r="A18" s="340"/>
      <c r="B18" s="341"/>
      <c r="C18" s="343"/>
      <c r="D18" s="22" t="s">
        <v>6</v>
      </c>
      <c r="E18" s="23" t="s">
        <v>7</v>
      </c>
      <c r="F18" s="23" t="s">
        <v>8</v>
      </c>
      <c r="G18" s="23" t="s">
        <v>9</v>
      </c>
      <c r="H18" s="24" t="s">
        <v>10</v>
      </c>
      <c r="I18" s="25"/>
      <c r="J18" s="20"/>
      <c r="K18" s="20"/>
      <c r="L18" s="20"/>
      <c r="M18" s="348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</row>
    <row r="19" spans="1:100" s="11" customFormat="1" ht="15.95" customHeight="1" x14ac:dyDescent="0.2">
      <c r="A19" s="349" t="s">
        <v>19</v>
      </c>
      <c r="B19" s="349"/>
      <c r="C19" s="54">
        <f t="shared" ref="C19:C28" si="4">SUM(D19:H19)</f>
        <v>0</v>
      </c>
      <c r="D19" s="55">
        <f>SUM(D20:D28)</f>
        <v>0</v>
      </c>
      <c r="E19" s="56">
        <f>SUM(E20:E28)</f>
        <v>0</v>
      </c>
      <c r="F19" s="57">
        <f>SUM(F20:F28)</f>
        <v>0</v>
      </c>
      <c r="G19" s="57">
        <f>SUM(G20:G28)</f>
        <v>0</v>
      </c>
      <c r="H19" s="58">
        <f>SUM(H20:H28)</f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11" customFormat="1" ht="15.95" customHeight="1" x14ac:dyDescent="0.2">
      <c r="A20" s="59" t="s">
        <v>20</v>
      </c>
      <c r="B20" s="60"/>
      <c r="C20" s="61">
        <f t="shared" si="4"/>
        <v>0</v>
      </c>
      <c r="D20" s="62"/>
      <c r="E20" s="63"/>
      <c r="F20" s="64"/>
      <c r="G20" s="65"/>
      <c r="H20" s="66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</row>
    <row r="21" spans="1:100" s="11" customFormat="1" ht="15.95" customHeight="1" x14ac:dyDescent="0.2">
      <c r="A21" s="357" t="s">
        <v>21</v>
      </c>
      <c r="B21" s="67" t="s">
        <v>22</v>
      </c>
      <c r="C21" s="68">
        <f t="shared" si="4"/>
        <v>0</v>
      </c>
      <c r="D21" s="69"/>
      <c r="E21" s="70"/>
      <c r="F21" s="71"/>
      <c r="G21" s="72"/>
      <c r="H21" s="73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</row>
    <row r="22" spans="1:100" s="11" customFormat="1" ht="15.95" customHeight="1" x14ac:dyDescent="0.2">
      <c r="A22" s="358"/>
      <c r="B22" s="74" t="s">
        <v>23</v>
      </c>
      <c r="C22" s="75">
        <f t="shared" si="4"/>
        <v>0</v>
      </c>
      <c r="D22" s="76"/>
      <c r="E22" s="77"/>
      <c r="F22" s="78"/>
      <c r="G22" s="79"/>
      <c r="H22" s="8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</row>
    <row r="23" spans="1:100" s="11" customFormat="1" ht="15.95" customHeight="1" x14ac:dyDescent="0.2">
      <c r="A23" s="358"/>
      <c r="B23" s="74" t="s">
        <v>24</v>
      </c>
      <c r="C23" s="75">
        <f t="shared" si="4"/>
        <v>0</v>
      </c>
      <c r="D23" s="76"/>
      <c r="E23" s="77"/>
      <c r="F23" s="78"/>
      <c r="G23" s="79"/>
      <c r="H23" s="8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</row>
    <row r="24" spans="1:100" s="11" customFormat="1" ht="15.95" customHeight="1" x14ac:dyDescent="0.2">
      <c r="A24" s="359"/>
      <c r="B24" s="74" t="s">
        <v>25</v>
      </c>
      <c r="C24" s="81">
        <f t="shared" si="4"/>
        <v>0</v>
      </c>
      <c r="D24" s="82"/>
      <c r="E24" s="83"/>
      <c r="F24" s="84"/>
      <c r="G24" s="85"/>
      <c r="H24" s="8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11" customFormat="1" ht="15.95" customHeight="1" x14ac:dyDescent="0.2">
      <c r="A25" s="359"/>
      <c r="B25" s="87" t="s">
        <v>26</v>
      </c>
      <c r="C25" s="81">
        <f t="shared" si="4"/>
        <v>0</v>
      </c>
      <c r="D25" s="82"/>
      <c r="E25" s="83"/>
      <c r="F25" s="84"/>
      <c r="G25" s="85"/>
      <c r="H25" s="8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</row>
    <row r="26" spans="1:100" s="11" customFormat="1" ht="15.95" customHeight="1" x14ac:dyDescent="0.2">
      <c r="A26" s="357" t="s">
        <v>27</v>
      </c>
      <c r="B26" s="88" t="s">
        <v>28</v>
      </c>
      <c r="C26" s="89">
        <f t="shared" si="4"/>
        <v>0</v>
      </c>
      <c r="D26" s="90"/>
      <c r="E26" s="91"/>
      <c r="F26" s="92"/>
      <c r="G26" s="93"/>
      <c r="H26" s="94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</row>
    <row r="27" spans="1:100" s="11" customFormat="1" ht="15.95" customHeight="1" x14ac:dyDescent="0.2">
      <c r="A27" s="360"/>
      <c r="B27" s="95" t="s">
        <v>29</v>
      </c>
      <c r="C27" s="96">
        <f t="shared" si="4"/>
        <v>0</v>
      </c>
      <c r="D27" s="97"/>
      <c r="E27" s="98"/>
      <c r="F27" s="99"/>
      <c r="G27" s="100"/>
      <c r="H27" s="10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</row>
    <row r="28" spans="1:100" s="11" customFormat="1" ht="15.95" customHeight="1" x14ac:dyDescent="0.2">
      <c r="A28" s="344" t="s">
        <v>30</v>
      </c>
      <c r="B28" s="346"/>
      <c r="C28" s="96">
        <f t="shared" si="4"/>
        <v>0</v>
      </c>
      <c r="D28" s="97"/>
      <c r="E28" s="98"/>
      <c r="F28" s="99"/>
      <c r="G28" s="100"/>
      <c r="H28" s="10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</row>
    <row r="29" spans="1:100" s="11" customFormat="1" ht="30" customHeight="1" x14ac:dyDescent="0.2">
      <c r="A29" s="102" t="s">
        <v>31</v>
      </c>
      <c r="B29" s="16"/>
      <c r="C29" s="16"/>
      <c r="D29" s="16"/>
      <c r="E29" s="16"/>
      <c r="F29" s="16"/>
      <c r="G29" s="16"/>
      <c r="H29" s="10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53"/>
      <c r="T29" s="53"/>
      <c r="U29" s="16"/>
      <c r="V29" s="104"/>
      <c r="W29" s="104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</row>
    <row r="30" spans="1:100" s="11" customFormat="1" ht="17.100000000000001" customHeight="1" x14ac:dyDescent="0.2">
      <c r="A30" s="105"/>
      <c r="B30" s="158" t="s">
        <v>32</v>
      </c>
      <c r="C30" s="107"/>
      <c r="D30" s="107"/>
      <c r="E30" s="107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53"/>
      <c r="T30" s="53"/>
      <c r="U30" s="108"/>
      <c r="V30" s="3"/>
      <c r="W30" s="3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</row>
    <row r="31" spans="1:100" s="11" customFormat="1" ht="15.95" customHeight="1" x14ac:dyDescent="0.2">
      <c r="A31" s="109" t="s">
        <v>33</v>
      </c>
      <c r="B31" s="110"/>
      <c r="C31" s="111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53"/>
      <c r="T31" s="53"/>
      <c r="U31" s="108"/>
      <c r="V31" s="3"/>
      <c r="W31" s="3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</row>
    <row r="32" spans="1:100" s="11" customFormat="1" ht="30" customHeight="1" x14ac:dyDescent="0.2">
      <c r="A32" s="102" t="s">
        <v>34</v>
      </c>
      <c r="B32" s="112"/>
      <c r="C32" s="112"/>
      <c r="D32" s="112"/>
      <c r="E32" s="112"/>
      <c r="F32" s="113"/>
      <c r="G32" s="114"/>
      <c r="H32" s="114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7"/>
      <c r="W32" s="17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11" customFormat="1" ht="17.100000000000001" customHeight="1" x14ac:dyDescent="0.2">
      <c r="A33" s="361" t="s">
        <v>35</v>
      </c>
      <c r="B33" s="362"/>
      <c r="C33" s="158" t="s">
        <v>33</v>
      </c>
      <c r="D33" s="22" t="s">
        <v>36</v>
      </c>
      <c r="E33" s="115" t="s">
        <v>37</v>
      </c>
      <c r="F33" s="116"/>
      <c r="G33" s="117"/>
      <c r="H33" s="108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21"/>
      <c r="W33" s="21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</row>
    <row r="34" spans="1:100" s="11" customFormat="1" ht="15.95" customHeight="1" x14ac:dyDescent="0.2">
      <c r="A34" s="363" t="s">
        <v>38</v>
      </c>
      <c r="B34" s="364"/>
      <c r="C34" s="96">
        <f>SUM(D34:E34)</f>
        <v>0</v>
      </c>
      <c r="D34" s="118"/>
      <c r="E34" s="119"/>
      <c r="F34" s="116"/>
      <c r="G34" s="117"/>
      <c r="H34" s="108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21"/>
      <c r="W34" s="2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</row>
    <row r="35" spans="1:100" s="11" customFormat="1" ht="30" customHeight="1" x14ac:dyDescent="0.2">
      <c r="A35" s="102" t="s">
        <v>39</v>
      </c>
      <c r="B35" s="112"/>
      <c r="C35" s="112"/>
      <c r="D35" s="112"/>
      <c r="E35" s="112"/>
      <c r="F35" s="113"/>
      <c r="G35" s="114"/>
      <c r="H35" s="114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7"/>
      <c r="W35" s="17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1:100" s="11" customFormat="1" ht="17.100000000000001" customHeight="1" x14ac:dyDescent="0.2">
      <c r="A36" s="361"/>
      <c r="B36" s="362"/>
      <c r="C36" s="158" t="s">
        <v>33</v>
      </c>
      <c r="D36" s="22" t="s">
        <v>36</v>
      </c>
      <c r="E36" s="115" t="s">
        <v>37</v>
      </c>
      <c r="F36" s="116"/>
      <c r="G36" s="11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21"/>
      <c r="W36" s="21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</row>
    <row r="37" spans="1:100" s="11" customFormat="1" ht="15.95" customHeight="1" x14ac:dyDescent="0.2">
      <c r="A37" s="379" t="s">
        <v>32</v>
      </c>
      <c r="B37" s="380"/>
      <c r="C37" s="89">
        <f>SUM(D37:E37)</f>
        <v>0</v>
      </c>
      <c r="D37" s="120"/>
      <c r="E37" s="121"/>
      <c r="F37" s="116"/>
      <c r="G37" s="11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21"/>
      <c r="W37" s="21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  <row r="38" spans="1:100" s="11" customFormat="1" ht="15.95" customHeight="1" x14ac:dyDescent="0.2">
      <c r="A38" s="381" t="s">
        <v>40</v>
      </c>
      <c r="B38" s="382"/>
      <c r="C38" s="96">
        <f>SUM(D38:E38)</f>
        <v>0</v>
      </c>
      <c r="D38" s="122"/>
      <c r="E38" s="123"/>
      <c r="F38" s="124"/>
      <c r="G38" s="125"/>
      <c r="H38" s="116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6"/>
      <c r="W38" s="126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</row>
    <row r="39" spans="1:100" s="11" customFormat="1" ht="30" customHeight="1" x14ac:dyDescent="0.2">
      <c r="A39" s="102" t="s">
        <v>41</v>
      </c>
      <c r="B39" s="102"/>
      <c r="C39" s="102"/>
      <c r="D39" s="102"/>
      <c r="E39" s="102"/>
      <c r="F39" s="102"/>
      <c r="G39" s="102"/>
      <c r="H39" s="127"/>
      <c r="I39" s="128"/>
      <c r="J39" s="128"/>
      <c r="K39" s="129"/>
      <c r="L39" s="129"/>
      <c r="M39" s="129"/>
      <c r="N39" s="129"/>
      <c r="O39" s="129"/>
      <c r="P39" s="128"/>
      <c r="Q39" s="128"/>
      <c r="R39" s="128"/>
      <c r="S39" s="128"/>
      <c r="T39" s="128"/>
      <c r="U39" s="128"/>
      <c r="V39" s="130"/>
      <c r="W39" s="13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</row>
    <row r="40" spans="1:100" s="11" customFormat="1" ht="12.75" customHeight="1" x14ac:dyDescent="0.2">
      <c r="A40" s="369" t="s">
        <v>42</v>
      </c>
      <c r="B40" s="370"/>
      <c r="C40" s="369" t="s">
        <v>33</v>
      </c>
      <c r="D40" s="375"/>
      <c r="E40" s="370"/>
      <c r="F40" s="377" t="s">
        <v>32</v>
      </c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131"/>
      <c r="U40" s="132"/>
      <c r="V40" s="133"/>
      <c r="W40" s="133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</row>
    <row r="41" spans="1:100" s="11" customFormat="1" ht="12.75" x14ac:dyDescent="0.2">
      <c r="A41" s="371"/>
      <c r="B41" s="372"/>
      <c r="C41" s="371"/>
      <c r="D41" s="376"/>
      <c r="E41" s="372"/>
      <c r="F41" s="365" t="s">
        <v>43</v>
      </c>
      <c r="G41" s="365"/>
      <c r="H41" s="365" t="s">
        <v>44</v>
      </c>
      <c r="I41" s="365"/>
      <c r="J41" s="383" t="s">
        <v>9</v>
      </c>
      <c r="K41" s="384"/>
      <c r="L41" s="366" t="s">
        <v>10</v>
      </c>
      <c r="M41" s="365"/>
      <c r="N41" s="385" t="s">
        <v>45</v>
      </c>
      <c r="O41" s="384"/>
      <c r="P41" s="365" t="s">
        <v>46</v>
      </c>
      <c r="Q41" s="365"/>
      <c r="R41" s="366" t="s">
        <v>47</v>
      </c>
      <c r="S41" s="365"/>
      <c r="T41" s="134"/>
      <c r="U41" s="134"/>
      <c r="V41" s="133"/>
      <c r="W41" s="133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</row>
    <row r="42" spans="1:100" s="11" customFormat="1" ht="21" x14ac:dyDescent="0.2">
      <c r="A42" s="373"/>
      <c r="B42" s="374"/>
      <c r="C42" s="158" t="s">
        <v>48</v>
      </c>
      <c r="D42" s="22" t="s">
        <v>29</v>
      </c>
      <c r="E42" s="115" t="s">
        <v>49</v>
      </c>
      <c r="F42" s="135" t="s">
        <v>29</v>
      </c>
      <c r="G42" s="136" t="s">
        <v>49</v>
      </c>
      <c r="H42" s="135" t="s">
        <v>29</v>
      </c>
      <c r="I42" s="136" t="s">
        <v>49</v>
      </c>
      <c r="J42" s="135" t="s">
        <v>29</v>
      </c>
      <c r="K42" s="136" t="s">
        <v>49</v>
      </c>
      <c r="L42" s="135" t="s">
        <v>29</v>
      </c>
      <c r="M42" s="136" t="s">
        <v>49</v>
      </c>
      <c r="N42" s="135" t="s">
        <v>29</v>
      </c>
      <c r="O42" s="136" t="s">
        <v>49</v>
      </c>
      <c r="P42" s="135" t="s">
        <v>29</v>
      </c>
      <c r="Q42" s="136" t="s">
        <v>49</v>
      </c>
      <c r="R42" s="135" t="s">
        <v>29</v>
      </c>
      <c r="S42" s="136" t="s">
        <v>49</v>
      </c>
      <c r="T42" s="134"/>
      <c r="U42" s="134"/>
      <c r="V42" s="133"/>
      <c r="W42" s="133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</row>
    <row r="43" spans="1:100" s="11" customFormat="1" ht="15.95" customHeight="1" x14ac:dyDescent="0.2">
      <c r="A43" s="363" t="s">
        <v>50</v>
      </c>
      <c r="B43" s="364"/>
      <c r="C43" s="96">
        <f>SUM(D43:E43)</f>
        <v>0</v>
      </c>
      <c r="D43" s="137">
        <f t="shared" ref="D43:E46" si="5">F43+H43+J43+L43+N43+P43+R43</f>
        <v>0</v>
      </c>
      <c r="E43" s="138">
        <f t="shared" si="5"/>
        <v>0</v>
      </c>
      <c r="F43" s="139"/>
      <c r="G43" s="140"/>
      <c r="H43" s="139"/>
      <c r="I43" s="140"/>
      <c r="J43" s="139"/>
      <c r="K43" s="140"/>
      <c r="L43" s="139"/>
      <c r="M43" s="140"/>
      <c r="N43" s="139"/>
      <c r="O43" s="140"/>
      <c r="P43" s="139"/>
      <c r="Q43" s="140"/>
      <c r="R43" s="139"/>
      <c r="S43" s="140"/>
      <c r="T43" s="134"/>
      <c r="U43" s="134"/>
      <c r="V43" s="133"/>
      <c r="W43" s="133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</row>
    <row r="44" spans="1:100" s="11" customFormat="1" ht="15.95" customHeight="1" x14ac:dyDescent="0.2">
      <c r="A44" s="367" t="s">
        <v>51</v>
      </c>
      <c r="B44" s="248" t="s">
        <v>52</v>
      </c>
      <c r="C44" s="142">
        <f>SUM(D44:E44)</f>
        <v>0</v>
      </c>
      <c r="D44" s="143">
        <f t="shared" si="5"/>
        <v>0</v>
      </c>
      <c r="E44" s="144">
        <f t="shared" si="5"/>
        <v>0</v>
      </c>
      <c r="F44" s="139"/>
      <c r="G44" s="140"/>
      <c r="H44" s="139"/>
      <c r="I44" s="140"/>
      <c r="J44" s="139"/>
      <c r="K44" s="140"/>
      <c r="L44" s="139"/>
      <c r="M44" s="140"/>
      <c r="N44" s="139"/>
      <c r="O44" s="140"/>
      <c r="P44" s="139"/>
      <c r="Q44" s="140"/>
      <c r="R44" s="139"/>
      <c r="S44" s="140"/>
      <c r="T44" s="134"/>
      <c r="U44" s="134"/>
      <c r="V44" s="133"/>
      <c r="W44" s="133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</row>
    <row r="45" spans="1:100" s="11" customFormat="1" ht="15.95" customHeight="1" x14ac:dyDescent="0.2">
      <c r="A45" s="368"/>
      <c r="B45" s="145" t="s">
        <v>53</v>
      </c>
      <c r="C45" s="146">
        <f>SUM(D45:E45)</f>
        <v>2</v>
      </c>
      <c r="D45" s="147">
        <f t="shared" si="5"/>
        <v>0</v>
      </c>
      <c r="E45" s="148">
        <f t="shared" si="5"/>
        <v>2</v>
      </c>
      <c r="F45" s="149"/>
      <c r="G45" s="150"/>
      <c r="H45" s="149"/>
      <c r="I45" s="150">
        <v>1</v>
      </c>
      <c r="J45" s="149"/>
      <c r="K45" s="150">
        <v>1</v>
      </c>
      <c r="L45" s="149"/>
      <c r="M45" s="150"/>
      <c r="N45" s="149"/>
      <c r="O45" s="150"/>
      <c r="P45" s="149"/>
      <c r="Q45" s="150"/>
      <c r="R45" s="149"/>
      <c r="S45" s="150"/>
      <c r="T45" s="151"/>
      <c r="U45" s="151"/>
      <c r="V45" s="130"/>
      <c r="W45" s="13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</row>
    <row r="46" spans="1:100" s="11" customFormat="1" ht="15.95" customHeight="1" x14ac:dyDescent="0.2">
      <c r="A46" s="356"/>
      <c r="B46" s="251" t="s">
        <v>54</v>
      </c>
      <c r="C46" s="153">
        <f>SUM(D46:E46)</f>
        <v>0</v>
      </c>
      <c r="D46" s="154">
        <f t="shared" si="5"/>
        <v>0</v>
      </c>
      <c r="E46" s="155">
        <f t="shared" si="5"/>
        <v>0</v>
      </c>
      <c r="F46" s="156"/>
      <c r="G46" s="157"/>
      <c r="H46" s="156"/>
      <c r="I46" s="157"/>
      <c r="J46" s="156"/>
      <c r="K46" s="157"/>
      <c r="L46" s="156"/>
      <c r="M46" s="157"/>
      <c r="N46" s="156"/>
      <c r="O46" s="157"/>
      <c r="P46" s="156"/>
      <c r="Q46" s="157"/>
      <c r="R46" s="156"/>
      <c r="S46" s="157"/>
      <c r="T46" s="151"/>
      <c r="U46" s="151"/>
      <c r="V46" s="133"/>
      <c r="W46" s="133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</row>
    <row r="47" spans="1:100" s="11" customFormat="1" ht="30" customHeight="1" x14ac:dyDescent="0.2">
      <c r="A47" s="102" t="s">
        <v>55</v>
      </c>
      <c r="B47" s="102"/>
      <c r="C47" s="102"/>
      <c r="D47" s="102"/>
      <c r="E47" s="102"/>
      <c r="F47" s="102"/>
      <c r="G47" s="102"/>
      <c r="H47" s="127"/>
      <c r="I47" s="128"/>
      <c r="J47" s="128"/>
      <c r="K47" s="129"/>
      <c r="L47" s="129"/>
      <c r="M47" s="129"/>
      <c r="N47" s="129"/>
      <c r="O47" s="129"/>
      <c r="P47" s="128"/>
      <c r="Q47" s="128"/>
      <c r="R47" s="128"/>
      <c r="S47" s="128"/>
      <c r="T47" s="128"/>
      <c r="U47" s="128"/>
      <c r="V47" s="133"/>
      <c r="W47" s="133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</row>
    <row r="48" spans="1:100" s="11" customFormat="1" ht="12.75" customHeight="1" x14ac:dyDescent="0.2">
      <c r="A48" s="369" t="s">
        <v>42</v>
      </c>
      <c r="B48" s="370"/>
      <c r="C48" s="369" t="s">
        <v>33</v>
      </c>
      <c r="D48" s="375"/>
      <c r="E48" s="370"/>
      <c r="F48" s="377" t="s">
        <v>40</v>
      </c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86" t="s">
        <v>56</v>
      </c>
      <c r="U48" s="386" t="s">
        <v>57</v>
      </c>
      <c r="V48" s="133"/>
      <c r="W48" s="133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</row>
    <row r="49" spans="1:100" s="11" customFormat="1" ht="12.95" customHeight="1" x14ac:dyDescent="0.2">
      <c r="A49" s="371"/>
      <c r="B49" s="372"/>
      <c r="C49" s="371"/>
      <c r="D49" s="376"/>
      <c r="E49" s="372"/>
      <c r="F49" s="365" t="s">
        <v>43</v>
      </c>
      <c r="G49" s="365"/>
      <c r="H49" s="365" t="s">
        <v>44</v>
      </c>
      <c r="I49" s="365"/>
      <c r="J49" s="383" t="s">
        <v>9</v>
      </c>
      <c r="K49" s="384"/>
      <c r="L49" s="366" t="s">
        <v>10</v>
      </c>
      <c r="M49" s="365"/>
      <c r="N49" s="385" t="s">
        <v>45</v>
      </c>
      <c r="O49" s="384"/>
      <c r="P49" s="365" t="s">
        <v>46</v>
      </c>
      <c r="Q49" s="365"/>
      <c r="R49" s="366" t="s">
        <v>47</v>
      </c>
      <c r="S49" s="365"/>
      <c r="T49" s="386"/>
      <c r="U49" s="386"/>
      <c r="V49" s="133"/>
      <c r="W49" s="133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</row>
    <row r="50" spans="1:100" s="11" customFormat="1" ht="21" x14ac:dyDescent="0.2">
      <c r="A50" s="373"/>
      <c r="B50" s="374"/>
      <c r="C50" s="158" t="s">
        <v>48</v>
      </c>
      <c r="D50" s="22" t="s">
        <v>29</v>
      </c>
      <c r="E50" s="115" t="s">
        <v>49</v>
      </c>
      <c r="F50" s="135" t="s">
        <v>29</v>
      </c>
      <c r="G50" s="136" t="s">
        <v>49</v>
      </c>
      <c r="H50" s="135" t="s">
        <v>29</v>
      </c>
      <c r="I50" s="136" t="s">
        <v>49</v>
      </c>
      <c r="J50" s="135" t="s">
        <v>29</v>
      </c>
      <c r="K50" s="136" t="s">
        <v>49</v>
      </c>
      <c r="L50" s="135" t="s">
        <v>29</v>
      </c>
      <c r="M50" s="136" t="s">
        <v>49</v>
      </c>
      <c r="N50" s="135" t="s">
        <v>29</v>
      </c>
      <c r="O50" s="136" t="s">
        <v>49</v>
      </c>
      <c r="P50" s="135" t="s">
        <v>29</v>
      </c>
      <c r="Q50" s="136" t="s">
        <v>49</v>
      </c>
      <c r="R50" s="135" t="s">
        <v>29</v>
      </c>
      <c r="S50" s="136" t="s">
        <v>49</v>
      </c>
      <c r="T50" s="386"/>
      <c r="U50" s="386"/>
      <c r="V50" s="133"/>
      <c r="W50" s="133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</row>
    <row r="51" spans="1:100" s="11" customFormat="1" ht="15.95" customHeight="1" x14ac:dyDescent="0.2">
      <c r="A51" s="367" t="s">
        <v>51</v>
      </c>
      <c r="B51" s="248" t="s">
        <v>52</v>
      </c>
      <c r="C51" s="142">
        <f>SUM(D51:E51)</f>
        <v>0</v>
      </c>
      <c r="D51" s="143">
        <f t="shared" ref="D51:E53" si="6">F51+H51+J51+L51+N51+P51+R51</f>
        <v>0</v>
      </c>
      <c r="E51" s="144">
        <f t="shared" si="6"/>
        <v>0</v>
      </c>
      <c r="F51" s="139"/>
      <c r="G51" s="140"/>
      <c r="H51" s="139"/>
      <c r="I51" s="140"/>
      <c r="J51" s="139"/>
      <c r="K51" s="140"/>
      <c r="L51" s="139"/>
      <c r="M51" s="140"/>
      <c r="N51" s="139"/>
      <c r="O51" s="140"/>
      <c r="P51" s="139"/>
      <c r="Q51" s="140"/>
      <c r="R51" s="139"/>
      <c r="S51" s="140"/>
      <c r="T51" s="159"/>
      <c r="U51" s="159"/>
      <c r="V51" s="160"/>
      <c r="W51" s="16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</row>
    <row r="52" spans="1:100" s="11" customFormat="1" ht="15.95" customHeight="1" x14ac:dyDescent="0.2">
      <c r="A52" s="368"/>
      <c r="B52" s="145" t="s">
        <v>53</v>
      </c>
      <c r="C52" s="146">
        <f>SUM(D52:E52)</f>
        <v>2</v>
      </c>
      <c r="D52" s="147">
        <f t="shared" si="6"/>
        <v>0</v>
      </c>
      <c r="E52" s="148">
        <f t="shared" si="6"/>
        <v>2</v>
      </c>
      <c r="F52" s="149"/>
      <c r="G52" s="150"/>
      <c r="H52" s="149"/>
      <c r="I52" s="150"/>
      <c r="J52" s="149"/>
      <c r="K52" s="150">
        <v>1</v>
      </c>
      <c r="L52" s="149"/>
      <c r="M52" s="150"/>
      <c r="N52" s="149"/>
      <c r="O52" s="150"/>
      <c r="P52" s="149"/>
      <c r="Q52" s="150">
        <v>1</v>
      </c>
      <c r="R52" s="149"/>
      <c r="S52" s="150"/>
      <c r="T52" s="161"/>
      <c r="U52" s="161"/>
      <c r="V52" s="133"/>
      <c r="W52" s="133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</row>
    <row r="53" spans="1:100" s="11" customFormat="1" ht="15.95" customHeight="1" x14ac:dyDescent="0.2">
      <c r="A53" s="356"/>
      <c r="B53" s="251" t="s">
        <v>54</v>
      </c>
      <c r="C53" s="153">
        <f>SUM(D53:E53)</f>
        <v>0</v>
      </c>
      <c r="D53" s="154">
        <f t="shared" si="6"/>
        <v>0</v>
      </c>
      <c r="E53" s="155">
        <f t="shared" si="6"/>
        <v>0</v>
      </c>
      <c r="F53" s="156"/>
      <c r="G53" s="157"/>
      <c r="H53" s="156"/>
      <c r="I53" s="157"/>
      <c r="J53" s="156"/>
      <c r="K53" s="157"/>
      <c r="L53" s="156"/>
      <c r="M53" s="157"/>
      <c r="N53" s="156"/>
      <c r="O53" s="157"/>
      <c r="P53" s="156"/>
      <c r="Q53" s="157"/>
      <c r="R53" s="156"/>
      <c r="S53" s="157"/>
      <c r="T53" s="162"/>
      <c r="U53" s="162"/>
      <c r="V53" s="160"/>
      <c r="W53" s="16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</row>
    <row r="54" spans="1:100" s="11" customFormat="1" ht="30" customHeight="1" x14ac:dyDescent="0.2">
      <c r="A54" s="102" t="s">
        <v>58</v>
      </c>
      <c r="B54" s="102"/>
      <c r="C54" s="102"/>
      <c r="D54" s="102"/>
      <c r="E54" s="102"/>
      <c r="F54" s="102"/>
      <c r="G54" s="102"/>
      <c r="H54" s="127"/>
      <c r="I54" s="128"/>
      <c r="J54" s="128"/>
      <c r="K54" s="129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33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</row>
    <row r="55" spans="1:100" s="11" customFormat="1" ht="12.75" x14ac:dyDescent="0.2">
      <c r="A55" s="375" t="s">
        <v>42</v>
      </c>
      <c r="B55" s="375"/>
      <c r="C55" s="342" t="s">
        <v>59</v>
      </c>
      <c r="D55" s="391" t="s">
        <v>32</v>
      </c>
      <c r="E55" s="392"/>
      <c r="F55" s="392"/>
      <c r="G55" s="392"/>
      <c r="H55" s="392"/>
      <c r="I55" s="393"/>
      <c r="J55" s="342" t="s">
        <v>60</v>
      </c>
      <c r="K55" s="386" t="s">
        <v>61</v>
      </c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33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</row>
    <row r="56" spans="1:100" s="11" customFormat="1" ht="12.75" x14ac:dyDescent="0.2">
      <c r="A56" s="376"/>
      <c r="B56" s="376"/>
      <c r="C56" s="390"/>
      <c r="D56" s="377" t="s">
        <v>62</v>
      </c>
      <c r="E56" s="394"/>
      <c r="F56" s="377" t="s">
        <v>63</v>
      </c>
      <c r="G56" s="394"/>
      <c r="H56" s="377" t="s">
        <v>64</v>
      </c>
      <c r="I56" s="394"/>
      <c r="J56" s="390"/>
      <c r="K56" s="386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33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</row>
    <row r="57" spans="1:100" s="11" customFormat="1" ht="12.95" customHeight="1" x14ac:dyDescent="0.2">
      <c r="A57" s="389"/>
      <c r="B57" s="389"/>
      <c r="C57" s="343"/>
      <c r="D57" s="22" t="s">
        <v>29</v>
      </c>
      <c r="E57" s="115" t="s">
        <v>49</v>
      </c>
      <c r="F57" s="22" t="s">
        <v>29</v>
      </c>
      <c r="G57" s="115" t="s">
        <v>49</v>
      </c>
      <c r="H57" s="22" t="s">
        <v>29</v>
      </c>
      <c r="I57" s="115" t="s">
        <v>49</v>
      </c>
      <c r="J57" s="343"/>
      <c r="K57" s="386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33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</row>
    <row r="58" spans="1:100" s="11" customFormat="1" ht="15.95" customHeight="1" x14ac:dyDescent="0.2">
      <c r="A58" s="403" t="s">
        <v>65</v>
      </c>
      <c r="B58" s="164" t="s">
        <v>66</v>
      </c>
      <c r="C58" s="89">
        <f>SUM(D58:I58)</f>
        <v>8</v>
      </c>
      <c r="D58" s="165"/>
      <c r="E58" s="166"/>
      <c r="F58" s="165">
        <v>2</v>
      </c>
      <c r="G58" s="166">
        <v>2</v>
      </c>
      <c r="H58" s="165">
        <v>3</v>
      </c>
      <c r="I58" s="166">
        <v>1</v>
      </c>
      <c r="J58" s="167">
        <v>5</v>
      </c>
      <c r="K58" s="167">
        <v>2</v>
      </c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</row>
    <row r="59" spans="1:100" s="11" customFormat="1" ht="15.95" customHeight="1" x14ac:dyDescent="0.2">
      <c r="A59" s="404"/>
      <c r="B59" s="168" t="s">
        <v>67</v>
      </c>
      <c r="C59" s="96">
        <f>SUM(D59:I59)</f>
        <v>0</v>
      </c>
      <c r="D59" s="169"/>
      <c r="E59" s="170"/>
      <c r="F59" s="169"/>
      <c r="G59" s="170"/>
      <c r="H59" s="169"/>
      <c r="I59" s="170"/>
      <c r="J59" s="171"/>
      <c r="K59" s="171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</row>
    <row r="60" spans="1:100" s="11" customFormat="1" ht="15.95" customHeight="1" x14ac:dyDescent="0.2">
      <c r="A60" s="363" t="s">
        <v>68</v>
      </c>
      <c r="B60" s="364"/>
      <c r="C60" s="96">
        <f>SUM(D60:I60)</f>
        <v>0</v>
      </c>
      <c r="D60" s="172"/>
      <c r="E60" s="173"/>
      <c r="F60" s="172"/>
      <c r="G60" s="173"/>
      <c r="H60" s="172"/>
      <c r="I60" s="173"/>
      <c r="J60" s="174"/>
      <c r="K60" s="174"/>
      <c r="L60" s="175"/>
      <c r="M60" s="175"/>
      <c r="N60" s="175"/>
      <c r="O60" s="175"/>
      <c r="P60" s="176"/>
      <c r="Q60" s="130"/>
      <c r="R60" s="130"/>
      <c r="S60" s="130"/>
      <c r="T60" s="130"/>
      <c r="U60" s="130"/>
      <c r="V60" s="130"/>
      <c r="W60" s="13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</row>
    <row r="61" spans="1:100" s="11" customFormat="1" ht="30" customHeight="1" x14ac:dyDescent="0.2">
      <c r="A61" s="102" t="s">
        <v>69</v>
      </c>
      <c r="B61" s="102"/>
      <c r="C61" s="102"/>
      <c r="D61" s="102"/>
      <c r="E61" s="102"/>
      <c r="F61" s="102"/>
      <c r="G61" s="102"/>
      <c r="H61" s="177"/>
      <c r="I61" s="128"/>
      <c r="J61" s="128"/>
      <c r="K61" s="128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</row>
    <row r="62" spans="1:100" s="11" customFormat="1" ht="16.5" customHeight="1" x14ac:dyDescent="0.2">
      <c r="A62" s="405" t="s">
        <v>3</v>
      </c>
      <c r="B62" s="406"/>
      <c r="C62" s="387" t="s">
        <v>70</v>
      </c>
      <c r="D62" s="387" t="s">
        <v>71</v>
      </c>
      <c r="E62" s="387" t="s">
        <v>72</v>
      </c>
      <c r="F62" s="108"/>
      <c r="G62" s="108"/>
      <c r="H62" s="108"/>
      <c r="I62" s="53"/>
      <c r="J62" s="53"/>
      <c r="K62" s="5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</row>
    <row r="63" spans="1:100" s="11" customFormat="1" ht="16.5" customHeight="1" x14ac:dyDescent="0.2">
      <c r="A63" s="407"/>
      <c r="B63" s="408"/>
      <c r="C63" s="388"/>
      <c r="D63" s="388"/>
      <c r="E63" s="388"/>
      <c r="F63" s="151"/>
      <c r="G63" s="151"/>
      <c r="H63" s="151"/>
      <c r="I63" s="151"/>
      <c r="J63" s="151"/>
      <c r="K63" s="151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</row>
    <row r="64" spans="1:100" s="11" customFormat="1" ht="15.95" customHeight="1" x14ac:dyDescent="0.2">
      <c r="A64" s="395" t="s">
        <v>73</v>
      </c>
      <c r="B64" s="396"/>
      <c r="C64" s="178"/>
      <c r="D64" s="178"/>
      <c r="E64" s="178"/>
      <c r="F64" s="151"/>
      <c r="G64" s="151"/>
      <c r="H64" s="151"/>
      <c r="I64" s="151"/>
      <c r="J64" s="151"/>
      <c r="K64" s="151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</row>
    <row r="65" spans="1:100" s="11" customFormat="1" ht="15.95" customHeight="1" x14ac:dyDescent="0.2">
      <c r="A65" s="395" t="s">
        <v>74</v>
      </c>
      <c r="B65" s="396"/>
      <c r="C65" s="179"/>
      <c r="D65" s="179"/>
      <c r="E65" s="179"/>
      <c r="F65" s="151"/>
      <c r="G65" s="151"/>
      <c r="H65" s="151"/>
      <c r="I65" s="151"/>
      <c r="J65" s="151"/>
      <c r="K65" s="151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</row>
    <row r="66" spans="1:100" s="11" customFormat="1" ht="15.95" customHeight="1" x14ac:dyDescent="0.2">
      <c r="A66" s="397" t="s">
        <v>75</v>
      </c>
      <c r="B66" s="398"/>
      <c r="C66" s="179"/>
      <c r="D66" s="179"/>
      <c r="E66" s="179"/>
      <c r="F66" s="151"/>
      <c r="G66" s="151"/>
      <c r="H66" s="151"/>
      <c r="I66" s="151"/>
      <c r="J66" s="151"/>
      <c r="K66" s="151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</row>
    <row r="67" spans="1:100" s="11" customFormat="1" ht="15.95" customHeight="1" x14ac:dyDescent="0.2">
      <c r="A67" s="397" t="s">
        <v>76</v>
      </c>
      <c r="B67" s="398"/>
      <c r="C67" s="180"/>
      <c r="D67" s="180"/>
      <c r="E67" s="180"/>
      <c r="F67" s="151"/>
      <c r="G67" s="151"/>
      <c r="H67" s="151"/>
      <c r="I67" s="151"/>
      <c r="J67" s="151"/>
      <c r="K67" s="151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</row>
    <row r="68" spans="1:100" s="11" customFormat="1" ht="15.95" customHeight="1" x14ac:dyDescent="0.2">
      <c r="A68" s="399" t="s">
        <v>77</v>
      </c>
      <c r="B68" s="400"/>
      <c r="C68" s="181">
        <f>SUM(C64:C67)</f>
        <v>0</v>
      </c>
      <c r="D68" s="181">
        <f>SUM(D64:D67)</f>
        <v>0</v>
      </c>
      <c r="E68" s="181">
        <f>SUM(E64:E67)</f>
        <v>0</v>
      </c>
      <c r="F68" s="151"/>
      <c r="G68" s="151"/>
      <c r="H68" s="151"/>
      <c r="I68" s="151"/>
      <c r="J68" s="151"/>
      <c r="K68" s="15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</row>
    <row r="69" spans="1:100" s="11" customFormat="1" ht="15.95" customHeight="1" x14ac:dyDescent="0.2">
      <c r="A69" s="401" t="s">
        <v>78</v>
      </c>
      <c r="B69" s="402"/>
      <c r="C69" s="182"/>
      <c r="D69" s="182"/>
      <c r="E69" s="182"/>
      <c r="F69" s="151"/>
      <c r="G69" s="151"/>
      <c r="H69" s="151"/>
      <c r="I69" s="151"/>
      <c r="J69" s="151"/>
      <c r="K69" s="151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</row>
    <row r="70" spans="1:100" s="11" customFormat="1" ht="15.95" customHeight="1" x14ac:dyDescent="0.2">
      <c r="A70" s="395" t="s">
        <v>79</v>
      </c>
      <c r="B70" s="396"/>
      <c r="C70" s="179"/>
      <c r="D70" s="179"/>
      <c r="E70" s="179"/>
      <c r="F70" s="151"/>
      <c r="G70" s="151"/>
      <c r="H70" s="151"/>
      <c r="I70" s="151"/>
      <c r="J70" s="151"/>
      <c r="K70" s="151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</row>
    <row r="71" spans="1:100" s="11" customFormat="1" ht="15.95" customHeight="1" x14ac:dyDescent="0.2">
      <c r="A71" s="410" t="s">
        <v>80</v>
      </c>
      <c r="B71" s="411"/>
      <c r="C71" s="183"/>
      <c r="D71" s="183"/>
      <c r="E71" s="183"/>
      <c r="F71" s="151"/>
      <c r="G71" s="151"/>
      <c r="H71" s="151"/>
      <c r="I71" s="151"/>
      <c r="J71" s="151"/>
      <c r="K71" s="151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</row>
    <row r="72" spans="1:100" s="11" customFormat="1" ht="15.95" customHeight="1" x14ac:dyDescent="0.2">
      <c r="A72" s="399" t="s">
        <v>77</v>
      </c>
      <c r="B72" s="400"/>
      <c r="C72" s="181">
        <f>SUM(C68:C71)</f>
        <v>0</v>
      </c>
      <c r="D72" s="181">
        <f>SUM(D68:D71)</f>
        <v>0</v>
      </c>
      <c r="E72" s="181">
        <f>SUM(E68:E71)</f>
        <v>0</v>
      </c>
      <c r="F72" s="151"/>
      <c r="G72" s="151"/>
      <c r="H72" s="151"/>
      <c r="I72" s="151"/>
      <c r="J72" s="151"/>
      <c r="K72" s="151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</row>
    <row r="73" spans="1:100" s="11" customFormat="1" ht="15.95" customHeight="1" x14ac:dyDescent="0.2">
      <c r="A73" s="412" t="s">
        <v>81</v>
      </c>
      <c r="B73" s="412"/>
      <c r="C73" s="184">
        <f>C68+C72</f>
        <v>0</v>
      </c>
      <c r="D73" s="184">
        <f>D68+D72</f>
        <v>0</v>
      </c>
      <c r="E73" s="184">
        <f>E68+E72</f>
        <v>0</v>
      </c>
      <c r="F73" s="151"/>
      <c r="G73" s="151"/>
      <c r="H73" s="151"/>
      <c r="I73" s="151"/>
      <c r="J73" s="151"/>
      <c r="K73" s="151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</row>
    <row r="74" spans="1:100" s="11" customFormat="1" ht="30" customHeight="1" x14ac:dyDescent="0.2">
      <c r="A74" s="102" t="s">
        <v>82</v>
      </c>
      <c r="B74" s="102"/>
      <c r="C74" s="102"/>
      <c r="D74" s="102"/>
      <c r="E74" s="102"/>
      <c r="F74" s="102"/>
      <c r="G74" s="102"/>
      <c r="H74" s="185"/>
      <c r="I74" s="185"/>
      <c r="J74" s="185"/>
      <c r="K74" s="186"/>
      <c r="L74" s="187"/>
      <c r="M74" s="186"/>
      <c r="N74" s="186"/>
      <c r="O74" s="188"/>
      <c r="P74" s="188"/>
      <c r="Q74" s="151"/>
      <c r="R74" s="151"/>
      <c r="S74" s="151"/>
      <c r="T74" s="160"/>
      <c r="U74" s="160"/>
      <c r="V74" s="189"/>
      <c r="W74" s="16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</row>
    <row r="75" spans="1:100" s="11" customFormat="1" ht="12.75" x14ac:dyDescent="0.2">
      <c r="A75" s="413" t="s">
        <v>83</v>
      </c>
      <c r="B75" s="413"/>
      <c r="C75" s="413"/>
      <c r="D75" s="414" t="s">
        <v>33</v>
      </c>
      <c r="E75" s="415"/>
      <c r="F75" s="385"/>
      <c r="G75" s="409" t="s">
        <v>84</v>
      </c>
      <c r="H75" s="409"/>
      <c r="I75" s="409" t="s">
        <v>85</v>
      </c>
      <c r="J75" s="409"/>
      <c r="K75" s="409" t="s">
        <v>86</v>
      </c>
      <c r="L75" s="409"/>
      <c r="M75" s="409" t="s">
        <v>87</v>
      </c>
      <c r="N75" s="409"/>
      <c r="O75" s="409" t="s">
        <v>88</v>
      </c>
      <c r="P75" s="409"/>
      <c r="Q75" s="409" t="s">
        <v>89</v>
      </c>
      <c r="R75" s="409"/>
      <c r="S75" s="19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</row>
    <row r="76" spans="1:100" s="11" customFormat="1" ht="21" x14ac:dyDescent="0.2">
      <c r="A76" s="413"/>
      <c r="B76" s="413"/>
      <c r="C76" s="413"/>
      <c r="D76" s="191" t="s">
        <v>90</v>
      </c>
      <c r="E76" s="192" t="s">
        <v>29</v>
      </c>
      <c r="F76" s="193" t="s">
        <v>49</v>
      </c>
      <c r="G76" s="194" t="s">
        <v>29</v>
      </c>
      <c r="H76" s="195" t="s">
        <v>49</v>
      </c>
      <c r="I76" s="194" t="s">
        <v>29</v>
      </c>
      <c r="J76" s="195" t="s">
        <v>49</v>
      </c>
      <c r="K76" s="194" t="s">
        <v>29</v>
      </c>
      <c r="L76" s="195" t="s">
        <v>49</v>
      </c>
      <c r="M76" s="194" t="s">
        <v>29</v>
      </c>
      <c r="N76" s="195" t="s">
        <v>49</v>
      </c>
      <c r="O76" s="194" t="s">
        <v>29</v>
      </c>
      <c r="P76" s="195" t="s">
        <v>49</v>
      </c>
      <c r="Q76" s="194" t="s">
        <v>29</v>
      </c>
      <c r="R76" s="195" t="s">
        <v>49</v>
      </c>
      <c r="S76" s="19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</row>
    <row r="77" spans="1:100" s="11" customFormat="1" ht="15.95" customHeight="1" x14ac:dyDescent="0.2">
      <c r="A77" s="196" t="s">
        <v>91</v>
      </c>
      <c r="B77" s="253"/>
      <c r="C77" s="254"/>
      <c r="D77" s="199">
        <f>SUM(E77:F77)</f>
        <v>0</v>
      </c>
      <c r="E77" s="200">
        <f>G77+I77+K77+M77+O77+Q77</f>
        <v>0</v>
      </c>
      <c r="F77" s="201">
        <f>H77+J77+L77+N77+P77+R77</f>
        <v>0</v>
      </c>
      <c r="G77" s="202"/>
      <c r="H77" s="203"/>
      <c r="I77" s="202"/>
      <c r="J77" s="203"/>
      <c r="K77" s="202"/>
      <c r="L77" s="203"/>
      <c r="M77" s="202"/>
      <c r="N77" s="203"/>
      <c r="O77" s="202"/>
      <c r="P77" s="203"/>
      <c r="Q77" s="202"/>
      <c r="R77" s="203"/>
      <c r="S77" s="190"/>
      <c r="T77" s="160"/>
      <c r="U77" s="160"/>
      <c r="V77" s="160"/>
      <c r="W77" s="16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</row>
    <row r="78" spans="1:100" s="11" customFormat="1" ht="24.95" customHeight="1" x14ac:dyDescent="0.2">
      <c r="A78" s="416" t="s">
        <v>92</v>
      </c>
      <c r="B78" s="417"/>
      <c r="C78" s="418"/>
      <c r="D78" s="236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8"/>
      <c r="S78" s="190"/>
      <c r="T78" s="160"/>
      <c r="U78" s="160"/>
      <c r="V78" s="160"/>
      <c r="W78" s="16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</row>
    <row r="79" spans="1:100" s="11" customFormat="1" ht="15.95" customHeight="1" x14ac:dyDescent="0.2">
      <c r="A79" s="419" t="s">
        <v>93</v>
      </c>
      <c r="B79" s="421" t="s">
        <v>94</v>
      </c>
      <c r="C79" s="422"/>
      <c r="D79" s="207">
        <f t="shared" ref="D79:D86" si="7">SUM(E79:F79)</f>
        <v>0</v>
      </c>
      <c r="E79" s="208">
        <f t="shared" ref="E79:F86" si="8">G79+I79+K79+M79+O79+Q79</f>
        <v>0</v>
      </c>
      <c r="F79" s="209">
        <f t="shared" si="8"/>
        <v>0</v>
      </c>
      <c r="G79" s="210"/>
      <c r="H79" s="211"/>
      <c r="I79" s="210"/>
      <c r="J79" s="211"/>
      <c r="K79" s="210"/>
      <c r="L79" s="211"/>
      <c r="M79" s="210"/>
      <c r="N79" s="211"/>
      <c r="O79" s="210"/>
      <c r="P79" s="211"/>
      <c r="Q79" s="210"/>
      <c r="R79" s="211"/>
      <c r="S79" s="151"/>
      <c r="T79" s="160"/>
      <c r="U79" s="160"/>
      <c r="V79" s="160"/>
      <c r="W79" s="16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</row>
    <row r="80" spans="1:100" s="11" customFormat="1" ht="15.95" customHeight="1" x14ac:dyDescent="0.2">
      <c r="A80" s="420"/>
      <c r="B80" s="423" t="s">
        <v>95</v>
      </c>
      <c r="C80" s="424"/>
      <c r="D80" s="212">
        <f t="shared" si="7"/>
        <v>0</v>
      </c>
      <c r="E80" s="213">
        <f t="shared" si="8"/>
        <v>0</v>
      </c>
      <c r="F80" s="214">
        <f t="shared" si="8"/>
        <v>0</v>
      </c>
      <c r="G80" s="215"/>
      <c r="H80" s="216"/>
      <c r="I80" s="215"/>
      <c r="J80" s="216"/>
      <c r="K80" s="215"/>
      <c r="L80" s="216"/>
      <c r="M80" s="215"/>
      <c r="N80" s="216"/>
      <c r="O80" s="215"/>
      <c r="P80" s="216"/>
      <c r="Q80" s="215"/>
      <c r="R80" s="216"/>
      <c r="S80" s="151"/>
      <c r="T80" s="160"/>
      <c r="U80" s="160"/>
      <c r="V80" s="160"/>
      <c r="W80" s="16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</row>
    <row r="81" spans="1:100" s="11" customFormat="1" ht="15.95" customHeight="1" x14ac:dyDescent="0.2">
      <c r="A81" s="425" t="s">
        <v>96</v>
      </c>
      <c r="B81" s="425"/>
      <c r="C81" s="424"/>
      <c r="D81" s="212">
        <f t="shared" si="7"/>
        <v>0</v>
      </c>
      <c r="E81" s="217">
        <f>Q81</f>
        <v>0</v>
      </c>
      <c r="F81" s="214">
        <f>R81</f>
        <v>0</v>
      </c>
      <c r="G81" s="218"/>
      <c r="H81" s="219"/>
      <c r="I81" s="218"/>
      <c r="J81" s="219"/>
      <c r="K81" s="218"/>
      <c r="L81" s="219"/>
      <c r="M81" s="218"/>
      <c r="N81" s="219"/>
      <c r="O81" s="218"/>
      <c r="P81" s="219"/>
      <c r="Q81" s="215"/>
      <c r="R81" s="216"/>
      <c r="S81" s="151"/>
      <c r="T81" s="160"/>
      <c r="U81" s="160"/>
      <c r="V81" s="160"/>
      <c r="W81" s="16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</row>
    <row r="82" spans="1:100" s="11" customFormat="1" ht="15.95" customHeight="1" x14ac:dyDescent="0.2">
      <c r="A82" s="425" t="s">
        <v>97</v>
      </c>
      <c r="B82" s="425"/>
      <c r="C82" s="424"/>
      <c r="D82" s="212">
        <f t="shared" si="7"/>
        <v>0</v>
      </c>
      <c r="E82" s="217">
        <f>G82+I82</f>
        <v>0</v>
      </c>
      <c r="F82" s="214">
        <f>H82+J82</f>
        <v>0</v>
      </c>
      <c r="G82" s="215"/>
      <c r="H82" s="216"/>
      <c r="I82" s="215"/>
      <c r="J82" s="216"/>
      <c r="K82" s="218"/>
      <c r="L82" s="219"/>
      <c r="M82" s="218"/>
      <c r="N82" s="219"/>
      <c r="O82" s="218"/>
      <c r="P82" s="219"/>
      <c r="Q82" s="218"/>
      <c r="R82" s="219"/>
      <c r="S82" s="151"/>
      <c r="T82" s="160"/>
      <c r="U82" s="160"/>
      <c r="V82" s="160"/>
      <c r="W82" s="16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</row>
    <row r="83" spans="1:100" s="11" customFormat="1" ht="15.95" customHeight="1" x14ac:dyDescent="0.2">
      <c r="A83" s="425" t="s">
        <v>98</v>
      </c>
      <c r="B83" s="425"/>
      <c r="C83" s="424"/>
      <c r="D83" s="212">
        <f t="shared" si="7"/>
        <v>0</v>
      </c>
      <c r="E83" s="213">
        <f t="shared" si="8"/>
        <v>0</v>
      </c>
      <c r="F83" s="214">
        <f t="shared" si="8"/>
        <v>0</v>
      </c>
      <c r="G83" s="215"/>
      <c r="H83" s="216"/>
      <c r="I83" s="215"/>
      <c r="J83" s="216"/>
      <c r="K83" s="215"/>
      <c r="L83" s="216"/>
      <c r="M83" s="215"/>
      <c r="N83" s="216"/>
      <c r="O83" s="215"/>
      <c r="P83" s="216"/>
      <c r="Q83" s="215"/>
      <c r="R83" s="216"/>
      <c r="S83" s="151"/>
      <c r="T83" s="160"/>
      <c r="U83" s="160"/>
      <c r="V83" s="160"/>
      <c r="W83" s="16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</row>
    <row r="84" spans="1:100" s="11" customFormat="1" ht="15.95" customHeight="1" x14ac:dyDescent="0.2">
      <c r="A84" s="425" t="s">
        <v>99</v>
      </c>
      <c r="B84" s="425"/>
      <c r="C84" s="424"/>
      <c r="D84" s="212">
        <f t="shared" si="7"/>
        <v>0</v>
      </c>
      <c r="E84" s="213">
        <f t="shared" si="8"/>
        <v>0</v>
      </c>
      <c r="F84" s="214">
        <f t="shared" si="8"/>
        <v>0</v>
      </c>
      <c r="G84" s="215"/>
      <c r="H84" s="216"/>
      <c r="I84" s="215"/>
      <c r="J84" s="216"/>
      <c r="K84" s="215"/>
      <c r="L84" s="216"/>
      <c r="M84" s="215"/>
      <c r="N84" s="216"/>
      <c r="O84" s="215"/>
      <c r="P84" s="216"/>
      <c r="Q84" s="215"/>
      <c r="R84" s="216"/>
      <c r="S84" s="151"/>
      <c r="T84" s="160"/>
      <c r="U84" s="160"/>
      <c r="V84" s="160"/>
      <c r="W84" s="16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</row>
    <row r="85" spans="1:100" s="11" customFormat="1" ht="15.95" customHeight="1" x14ac:dyDescent="0.2">
      <c r="A85" s="425" t="s">
        <v>100</v>
      </c>
      <c r="B85" s="425"/>
      <c r="C85" s="424"/>
      <c r="D85" s="212">
        <f t="shared" si="7"/>
        <v>0</v>
      </c>
      <c r="E85" s="213">
        <f t="shared" si="8"/>
        <v>0</v>
      </c>
      <c r="F85" s="214">
        <f t="shared" si="8"/>
        <v>0</v>
      </c>
      <c r="G85" s="215"/>
      <c r="H85" s="216"/>
      <c r="I85" s="215"/>
      <c r="J85" s="216"/>
      <c r="K85" s="215"/>
      <c r="L85" s="216"/>
      <c r="M85" s="215"/>
      <c r="N85" s="216"/>
      <c r="O85" s="215"/>
      <c r="P85" s="216"/>
      <c r="Q85" s="215"/>
      <c r="R85" s="216"/>
      <c r="S85" s="151"/>
      <c r="T85" s="160"/>
      <c r="U85" s="160"/>
      <c r="V85" s="160"/>
      <c r="W85" s="16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</row>
    <row r="86" spans="1:100" s="11" customFormat="1" ht="15.95" customHeight="1" x14ac:dyDescent="0.2">
      <c r="A86" s="425" t="s">
        <v>101</v>
      </c>
      <c r="B86" s="425"/>
      <c r="C86" s="424"/>
      <c r="D86" s="212">
        <f t="shared" si="7"/>
        <v>0</v>
      </c>
      <c r="E86" s="213">
        <f t="shared" si="8"/>
        <v>0</v>
      </c>
      <c r="F86" s="214">
        <f t="shared" si="8"/>
        <v>0</v>
      </c>
      <c r="G86" s="215"/>
      <c r="H86" s="216"/>
      <c r="I86" s="215"/>
      <c r="J86" s="216"/>
      <c r="K86" s="215"/>
      <c r="L86" s="216"/>
      <c r="M86" s="215"/>
      <c r="N86" s="216"/>
      <c r="O86" s="215"/>
      <c r="P86" s="216"/>
      <c r="Q86" s="215"/>
      <c r="R86" s="216"/>
      <c r="S86" s="151"/>
      <c r="T86" s="160"/>
      <c r="U86" s="160"/>
      <c r="V86" s="160"/>
      <c r="W86" s="16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</row>
    <row r="87" spans="1:100" s="11" customFormat="1" ht="15.95" customHeight="1" x14ac:dyDescent="0.2">
      <c r="A87" s="426" t="s">
        <v>102</v>
      </c>
      <c r="B87" s="427"/>
      <c r="C87" s="428"/>
      <c r="D87" s="236"/>
      <c r="E87" s="237"/>
      <c r="F87" s="237"/>
      <c r="G87" s="236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8"/>
      <c r="S87" s="151"/>
      <c r="T87" s="160"/>
      <c r="U87" s="160"/>
      <c r="V87" s="160"/>
      <c r="W87" s="16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</row>
    <row r="88" spans="1:100" s="11" customFormat="1" ht="15.95" customHeight="1" x14ac:dyDescent="0.2">
      <c r="A88" s="429" t="s">
        <v>103</v>
      </c>
      <c r="B88" s="421" t="s">
        <v>104</v>
      </c>
      <c r="C88" s="422"/>
      <c r="D88" s="220">
        <f t="shared" ref="D88:D102" si="9">SUM(E88:F88)</f>
        <v>2</v>
      </c>
      <c r="E88" s="221">
        <f t="shared" ref="E88:F102" si="10">G88+I88+K88+M88+O88+Q88</f>
        <v>0</v>
      </c>
      <c r="F88" s="222">
        <f t="shared" si="10"/>
        <v>2</v>
      </c>
      <c r="G88" s="210"/>
      <c r="H88" s="211"/>
      <c r="I88" s="210"/>
      <c r="J88" s="211"/>
      <c r="K88" s="210"/>
      <c r="L88" s="211">
        <v>1</v>
      </c>
      <c r="M88" s="210"/>
      <c r="N88" s="211"/>
      <c r="O88" s="210"/>
      <c r="P88" s="211">
        <v>1</v>
      </c>
      <c r="Q88" s="210"/>
      <c r="R88" s="211"/>
      <c r="S88" s="151"/>
      <c r="T88" s="160"/>
      <c r="U88" s="160"/>
      <c r="V88" s="160"/>
      <c r="W88" s="16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</row>
    <row r="89" spans="1:100" s="11" customFormat="1" ht="15.95" customHeight="1" x14ac:dyDescent="0.2">
      <c r="A89" s="430"/>
      <c r="B89" s="423" t="s">
        <v>105</v>
      </c>
      <c r="C89" s="424"/>
      <c r="D89" s="212">
        <f t="shared" si="9"/>
        <v>0</v>
      </c>
      <c r="E89" s="213">
        <f t="shared" si="10"/>
        <v>0</v>
      </c>
      <c r="F89" s="214">
        <f t="shared" si="10"/>
        <v>0</v>
      </c>
      <c r="G89" s="215"/>
      <c r="H89" s="216"/>
      <c r="I89" s="215"/>
      <c r="J89" s="216"/>
      <c r="K89" s="215"/>
      <c r="L89" s="216"/>
      <c r="M89" s="215"/>
      <c r="N89" s="216"/>
      <c r="O89" s="215"/>
      <c r="P89" s="216"/>
      <c r="Q89" s="215"/>
      <c r="R89" s="216"/>
      <c r="S89" s="151"/>
      <c r="T89" s="160"/>
      <c r="U89" s="160"/>
      <c r="V89" s="160"/>
      <c r="W89" s="16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</row>
    <row r="90" spans="1:100" s="11" customFormat="1" ht="15.95" customHeight="1" x14ac:dyDescent="0.2">
      <c r="A90" s="420"/>
      <c r="B90" s="423" t="s">
        <v>106</v>
      </c>
      <c r="C90" s="424"/>
      <c r="D90" s="212">
        <f t="shared" si="9"/>
        <v>1</v>
      </c>
      <c r="E90" s="213">
        <f t="shared" si="10"/>
        <v>0</v>
      </c>
      <c r="F90" s="214">
        <f t="shared" si="10"/>
        <v>1</v>
      </c>
      <c r="G90" s="215"/>
      <c r="H90" s="216"/>
      <c r="I90" s="215"/>
      <c r="J90" s="216"/>
      <c r="K90" s="215"/>
      <c r="L90" s="216"/>
      <c r="M90" s="215"/>
      <c r="N90" s="216"/>
      <c r="O90" s="215"/>
      <c r="P90" s="216">
        <v>1</v>
      </c>
      <c r="Q90" s="215"/>
      <c r="R90" s="216"/>
      <c r="S90" s="151"/>
      <c r="T90" s="160"/>
      <c r="U90" s="160"/>
      <c r="V90" s="160"/>
      <c r="W90" s="16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</row>
    <row r="91" spans="1:100" s="11" customFormat="1" ht="15.95" customHeight="1" x14ac:dyDescent="0.2">
      <c r="A91" s="420" t="s">
        <v>107</v>
      </c>
      <c r="B91" s="423" t="s">
        <v>108</v>
      </c>
      <c r="C91" s="424"/>
      <c r="D91" s="212">
        <f t="shared" si="9"/>
        <v>0</v>
      </c>
      <c r="E91" s="213">
        <f t="shared" si="10"/>
        <v>0</v>
      </c>
      <c r="F91" s="214">
        <f t="shared" si="10"/>
        <v>0</v>
      </c>
      <c r="G91" s="215"/>
      <c r="H91" s="216"/>
      <c r="I91" s="215"/>
      <c r="J91" s="216"/>
      <c r="K91" s="215"/>
      <c r="L91" s="216"/>
      <c r="M91" s="215"/>
      <c r="N91" s="216"/>
      <c r="O91" s="215"/>
      <c r="P91" s="216"/>
      <c r="Q91" s="215"/>
      <c r="R91" s="216"/>
      <c r="S91" s="151"/>
      <c r="T91" s="160"/>
      <c r="U91" s="160"/>
      <c r="V91" s="160"/>
      <c r="W91" s="16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</row>
    <row r="92" spans="1:100" s="11" customFormat="1" ht="24.95" customHeight="1" x14ac:dyDescent="0.2">
      <c r="A92" s="420"/>
      <c r="B92" s="423" t="s">
        <v>109</v>
      </c>
      <c r="C92" s="424"/>
      <c r="D92" s="212">
        <f t="shared" si="9"/>
        <v>0</v>
      </c>
      <c r="E92" s="213">
        <f t="shared" si="10"/>
        <v>0</v>
      </c>
      <c r="F92" s="214">
        <f t="shared" si="10"/>
        <v>0</v>
      </c>
      <c r="G92" s="215"/>
      <c r="H92" s="216"/>
      <c r="I92" s="215"/>
      <c r="J92" s="216"/>
      <c r="K92" s="215"/>
      <c r="L92" s="216"/>
      <c r="M92" s="215"/>
      <c r="N92" s="216"/>
      <c r="O92" s="215"/>
      <c r="P92" s="216"/>
      <c r="Q92" s="215"/>
      <c r="R92" s="216"/>
      <c r="S92" s="151"/>
      <c r="T92" s="160"/>
      <c r="U92" s="160"/>
      <c r="V92" s="160"/>
      <c r="W92" s="16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</row>
    <row r="93" spans="1:100" s="11" customFormat="1" ht="15.95" customHeight="1" x14ac:dyDescent="0.2">
      <c r="A93" s="420"/>
      <c r="B93" s="423" t="s">
        <v>110</v>
      </c>
      <c r="C93" s="424"/>
      <c r="D93" s="212">
        <f t="shared" si="9"/>
        <v>0</v>
      </c>
      <c r="E93" s="213">
        <f t="shared" si="10"/>
        <v>0</v>
      </c>
      <c r="F93" s="214">
        <f t="shared" si="10"/>
        <v>0</v>
      </c>
      <c r="G93" s="215"/>
      <c r="H93" s="216"/>
      <c r="I93" s="215"/>
      <c r="J93" s="216"/>
      <c r="K93" s="215"/>
      <c r="L93" s="216"/>
      <c r="M93" s="215"/>
      <c r="N93" s="216"/>
      <c r="O93" s="215"/>
      <c r="P93" s="216"/>
      <c r="Q93" s="215"/>
      <c r="R93" s="216"/>
      <c r="S93" s="151"/>
      <c r="T93" s="160"/>
      <c r="U93" s="160"/>
      <c r="V93" s="160"/>
      <c r="W93" s="16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</row>
    <row r="94" spans="1:100" s="11" customFormat="1" ht="15.95" customHeight="1" x14ac:dyDescent="0.2">
      <c r="A94" s="425" t="s">
        <v>111</v>
      </c>
      <c r="B94" s="425"/>
      <c r="C94" s="424"/>
      <c r="D94" s="212">
        <f t="shared" si="9"/>
        <v>6</v>
      </c>
      <c r="E94" s="213">
        <f t="shared" si="10"/>
        <v>2</v>
      </c>
      <c r="F94" s="214">
        <f t="shared" si="10"/>
        <v>4</v>
      </c>
      <c r="G94" s="215">
        <v>1</v>
      </c>
      <c r="H94" s="216">
        <v>1</v>
      </c>
      <c r="I94" s="215"/>
      <c r="J94" s="216">
        <v>1</v>
      </c>
      <c r="K94" s="215"/>
      <c r="L94" s="216"/>
      <c r="M94" s="215"/>
      <c r="N94" s="216"/>
      <c r="O94" s="215">
        <v>1</v>
      </c>
      <c r="P94" s="216">
        <v>2</v>
      </c>
      <c r="Q94" s="215"/>
      <c r="R94" s="216"/>
      <c r="S94" s="151"/>
      <c r="T94" s="160"/>
      <c r="U94" s="160"/>
      <c r="V94" s="160"/>
      <c r="W94" s="16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</row>
    <row r="95" spans="1:100" s="11" customFormat="1" ht="15.95" customHeight="1" x14ac:dyDescent="0.2">
      <c r="A95" s="425" t="s">
        <v>112</v>
      </c>
      <c r="B95" s="425"/>
      <c r="C95" s="424"/>
      <c r="D95" s="212">
        <f t="shared" si="9"/>
        <v>0</v>
      </c>
      <c r="E95" s="213">
        <f t="shared" si="10"/>
        <v>0</v>
      </c>
      <c r="F95" s="214">
        <f t="shared" si="10"/>
        <v>0</v>
      </c>
      <c r="G95" s="215"/>
      <c r="H95" s="216"/>
      <c r="I95" s="215"/>
      <c r="J95" s="216"/>
      <c r="K95" s="215"/>
      <c r="L95" s="216"/>
      <c r="M95" s="215"/>
      <c r="N95" s="216"/>
      <c r="O95" s="215"/>
      <c r="P95" s="216"/>
      <c r="Q95" s="215"/>
      <c r="R95" s="216"/>
      <c r="S95" s="151"/>
      <c r="T95" s="160"/>
      <c r="U95" s="160"/>
      <c r="V95" s="160"/>
      <c r="W95" s="16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</row>
    <row r="96" spans="1:100" s="11" customFormat="1" ht="15.95" customHeight="1" x14ac:dyDescent="0.2">
      <c r="A96" s="425" t="s">
        <v>113</v>
      </c>
      <c r="B96" s="425"/>
      <c r="C96" s="424"/>
      <c r="D96" s="212">
        <f t="shared" si="9"/>
        <v>0</v>
      </c>
      <c r="E96" s="213">
        <f t="shared" si="10"/>
        <v>0</v>
      </c>
      <c r="F96" s="214">
        <f t="shared" si="10"/>
        <v>0</v>
      </c>
      <c r="G96" s="215"/>
      <c r="H96" s="216"/>
      <c r="I96" s="215"/>
      <c r="J96" s="216"/>
      <c r="K96" s="215"/>
      <c r="L96" s="216"/>
      <c r="M96" s="215"/>
      <c r="N96" s="216"/>
      <c r="O96" s="215"/>
      <c r="P96" s="216"/>
      <c r="Q96" s="215"/>
      <c r="R96" s="216"/>
      <c r="S96" s="151"/>
      <c r="T96" s="160"/>
      <c r="U96" s="160"/>
      <c r="V96" s="160"/>
      <c r="W96" s="16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s="11" customFormat="1" ht="15.95" customHeight="1" x14ac:dyDescent="0.2">
      <c r="A97" s="425" t="s">
        <v>114</v>
      </c>
      <c r="B97" s="425"/>
      <c r="C97" s="424"/>
      <c r="D97" s="212">
        <f t="shared" si="9"/>
        <v>1</v>
      </c>
      <c r="E97" s="213">
        <f t="shared" si="10"/>
        <v>0</v>
      </c>
      <c r="F97" s="214">
        <f t="shared" si="10"/>
        <v>1</v>
      </c>
      <c r="G97" s="215"/>
      <c r="H97" s="216"/>
      <c r="I97" s="215"/>
      <c r="J97" s="216"/>
      <c r="K97" s="215"/>
      <c r="L97" s="216"/>
      <c r="M97" s="215"/>
      <c r="N97" s="216">
        <v>1</v>
      </c>
      <c r="O97" s="215"/>
      <c r="P97" s="216"/>
      <c r="Q97" s="215"/>
      <c r="R97" s="216"/>
      <c r="S97" s="151"/>
      <c r="T97" s="160"/>
      <c r="U97" s="160"/>
      <c r="V97" s="160"/>
      <c r="W97" s="16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s="11" customFormat="1" ht="15.95" customHeight="1" x14ac:dyDescent="0.2">
      <c r="A98" s="431" t="s">
        <v>115</v>
      </c>
      <c r="B98" s="431"/>
      <c r="C98" s="432"/>
      <c r="D98" s="223">
        <f t="shared" si="9"/>
        <v>5</v>
      </c>
      <c r="E98" s="224">
        <f t="shared" si="10"/>
        <v>4</v>
      </c>
      <c r="F98" s="225">
        <f t="shared" si="10"/>
        <v>1</v>
      </c>
      <c r="G98" s="215">
        <v>3</v>
      </c>
      <c r="H98" s="216">
        <v>1</v>
      </c>
      <c r="I98" s="215">
        <v>1</v>
      </c>
      <c r="J98" s="216"/>
      <c r="K98" s="215"/>
      <c r="L98" s="216"/>
      <c r="M98" s="215"/>
      <c r="N98" s="216"/>
      <c r="O98" s="215"/>
      <c r="P98" s="216"/>
      <c r="Q98" s="215"/>
      <c r="R98" s="216"/>
      <c r="S98" s="151"/>
      <c r="T98" s="160"/>
      <c r="U98" s="160"/>
      <c r="V98" s="160"/>
      <c r="W98" s="16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s="11" customFormat="1" ht="24.95" customHeight="1" x14ac:dyDescent="0.2">
      <c r="A99" s="431" t="s">
        <v>116</v>
      </c>
      <c r="B99" s="431"/>
      <c r="C99" s="432"/>
      <c r="D99" s="223">
        <f t="shared" si="9"/>
        <v>8</v>
      </c>
      <c r="E99" s="224">
        <f t="shared" si="10"/>
        <v>2</v>
      </c>
      <c r="F99" s="225">
        <f t="shared" si="10"/>
        <v>6</v>
      </c>
      <c r="G99" s="215">
        <v>2</v>
      </c>
      <c r="H99" s="216">
        <v>4</v>
      </c>
      <c r="I99" s="215"/>
      <c r="J99" s="216">
        <v>2</v>
      </c>
      <c r="K99" s="215"/>
      <c r="L99" s="216"/>
      <c r="M99" s="215"/>
      <c r="N99" s="216"/>
      <c r="O99" s="215"/>
      <c r="P99" s="216"/>
      <c r="Q99" s="215"/>
      <c r="R99" s="216"/>
      <c r="S99" s="151"/>
      <c r="T99" s="160"/>
      <c r="U99" s="160"/>
      <c r="V99" s="160"/>
      <c r="W99" s="16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s="11" customFormat="1" ht="15.95" customHeight="1" x14ac:dyDescent="0.2">
      <c r="A100" s="425" t="s">
        <v>117</v>
      </c>
      <c r="B100" s="425"/>
      <c r="C100" s="424"/>
      <c r="D100" s="212">
        <f t="shared" si="9"/>
        <v>6</v>
      </c>
      <c r="E100" s="213">
        <f t="shared" si="10"/>
        <v>4</v>
      </c>
      <c r="F100" s="214">
        <f t="shared" si="10"/>
        <v>2</v>
      </c>
      <c r="G100" s="215"/>
      <c r="H100" s="216"/>
      <c r="I100" s="215"/>
      <c r="J100" s="216"/>
      <c r="K100" s="215">
        <v>1</v>
      </c>
      <c r="L100" s="216">
        <v>1</v>
      </c>
      <c r="M100" s="215"/>
      <c r="N100" s="216"/>
      <c r="O100" s="215">
        <v>2</v>
      </c>
      <c r="P100" s="216">
        <v>1</v>
      </c>
      <c r="Q100" s="215">
        <v>1</v>
      </c>
      <c r="R100" s="216"/>
      <c r="S100" s="151"/>
      <c r="T100" s="160"/>
      <c r="U100" s="160"/>
      <c r="V100" s="160"/>
      <c r="W100" s="16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s="11" customFormat="1" ht="15.95" customHeight="1" x14ac:dyDescent="0.2">
      <c r="A101" s="433" t="s">
        <v>118</v>
      </c>
      <c r="B101" s="433"/>
      <c r="C101" s="434"/>
      <c r="D101" s="226">
        <f t="shared" si="9"/>
        <v>0</v>
      </c>
      <c r="E101" s="227">
        <f t="shared" si="10"/>
        <v>0</v>
      </c>
      <c r="F101" s="228">
        <f t="shared" si="10"/>
        <v>0</v>
      </c>
      <c r="G101" s="229"/>
      <c r="H101" s="230"/>
      <c r="I101" s="229"/>
      <c r="J101" s="230"/>
      <c r="K101" s="229"/>
      <c r="L101" s="230"/>
      <c r="M101" s="229"/>
      <c r="N101" s="230"/>
      <c r="O101" s="229"/>
      <c r="P101" s="230"/>
      <c r="Q101" s="229"/>
      <c r="R101" s="230"/>
      <c r="S101" s="151"/>
      <c r="T101" s="160"/>
      <c r="U101" s="160"/>
      <c r="V101" s="160"/>
      <c r="W101" s="16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s="11" customFormat="1" ht="15.95" customHeight="1" x14ac:dyDescent="0.2">
      <c r="A102" s="438" t="s">
        <v>119</v>
      </c>
      <c r="B102" s="438"/>
      <c r="C102" s="439"/>
      <c r="D102" s="231">
        <f t="shared" si="9"/>
        <v>1</v>
      </c>
      <c r="E102" s="232">
        <f t="shared" si="10"/>
        <v>1</v>
      </c>
      <c r="F102" s="233">
        <f t="shared" si="10"/>
        <v>0</v>
      </c>
      <c r="G102" s="234">
        <v>1</v>
      </c>
      <c r="H102" s="235"/>
      <c r="I102" s="234"/>
      <c r="J102" s="235"/>
      <c r="K102" s="234"/>
      <c r="L102" s="235"/>
      <c r="M102" s="234"/>
      <c r="N102" s="235"/>
      <c r="O102" s="234"/>
      <c r="P102" s="235"/>
      <c r="Q102" s="234"/>
      <c r="R102" s="235"/>
      <c r="S102" s="151"/>
      <c r="T102" s="160"/>
      <c r="U102" s="160"/>
      <c r="V102" s="160"/>
      <c r="W102" s="16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s="11" customFormat="1" ht="30" customHeight="1" x14ac:dyDescent="0.2">
      <c r="A103" s="102" t="s">
        <v>120</v>
      </c>
      <c r="B103" s="102"/>
      <c r="C103" s="102"/>
      <c r="D103" s="102"/>
      <c r="E103" s="102"/>
      <c r="F103" s="102"/>
      <c r="G103" s="102"/>
      <c r="H103" s="185"/>
      <c r="I103" s="185"/>
      <c r="J103" s="185"/>
      <c r="K103" s="186"/>
      <c r="L103" s="187"/>
      <c r="M103" s="186"/>
      <c r="N103" s="186"/>
      <c r="O103" s="188"/>
      <c r="P103" s="188"/>
      <c r="Q103" s="151"/>
      <c r="R103" s="151"/>
      <c r="S103" s="151"/>
      <c r="T103" s="160"/>
      <c r="U103" s="160"/>
      <c r="V103" s="189"/>
      <c r="W103" s="16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s="11" customFormat="1" ht="12.75" customHeight="1" x14ac:dyDescent="0.2">
      <c r="A104" s="413" t="s">
        <v>121</v>
      </c>
      <c r="B104" s="413"/>
      <c r="C104" s="413"/>
      <c r="D104" s="414" t="s">
        <v>33</v>
      </c>
      <c r="E104" s="415"/>
      <c r="F104" s="385"/>
      <c r="G104" s="409" t="s">
        <v>84</v>
      </c>
      <c r="H104" s="409"/>
      <c r="I104" s="409" t="s">
        <v>85</v>
      </c>
      <c r="J104" s="409"/>
      <c r="K104" s="409" t="s">
        <v>86</v>
      </c>
      <c r="L104" s="409"/>
      <c r="M104" s="409" t="s">
        <v>87</v>
      </c>
      <c r="N104" s="409"/>
      <c r="O104" s="409" t="s">
        <v>88</v>
      </c>
      <c r="P104" s="409"/>
      <c r="Q104" s="409" t="s">
        <v>89</v>
      </c>
      <c r="R104" s="409"/>
      <c r="S104" s="342" t="s">
        <v>122</v>
      </c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s="11" customFormat="1" ht="21" x14ac:dyDescent="0.2">
      <c r="A105" s="413"/>
      <c r="B105" s="413"/>
      <c r="C105" s="413"/>
      <c r="D105" s="191" t="s">
        <v>90</v>
      </c>
      <c r="E105" s="192" t="s">
        <v>29</v>
      </c>
      <c r="F105" s="193" t="s">
        <v>49</v>
      </c>
      <c r="G105" s="194" t="s">
        <v>29</v>
      </c>
      <c r="H105" s="195" t="s">
        <v>49</v>
      </c>
      <c r="I105" s="194" t="s">
        <v>29</v>
      </c>
      <c r="J105" s="195" t="s">
        <v>49</v>
      </c>
      <c r="K105" s="194" t="s">
        <v>29</v>
      </c>
      <c r="L105" s="195" t="s">
        <v>49</v>
      </c>
      <c r="M105" s="194" t="s">
        <v>29</v>
      </c>
      <c r="N105" s="195" t="s">
        <v>49</v>
      </c>
      <c r="O105" s="194" t="s">
        <v>29</v>
      </c>
      <c r="P105" s="195" t="s">
        <v>49</v>
      </c>
      <c r="Q105" s="194" t="s">
        <v>29</v>
      </c>
      <c r="R105" s="195" t="s">
        <v>49</v>
      </c>
      <c r="S105" s="343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s="11" customFormat="1" ht="24.95" customHeight="1" x14ac:dyDescent="0.2">
      <c r="A106" s="416" t="s">
        <v>92</v>
      </c>
      <c r="B106" s="417"/>
      <c r="C106" s="418"/>
      <c r="D106" s="435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7"/>
      <c r="T106" s="160"/>
      <c r="U106" s="160"/>
      <c r="V106" s="160"/>
      <c r="W106" s="16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s="11" customFormat="1" ht="15.95" customHeight="1" x14ac:dyDescent="0.2">
      <c r="A107" s="419" t="s">
        <v>93</v>
      </c>
      <c r="B107" s="421" t="s">
        <v>94</v>
      </c>
      <c r="C107" s="422"/>
      <c r="D107" s="207">
        <f t="shared" ref="D107:D114" si="11">SUM(E107:F107)</f>
        <v>0</v>
      </c>
      <c r="E107" s="208">
        <f t="shared" ref="E107:F114" si="12">G107+I107+K107+M107+O107+Q107</f>
        <v>0</v>
      </c>
      <c r="F107" s="209">
        <f t="shared" si="12"/>
        <v>0</v>
      </c>
      <c r="G107" s="210"/>
      <c r="H107" s="211"/>
      <c r="I107" s="210"/>
      <c r="J107" s="211"/>
      <c r="K107" s="210"/>
      <c r="L107" s="211"/>
      <c r="M107" s="210"/>
      <c r="N107" s="211"/>
      <c r="O107" s="210"/>
      <c r="P107" s="211"/>
      <c r="Q107" s="210"/>
      <c r="R107" s="211"/>
      <c r="S107" s="239"/>
      <c r="T107" s="160"/>
      <c r="U107" s="160"/>
      <c r="V107" s="160"/>
      <c r="W107" s="16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s="11" customFormat="1" ht="15.95" customHeight="1" x14ac:dyDescent="0.2">
      <c r="A108" s="420"/>
      <c r="B108" s="423" t="s">
        <v>95</v>
      </c>
      <c r="C108" s="424"/>
      <c r="D108" s="212">
        <f t="shared" si="11"/>
        <v>0</v>
      </c>
      <c r="E108" s="213">
        <f t="shared" si="12"/>
        <v>0</v>
      </c>
      <c r="F108" s="214">
        <f t="shared" si="12"/>
        <v>0</v>
      </c>
      <c r="G108" s="215"/>
      <c r="H108" s="216"/>
      <c r="I108" s="215"/>
      <c r="J108" s="216"/>
      <c r="K108" s="215"/>
      <c r="L108" s="216"/>
      <c r="M108" s="215"/>
      <c r="N108" s="216"/>
      <c r="O108" s="215"/>
      <c r="P108" s="216"/>
      <c r="Q108" s="215"/>
      <c r="R108" s="216"/>
      <c r="S108" s="240"/>
      <c r="T108" s="160"/>
      <c r="U108" s="160"/>
      <c r="V108" s="160"/>
      <c r="W108" s="16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s="11" customFormat="1" ht="15.95" customHeight="1" x14ac:dyDescent="0.2">
      <c r="A109" s="425" t="s">
        <v>96</v>
      </c>
      <c r="B109" s="425"/>
      <c r="C109" s="424"/>
      <c r="D109" s="212">
        <f t="shared" si="11"/>
        <v>0</v>
      </c>
      <c r="E109" s="213">
        <f t="shared" si="12"/>
        <v>0</v>
      </c>
      <c r="F109" s="214">
        <f t="shared" si="12"/>
        <v>0</v>
      </c>
      <c r="G109" s="215"/>
      <c r="H109" s="216"/>
      <c r="I109" s="215"/>
      <c r="J109" s="216"/>
      <c r="K109" s="215"/>
      <c r="L109" s="216"/>
      <c r="M109" s="215"/>
      <c r="N109" s="216"/>
      <c r="O109" s="215"/>
      <c r="P109" s="216"/>
      <c r="Q109" s="215"/>
      <c r="R109" s="216"/>
      <c r="S109" s="240"/>
      <c r="T109" s="160"/>
      <c r="U109" s="160"/>
      <c r="V109" s="160"/>
      <c r="W109" s="16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s="11" customFormat="1" ht="15.95" customHeight="1" x14ac:dyDescent="0.2">
      <c r="A110" s="425" t="s">
        <v>97</v>
      </c>
      <c r="B110" s="425"/>
      <c r="C110" s="424"/>
      <c r="D110" s="212">
        <f t="shared" si="11"/>
        <v>0</v>
      </c>
      <c r="E110" s="217">
        <f>G110+I110</f>
        <v>0</v>
      </c>
      <c r="F110" s="214">
        <f>H110+J110</f>
        <v>0</v>
      </c>
      <c r="G110" s="215"/>
      <c r="H110" s="216"/>
      <c r="I110" s="215"/>
      <c r="J110" s="216"/>
      <c r="K110" s="218"/>
      <c r="L110" s="219"/>
      <c r="M110" s="218"/>
      <c r="N110" s="219"/>
      <c r="O110" s="218"/>
      <c r="P110" s="219"/>
      <c r="Q110" s="218"/>
      <c r="R110" s="219"/>
      <c r="S110" s="241"/>
      <c r="T110" s="160"/>
      <c r="U110" s="160"/>
      <c r="V110" s="160"/>
      <c r="W110" s="16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s="11" customFormat="1" ht="15.95" customHeight="1" x14ac:dyDescent="0.2">
      <c r="A111" s="425" t="s">
        <v>98</v>
      </c>
      <c r="B111" s="425"/>
      <c r="C111" s="424"/>
      <c r="D111" s="212">
        <f t="shared" si="11"/>
        <v>0</v>
      </c>
      <c r="E111" s="213">
        <f t="shared" si="12"/>
        <v>0</v>
      </c>
      <c r="F111" s="214">
        <f t="shared" si="12"/>
        <v>0</v>
      </c>
      <c r="G111" s="215"/>
      <c r="H111" s="216"/>
      <c r="I111" s="215"/>
      <c r="J111" s="216"/>
      <c r="K111" s="215"/>
      <c r="L111" s="216"/>
      <c r="M111" s="215"/>
      <c r="N111" s="216"/>
      <c r="O111" s="215"/>
      <c r="P111" s="216"/>
      <c r="Q111" s="215"/>
      <c r="R111" s="216"/>
      <c r="S111" s="240"/>
      <c r="T111" s="160"/>
      <c r="U111" s="160"/>
      <c r="V111" s="160"/>
      <c r="W111" s="16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s="11" customFormat="1" ht="15.95" customHeight="1" x14ac:dyDescent="0.2">
      <c r="A112" s="425" t="s">
        <v>99</v>
      </c>
      <c r="B112" s="425"/>
      <c r="C112" s="424"/>
      <c r="D112" s="212">
        <f t="shared" si="11"/>
        <v>0</v>
      </c>
      <c r="E112" s="213">
        <f t="shared" si="12"/>
        <v>0</v>
      </c>
      <c r="F112" s="214">
        <f t="shared" si="12"/>
        <v>0</v>
      </c>
      <c r="G112" s="215"/>
      <c r="H112" s="216"/>
      <c r="I112" s="215"/>
      <c r="J112" s="216"/>
      <c r="K112" s="215"/>
      <c r="L112" s="216"/>
      <c r="M112" s="215"/>
      <c r="N112" s="216"/>
      <c r="O112" s="215"/>
      <c r="P112" s="216"/>
      <c r="Q112" s="215"/>
      <c r="R112" s="216"/>
      <c r="S112" s="240"/>
      <c r="T112" s="160"/>
      <c r="U112" s="160"/>
      <c r="V112" s="160"/>
      <c r="W112" s="16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s="11" customFormat="1" ht="15.95" customHeight="1" x14ac:dyDescent="0.2">
      <c r="A113" s="425" t="s">
        <v>100</v>
      </c>
      <c r="B113" s="425"/>
      <c r="C113" s="424"/>
      <c r="D113" s="212">
        <f t="shared" si="11"/>
        <v>0</v>
      </c>
      <c r="E113" s="213">
        <f t="shared" si="12"/>
        <v>0</v>
      </c>
      <c r="F113" s="214">
        <f t="shared" si="12"/>
        <v>0</v>
      </c>
      <c r="G113" s="215"/>
      <c r="H113" s="216"/>
      <c r="I113" s="215"/>
      <c r="J113" s="216"/>
      <c r="K113" s="215"/>
      <c r="L113" s="216"/>
      <c r="M113" s="215"/>
      <c r="N113" s="216"/>
      <c r="O113" s="215"/>
      <c r="P113" s="216"/>
      <c r="Q113" s="215"/>
      <c r="R113" s="216"/>
      <c r="S113" s="216"/>
      <c r="T113" s="160"/>
      <c r="U113" s="160"/>
      <c r="V113" s="160"/>
      <c r="W113" s="16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s="11" customFormat="1" ht="15.95" customHeight="1" x14ac:dyDescent="0.2">
      <c r="A114" s="425" t="s">
        <v>101</v>
      </c>
      <c r="B114" s="425"/>
      <c r="C114" s="424"/>
      <c r="D114" s="226">
        <f t="shared" si="11"/>
        <v>0</v>
      </c>
      <c r="E114" s="227">
        <f t="shared" si="12"/>
        <v>0</v>
      </c>
      <c r="F114" s="228">
        <f t="shared" si="12"/>
        <v>0</v>
      </c>
      <c r="G114" s="229"/>
      <c r="H114" s="230"/>
      <c r="I114" s="229"/>
      <c r="J114" s="230"/>
      <c r="K114" s="229"/>
      <c r="L114" s="230"/>
      <c r="M114" s="229"/>
      <c r="N114" s="230"/>
      <c r="O114" s="229"/>
      <c r="P114" s="230"/>
      <c r="Q114" s="229"/>
      <c r="R114" s="230"/>
      <c r="S114" s="230"/>
      <c r="T114" s="160"/>
      <c r="U114" s="160"/>
      <c r="V114" s="160"/>
      <c r="W114" s="16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s="11" customFormat="1" ht="15.95" customHeight="1" x14ac:dyDescent="0.2">
      <c r="A115" s="426" t="s">
        <v>102</v>
      </c>
      <c r="B115" s="427"/>
      <c r="C115" s="428"/>
      <c r="D115" s="242"/>
      <c r="E115" s="243"/>
      <c r="F115" s="243"/>
      <c r="G115" s="242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4"/>
      <c r="S115" s="244"/>
      <c r="T115" s="160"/>
      <c r="U115" s="160"/>
      <c r="V115" s="160"/>
      <c r="W115" s="16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s="11" customFormat="1" ht="15.95" customHeight="1" x14ac:dyDescent="0.2">
      <c r="A116" s="429" t="s">
        <v>103</v>
      </c>
      <c r="B116" s="421" t="s">
        <v>104</v>
      </c>
      <c r="C116" s="422"/>
      <c r="D116" s="220">
        <f t="shared" ref="D116:D130" si="13">SUM(E116:F116)</f>
        <v>4</v>
      </c>
      <c r="E116" s="221">
        <f t="shared" ref="E116:F130" si="14">G116+I116+K116+M116+O116+Q116</f>
        <v>1</v>
      </c>
      <c r="F116" s="222">
        <f t="shared" si="14"/>
        <v>3</v>
      </c>
      <c r="G116" s="210"/>
      <c r="H116" s="211"/>
      <c r="I116" s="210"/>
      <c r="J116" s="211"/>
      <c r="K116" s="210"/>
      <c r="L116" s="211"/>
      <c r="M116" s="210"/>
      <c r="N116" s="211"/>
      <c r="O116" s="210"/>
      <c r="P116" s="211">
        <v>3</v>
      </c>
      <c r="Q116" s="210">
        <v>1</v>
      </c>
      <c r="R116" s="211"/>
      <c r="S116" s="239"/>
      <c r="T116" s="160"/>
      <c r="U116" s="160"/>
      <c r="V116" s="160"/>
      <c r="W116" s="16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s="11" customFormat="1" ht="15.95" customHeight="1" x14ac:dyDescent="0.2">
      <c r="A117" s="430"/>
      <c r="B117" s="423" t="s">
        <v>105</v>
      </c>
      <c r="C117" s="424"/>
      <c r="D117" s="212">
        <f t="shared" si="13"/>
        <v>0</v>
      </c>
      <c r="E117" s="213">
        <f t="shared" si="14"/>
        <v>0</v>
      </c>
      <c r="F117" s="214">
        <f t="shared" si="14"/>
        <v>0</v>
      </c>
      <c r="G117" s="215"/>
      <c r="H117" s="216"/>
      <c r="I117" s="215"/>
      <c r="J117" s="216"/>
      <c r="K117" s="215"/>
      <c r="L117" s="216"/>
      <c r="M117" s="215"/>
      <c r="N117" s="216"/>
      <c r="O117" s="215"/>
      <c r="P117" s="216"/>
      <c r="Q117" s="215"/>
      <c r="R117" s="216"/>
      <c r="S117" s="240"/>
      <c r="T117" s="160"/>
      <c r="U117" s="160"/>
      <c r="V117" s="160"/>
      <c r="W117" s="16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s="11" customFormat="1" ht="15.95" customHeight="1" x14ac:dyDescent="0.2">
      <c r="A118" s="420"/>
      <c r="B118" s="423" t="s">
        <v>106</v>
      </c>
      <c r="C118" s="424"/>
      <c r="D118" s="212">
        <f t="shared" si="13"/>
        <v>0</v>
      </c>
      <c r="E118" s="213">
        <f t="shared" si="14"/>
        <v>0</v>
      </c>
      <c r="F118" s="214">
        <f t="shared" si="14"/>
        <v>0</v>
      </c>
      <c r="G118" s="215"/>
      <c r="H118" s="216"/>
      <c r="I118" s="215"/>
      <c r="J118" s="216"/>
      <c r="K118" s="215"/>
      <c r="L118" s="216"/>
      <c r="M118" s="215"/>
      <c r="N118" s="216"/>
      <c r="O118" s="215"/>
      <c r="P118" s="216"/>
      <c r="Q118" s="215"/>
      <c r="R118" s="216"/>
      <c r="S118" s="240"/>
      <c r="T118" s="160"/>
      <c r="U118" s="160"/>
      <c r="V118" s="160"/>
      <c r="W118" s="16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s="11" customFormat="1" ht="15.95" customHeight="1" x14ac:dyDescent="0.2">
      <c r="A119" s="420" t="s">
        <v>107</v>
      </c>
      <c r="B119" s="423" t="s">
        <v>108</v>
      </c>
      <c r="C119" s="424"/>
      <c r="D119" s="212">
        <f t="shared" si="13"/>
        <v>0</v>
      </c>
      <c r="E119" s="213">
        <f t="shared" si="14"/>
        <v>0</v>
      </c>
      <c r="F119" s="214">
        <f t="shared" si="14"/>
        <v>0</v>
      </c>
      <c r="G119" s="215"/>
      <c r="H119" s="216"/>
      <c r="I119" s="215"/>
      <c r="J119" s="216"/>
      <c r="K119" s="215"/>
      <c r="L119" s="216"/>
      <c r="M119" s="215"/>
      <c r="N119" s="216"/>
      <c r="O119" s="215"/>
      <c r="P119" s="216"/>
      <c r="Q119" s="215"/>
      <c r="R119" s="216"/>
      <c r="S119" s="240"/>
      <c r="T119" s="160"/>
      <c r="U119" s="160"/>
      <c r="V119" s="160"/>
      <c r="W119" s="16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s="11" customFormat="1" ht="24.95" customHeight="1" x14ac:dyDescent="0.2">
      <c r="A120" s="420"/>
      <c r="B120" s="423" t="s">
        <v>109</v>
      </c>
      <c r="C120" s="424"/>
      <c r="D120" s="212">
        <f t="shared" si="13"/>
        <v>0</v>
      </c>
      <c r="E120" s="213">
        <f t="shared" si="14"/>
        <v>0</v>
      </c>
      <c r="F120" s="214">
        <f t="shared" si="14"/>
        <v>0</v>
      </c>
      <c r="G120" s="215"/>
      <c r="H120" s="216"/>
      <c r="I120" s="215"/>
      <c r="J120" s="216"/>
      <c r="K120" s="215"/>
      <c r="L120" s="216"/>
      <c r="M120" s="215"/>
      <c r="N120" s="216"/>
      <c r="O120" s="215"/>
      <c r="P120" s="216"/>
      <c r="Q120" s="215"/>
      <c r="R120" s="216"/>
      <c r="S120" s="240"/>
      <c r="T120" s="160"/>
      <c r="U120" s="160"/>
      <c r="V120" s="160"/>
      <c r="W120" s="16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s="11" customFormat="1" ht="15.95" customHeight="1" x14ac:dyDescent="0.2">
      <c r="A121" s="420"/>
      <c r="B121" s="423" t="s">
        <v>110</v>
      </c>
      <c r="C121" s="424"/>
      <c r="D121" s="212">
        <f t="shared" si="13"/>
        <v>0</v>
      </c>
      <c r="E121" s="213">
        <f t="shared" si="14"/>
        <v>0</v>
      </c>
      <c r="F121" s="214">
        <f t="shared" si="14"/>
        <v>0</v>
      </c>
      <c r="G121" s="215"/>
      <c r="H121" s="216"/>
      <c r="I121" s="215"/>
      <c r="J121" s="216"/>
      <c r="K121" s="215"/>
      <c r="L121" s="216"/>
      <c r="M121" s="215"/>
      <c r="N121" s="216"/>
      <c r="O121" s="215"/>
      <c r="P121" s="216"/>
      <c r="Q121" s="215"/>
      <c r="R121" s="216"/>
      <c r="S121" s="240"/>
      <c r="T121" s="160"/>
      <c r="U121" s="160"/>
      <c r="V121" s="160"/>
      <c r="W121" s="16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s="11" customFormat="1" ht="15.95" customHeight="1" x14ac:dyDescent="0.2">
      <c r="A122" s="425" t="s">
        <v>111</v>
      </c>
      <c r="B122" s="425"/>
      <c r="C122" s="424"/>
      <c r="D122" s="212">
        <f t="shared" si="13"/>
        <v>16</v>
      </c>
      <c r="E122" s="213">
        <f t="shared" si="14"/>
        <v>4</v>
      </c>
      <c r="F122" s="214">
        <f t="shared" si="14"/>
        <v>12</v>
      </c>
      <c r="G122" s="215"/>
      <c r="H122" s="216">
        <v>1</v>
      </c>
      <c r="I122" s="215"/>
      <c r="J122" s="216"/>
      <c r="K122" s="215"/>
      <c r="L122" s="216"/>
      <c r="M122" s="215"/>
      <c r="N122" s="216">
        <v>1</v>
      </c>
      <c r="O122" s="215">
        <v>4</v>
      </c>
      <c r="P122" s="216">
        <v>7</v>
      </c>
      <c r="Q122" s="215"/>
      <c r="R122" s="216">
        <v>3</v>
      </c>
      <c r="S122" s="240"/>
      <c r="T122" s="160"/>
      <c r="U122" s="160"/>
      <c r="V122" s="160"/>
      <c r="W122" s="16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s="11" customFormat="1" ht="15.95" customHeight="1" x14ac:dyDescent="0.2">
      <c r="A123" s="425" t="s">
        <v>112</v>
      </c>
      <c r="B123" s="425"/>
      <c r="C123" s="424"/>
      <c r="D123" s="212">
        <f t="shared" si="13"/>
        <v>0</v>
      </c>
      <c r="E123" s="213">
        <f t="shared" si="14"/>
        <v>0</v>
      </c>
      <c r="F123" s="214">
        <f t="shared" si="14"/>
        <v>0</v>
      </c>
      <c r="G123" s="215"/>
      <c r="H123" s="216"/>
      <c r="I123" s="215"/>
      <c r="J123" s="216"/>
      <c r="K123" s="215"/>
      <c r="L123" s="216"/>
      <c r="M123" s="215"/>
      <c r="N123" s="216"/>
      <c r="O123" s="215"/>
      <c r="P123" s="216"/>
      <c r="Q123" s="215"/>
      <c r="R123" s="216"/>
      <c r="S123" s="240"/>
      <c r="T123" s="160"/>
      <c r="U123" s="160"/>
      <c r="V123" s="160"/>
      <c r="W123" s="16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s="11" customFormat="1" ht="15.95" customHeight="1" x14ac:dyDescent="0.2">
      <c r="A124" s="425" t="s">
        <v>113</v>
      </c>
      <c r="B124" s="425"/>
      <c r="C124" s="424"/>
      <c r="D124" s="212">
        <f t="shared" si="13"/>
        <v>2</v>
      </c>
      <c r="E124" s="213">
        <f t="shared" si="14"/>
        <v>2</v>
      </c>
      <c r="F124" s="214">
        <f t="shared" si="14"/>
        <v>0</v>
      </c>
      <c r="G124" s="215"/>
      <c r="H124" s="216"/>
      <c r="I124" s="215"/>
      <c r="J124" s="216"/>
      <c r="K124" s="215"/>
      <c r="L124" s="216"/>
      <c r="M124" s="215">
        <v>1</v>
      </c>
      <c r="N124" s="216"/>
      <c r="O124" s="215">
        <v>1</v>
      </c>
      <c r="P124" s="216"/>
      <c r="Q124" s="215"/>
      <c r="R124" s="216"/>
      <c r="S124" s="240"/>
      <c r="T124" s="160"/>
      <c r="U124" s="160"/>
      <c r="V124" s="160"/>
      <c r="W124" s="16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s="11" customFormat="1" ht="15.95" customHeight="1" x14ac:dyDescent="0.2">
      <c r="A125" s="425" t="s">
        <v>114</v>
      </c>
      <c r="B125" s="425"/>
      <c r="C125" s="424"/>
      <c r="D125" s="212">
        <f t="shared" si="13"/>
        <v>0</v>
      </c>
      <c r="E125" s="213">
        <f t="shared" si="14"/>
        <v>0</v>
      </c>
      <c r="F125" s="214">
        <f t="shared" si="14"/>
        <v>0</v>
      </c>
      <c r="G125" s="215"/>
      <c r="H125" s="216"/>
      <c r="I125" s="215"/>
      <c r="J125" s="216"/>
      <c r="K125" s="215"/>
      <c r="L125" s="216"/>
      <c r="M125" s="215"/>
      <c r="N125" s="216"/>
      <c r="O125" s="215"/>
      <c r="P125" s="216"/>
      <c r="Q125" s="215"/>
      <c r="R125" s="216"/>
      <c r="S125" s="240"/>
      <c r="T125" s="160"/>
      <c r="U125" s="160"/>
      <c r="V125" s="160"/>
      <c r="W125" s="16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s="11" customFormat="1" ht="15.95" customHeight="1" x14ac:dyDescent="0.2">
      <c r="A126" s="431" t="s">
        <v>115</v>
      </c>
      <c r="B126" s="431"/>
      <c r="C126" s="432"/>
      <c r="D126" s="223">
        <f t="shared" si="13"/>
        <v>0</v>
      </c>
      <c r="E126" s="224">
        <f t="shared" si="14"/>
        <v>0</v>
      </c>
      <c r="F126" s="225">
        <f t="shared" si="14"/>
        <v>0</v>
      </c>
      <c r="G126" s="215"/>
      <c r="H126" s="216"/>
      <c r="I126" s="215"/>
      <c r="J126" s="216"/>
      <c r="K126" s="215"/>
      <c r="L126" s="216"/>
      <c r="M126" s="215"/>
      <c r="N126" s="216"/>
      <c r="O126" s="215"/>
      <c r="P126" s="216"/>
      <c r="Q126" s="215"/>
      <c r="R126" s="216"/>
      <c r="S126" s="240"/>
      <c r="T126" s="160"/>
      <c r="U126" s="160"/>
      <c r="V126" s="160"/>
      <c r="W126" s="16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s="11" customFormat="1" ht="24.95" customHeight="1" x14ac:dyDescent="0.2">
      <c r="A127" s="431" t="s">
        <v>116</v>
      </c>
      <c r="B127" s="431"/>
      <c r="C127" s="432"/>
      <c r="D127" s="223">
        <f t="shared" si="13"/>
        <v>0</v>
      </c>
      <c r="E127" s="224">
        <f t="shared" si="14"/>
        <v>0</v>
      </c>
      <c r="F127" s="225">
        <f t="shared" si="14"/>
        <v>0</v>
      </c>
      <c r="G127" s="215"/>
      <c r="H127" s="216"/>
      <c r="I127" s="215"/>
      <c r="J127" s="216"/>
      <c r="K127" s="215"/>
      <c r="L127" s="216"/>
      <c r="M127" s="215"/>
      <c r="N127" s="216"/>
      <c r="O127" s="215"/>
      <c r="P127" s="216"/>
      <c r="Q127" s="215"/>
      <c r="R127" s="216"/>
      <c r="S127" s="240"/>
      <c r="T127" s="160"/>
      <c r="U127" s="160"/>
      <c r="V127" s="160"/>
      <c r="W127" s="16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s="11" customFormat="1" ht="15.95" customHeight="1" x14ac:dyDescent="0.2">
      <c r="A128" s="425" t="s">
        <v>117</v>
      </c>
      <c r="B128" s="425"/>
      <c r="C128" s="424"/>
      <c r="D128" s="212">
        <f t="shared" si="13"/>
        <v>4</v>
      </c>
      <c r="E128" s="213">
        <f t="shared" si="14"/>
        <v>1</v>
      </c>
      <c r="F128" s="214">
        <f t="shared" si="14"/>
        <v>3</v>
      </c>
      <c r="G128" s="215"/>
      <c r="H128" s="216"/>
      <c r="I128" s="215"/>
      <c r="J128" s="216"/>
      <c r="K128" s="215">
        <v>1</v>
      </c>
      <c r="L128" s="216"/>
      <c r="M128" s="215"/>
      <c r="N128" s="216"/>
      <c r="O128" s="215"/>
      <c r="P128" s="216">
        <v>3</v>
      </c>
      <c r="Q128" s="215"/>
      <c r="R128" s="216"/>
      <c r="S128" s="240"/>
      <c r="T128" s="160"/>
      <c r="U128" s="160"/>
      <c r="V128" s="160"/>
      <c r="W128" s="16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s="11" customFormat="1" ht="15.95" customHeight="1" x14ac:dyDescent="0.2">
      <c r="A129" s="433" t="s">
        <v>118</v>
      </c>
      <c r="B129" s="433"/>
      <c r="C129" s="434"/>
      <c r="D129" s="226">
        <f t="shared" si="13"/>
        <v>0</v>
      </c>
      <c r="E129" s="227">
        <f t="shared" si="14"/>
        <v>0</v>
      </c>
      <c r="F129" s="228">
        <f t="shared" si="14"/>
        <v>0</v>
      </c>
      <c r="G129" s="229"/>
      <c r="H129" s="230"/>
      <c r="I129" s="229"/>
      <c r="J129" s="230"/>
      <c r="K129" s="229"/>
      <c r="L129" s="230"/>
      <c r="M129" s="229"/>
      <c r="N129" s="230"/>
      <c r="O129" s="229"/>
      <c r="P129" s="230"/>
      <c r="Q129" s="229"/>
      <c r="R129" s="230"/>
      <c r="S129" s="245"/>
      <c r="T129" s="160"/>
      <c r="U129" s="160"/>
      <c r="V129" s="160"/>
      <c r="W129" s="16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s="11" customFormat="1" ht="15.95" customHeight="1" x14ac:dyDescent="0.2">
      <c r="A130" s="438" t="s">
        <v>119</v>
      </c>
      <c r="B130" s="438"/>
      <c r="C130" s="439"/>
      <c r="D130" s="231">
        <f t="shared" si="13"/>
        <v>0</v>
      </c>
      <c r="E130" s="232">
        <f t="shared" si="14"/>
        <v>0</v>
      </c>
      <c r="F130" s="233">
        <f t="shared" si="14"/>
        <v>0</v>
      </c>
      <c r="G130" s="234"/>
      <c r="H130" s="235"/>
      <c r="I130" s="234"/>
      <c r="J130" s="235"/>
      <c r="K130" s="234"/>
      <c r="L130" s="235"/>
      <c r="M130" s="234"/>
      <c r="N130" s="235"/>
      <c r="O130" s="234"/>
      <c r="P130" s="235"/>
      <c r="Q130" s="234"/>
      <c r="R130" s="235"/>
      <c r="S130" s="246"/>
      <c r="T130" s="160"/>
      <c r="U130" s="160"/>
      <c r="V130" s="160"/>
      <c r="W130" s="16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s="11" customFormat="1" ht="30" customHeight="1" x14ac:dyDescent="0.2">
      <c r="A131" s="102" t="s">
        <v>123</v>
      </c>
      <c r="B131" s="102"/>
      <c r="C131" s="102"/>
      <c r="D131" s="102"/>
      <c r="E131" s="102"/>
      <c r="F131" s="102"/>
      <c r="G131" s="102"/>
      <c r="H131" s="177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60"/>
      <c r="U131" s="160"/>
      <c r="V131" s="160"/>
      <c r="W131" s="16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s="11" customFormat="1" ht="34.5" customHeight="1" x14ac:dyDescent="0.2">
      <c r="A132" s="444" t="s">
        <v>42</v>
      </c>
      <c r="B132" s="444"/>
      <c r="C132" s="158" t="s">
        <v>32</v>
      </c>
      <c r="D132" s="158" t="s">
        <v>60</v>
      </c>
      <c r="E132" s="158" t="s">
        <v>124</v>
      </c>
      <c r="F132" s="247"/>
      <c r="G132" s="108"/>
      <c r="H132" s="108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0"/>
      <c r="U132" s="130"/>
      <c r="V132" s="130"/>
      <c r="W132" s="13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s="11" customFormat="1" ht="15.95" customHeight="1" x14ac:dyDescent="0.2">
      <c r="A133" s="445" t="s">
        <v>125</v>
      </c>
      <c r="B133" s="445"/>
      <c r="C133" s="178"/>
      <c r="D133" s="178"/>
      <c r="E133" s="178"/>
      <c r="F133" s="249" t="s">
        <v>126</v>
      </c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250"/>
      <c r="R133" s="250"/>
      <c r="S133" s="250"/>
      <c r="T133" s="21"/>
      <c r="U133" s="21"/>
      <c r="V133" s="21"/>
      <c r="W133" s="21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s="11" customFormat="1" ht="15.95" customHeight="1" x14ac:dyDescent="0.2">
      <c r="A134" s="352" t="s">
        <v>127</v>
      </c>
      <c r="B134" s="352"/>
      <c r="C134" s="179"/>
      <c r="D134" s="179"/>
      <c r="E134" s="179"/>
      <c r="F134" s="249" t="s">
        <v>126</v>
      </c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250"/>
      <c r="R134" s="250"/>
      <c r="S134" s="250"/>
      <c r="T134" s="10"/>
      <c r="U134" s="10"/>
      <c r="V134" s="10"/>
      <c r="W134" s="10"/>
      <c r="X134" s="39" t="str">
        <f>IF(D134&lt;E134," Abandonos es mayor que total egresos","")</f>
        <v/>
      </c>
      <c r="Y134" s="39"/>
      <c r="Z134" s="39"/>
      <c r="AA134" s="39"/>
      <c r="AB134" s="39"/>
      <c r="AC134" s="39"/>
      <c r="AD134" s="40">
        <f>IF(D134&lt;E134,1,0)</f>
        <v>0</v>
      </c>
      <c r="AE134" s="40"/>
      <c r="AF134" s="40"/>
      <c r="AG134" s="40"/>
      <c r="AH134" s="40"/>
      <c r="AI134" s="4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s="11" customFormat="1" ht="15.95" customHeight="1" x14ac:dyDescent="0.2">
      <c r="A135" s="446" t="s">
        <v>128</v>
      </c>
      <c r="B135" s="446"/>
      <c r="C135" s="180"/>
      <c r="D135" s="180"/>
      <c r="E135" s="180"/>
      <c r="F135" s="249" t="s">
        <v>126</v>
      </c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250"/>
      <c r="R135" s="250"/>
      <c r="S135" s="250"/>
      <c r="T135" s="21"/>
      <c r="U135" s="21"/>
      <c r="V135" s="21"/>
      <c r="W135" s="21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s="11" customFormat="1" ht="30" customHeight="1" x14ac:dyDescent="0.2">
      <c r="A136" s="102" t="s">
        <v>129</v>
      </c>
      <c r="B136" s="102"/>
      <c r="C136" s="102"/>
      <c r="D136" s="102"/>
      <c r="E136" s="102"/>
      <c r="F136" s="102"/>
      <c r="G136" s="102"/>
      <c r="H136" s="177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21"/>
      <c r="U136" s="21"/>
      <c r="V136" s="21"/>
      <c r="W136" s="21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s="11" customFormat="1" ht="42" x14ac:dyDescent="0.2">
      <c r="A137" s="444" t="s">
        <v>42</v>
      </c>
      <c r="B137" s="444"/>
      <c r="C137" s="158" t="s">
        <v>32</v>
      </c>
      <c r="D137" s="158" t="s">
        <v>60</v>
      </c>
      <c r="E137" s="158" t="s">
        <v>124</v>
      </c>
      <c r="F137" s="247"/>
      <c r="G137" s="108"/>
      <c r="H137" s="108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21"/>
      <c r="U137" s="21"/>
      <c r="V137" s="21"/>
      <c r="W137" s="21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s="11" customFormat="1" ht="15.95" customHeight="1" x14ac:dyDescent="0.2">
      <c r="A138" s="440" t="s">
        <v>130</v>
      </c>
      <c r="B138" s="440"/>
      <c r="C138" s="178"/>
      <c r="D138" s="178"/>
      <c r="E138" s="178"/>
      <c r="F138" s="249" t="s">
        <v>126</v>
      </c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250"/>
      <c r="R138" s="250"/>
      <c r="S138" s="25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s="11" customFormat="1" ht="15.95" customHeight="1" x14ac:dyDescent="0.2">
      <c r="A139" s="441" t="s">
        <v>131</v>
      </c>
      <c r="B139" s="441"/>
      <c r="C139" s="179"/>
      <c r="D139" s="179"/>
      <c r="E139" s="179"/>
      <c r="F139" s="249" t="s">
        <v>126</v>
      </c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250"/>
      <c r="R139" s="250"/>
      <c r="S139" s="250"/>
      <c r="V139" s="10"/>
      <c r="W139" s="10"/>
      <c r="X139" s="10"/>
      <c r="Y139" s="10"/>
      <c r="Z139" s="10"/>
      <c r="AK139" s="39"/>
      <c r="AL139" s="39"/>
      <c r="AM139" s="39"/>
      <c r="AN139" s="39"/>
    </row>
    <row r="140" spans="1:100" s="11" customFormat="1" ht="24.95" customHeight="1" x14ac:dyDescent="0.2">
      <c r="A140" s="442" t="s">
        <v>132</v>
      </c>
      <c r="B140" s="443"/>
      <c r="C140" s="179"/>
      <c r="D140" s="179"/>
      <c r="E140" s="179"/>
      <c r="F140" s="249" t="s">
        <v>126</v>
      </c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250"/>
      <c r="R140" s="250"/>
      <c r="S140" s="250"/>
      <c r="V140" s="10"/>
      <c r="W140" s="10"/>
      <c r="X140" s="10"/>
      <c r="Y140" s="10"/>
      <c r="Z140" s="10"/>
      <c r="AK140" s="39"/>
      <c r="AL140" s="39"/>
      <c r="AM140" s="39"/>
      <c r="AN140" s="39"/>
    </row>
    <row r="141" spans="1:100" s="11" customFormat="1" ht="15.95" customHeight="1" x14ac:dyDescent="0.2">
      <c r="A141" s="441" t="s">
        <v>133</v>
      </c>
      <c r="B141" s="441"/>
      <c r="C141" s="179"/>
      <c r="D141" s="179"/>
      <c r="E141" s="179"/>
      <c r="F141" s="249" t="s">
        <v>126</v>
      </c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250"/>
      <c r="R141" s="250"/>
      <c r="S141" s="250"/>
      <c r="V141" s="10"/>
      <c r="W141" s="10"/>
      <c r="X141" s="10"/>
      <c r="Y141" s="10"/>
      <c r="Z141" s="10"/>
      <c r="AK141" s="39"/>
      <c r="AL141" s="39"/>
      <c r="AM141" s="39"/>
      <c r="AN141" s="39"/>
    </row>
    <row r="142" spans="1:100" s="11" customFormat="1" ht="15.95" customHeight="1" x14ac:dyDescent="0.2">
      <c r="A142" s="441" t="s">
        <v>134</v>
      </c>
      <c r="B142" s="441"/>
      <c r="C142" s="179"/>
      <c r="D142" s="179"/>
      <c r="E142" s="179"/>
      <c r="F142" s="249" t="s">
        <v>126</v>
      </c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250"/>
      <c r="R142" s="250"/>
      <c r="S142" s="250"/>
      <c r="V142" s="10"/>
      <c r="W142" s="10"/>
      <c r="X142" s="10"/>
      <c r="Y142" s="10"/>
      <c r="Z142" s="10"/>
      <c r="AK142" s="39"/>
      <c r="AL142" s="39"/>
      <c r="AM142" s="39"/>
      <c r="AN142" s="39"/>
    </row>
    <row r="143" spans="1:100" s="11" customFormat="1" ht="15.95" customHeight="1" x14ac:dyDescent="0.2">
      <c r="A143" s="441" t="s">
        <v>135</v>
      </c>
      <c r="B143" s="441"/>
      <c r="C143" s="179"/>
      <c r="D143" s="179"/>
      <c r="E143" s="179"/>
      <c r="F143" s="249" t="s">
        <v>126</v>
      </c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250"/>
      <c r="R143" s="250"/>
      <c r="S143" s="250"/>
      <c r="V143" s="10"/>
      <c r="W143" s="10"/>
      <c r="X143" s="10"/>
      <c r="Y143" s="10"/>
      <c r="Z143" s="10"/>
      <c r="AK143" s="39"/>
      <c r="AL143" s="39"/>
      <c r="AM143" s="39"/>
      <c r="AN143" s="39"/>
    </row>
    <row r="144" spans="1:100" s="11" customFormat="1" ht="24.95" customHeight="1" x14ac:dyDescent="0.2">
      <c r="A144" s="441" t="s">
        <v>136</v>
      </c>
      <c r="B144" s="441"/>
      <c r="C144" s="179"/>
      <c r="D144" s="179"/>
      <c r="E144" s="179"/>
      <c r="F144" s="249" t="s">
        <v>126</v>
      </c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250"/>
      <c r="R144" s="250"/>
      <c r="S144" s="250"/>
      <c r="V144" s="10"/>
      <c r="W144" s="10"/>
      <c r="X144" s="10"/>
      <c r="Y144" s="10"/>
      <c r="Z144" s="10"/>
      <c r="AK144" s="39"/>
      <c r="AL144" s="39"/>
      <c r="AM144" s="39"/>
      <c r="AN144" s="39"/>
    </row>
    <row r="145" spans="1:40" s="11" customFormat="1" ht="15.95" customHeight="1" x14ac:dyDescent="0.2">
      <c r="A145" s="447" t="s">
        <v>137</v>
      </c>
      <c r="B145" s="447"/>
      <c r="C145" s="180"/>
      <c r="D145" s="180"/>
      <c r="E145" s="180"/>
      <c r="F145" s="249" t="s">
        <v>126</v>
      </c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250"/>
      <c r="R145" s="250"/>
      <c r="S145" s="250"/>
      <c r="V145" s="10"/>
      <c r="W145" s="10"/>
      <c r="X145" s="10"/>
      <c r="Y145" s="10"/>
      <c r="Z145" s="10"/>
      <c r="AK145" s="39"/>
      <c r="AL145" s="39"/>
      <c r="AM145" s="39"/>
      <c r="AN145" s="39"/>
    </row>
    <row r="146" spans="1:40" s="11" customFormat="1" ht="30" customHeight="1" x14ac:dyDescent="0.2">
      <c r="A146" s="102" t="s">
        <v>138</v>
      </c>
      <c r="B146" s="102"/>
      <c r="C146" s="102"/>
      <c r="D146" s="102"/>
      <c r="E146" s="102"/>
      <c r="F146" s="102"/>
      <c r="G146" s="102"/>
      <c r="H146" s="190"/>
      <c r="I146" s="190"/>
      <c r="J146" s="190"/>
      <c r="K146" s="190"/>
      <c r="L146" s="190"/>
      <c r="M146" s="252"/>
      <c r="N146" s="190"/>
      <c r="O146" s="190"/>
      <c r="P146" s="190"/>
      <c r="Q146" s="190"/>
      <c r="R146" s="190"/>
      <c r="S146" s="190"/>
      <c r="V146" s="10"/>
      <c r="W146" s="10"/>
      <c r="X146" s="10"/>
      <c r="Y146" s="10"/>
      <c r="Z146" s="10"/>
      <c r="AK146" s="39"/>
      <c r="AL146" s="39"/>
      <c r="AM146" s="39"/>
      <c r="AN146" s="39"/>
    </row>
    <row r="147" spans="1:40" s="11" customFormat="1" x14ac:dyDescent="0.2">
      <c r="A147" s="369" t="s">
        <v>42</v>
      </c>
      <c r="B147" s="370"/>
      <c r="C147" s="450" t="s">
        <v>139</v>
      </c>
      <c r="D147" s="452" t="s">
        <v>140</v>
      </c>
      <c r="E147" s="453"/>
      <c r="F147" s="453"/>
      <c r="G147" s="453"/>
      <c r="H147" s="453"/>
      <c r="I147" s="454"/>
      <c r="J147" s="455" t="s">
        <v>141</v>
      </c>
      <c r="K147" s="455"/>
      <c r="L147" s="190"/>
      <c r="M147" s="190"/>
      <c r="N147" s="252"/>
      <c r="O147" s="190"/>
      <c r="P147" s="190"/>
      <c r="Q147" s="190"/>
      <c r="R147" s="190"/>
      <c r="S147" s="190"/>
      <c r="V147" s="10"/>
      <c r="W147" s="10"/>
      <c r="X147" s="10"/>
      <c r="Y147" s="10"/>
      <c r="Z147" s="10"/>
      <c r="AK147" s="39"/>
      <c r="AL147" s="39"/>
      <c r="AM147" s="39"/>
      <c r="AN147" s="39"/>
    </row>
    <row r="148" spans="1:40" s="11" customFormat="1" x14ac:dyDescent="0.2">
      <c r="A148" s="448"/>
      <c r="B148" s="449"/>
      <c r="C148" s="451"/>
      <c r="D148" s="255" t="s">
        <v>142</v>
      </c>
      <c r="E148" s="256" t="s">
        <v>143</v>
      </c>
      <c r="F148" s="255" t="s">
        <v>43</v>
      </c>
      <c r="G148" s="255" t="s">
        <v>144</v>
      </c>
      <c r="H148" s="255" t="s">
        <v>145</v>
      </c>
      <c r="I148" s="255" t="s">
        <v>146</v>
      </c>
      <c r="J148" s="255" t="s">
        <v>147</v>
      </c>
      <c r="K148" s="255" t="s">
        <v>49</v>
      </c>
      <c r="L148" s="190"/>
      <c r="M148" s="190"/>
      <c r="N148" s="252"/>
      <c r="O148" s="190"/>
      <c r="P148" s="190"/>
      <c r="Q148" s="190"/>
      <c r="R148" s="190"/>
      <c r="S148" s="190"/>
      <c r="V148" s="10"/>
      <c r="W148" s="10"/>
      <c r="X148" s="10"/>
      <c r="Y148" s="10"/>
      <c r="Z148" s="10"/>
      <c r="AK148" s="39"/>
      <c r="AL148" s="39"/>
      <c r="AM148" s="39"/>
      <c r="AN148" s="39"/>
    </row>
    <row r="149" spans="1:40" s="11" customFormat="1" ht="15.95" customHeight="1" x14ac:dyDescent="0.2">
      <c r="A149" s="445" t="s">
        <v>32</v>
      </c>
      <c r="B149" s="445"/>
      <c r="C149" s="220">
        <f>SUM(D149:I149)</f>
        <v>0</v>
      </c>
      <c r="D149" s="178"/>
      <c r="E149" s="178"/>
      <c r="F149" s="178"/>
      <c r="G149" s="178"/>
      <c r="H149" s="178"/>
      <c r="I149" s="178"/>
      <c r="J149" s="178"/>
      <c r="K149" s="178"/>
      <c r="L149" s="32" t="str">
        <f>$W149&amp;" "&amp;$X149&amp;""&amp;$Y149</f>
        <v xml:space="preserve"> </v>
      </c>
      <c r="M149" s="257"/>
      <c r="N149" s="257"/>
      <c r="O149" s="257"/>
      <c r="P149" s="258"/>
      <c r="Q149" s="258"/>
      <c r="R149" s="258"/>
      <c r="S149" s="258"/>
      <c r="T149" s="258"/>
      <c r="U149" s="258"/>
      <c r="V149" s="258"/>
      <c r="W149" s="258"/>
      <c r="X149" s="258"/>
      <c r="Y149" s="39" t="str">
        <f>IF($C149&lt;&gt;($J149+$K149)," El Ingreso según sexo no puede ser diferente que el Total.","")</f>
        <v/>
      </c>
      <c r="Z149" s="10"/>
      <c r="AA149" s="10"/>
      <c r="AB149" s="10"/>
      <c r="AC149" s="40">
        <f>IF($C149&lt;&gt;($J149+$K149),1,0)</f>
        <v>0</v>
      </c>
      <c r="AK149" s="39"/>
      <c r="AL149" s="39"/>
      <c r="AM149" s="39"/>
      <c r="AN149" s="39"/>
    </row>
    <row r="150" spans="1:40" s="11" customFormat="1" ht="15.95" customHeight="1" x14ac:dyDescent="0.2">
      <c r="A150" s="352" t="s">
        <v>40</v>
      </c>
      <c r="B150" s="352"/>
      <c r="C150" s="212">
        <f>SUM(D150:I150)</f>
        <v>0</v>
      </c>
      <c r="D150" s="179"/>
      <c r="E150" s="179"/>
      <c r="F150" s="179"/>
      <c r="G150" s="179"/>
      <c r="H150" s="179"/>
      <c r="I150" s="179"/>
      <c r="J150" s="179"/>
      <c r="K150" s="179"/>
      <c r="L150" s="32" t="str">
        <f>$W150&amp;" "&amp;$X150&amp;""&amp;$Y150</f>
        <v xml:space="preserve"> </v>
      </c>
      <c r="M150" s="257"/>
      <c r="N150" s="257"/>
      <c r="O150" s="257"/>
      <c r="P150" s="258"/>
      <c r="Q150" s="258"/>
      <c r="R150" s="258"/>
      <c r="S150" s="258"/>
      <c r="T150" s="258"/>
      <c r="U150" s="258"/>
      <c r="V150" s="258"/>
      <c r="W150" s="258"/>
      <c r="X150" s="258"/>
      <c r="Y150" s="39" t="str">
        <f>IF($C150&lt;&gt;($J150+$K150)," El Ingreso según sexo no puede ser diferente que el Total.","")</f>
        <v/>
      </c>
      <c r="Z150" s="10"/>
      <c r="AA150" s="10"/>
      <c r="AB150" s="10"/>
      <c r="AC150" s="40">
        <f>IF($C150&lt;&gt;($J150+$K150),1,0)</f>
        <v>0</v>
      </c>
      <c r="AK150" s="39"/>
      <c r="AL150" s="39"/>
      <c r="AM150" s="39"/>
      <c r="AN150" s="39"/>
    </row>
    <row r="151" spans="1:40" s="11" customFormat="1" ht="15.95" customHeight="1" x14ac:dyDescent="0.2">
      <c r="A151" s="446" t="s">
        <v>122</v>
      </c>
      <c r="B151" s="446"/>
      <c r="C151" s="259">
        <f>SUM(D151:I151)</f>
        <v>0</v>
      </c>
      <c r="D151" s="180"/>
      <c r="E151" s="180"/>
      <c r="F151" s="180"/>
      <c r="G151" s="180"/>
      <c r="H151" s="180"/>
      <c r="I151" s="180"/>
      <c r="J151" s="180"/>
      <c r="K151" s="180"/>
      <c r="L151" s="32" t="str">
        <f>$W151&amp;" "&amp;$X151&amp;""&amp;$Y151</f>
        <v xml:space="preserve"> </v>
      </c>
      <c r="M151" s="257"/>
      <c r="N151" s="257"/>
      <c r="O151" s="257"/>
      <c r="P151" s="258"/>
      <c r="Q151" s="258"/>
      <c r="R151" s="258"/>
      <c r="S151" s="258"/>
      <c r="T151" s="258"/>
      <c r="U151" s="258"/>
      <c r="V151" s="258"/>
      <c r="W151" s="258"/>
      <c r="X151" s="258"/>
      <c r="Y151" s="39" t="str">
        <f>IF($C151&lt;&gt;($J151+$K151)," El Ingreso según sexo no puede ser diferente que el Total.","")</f>
        <v/>
      </c>
      <c r="Z151" s="10"/>
      <c r="AA151" s="10"/>
      <c r="AB151" s="10"/>
      <c r="AC151" s="40">
        <f>IF($C151&lt;&gt;($J151+$K151),1,0)</f>
        <v>0</v>
      </c>
      <c r="AK151" s="39"/>
      <c r="AL151" s="39"/>
      <c r="AM151" s="39"/>
      <c r="AN151" s="39"/>
    </row>
    <row r="152" spans="1:40" s="11" customFormat="1" x14ac:dyDescent="0.2">
      <c r="A152" s="260"/>
      <c r="M152" s="4"/>
      <c r="V152" s="10"/>
      <c r="W152" s="10"/>
      <c r="X152" s="10"/>
      <c r="Y152" s="10"/>
      <c r="Z152" s="10"/>
      <c r="AK152" s="39"/>
      <c r="AL152" s="39"/>
      <c r="AM152" s="39"/>
      <c r="AN152" s="39"/>
    </row>
    <row r="153" spans="1:40" s="11" customFormat="1" x14ac:dyDescent="0.2">
      <c r="A153" s="260"/>
      <c r="M153" s="4"/>
      <c r="V153" s="10"/>
      <c r="W153" s="10"/>
      <c r="X153" s="10"/>
      <c r="Y153" s="10"/>
      <c r="Z153" s="10"/>
      <c r="AK153" s="39"/>
      <c r="AL153" s="39"/>
      <c r="AM153" s="39"/>
      <c r="AN153" s="39"/>
    </row>
    <row r="154" spans="1:40" s="11" customFormat="1" x14ac:dyDescent="0.2">
      <c r="A154" s="260"/>
      <c r="M154" s="4"/>
      <c r="V154" s="10"/>
      <c r="W154" s="10"/>
      <c r="X154" s="10"/>
      <c r="Y154" s="10"/>
      <c r="Z154" s="10"/>
      <c r="AK154" s="39"/>
      <c r="AL154" s="39"/>
      <c r="AM154" s="39"/>
      <c r="AN154" s="39"/>
    </row>
    <row r="155" spans="1:40" s="11" customFormat="1" x14ac:dyDescent="0.2">
      <c r="A155" s="260"/>
      <c r="M155" s="4"/>
      <c r="V155" s="10"/>
      <c r="W155" s="10"/>
      <c r="X155" s="10"/>
      <c r="Y155" s="10"/>
      <c r="Z155" s="10"/>
      <c r="AK155" s="39"/>
      <c r="AL155" s="39"/>
      <c r="AM155" s="39"/>
      <c r="AN155" s="39"/>
    </row>
    <row r="156" spans="1:40" s="11" customFormat="1" x14ac:dyDescent="0.2">
      <c r="A156" s="260"/>
      <c r="M156" s="4"/>
      <c r="V156" s="10"/>
      <c r="W156" s="10"/>
      <c r="X156" s="10"/>
      <c r="Y156" s="10"/>
      <c r="Z156" s="10"/>
      <c r="AK156" s="39"/>
      <c r="AL156" s="39"/>
      <c r="AM156" s="39"/>
      <c r="AN156" s="39"/>
    </row>
    <row r="157" spans="1:40" s="11" customFormat="1" x14ac:dyDescent="0.2">
      <c r="A157" s="260"/>
      <c r="M157" s="4"/>
      <c r="V157" s="10"/>
      <c r="W157" s="10"/>
      <c r="X157" s="10"/>
      <c r="Y157" s="10"/>
      <c r="Z157" s="10"/>
      <c r="AK157" s="39"/>
      <c r="AL157" s="39"/>
      <c r="AM157" s="39"/>
      <c r="AN157" s="39"/>
    </row>
    <row r="158" spans="1:40" s="11" customFormat="1" x14ac:dyDescent="0.2">
      <c r="A158" s="260"/>
      <c r="M158" s="4"/>
      <c r="V158" s="10"/>
      <c r="W158" s="10"/>
      <c r="X158" s="10"/>
      <c r="Y158" s="10"/>
      <c r="Z158" s="10"/>
      <c r="AK158" s="39"/>
      <c r="AL158" s="39"/>
      <c r="AM158" s="39"/>
      <c r="AN158" s="39"/>
    </row>
    <row r="159" spans="1:40" s="11" customFormat="1" x14ac:dyDescent="0.2">
      <c r="A159" s="260"/>
      <c r="M159" s="4"/>
      <c r="V159" s="10"/>
      <c r="W159" s="10"/>
      <c r="X159" s="10"/>
      <c r="Y159" s="10"/>
      <c r="Z159" s="10"/>
      <c r="AK159" s="39"/>
      <c r="AL159" s="39"/>
      <c r="AM159" s="39"/>
      <c r="AN159" s="39"/>
    </row>
    <row r="160" spans="1:40" s="11" customFormat="1" x14ac:dyDescent="0.2">
      <c r="A160" s="260"/>
      <c r="M160" s="4"/>
      <c r="V160" s="10"/>
      <c r="W160" s="10"/>
      <c r="X160" s="10"/>
      <c r="Y160" s="10"/>
      <c r="Z160" s="10"/>
      <c r="AK160" s="39"/>
      <c r="AL160" s="39"/>
      <c r="AM160" s="39"/>
      <c r="AN160" s="39"/>
    </row>
    <row r="161" spans="1:40" s="11" customFormat="1" x14ac:dyDescent="0.2">
      <c r="A161" s="260"/>
      <c r="M161" s="4"/>
      <c r="V161" s="10"/>
      <c r="W161" s="10"/>
      <c r="X161" s="10"/>
      <c r="Y161" s="10"/>
      <c r="Z161" s="10"/>
      <c r="AK161" s="39"/>
      <c r="AL161" s="39"/>
      <c r="AM161" s="39"/>
      <c r="AN161" s="39"/>
    </row>
    <row r="162" spans="1:40" s="11" customFormat="1" x14ac:dyDescent="0.2">
      <c r="A162" s="260"/>
      <c r="M162" s="4"/>
      <c r="V162" s="10"/>
      <c r="W162" s="10"/>
      <c r="X162" s="10"/>
      <c r="Y162" s="10"/>
      <c r="Z162" s="10"/>
      <c r="AK162" s="39"/>
      <c r="AL162" s="39"/>
      <c r="AM162" s="39"/>
      <c r="AN162" s="39"/>
    </row>
    <row r="163" spans="1:40" s="11" customFormat="1" x14ac:dyDescent="0.2">
      <c r="A163" s="260"/>
      <c r="M163" s="4"/>
      <c r="V163" s="10"/>
      <c r="W163" s="10"/>
      <c r="X163" s="10"/>
      <c r="Y163" s="10"/>
      <c r="Z163" s="10"/>
      <c r="AK163" s="39"/>
      <c r="AL163" s="39"/>
      <c r="AM163" s="39"/>
      <c r="AN163" s="39"/>
    </row>
    <row r="164" spans="1:40" s="11" customFormat="1" x14ac:dyDescent="0.2">
      <c r="A164" s="260"/>
      <c r="M164" s="4"/>
      <c r="V164" s="10"/>
      <c r="W164" s="10"/>
      <c r="X164" s="10"/>
      <c r="Y164" s="10"/>
      <c r="Z164" s="10"/>
      <c r="AK164" s="39"/>
      <c r="AL164" s="39"/>
      <c r="AM164" s="39"/>
      <c r="AN164" s="39"/>
    </row>
    <row r="165" spans="1:40" s="11" customFormat="1" x14ac:dyDescent="0.2">
      <c r="A165" s="260"/>
      <c r="M165" s="4"/>
      <c r="V165" s="10"/>
      <c r="W165" s="10"/>
      <c r="X165" s="10"/>
      <c r="Y165" s="10"/>
      <c r="Z165" s="10"/>
      <c r="AK165" s="39"/>
      <c r="AL165" s="39"/>
      <c r="AM165" s="39"/>
      <c r="AN165" s="39"/>
    </row>
    <row r="166" spans="1:40" s="11" customFormat="1" x14ac:dyDescent="0.2">
      <c r="A166" s="260"/>
      <c r="M166" s="4"/>
      <c r="V166" s="10"/>
      <c r="W166" s="10"/>
      <c r="X166" s="10"/>
      <c r="Y166" s="10"/>
      <c r="Z166" s="10"/>
      <c r="AK166" s="39"/>
      <c r="AL166" s="39"/>
      <c r="AM166" s="39"/>
      <c r="AN166" s="39"/>
    </row>
    <row r="167" spans="1:40" s="11" customFormat="1" x14ac:dyDescent="0.2">
      <c r="A167" s="260"/>
      <c r="M167" s="4"/>
      <c r="V167" s="10"/>
      <c r="W167" s="10"/>
      <c r="X167" s="10"/>
      <c r="Y167" s="10"/>
      <c r="Z167" s="10"/>
      <c r="AK167" s="39"/>
      <c r="AL167" s="39"/>
      <c r="AM167" s="39"/>
      <c r="AN167" s="39"/>
    </row>
    <row r="168" spans="1:40" s="11" customFormat="1" x14ac:dyDescent="0.2">
      <c r="A168" s="260"/>
      <c r="M168" s="4"/>
      <c r="V168" s="10"/>
      <c r="W168" s="10"/>
      <c r="X168" s="10"/>
      <c r="Y168" s="10"/>
      <c r="Z168" s="10"/>
      <c r="AK168" s="39"/>
      <c r="AL168" s="39"/>
      <c r="AM168" s="39"/>
      <c r="AN168" s="39"/>
    </row>
    <row r="169" spans="1:40" s="11" customFormat="1" x14ac:dyDescent="0.2">
      <c r="A169" s="260"/>
      <c r="M169" s="4"/>
      <c r="V169" s="10"/>
      <c r="W169" s="10"/>
      <c r="X169" s="10"/>
      <c r="Y169" s="10"/>
      <c r="Z169" s="10"/>
      <c r="AK169" s="39"/>
      <c r="AL169" s="39"/>
      <c r="AM169" s="39"/>
      <c r="AN169" s="39"/>
    </row>
    <row r="170" spans="1:40" s="11" customFormat="1" x14ac:dyDescent="0.2">
      <c r="A170" s="260"/>
      <c r="M170" s="4"/>
      <c r="V170" s="10"/>
      <c r="W170" s="10"/>
      <c r="X170" s="10"/>
      <c r="Y170" s="10"/>
      <c r="Z170" s="10"/>
      <c r="AK170" s="39"/>
      <c r="AL170" s="39"/>
      <c r="AM170" s="39"/>
      <c r="AN170" s="39"/>
    </row>
    <row r="171" spans="1:40" s="11" customFormat="1" x14ac:dyDescent="0.2">
      <c r="A171" s="260"/>
      <c r="M171" s="4"/>
      <c r="V171" s="10"/>
      <c r="W171" s="10"/>
      <c r="X171" s="10"/>
      <c r="Y171" s="10"/>
      <c r="Z171" s="10"/>
      <c r="AK171" s="39"/>
      <c r="AL171" s="39"/>
      <c r="AM171" s="39"/>
      <c r="AN171" s="39"/>
    </row>
    <row r="172" spans="1:40" s="11" customFormat="1" x14ac:dyDescent="0.2">
      <c r="A172" s="260"/>
      <c r="M172" s="4"/>
      <c r="V172" s="10"/>
      <c r="W172" s="10"/>
      <c r="X172" s="10"/>
      <c r="Y172" s="10"/>
      <c r="Z172" s="10"/>
      <c r="AK172" s="39"/>
      <c r="AL172" s="39"/>
      <c r="AM172" s="39"/>
      <c r="AN172" s="39"/>
    </row>
    <row r="173" spans="1:40" s="11" customFormat="1" x14ac:dyDescent="0.2">
      <c r="A173" s="260"/>
      <c r="M173" s="4"/>
      <c r="V173" s="10"/>
      <c r="W173" s="10"/>
      <c r="X173" s="10"/>
      <c r="Y173" s="10"/>
      <c r="Z173" s="10"/>
      <c r="AK173" s="39"/>
      <c r="AL173" s="39"/>
      <c r="AM173" s="39"/>
      <c r="AN173" s="39"/>
    </row>
    <row r="174" spans="1:40" s="11" customFormat="1" x14ac:dyDescent="0.2">
      <c r="A174" s="260"/>
      <c r="M174" s="4"/>
      <c r="V174" s="10"/>
      <c r="W174" s="10"/>
      <c r="X174" s="10"/>
      <c r="Y174" s="10"/>
      <c r="Z174" s="10"/>
      <c r="AK174" s="39"/>
      <c r="AL174" s="39"/>
      <c r="AM174" s="39"/>
      <c r="AN174" s="39"/>
    </row>
    <row r="175" spans="1:40" s="11" customFormat="1" x14ac:dyDescent="0.2">
      <c r="A175" s="260"/>
      <c r="M175" s="4"/>
      <c r="V175" s="10"/>
      <c r="W175" s="10"/>
      <c r="X175" s="10"/>
      <c r="Y175" s="10"/>
      <c r="Z175" s="10"/>
      <c r="AK175" s="39"/>
      <c r="AL175" s="39"/>
      <c r="AM175" s="39"/>
      <c r="AN175" s="39"/>
    </row>
    <row r="176" spans="1:40" s="11" customFormat="1" x14ac:dyDescent="0.2">
      <c r="A176" s="260"/>
      <c r="M176" s="4"/>
      <c r="V176" s="10"/>
      <c r="W176" s="10"/>
      <c r="X176" s="10"/>
      <c r="Y176" s="10"/>
      <c r="Z176" s="10"/>
      <c r="AK176" s="39"/>
      <c r="AL176" s="39"/>
      <c r="AM176" s="39"/>
      <c r="AN176" s="39"/>
    </row>
    <row r="177" spans="1:40" s="11" customFormat="1" x14ac:dyDescent="0.2">
      <c r="A177" s="260"/>
      <c r="M177" s="4"/>
      <c r="V177" s="10"/>
      <c r="W177" s="10"/>
      <c r="X177" s="10"/>
      <c r="Y177" s="10"/>
      <c r="Z177" s="10"/>
      <c r="AK177" s="39"/>
      <c r="AL177" s="39"/>
      <c r="AM177" s="39"/>
      <c r="AN177" s="39"/>
    </row>
    <row r="178" spans="1:40" s="11" customFormat="1" x14ac:dyDescent="0.2">
      <c r="A178" s="260"/>
      <c r="M178" s="4"/>
      <c r="V178" s="10"/>
      <c r="W178" s="10"/>
      <c r="X178" s="10"/>
      <c r="Y178" s="10"/>
      <c r="Z178" s="10"/>
      <c r="AK178" s="39"/>
      <c r="AL178" s="39"/>
      <c r="AM178" s="39"/>
      <c r="AN178" s="39"/>
    </row>
    <row r="179" spans="1:40" s="11" customFormat="1" x14ac:dyDescent="0.2">
      <c r="A179" s="260"/>
      <c r="M179" s="4"/>
      <c r="V179" s="10"/>
      <c r="W179" s="10"/>
      <c r="X179" s="10"/>
      <c r="Y179" s="10"/>
      <c r="Z179" s="10"/>
      <c r="AK179" s="39"/>
      <c r="AL179" s="39"/>
      <c r="AM179" s="39"/>
      <c r="AN179" s="39"/>
    </row>
    <row r="180" spans="1:40" s="11" customFormat="1" x14ac:dyDescent="0.2">
      <c r="A180" s="260"/>
      <c r="M180" s="4"/>
      <c r="V180" s="10"/>
      <c r="W180" s="10"/>
      <c r="X180" s="10"/>
      <c r="Y180" s="10"/>
      <c r="Z180" s="10"/>
      <c r="AK180" s="39"/>
      <c r="AL180" s="39"/>
      <c r="AM180" s="39"/>
      <c r="AN180" s="39"/>
    </row>
    <row r="181" spans="1:40" s="11" customFormat="1" x14ac:dyDescent="0.2">
      <c r="A181" s="260"/>
      <c r="M181" s="4"/>
      <c r="V181" s="10"/>
      <c r="W181" s="10"/>
      <c r="X181" s="10"/>
      <c r="Y181" s="10"/>
      <c r="Z181" s="10"/>
      <c r="AK181" s="39"/>
      <c r="AL181" s="39"/>
      <c r="AM181" s="39"/>
      <c r="AN181" s="39"/>
    </row>
    <row r="182" spans="1:40" s="11" customFormat="1" x14ac:dyDescent="0.2">
      <c r="A182" s="260"/>
      <c r="M182" s="4"/>
      <c r="V182" s="10"/>
      <c r="W182" s="10"/>
      <c r="X182" s="10"/>
      <c r="Y182" s="10"/>
      <c r="Z182" s="10"/>
      <c r="AK182" s="39"/>
      <c r="AL182" s="39"/>
      <c r="AM182" s="39"/>
      <c r="AN182" s="39"/>
    </row>
    <row r="183" spans="1:40" s="11" customFormat="1" x14ac:dyDescent="0.2">
      <c r="A183" s="260"/>
      <c r="M183" s="4"/>
      <c r="V183" s="10"/>
      <c r="W183" s="10"/>
      <c r="X183" s="10"/>
      <c r="Y183" s="10"/>
      <c r="Z183" s="10"/>
      <c r="AK183" s="39"/>
      <c r="AL183" s="39"/>
      <c r="AM183" s="39"/>
      <c r="AN183" s="39"/>
    </row>
    <row r="184" spans="1:40" s="11" customFormat="1" x14ac:dyDescent="0.2">
      <c r="A184" s="260"/>
      <c r="M184" s="4"/>
      <c r="V184" s="10"/>
      <c r="W184" s="10"/>
      <c r="X184" s="10"/>
      <c r="Y184" s="10"/>
      <c r="Z184" s="10"/>
      <c r="AK184" s="39"/>
      <c r="AL184" s="39"/>
      <c r="AM184" s="39"/>
      <c r="AN184" s="39"/>
    </row>
    <row r="185" spans="1:40" s="11" customFormat="1" x14ac:dyDescent="0.2">
      <c r="A185" s="260"/>
      <c r="M185" s="4"/>
      <c r="V185" s="10"/>
      <c r="W185" s="10"/>
      <c r="X185" s="10"/>
      <c r="Y185" s="10"/>
      <c r="Z185" s="10"/>
      <c r="AK185" s="39"/>
      <c r="AL185" s="39"/>
      <c r="AM185" s="39"/>
      <c r="AN185" s="39"/>
    </row>
    <row r="186" spans="1:40" s="11" customFormat="1" x14ac:dyDescent="0.2">
      <c r="A186" s="260"/>
      <c r="M186" s="4"/>
      <c r="V186" s="10"/>
      <c r="W186" s="10"/>
      <c r="X186" s="10"/>
      <c r="Y186" s="10"/>
      <c r="Z186" s="10"/>
      <c r="AK186" s="39"/>
      <c r="AL186" s="39"/>
      <c r="AM186" s="39"/>
      <c r="AN186" s="39"/>
    </row>
    <row r="187" spans="1:40" s="11" customFormat="1" x14ac:dyDescent="0.2">
      <c r="A187" s="260"/>
      <c r="M187" s="4"/>
      <c r="V187" s="10"/>
      <c r="W187" s="10"/>
      <c r="X187" s="10"/>
      <c r="Y187" s="10"/>
      <c r="Z187" s="10"/>
      <c r="AK187" s="39"/>
      <c r="AL187" s="39"/>
      <c r="AM187" s="39"/>
      <c r="AN187" s="39"/>
    </row>
    <row r="188" spans="1:40" s="11" customFormat="1" x14ac:dyDescent="0.2">
      <c r="A188" s="260"/>
      <c r="M188" s="4"/>
      <c r="V188" s="10"/>
      <c r="W188" s="10"/>
      <c r="X188" s="10"/>
      <c r="Y188" s="10"/>
      <c r="Z188" s="10"/>
      <c r="AK188" s="39"/>
      <c r="AL188" s="39"/>
      <c r="AM188" s="39"/>
      <c r="AN188" s="39"/>
    </row>
    <row r="189" spans="1:40" s="11" customFormat="1" x14ac:dyDescent="0.2">
      <c r="A189" s="260"/>
      <c r="M189" s="4"/>
      <c r="V189" s="10"/>
      <c r="W189" s="10"/>
      <c r="X189" s="10"/>
      <c r="Y189" s="10"/>
      <c r="Z189" s="10"/>
      <c r="AK189" s="39"/>
      <c r="AL189" s="39"/>
      <c r="AM189" s="39"/>
      <c r="AN189" s="39"/>
    </row>
    <row r="190" spans="1:40" s="11" customFormat="1" x14ac:dyDescent="0.2">
      <c r="A190" s="260"/>
      <c r="M190" s="4"/>
      <c r="V190" s="10"/>
      <c r="W190" s="10"/>
      <c r="X190" s="10"/>
      <c r="Y190" s="10"/>
      <c r="Z190" s="10"/>
      <c r="AK190" s="39"/>
      <c r="AL190" s="39"/>
      <c r="AM190" s="39"/>
      <c r="AN190" s="39"/>
    </row>
    <row r="191" spans="1:40" s="11" customFormat="1" x14ac:dyDescent="0.2">
      <c r="A191" s="260"/>
      <c r="M191" s="4"/>
      <c r="V191" s="10"/>
      <c r="W191" s="10"/>
      <c r="X191" s="10"/>
      <c r="Y191" s="10"/>
      <c r="Z191" s="10"/>
      <c r="AK191" s="39"/>
      <c r="AL191" s="39"/>
      <c r="AM191" s="39"/>
      <c r="AN191" s="39"/>
    </row>
    <row r="192" spans="1:40" s="11" customFormat="1" x14ac:dyDescent="0.2">
      <c r="A192" s="260"/>
      <c r="M192" s="4"/>
      <c r="V192" s="10"/>
      <c r="W192" s="10"/>
      <c r="X192" s="10"/>
      <c r="Y192" s="10"/>
      <c r="Z192" s="10"/>
      <c r="AK192" s="39"/>
      <c r="AL192" s="39"/>
      <c r="AM192" s="39"/>
      <c r="AN192" s="39"/>
    </row>
    <row r="193" spans="1:40" s="11" customFormat="1" x14ac:dyDescent="0.2">
      <c r="A193" s="260"/>
      <c r="M193" s="4"/>
      <c r="V193" s="10"/>
      <c r="W193" s="10"/>
      <c r="X193" s="10"/>
      <c r="Y193" s="10"/>
      <c r="Z193" s="10"/>
      <c r="AK193" s="39"/>
      <c r="AL193" s="39"/>
      <c r="AM193" s="39"/>
      <c r="AN193" s="39"/>
    </row>
    <row r="194" spans="1:40" s="11" customFormat="1" x14ac:dyDescent="0.2">
      <c r="A194" s="260"/>
      <c r="M194" s="4"/>
      <c r="V194" s="10"/>
      <c r="W194" s="10"/>
      <c r="X194" s="10"/>
      <c r="Y194" s="10"/>
      <c r="Z194" s="10"/>
      <c r="AK194" s="39"/>
      <c r="AL194" s="39"/>
      <c r="AM194" s="39"/>
      <c r="AN194" s="39"/>
    </row>
    <row r="195" spans="1:40" s="11" customFormat="1" x14ac:dyDescent="0.2">
      <c r="A195" s="260"/>
      <c r="M195" s="4"/>
      <c r="V195" s="10"/>
      <c r="W195" s="10"/>
      <c r="X195" s="10"/>
      <c r="Y195" s="10"/>
      <c r="Z195" s="10"/>
      <c r="AK195" s="39"/>
      <c r="AL195" s="39"/>
      <c r="AM195" s="39"/>
      <c r="AN195" s="39"/>
    </row>
    <row r="196" spans="1:40" s="11" customFormat="1" x14ac:dyDescent="0.2">
      <c r="A196" s="260"/>
      <c r="M196" s="4"/>
      <c r="V196" s="10"/>
      <c r="W196" s="10"/>
      <c r="X196" s="10"/>
      <c r="Y196" s="10"/>
      <c r="Z196" s="10"/>
      <c r="AK196" s="39"/>
      <c r="AL196" s="39"/>
      <c r="AM196" s="39"/>
      <c r="AN196" s="39"/>
    </row>
    <row r="197" spans="1:40" s="11" customFormat="1" x14ac:dyDescent="0.2">
      <c r="A197" s="260"/>
      <c r="M197" s="4"/>
      <c r="V197" s="10"/>
      <c r="W197" s="10"/>
      <c r="X197" s="10"/>
      <c r="Y197" s="10"/>
      <c r="Z197" s="10"/>
      <c r="AK197" s="39"/>
      <c r="AL197" s="39"/>
      <c r="AM197" s="39"/>
      <c r="AN197" s="39"/>
    </row>
    <row r="198" spans="1:40" s="11" customFormat="1" x14ac:dyDescent="0.2">
      <c r="A198" s="260"/>
      <c r="M198" s="4"/>
      <c r="V198" s="10"/>
      <c r="W198" s="10"/>
      <c r="X198" s="10"/>
      <c r="Y198" s="10"/>
      <c r="Z198" s="10"/>
      <c r="AK198" s="39"/>
      <c r="AL198" s="39"/>
      <c r="AM198" s="39"/>
      <c r="AN198" s="39"/>
    </row>
    <row r="199" spans="1:40" s="11" customFormat="1" x14ac:dyDescent="0.2">
      <c r="A199" s="260"/>
      <c r="M199" s="4"/>
      <c r="V199" s="10"/>
      <c r="W199" s="10"/>
      <c r="X199" s="10"/>
      <c r="Y199" s="10"/>
      <c r="Z199" s="10"/>
      <c r="AK199" s="39"/>
      <c r="AL199" s="39"/>
      <c r="AM199" s="39"/>
      <c r="AN199" s="39"/>
    </row>
    <row r="200" spans="1:40" s="11" customFormat="1" x14ac:dyDescent="0.2">
      <c r="A200" s="260"/>
      <c r="M200" s="4"/>
      <c r="V200" s="10"/>
      <c r="W200" s="10"/>
      <c r="X200" s="10"/>
      <c r="Y200" s="10"/>
      <c r="Z200" s="10"/>
      <c r="AK200" s="39"/>
      <c r="AL200" s="39"/>
      <c r="AM200" s="39"/>
      <c r="AN200" s="39"/>
    </row>
    <row r="201" spans="1:40" s="11" customFormat="1" x14ac:dyDescent="0.2">
      <c r="A201" s="260"/>
      <c r="M201" s="4"/>
      <c r="V201" s="10"/>
      <c r="W201" s="10"/>
      <c r="X201" s="10"/>
      <c r="Y201" s="10"/>
      <c r="Z201" s="10"/>
      <c r="AK201" s="39"/>
      <c r="AL201" s="39"/>
      <c r="AM201" s="39"/>
      <c r="AN201" s="39"/>
    </row>
    <row r="202" spans="1:40" s="11" customFormat="1" hidden="1" x14ac:dyDescent="0.2">
      <c r="A202" s="260"/>
      <c r="M202" s="4"/>
      <c r="V202" s="10"/>
      <c r="W202" s="10"/>
      <c r="X202" s="10"/>
      <c r="Y202" s="10"/>
      <c r="Z202" s="10"/>
      <c r="AK202" s="39"/>
      <c r="AL202" s="39"/>
      <c r="AM202" s="39"/>
      <c r="AN202" s="39"/>
    </row>
    <row r="203" spans="1:40" s="11" customFormat="1" hidden="1" x14ac:dyDescent="0.2">
      <c r="A203" s="261">
        <f>SUM(A10:U134)</f>
        <v>203</v>
      </c>
      <c r="M203" s="4"/>
      <c r="V203" s="10"/>
      <c r="W203" s="10"/>
      <c r="X203" s="10"/>
      <c r="Y203" s="10"/>
      <c r="Z203" s="10"/>
      <c r="AK203" s="39"/>
      <c r="AL203" s="39"/>
      <c r="AM203" s="39"/>
      <c r="AN203" s="39"/>
    </row>
    <row r="204" spans="1:40" s="40" customFormat="1" hidden="1" x14ac:dyDescent="0.2">
      <c r="A204" s="262"/>
      <c r="M204" s="263"/>
      <c r="AD204" s="264">
        <f>SUM(AD1:AI203)</f>
        <v>0</v>
      </c>
    </row>
    <row r="205" spans="1:40" s="11" customFormat="1" x14ac:dyDescent="0.2">
      <c r="A205" s="260"/>
      <c r="M205" s="4"/>
      <c r="V205" s="10"/>
      <c r="W205" s="10"/>
      <c r="X205" s="10"/>
      <c r="Y205" s="10"/>
      <c r="Z205" s="10"/>
      <c r="AK205" s="39"/>
      <c r="AL205" s="39"/>
      <c r="AM205" s="39"/>
      <c r="AN205" s="39"/>
    </row>
    <row r="206" spans="1:40" s="11" customFormat="1" x14ac:dyDescent="0.2">
      <c r="A206" s="260"/>
      <c r="M206" s="4"/>
      <c r="V206" s="10"/>
      <c r="W206" s="10"/>
      <c r="X206" s="10"/>
      <c r="Y206" s="10"/>
      <c r="Z206" s="10"/>
      <c r="AK206" s="39"/>
      <c r="AL206" s="39"/>
      <c r="AM206" s="39"/>
      <c r="AN206" s="39"/>
    </row>
    <row r="207" spans="1:40" s="11" customFormat="1" x14ac:dyDescent="0.2">
      <c r="A207" s="260"/>
      <c r="M207" s="4"/>
      <c r="V207" s="10"/>
      <c r="W207" s="10"/>
      <c r="X207" s="10"/>
      <c r="Y207" s="10"/>
      <c r="Z207" s="10"/>
      <c r="AK207" s="39"/>
      <c r="AL207" s="39"/>
      <c r="AM207" s="39"/>
      <c r="AN207" s="39"/>
    </row>
    <row r="208" spans="1:40" s="11" customFormat="1" x14ac:dyDescent="0.2">
      <c r="A208" s="260"/>
      <c r="M208" s="4"/>
      <c r="V208" s="10"/>
      <c r="W208" s="10"/>
      <c r="X208" s="10"/>
      <c r="Y208" s="10"/>
      <c r="Z208" s="10"/>
      <c r="AK208" s="39"/>
      <c r="AL208" s="39"/>
      <c r="AM208" s="39"/>
      <c r="AN208" s="39"/>
    </row>
    <row r="209" spans="1:40" s="11" customFormat="1" x14ac:dyDescent="0.2">
      <c r="A209" s="260"/>
      <c r="M209" s="4"/>
      <c r="V209" s="10"/>
      <c r="W209" s="10"/>
      <c r="X209" s="10"/>
      <c r="Y209" s="10"/>
      <c r="Z209" s="10"/>
      <c r="AK209" s="39"/>
      <c r="AL209" s="39"/>
      <c r="AM209" s="39"/>
      <c r="AN209" s="39"/>
    </row>
    <row r="210" spans="1:40" s="11" customFormat="1" x14ac:dyDescent="0.2">
      <c r="A210" s="260"/>
      <c r="M210" s="4"/>
      <c r="V210" s="10"/>
      <c r="W210" s="10"/>
      <c r="X210" s="10"/>
      <c r="Y210" s="10"/>
      <c r="Z210" s="10"/>
      <c r="AK210" s="39"/>
      <c r="AL210" s="39"/>
      <c r="AM210" s="39"/>
      <c r="AN210" s="39"/>
    </row>
    <row r="211" spans="1:40" s="11" customFormat="1" x14ac:dyDescent="0.2">
      <c r="A211" s="260"/>
      <c r="M211" s="4"/>
      <c r="V211" s="10"/>
      <c r="W211" s="10"/>
      <c r="X211" s="10"/>
      <c r="Y211" s="10"/>
      <c r="Z211" s="10"/>
      <c r="AK211" s="39"/>
      <c r="AL211" s="39"/>
      <c r="AM211" s="39"/>
      <c r="AN211" s="39"/>
    </row>
    <row r="212" spans="1:40" s="11" customFormat="1" x14ac:dyDescent="0.2">
      <c r="A212" s="260"/>
      <c r="M212" s="4"/>
      <c r="V212" s="10"/>
      <c r="W212" s="10"/>
      <c r="X212" s="10"/>
      <c r="Y212" s="10"/>
      <c r="Z212" s="10"/>
      <c r="AK212" s="39"/>
      <c r="AL212" s="39"/>
      <c r="AM212" s="39"/>
      <c r="AN212" s="39"/>
    </row>
    <row r="213" spans="1:40" s="11" customFormat="1" x14ac:dyDescent="0.2">
      <c r="A213" s="260"/>
      <c r="M213" s="4"/>
      <c r="V213" s="10"/>
      <c r="W213" s="10"/>
      <c r="X213" s="10"/>
      <c r="Y213" s="10"/>
      <c r="Z213" s="10"/>
      <c r="AK213" s="39"/>
      <c r="AL213" s="39"/>
      <c r="AM213" s="39"/>
      <c r="AN213" s="39"/>
    </row>
    <row r="214" spans="1:40" s="11" customFormat="1" x14ac:dyDescent="0.2">
      <c r="A214" s="260"/>
      <c r="M214" s="4"/>
      <c r="V214" s="10"/>
      <c r="W214" s="10"/>
      <c r="X214" s="10"/>
      <c r="Y214" s="10"/>
      <c r="Z214" s="10"/>
      <c r="AK214" s="39"/>
      <c r="AL214" s="39"/>
      <c r="AM214" s="39"/>
      <c r="AN214" s="39"/>
    </row>
    <row r="215" spans="1:40" s="11" customFormat="1" x14ac:dyDescent="0.2">
      <c r="A215" s="260"/>
      <c r="M215" s="4"/>
      <c r="V215" s="10"/>
      <c r="W215" s="10"/>
      <c r="X215" s="10"/>
      <c r="Y215" s="10"/>
      <c r="Z215" s="10"/>
      <c r="AK215" s="39"/>
      <c r="AL215" s="39"/>
      <c r="AM215" s="39"/>
      <c r="AN215" s="39"/>
    </row>
    <row r="216" spans="1:40" s="11" customFormat="1" x14ac:dyDescent="0.2">
      <c r="A216" s="260"/>
      <c r="M216" s="4"/>
      <c r="V216" s="10"/>
      <c r="W216" s="10"/>
      <c r="X216" s="10"/>
      <c r="Y216" s="10"/>
      <c r="Z216" s="10"/>
      <c r="AK216" s="39"/>
      <c r="AL216" s="39"/>
      <c r="AM216" s="39"/>
      <c r="AN216" s="39"/>
    </row>
  </sheetData>
  <mergeCells count="169">
    <mergeCell ref="A6:U6"/>
    <mergeCell ref="A8:B9"/>
    <mergeCell ref="C8:C9"/>
    <mergeCell ref="D8:H8"/>
    <mergeCell ref="K8:L8"/>
    <mergeCell ref="M8:M9"/>
    <mergeCell ref="K17:L17"/>
    <mergeCell ref="M17:M18"/>
    <mergeCell ref="A19:B19"/>
    <mergeCell ref="A10:B10"/>
    <mergeCell ref="A11:B11"/>
    <mergeCell ref="A12:B12"/>
    <mergeCell ref="A13:B13"/>
    <mergeCell ref="A14:B14"/>
    <mergeCell ref="A15:B15"/>
    <mergeCell ref="A21:A25"/>
    <mergeCell ref="A26:A27"/>
    <mergeCell ref="A28:B28"/>
    <mergeCell ref="A33:B33"/>
    <mergeCell ref="A34:B34"/>
    <mergeCell ref="A36:B36"/>
    <mergeCell ref="A17:B18"/>
    <mergeCell ref="C17:C18"/>
    <mergeCell ref="D17:H17"/>
    <mergeCell ref="P41:Q41"/>
    <mergeCell ref="R41:S41"/>
    <mergeCell ref="A43:B43"/>
    <mergeCell ref="A44:A46"/>
    <mergeCell ref="A48:B50"/>
    <mergeCell ref="C48:E49"/>
    <mergeCell ref="F48:S48"/>
    <mergeCell ref="A37:B37"/>
    <mergeCell ref="A38:B38"/>
    <mergeCell ref="A40:B42"/>
    <mergeCell ref="C40:E41"/>
    <mergeCell ref="F40:S40"/>
    <mergeCell ref="F41:G41"/>
    <mergeCell ref="H41:I41"/>
    <mergeCell ref="J41:K41"/>
    <mergeCell ref="L41:M41"/>
    <mergeCell ref="N41:O41"/>
    <mergeCell ref="T48:T50"/>
    <mergeCell ref="U48:U50"/>
    <mergeCell ref="F49:G49"/>
    <mergeCell ref="H49:I49"/>
    <mergeCell ref="J49:K49"/>
    <mergeCell ref="L49:M49"/>
    <mergeCell ref="N49:O49"/>
    <mergeCell ref="P49:Q49"/>
    <mergeCell ref="R49:S49"/>
    <mergeCell ref="C62:C63"/>
    <mergeCell ref="D62:D63"/>
    <mergeCell ref="E62:E63"/>
    <mergeCell ref="A51:A53"/>
    <mergeCell ref="A55:B57"/>
    <mergeCell ref="C55:C57"/>
    <mergeCell ref="D55:I55"/>
    <mergeCell ref="J55:J57"/>
    <mergeCell ref="K55:K57"/>
    <mergeCell ref="D56:E56"/>
    <mergeCell ref="F56:G56"/>
    <mergeCell ref="H56:I56"/>
    <mergeCell ref="A64:B64"/>
    <mergeCell ref="A65:B65"/>
    <mergeCell ref="A66:B66"/>
    <mergeCell ref="A67:B67"/>
    <mergeCell ref="A68:B68"/>
    <mergeCell ref="A69:B69"/>
    <mergeCell ref="A58:A59"/>
    <mergeCell ref="A60:B60"/>
    <mergeCell ref="A62:B63"/>
    <mergeCell ref="M75:N75"/>
    <mergeCell ref="O75:P75"/>
    <mergeCell ref="Q75:R75"/>
    <mergeCell ref="A70:B70"/>
    <mergeCell ref="A71:B71"/>
    <mergeCell ref="A72:B72"/>
    <mergeCell ref="A73:B73"/>
    <mergeCell ref="A75:C76"/>
    <mergeCell ref="D75:F75"/>
    <mergeCell ref="A78:C78"/>
    <mergeCell ref="A79:A80"/>
    <mergeCell ref="B79:C79"/>
    <mergeCell ref="B80:C80"/>
    <mergeCell ref="A81:C81"/>
    <mergeCell ref="A82:C82"/>
    <mergeCell ref="G75:H75"/>
    <mergeCell ref="I75:J75"/>
    <mergeCell ref="K75:L75"/>
    <mergeCell ref="A83:C83"/>
    <mergeCell ref="A84:C84"/>
    <mergeCell ref="A85:C85"/>
    <mergeCell ref="A86:C86"/>
    <mergeCell ref="A87:C87"/>
    <mergeCell ref="A88:A90"/>
    <mergeCell ref="B88:C88"/>
    <mergeCell ref="B89:C89"/>
    <mergeCell ref="B90:C90"/>
    <mergeCell ref="A96:C96"/>
    <mergeCell ref="A97:C97"/>
    <mergeCell ref="A98:C98"/>
    <mergeCell ref="A99:C99"/>
    <mergeCell ref="A100:C100"/>
    <mergeCell ref="A101:C101"/>
    <mergeCell ref="A91:A93"/>
    <mergeCell ref="B91:C91"/>
    <mergeCell ref="B92:C92"/>
    <mergeCell ref="B93:C93"/>
    <mergeCell ref="A94:C94"/>
    <mergeCell ref="A95:C95"/>
    <mergeCell ref="M104:N104"/>
    <mergeCell ref="O104:P104"/>
    <mergeCell ref="Q104:R104"/>
    <mergeCell ref="S104:S105"/>
    <mergeCell ref="A106:C106"/>
    <mergeCell ref="D106:S106"/>
    <mergeCell ref="A102:C102"/>
    <mergeCell ref="A104:C105"/>
    <mergeCell ref="D104:F104"/>
    <mergeCell ref="G104:H104"/>
    <mergeCell ref="I104:J104"/>
    <mergeCell ref="K104:L104"/>
    <mergeCell ref="A112:C112"/>
    <mergeCell ref="A113:C113"/>
    <mergeCell ref="A114:C114"/>
    <mergeCell ref="A115:C115"/>
    <mergeCell ref="A116:A118"/>
    <mergeCell ref="B116:C116"/>
    <mergeCell ref="B117:C117"/>
    <mergeCell ref="B118:C118"/>
    <mergeCell ref="A107:A108"/>
    <mergeCell ref="B107:C107"/>
    <mergeCell ref="B108:C108"/>
    <mergeCell ref="A109:C109"/>
    <mergeCell ref="A110:C110"/>
    <mergeCell ref="A111:C111"/>
    <mergeCell ref="A124:C124"/>
    <mergeCell ref="A125:C125"/>
    <mergeCell ref="A126:C126"/>
    <mergeCell ref="A127:C127"/>
    <mergeCell ref="A128:C128"/>
    <mergeCell ref="A129:C129"/>
    <mergeCell ref="A119:A121"/>
    <mergeCell ref="B119:C119"/>
    <mergeCell ref="B120:C120"/>
    <mergeCell ref="B121:C121"/>
    <mergeCell ref="A122:C122"/>
    <mergeCell ref="A123:C123"/>
    <mergeCell ref="A138:B138"/>
    <mergeCell ref="A139:B139"/>
    <mergeCell ref="A140:B140"/>
    <mergeCell ref="A141:B141"/>
    <mergeCell ref="A142:B142"/>
    <mergeCell ref="A143:B143"/>
    <mergeCell ref="A130:C130"/>
    <mergeCell ref="A132:B132"/>
    <mergeCell ref="A133:B133"/>
    <mergeCell ref="A134:B134"/>
    <mergeCell ref="A135:B135"/>
    <mergeCell ref="A137:B137"/>
    <mergeCell ref="A149:B149"/>
    <mergeCell ref="A150:B150"/>
    <mergeCell ref="A151:B151"/>
    <mergeCell ref="A144:B144"/>
    <mergeCell ref="A145:B145"/>
    <mergeCell ref="A147:B148"/>
    <mergeCell ref="C147:C148"/>
    <mergeCell ref="D147:I147"/>
    <mergeCell ref="J147:K1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16"/>
  <sheetViews>
    <sheetView workbookViewId="0">
      <selection sqref="A1:XFD1048576"/>
    </sheetView>
  </sheetViews>
  <sheetFormatPr baseColWidth="10" defaultRowHeight="15" x14ac:dyDescent="0.2"/>
  <cols>
    <col min="1" max="1" width="22.7109375" style="260" customWidth="1"/>
    <col min="2" max="2" width="22.7109375" style="11" customWidth="1"/>
    <col min="3" max="12" width="10.28515625" style="11" customWidth="1"/>
    <col min="13" max="13" width="10.28515625" style="4" customWidth="1"/>
    <col min="14" max="20" width="10.28515625" style="11" customWidth="1"/>
    <col min="21" max="21" width="10.28515625" style="265" customWidth="1"/>
    <col min="22" max="22" width="10.28515625" style="266" customWidth="1"/>
    <col min="23" max="23" width="12.140625" style="266" customWidth="1"/>
    <col min="24" max="26" width="12.140625" style="266" hidden="1" customWidth="1"/>
    <col min="27" max="36" width="12.140625" style="265" hidden="1" customWidth="1"/>
    <col min="37" max="40" width="12.140625" style="267" hidden="1" customWidth="1"/>
    <col min="41" max="42" width="12.140625" style="265" hidden="1" customWidth="1"/>
    <col min="43" max="93" width="12.140625" style="265" customWidth="1"/>
    <col min="94" max="256" width="11.42578125" style="265"/>
    <col min="257" max="258" width="22.7109375" style="265" customWidth="1"/>
    <col min="259" max="278" width="10.28515625" style="265" customWidth="1"/>
    <col min="279" max="279" width="12.140625" style="265" customWidth="1"/>
    <col min="280" max="298" width="0" style="265" hidden="1" customWidth="1"/>
    <col min="299" max="349" width="12.140625" style="265" customWidth="1"/>
    <col min="350" max="512" width="11.42578125" style="265"/>
    <col min="513" max="514" width="22.7109375" style="265" customWidth="1"/>
    <col min="515" max="534" width="10.28515625" style="265" customWidth="1"/>
    <col min="535" max="535" width="12.140625" style="265" customWidth="1"/>
    <col min="536" max="554" width="0" style="265" hidden="1" customWidth="1"/>
    <col min="555" max="605" width="12.140625" style="265" customWidth="1"/>
    <col min="606" max="768" width="11.42578125" style="265"/>
    <col min="769" max="770" width="22.7109375" style="265" customWidth="1"/>
    <col min="771" max="790" width="10.28515625" style="265" customWidth="1"/>
    <col min="791" max="791" width="12.140625" style="265" customWidth="1"/>
    <col min="792" max="810" width="0" style="265" hidden="1" customWidth="1"/>
    <col min="811" max="861" width="12.140625" style="265" customWidth="1"/>
    <col min="862" max="1024" width="11.42578125" style="265"/>
    <col min="1025" max="1026" width="22.7109375" style="265" customWidth="1"/>
    <col min="1027" max="1046" width="10.28515625" style="265" customWidth="1"/>
    <col min="1047" max="1047" width="12.140625" style="265" customWidth="1"/>
    <col min="1048" max="1066" width="0" style="265" hidden="1" customWidth="1"/>
    <col min="1067" max="1117" width="12.140625" style="265" customWidth="1"/>
    <col min="1118" max="1280" width="11.42578125" style="265"/>
    <col min="1281" max="1282" width="22.7109375" style="265" customWidth="1"/>
    <col min="1283" max="1302" width="10.28515625" style="265" customWidth="1"/>
    <col min="1303" max="1303" width="12.140625" style="265" customWidth="1"/>
    <col min="1304" max="1322" width="0" style="265" hidden="1" customWidth="1"/>
    <col min="1323" max="1373" width="12.140625" style="265" customWidth="1"/>
    <col min="1374" max="1536" width="11.42578125" style="265"/>
    <col min="1537" max="1538" width="22.7109375" style="265" customWidth="1"/>
    <col min="1539" max="1558" width="10.28515625" style="265" customWidth="1"/>
    <col min="1559" max="1559" width="12.140625" style="265" customWidth="1"/>
    <col min="1560" max="1578" width="0" style="265" hidden="1" customWidth="1"/>
    <col min="1579" max="1629" width="12.140625" style="265" customWidth="1"/>
    <col min="1630" max="1792" width="11.42578125" style="265"/>
    <col min="1793" max="1794" width="22.7109375" style="265" customWidth="1"/>
    <col min="1795" max="1814" width="10.28515625" style="265" customWidth="1"/>
    <col min="1815" max="1815" width="12.140625" style="265" customWidth="1"/>
    <col min="1816" max="1834" width="0" style="265" hidden="1" customWidth="1"/>
    <col min="1835" max="1885" width="12.140625" style="265" customWidth="1"/>
    <col min="1886" max="2048" width="11.42578125" style="265"/>
    <col min="2049" max="2050" width="22.7109375" style="265" customWidth="1"/>
    <col min="2051" max="2070" width="10.28515625" style="265" customWidth="1"/>
    <col min="2071" max="2071" width="12.140625" style="265" customWidth="1"/>
    <col min="2072" max="2090" width="0" style="265" hidden="1" customWidth="1"/>
    <col min="2091" max="2141" width="12.140625" style="265" customWidth="1"/>
    <col min="2142" max="2304" width="11.42578125" style="265"/>
    <col min="2305" max="2306" width="22.7109375" style="265" customWidth="1"/>
    <col min="2307" max="2326" width="10.28515625" style="265" customWidth="1"/>
    <col min="2327" max="2327" width="12.140625" style="265" customWidth="1"/>
    <col min="2328" max="2346" width="0" style="265" hidden="1" customWidth="1"/>
    <col min="2347" max="2397" width="12.140625" style="265" customWidth="1"/>
    <col min="2398" max="2560" width="11.42578125" style="265"/>
    <col min="2561" max="2562" width="22.7109375" style="265" customWidth="1"/>
    <col min="2563" max="2582" width="10.28515625" style="265" customWidth="1"/>
    <col min="2583" max="2583" width="12.140625" style="265" customWidth="1"/>
    <col min="2584" max="2602" width="0" style="265" hidden="1" customWidth="1"/>
    <col min="2603" max="2653" width="12.140625" style="265" customWidth="1"/>
    <col min="2654" max="2816" width="11.42578125" style="265"/>
    <col min="2817" max="2818" width="22.7109375" style="265" customWidth="1"/>
    <col min="2819" max="2838" width="10.28515625" style="265" customWidth="1"/>
    <col min="2839" max="2839" width="12.140625" style="265" customWidth="1"/>
    <col min="2840" max="2858" width="0" style="265" hidden="1" customWidth="1"/>
    <col min="2859" max="2909" width="12.140625" style="265" customWidth="1"/>
    <col min="2910" max="3072" width="11.42578125" style="265"/>
    <col min="3073" max="3074" width="22.7109375" style="265" customWidth="1"/>
    <col min="3075" max="3094" width="10.28515625" style="265" customWidth="1"/>
    <col min="3095" max="3095" width="12.140625" style="265" customWidth="1"/>
    <col min="3096" max="3114" width="0" style="265" hidden="1" customWidth="1"/>
    <col min="3115" max="3165" width="12.140625" style="265" customWidth="1"/>
    <col min="3166" max="3328" width="11.42578125" style="265"/>
    <col min="3329" max="3330" width="22.7109375" style="265" customWidth="1"/>
    <col min="3331" max="3350" width="10.28515625" style="265" customWidth="1"/>
    <col min="3351" max="3351" width="12.140625" style="265" customWidth="1"/>
    <col min="3352" max="3370" width="0" style="265" hidden="1" customWidth="1"/>
    <col min="3371" max="3421" width="12.140625" style="265" customWidth="1"/>
    <col min="3422" max="3584" width="11.42578125" style="265"/>
    <col min="3585" max="3586" width="22.7109375" style="265" customWidth="1"/>
    <col min="3587" max="3606" width="10.28515625" style="265" customWidth="1"/>
    <col min="3607" max="3607" width="12.140625" style="265" customWidth="1"/>
    <col min="3608" max="3626" width="0" style="265" hidden="1" customWidth="1"/>
    <col min="3627" max="3677" width="12.140625" style="265" customWidth="1"/>
    <col min="3678" max="3840" width="11.42578125" style="265"/>
    <col min="3841" max="3842" width="22.7109375" style="265" customWidth="1"/>
    <col min="3843" max="3862" width="10.28515625" style="265" customWidth="1"/>
    <col min="3863" max="3863" width="12.140625" style="265" customWidth="1"/>
    <col min="3864" max="3882" width="0" style="265" hidden="1" customWidth="1"/>
    <col min="3883" max="3933" width="12.140625" style="265" customWidth="1"/>
    <col min="3934" max="4096" width="11.42578125" style="265"/>
    <col min="4097" max="4098" width="22.7109375" style="265" customWidth="1"/>
    <col min="4099" max="4118" width="10.28515625" style="265" customWidth="1"/>
    <col min="4119" max="4119" width="12.140625" style="265" customWidth="1"/>
    <col min="4120" max="4138" width="0" style="265" hidden="1" customWidth="1"/>
    <col min="4139" max="4189" width="12.140625" style="265" customWidth="1"/>
    <col min="4190" max="4352" width="11.42578125" style="265"/>
    <col min="4353" max="4354" width="22.7109375" style="265" customWidth="1"/>
    <col min="4355" max="4374" width="10.28515625" style="265" customWidth="1"/>
    <col min="4375" max="4375" width="12.140625" style="265" customWidth="1"/>
    <col min="4376" max="4394" width="0" style="265" hidden="1" customWidth="1"/>
    <col min="4395" max="4445" width="12.140625" style="265" customWidth="1"/>
    <col min="4446" max="4608" width="11.42578125" style="265"/>
    <col min="4609" max="4610" width="22.7109375" style="265" customWidth="1"/>
    <col min="4611" max="4630" width="10.28515625" style="265" customWidth="1"/>
    <col min="4631" max="4631" width="12.140625" style="265" customWidth="1"/>
    <col min="4632" max="4650" width="0" style="265" hidden="1" customWidth="1"/>
    <col min="4651" max="4701" width="12.140625" style="265" customWidth="1"/>
    <col min="4702" max="4864" width="11.42578125" style="265"/>
    <col min="4865" max="4866" width="22.7109375" style="265" customWidth="1"/>
    <col min="4867" max="4886" width="10.28515625" style="265" customWidth="1"/>
    <col min="4887" max="4887" width="12.140625" style="265" customWidth="1"/>
    <col min="4888" max="4906" width="0" style="265" hidden="1" customWidth="1"/>
    <col min="4907" max="4957" width="12.140625" style="265" customWidth="1"/>
    <col min="4958" max="5120" width="11.42578125" style="265"/>
    <col min="5121" max="5122" width="22.7109375" style="265" customWidth="1"/>
    <col min="5123" max="5142" width="10.28515625" style="265" customWidth="1"/>
    <col min="5143" max="5143" width="12.140625" style="265" customWidth="1"/>
    <col min="5144" max="5162" width="0" style="265" hidden="1" customWidth="1"/>
    <col min="5163" max="5213" width="12.140625" style="265" customWidth="1"/>
    <col min="5214" max="5376" width="11.42578125" style="265"/>
    <col min="5377" max="5378" width="22.7109375" style="265" customWidth="1"/>
    <col min="5379" max="5398" width="10.28515625" style="265" customWidth="1"/>
    <col min="5399" max="5399" width="12.140625" style="265" customWidth="1"/>
    <col min="5400" max="5418" width="0" style="265" hidden="1" customWidth="1"/>
    <col min="5419" max="5469" width="12.140625" style="265" customWidth="1"/>
    <col min="5470" max="5632" width="11.42578125" style="265"/>
    <col min="5633" max="5634" width="22.7109375" style="265" customWidth="1"/>
    <col min="5635" max="5654" width="10.28515625" style="265" customWidth="1"/>
    <col min="5655" max="5655" width="12.140625" style="265" customWidth="1"/>
    <col min="5656" max="5674" width="0" style="265" hidden="1" customWidth="1"/>
    <col min="5675" max="5725" width="12.140625" style="265" customWidth="1"/>
    <col min="5726" max="5888" width="11.42578125" style="265"/>
    <col min="5889" max="5890" width="22.7109375" style="265" customWidth="1"/>
    <col min="5891" max="5910" width="10.28515625" style="265" customWidth="1"/>
    <col min="5911" max="5911" width="12.140625" style="265" customWidth="1"/>
    <col min="5912" max="5930" width="0" style="265" hidden="1" customWidth="1"/>
    <col min="5931" max="5981" width="12.140625" style="265" customWidth="1"/>
    <col min="5982" max="6144" width="11.42578125" style="265"/>
    <col min="6145" max="6146" width="22.7109375" style="265" customWidth="1"/>
    <col min="6147" max="6166" width="10.28515625" style="265" customWidth="1"/>
    <col min="6167" max="6167" width="12.140625" style="265" customWidth="1"/>
    <col min="6168" max="6186" width="0" style="265" hidden="1" customWidth="1"/>
    <col min="6187" max="6237" width="12.140625" style="265" customWidth="1"/>
    <col min="6238" max="6400" width="11.42578125" style="265"/>
    <col min="6401" max="6402" width="22.7109375" style="265" customWidth="1"/>
    <col min="6403" max="6422" width="10.28515625" style="265" customWidth="1"/>
    <col min="6423" max="6423" width="12.140625" style="265" customWidth="1"/>
    <col min="6424" max="6442" width="0" style="265" hidden="1" customWidth="1"/>
    <col min="6443" max="6493" width="12.140625" style="265" customWidth="1"/>
    <col min="6494" max="6656" width="11.42578125" style="265"/>
    <col min="6657" max="6658" width="22.7109375" style="265" customWidth="1"/>
    <col min="6659" max="6678" width="10.28515625" style="265" customWidth="1"/>
    <col min="6679" max="6679" width="12.140625" style="265" customWidth="1"/>
    <col min="6680" max="6698" width="0" style="265" hidden="1" customWidth="1"/>
    <col min="6699" max="6749" width="12.140625" style="265" customWidth="1"/>
    <col min="6750" max="6912" width="11.42578125" style="265"/>
    <col min="6913" max="6914" width="22.7109375" style="265" customWidth="1"/>
    <col min="6915" max="6934" width="10.28515625" style="265" customWidth="1"/>
    <col min="6935" max="6935" width="12.140625" style="265" customWidth="1"/>
    <col min="6936" max="6954" width="0" style="265" hidden="1" customWidth="1"/>
    <col min="6955" max="7005" width="12.140625" style="265" customWidth="1"/>
    <col min="7006" max="7168" width="11.42578125" style="265"/>
    <col min="7169" max="7170" width="22.7109375" style="265" customWidth="1"/>
    <col min="7171" max="7190" width="10.28515625" style="265" customWidth="1"/>
    <col min="7191" max="7191" width="12.140625" style="265" customWidth="1"/>
    <col min="7192" max="7210" width="0" style="265" hidden="1" customWidth="1"/>
    <col min="7211" max="7261" width="12.140625" style="265" customWidth="1"/>
    <col min="7262" max="7424" width="11.42578125" style="265"/>
    <col min="7425" max="7426" width="22.7109375" style="265" customWidth="1"/>
    <col min="7427" max="7446" width="10.28515625" style="265" customWidth="1"/>
    <col min="7447" max="7447" width="12.140625" style="265" customWidth="1"/>
    <col min="7448" max="7466" width="0" style="265" hidden="1" customWidth="1"/>
    <col min="7467" max="7517" width="12.140625" style="265" customWidth="1"/>
    <col min="7518" max="7680" width="11.42578125" style="265"/>
    <col min="7681" max="7682" width="22.7109375" style="265" customWidth="1"/>
    <col min="7683" max="7702" width="10.28515625" style="265" customWidth="1"/>
    <col min="7703" max="7703" width="12.140625" style="265" customWidth="1"/>
    <col min="7704" max="7722" width="0" style="265" hidden="1" customWidth="1"/>
    <col min="7723" max="7773" width="12.140625" style="265" customWidth="1"/>
    <col min="7774" max="7936" width="11.42578125" style="265"/>
    <col min="7937" max="7938" width="22.7109375" style="265" customWidth="1"/>
    <col min="7939" max="7958" width="10.28515625" style="265" customWidth="1"/>
    <col min="7959" max="7959" width="12.140625" style="265" customWidth="1"/>
    <col min="7960" max="7978" width="0" style="265" hidden="1" customWidth="1"/>
    <col min="7979" max="8029" width="12.140625" style="265" customWidth="1"/>
    <col min="8030" max="8192" width="11.42578125" style="265"/>
    <col min="8193" max="8194" width="22.7109375" style="265" customWidth="1"/>
    <col min="8195" max="8214" width="10.28515625" style="265" customWidth="1"/>
    <col min="8215" max="8215" width="12.140625" style="265" customWidth="1"/>
    <col min="8216" max="8234" width="0" style="265" hidden="1" customWidth="1"/>
    <col min="8235" max="8285" width="12.140625" style="265" customWidth="1"/>
    <col min="8286" max="8448" width="11.42578125" style="265"/>
    <col min="8449" max="8450" width="22.7109375" style="265" customWidth="1"/>
    <col min="8451" max="8470" width="10.28515625" style="265" customWidth="1"/>
    <col min="8471" max="8471" width="12.140625" style="265" customWidth="1"/>
    <col min="8472" max="8490" width="0" style="265" hidden="1" customWidth="1"/>
    <col min="8491" max="8541" width="12.140625" style="265" customWidth="1"/>
    <col min="8542" max="8704" width="11.42578125" style="265"/>
    <col min="8705" max="8706" width="22.7109375" style="265" customWidth="1"/>
    <col min="8707" max="8726" width="10.28515625" style="265" customWidth="1"/>
    <col min="8727" max="8727" width="12.140625" style="265" customWidth="1"/>
    <col min="8728" max="8746" width="0" style="265" hidden="1" customWidth="1"/>
    <col min="8747" max="8797" width="12.140625" style="265" customWidth="1"/>
    <col min="8798" max="8960" width="11.42578125" style="265"/>
    <col min="8961" max="8962" width="22.7109375" style="265" customWidth="1"/>
    <col min="8963" max="8982" width="10.28515625" style="265" customWidth="1"/>
    <col min="8983" max="8983" width="12.140625" style="265" customWidth="1"/>
    <col min="8984" max="9002" width="0" style="265" hidden="1" customWidth="1"/>
    <col min="9003" max="9053" width="12.140625" style="265" customWidth="1"/>
    <col min="9054" max="9216" width="11.42578125" style="265"/>
    <col min="9217" max="9218" width="22.7109375" style="265" customWidth="1"/>
    <col min="9219" max="9238" width="10.28515625" style="265" customWidth="1"/>
    <col min="9239" max="9239" width="12.140625" style="265" customWidth="1"/>
    <col min="9240" max="9258" width="0" style="265" hidden="1" customWidth="1"/>
    <col min="9259" max="9309" width="12.140625" style="265" customWidth="1"/>
    <col min="9310" max="9472" width="11.42578125" style="265"/>
    <col min="9473" max="9474" width="22.7109375" style="265" customWidth="1"/>
    <col min="9475" max="9494" width="10.28515625" style="265" customWidth="1"/>
    <col min="9495" max="9495" width="12.140625" style="265" customWidth="1"/>
    <col min="9496" max="9514" width="0" style="265" hidden="1" customWidth="1"/>
    <col min="9515" max="9565" width="12.140625" style="265" customWidth="1"/>
    <col min="9566" max="9728" width="11.42578125" style="265"/>
    <col min="9729" max="9730" width="22.7109375" style="265" customWidth="1"/>
    <col min="9731" max="9750" width="10.28515625" style="265" customWidth="1"/>
    <col min="9751" max="9751" width="12.140625" style="265" customWidth="1"/>
    <col min="9752" max="9770" width="0" style="265" hidden="1" customWidth="1"/>
    <col min="9771" max="9821" width="12.140625" style="265" customWidth="1"/>
    <col min="9822" max="9984" width="11.42578125" style="265"/>
    <col min="9985" max="9986" width="22.7109375" style="265" customWidth="1"/>
    <col min="9987" max="10006" width="10.28515625" style="265" customWidth="1"/>
    <col min="10007" max="10007" width="12.140625" style="265" customWidth="1"/>
    <col min="10008" max="10026" width="0" style="265" hidden="1" customWidth="1"/>
    <col min="10027" max="10077" width="12.140625" style="265" customWidth="1"/>
    <col min="10078" max="10240" width="11.42578125" style="265"/>
    <col min="10241" max="10242" width="22.7109375" style="265" customWidth="1"/>
    <col min="10243" max="10262" width="10.28515625" style="265" customWidth="1"/>
    <col min="10263" max="10263" width="12.140625" style="265" customWidth="1"/>
    <col min="10264" max="10282" width="0" style="265" hidden="1" customWidth="1"/>
    <col min="10283" max="10333" width="12.140625" style="265" customWidth="1"/>
    <col min="10334" max="10496" width="11.42578125" style="265"/>
    <col min="10497" max="10498" width="22.7109375" style="265" customWidth="1"/>
    <col min="10499" max="10518" width="10.28515625" style="265" customWidth="1"/>
    <col min="10519" max="10519" width="12.140625" style="265" customWidth="1"/>
    <col min="10520" max="10538" width="0" style="265" hidden="1" customWidth="1"/>
    <col min="10539" max="10589" width="12.140625" style="265" customWidth="1"/>
    <col min="10590" max="10752" width="11.42578125" style="265"/>
    <col min="10753" max="10754" width="22.7109375" style="265" customWidth="1"/>
    <col min="10755" max="10774" width="10.28515625" style="265" customWidth="1"/>
    <col min="10775" max="10775" width="12.140625" style="265" customWidth="1"/>
    <col min="10776" max="10794" width="0" style="265" hidden="1" customWidth="1"/>
    <col min="10795" max="10845" width="12.140625" style="265" customWidth="1"/>
    <col min="10846" max="11008" width="11.42578125" style="265"/>
    <col min="11009" max="11010" width="22.7109375" style="265" customWidth="1"/>
    <col min="11011" max="11030" width="10.28515625" style="265" customWidth="1"/>
    <col min="11031" max="11031" width="12.140625" style="265" customWidth="1"/>
    <col min="11032" max="11050" width="0" style="265" hidden="1" customWidth="1"/>
    <col min="11051" max="11101" width="12.140625" style="265" customWidth="1"/>
    <col min="11102" max="11264" width="11.42578125" style="265"/>
    <col min="11265" max="11266" width="22.7109375" style="265" customWidth="1"/>
    <col min="11267" max="11286" width="10.28515625" style="265" customWidth="1"/>
    <col min="11287" max="11287" width="12.140625" style="265" customWidth="1"/>
    <col min="11288" max="11306" width="0" style="265" hidden="1" customWidth="1"/>
    <col min="11307" max="11357" width="12.140625" style="265" customWidth="1"/>
    <col min="11358" max="11520" width="11.42578125" style="265"/>
    <col min="11521" max="11522" width="22.7109375" style="265" customWidth="1"/>
    <col min="11523" max="11542" width="10.28515625" style="265" customWidth="1"/>
    <col min="11543" max="11543" width="12.140625" style="265" customWidth="1"/>
    <col min="11544" max="11562" width="0" style="265" hidden="1" customWidth="1"/>
    <col min="11563" max="11613" width="12.140625" style="265" customWidth="1"/>
    <col min="11614" max="11776" width="11.42578125" style="265"/>
    <col min="11777" max="11778" width="22.7109375" style="265" customWidth="1"/>
    <col min="11779" max="11798" width="10.28515625" style="265" customWidth="1"/>
    <col min="11799" max="11799" width="12.140625" style="265" customWidth="1"/>
    <col min="11800" max="11818" width="0" style="265" hidden="1" customWidth="1"/>
    <col min="11819" max="11869" width="12.140625" style="265" customWidth="1"/>
    <col min="11870" max="12032" width="11.42578125" style="265"/>
    <col min="12033" max="12034" width="22.7109375" style="265" customWidth="1"/>
    <col min="12035" max="12054" width="10.28515625" style="265" customWidth="1"/>
    <col min="12055" max="12055" width="12.140625" style="265" customWidth="1"/>
    <col min="12056" max="12074" width="0" style="265" hidden="1" customWidth="1"/>
    <col min="12075" max="12125" width="12.140625" style="265" customWidth="1"/>
    <col min="12126" max="12288" width="11.42578125" style="265"/>
    <col min="12289" max="12290" width="22.7109375" style="265" customWidth="1"/>
    <col min="12291" max="12310" width="10.28515625" style="265" customWidth="1"/>
    <col min="12311" max="12311" width="12.140625" style="265" customWidth="1"/>
    <col min="12312" max="12330" width="0" style="265" hidden="1" customWidth="1"/>
    <col min="12331" max="12381" width="12.140625" style="265" customWidth="1"/>
    <col min="12382" max="12544" width="11.42578125" style="265"/>
    <col min="12545" max="12546" width="22.7109375" style="265" customWidth="1"/>
    <col min="12547" max="12566" width="10.28515625" style="265" customWidth="1"/>
    <col min="12567" max="12567" width="12.140625" style="265" customWidth="1"/>
    <col min="12568" max="12586" width="0" style="265" hidden="1" customWidth="1"/>
    <col min="12587" max="12637" width="12.140625" style="265" customWidth="1"/>
    <col min="12638" max="12800" width="11.42578125" style="265"/>
    <col min="12801" max="12802" width="22.7109375" style="265" customWidth="1"/>
    <col min="12803" max="12822" width="10.28515625" style="265" customWidth="1"/>
    <col min="12823" max="12823" width="12.140625" style="265" customWidth="1"/>
    <col min="12824" max="12842" width="0" style="265" hidden="1" customWidth="1"/>
    <col min="12843" max="12893" width="12.140625" style="265" customWidth="1"/>
    <col min="12894" max="13056" width="11.42578125" style="265"/>
    <col min="13057" max="13058" width="22.7109375" style="265" customWidth="1"/>
    <col min="13059" max="13078" width="10.28515625" style="265" customWidth="1"/>
    <col min="13079" max="13079" width="12.140625" style="265" customWidth="1"/>
    <col min="13080" max="13098" width="0" style="265" hidden="1" customWidth="1"/>
    <col min="13099" max="13149" width="12.140625" style="265" customWidth="1"/>
    <col min="13150" max="13312" width="11.42578125" style="265"/>
    <col min="13313" max="13314" width="22.7109375" style="265" customWidth="1"/>
    <col min="13315" max="13334" width="10.28515625" style="265" customWidth="1"/>
    <col min="13335" max="13335" width="12.140625" style="265" customWidth="1"/>
    <col min="13336" max="13354" width="0" style="265" hidden="1" customWidth="1"/>
    <col min="13355" max="13405" width="12.140625" style="265" customWidth="1"/>
    <col min="13406" max="13568" width="11.42578125" style="265"/>
    <col min="13569" max="13570" width="22.7109375" style="265" customWidth="1"/>
    <col min="13571" max="13590" width="10.28515625" style="265" customWidth="1"/>
    <col min="13591" max="13591" width="12.140625" style="265" customWidth="1"/>
    <col min="13592" max="13610" width="0" style="265" hidden="1" customWidth="1"/>
    <col min="13611" max="13661" width="12.140625" style="265" customWidth="1"/>
    <col min="13662" max="13824" width="11.42578125" style="265"/>
    <col min="13825" max="13826" width="22.7109375" style="265" customWidth="1"/>
    <col min="13827" max="13846" width="10.28515625" style="265" customWidth="1"/>
    <col min="13847" max="13847" width="12.140625" style="265" customWidth="1"/>
    <col min="13848" max="13866" width="0" style="265" hidden="1" customWidth="1"/>
    <col min="13867" max="13917" width="12.140625" style="265" customWidth="1"/>
    <col min="13918" max="14080" width="11.42578125" style="265"/>
    <col min="14081" max="14082" width="22.7109375" style="265" customWidth="1"/>
    <col min="14083" max="14102" width="10.28515625" style="265" customWidth="1"/>
    <col min="14103" max="14103" width="12.140625" style="265" customWidth="1"/>
    <col min="14104" max="14122" width="0" style="265" hidden="1" customWidth="1"/>
    <col min="14123" max="14173" width="12.140625" style="265" customWidth="1"/>
    <col min="14174" max="14336" width="11.42578125" style="265"/>
    <col min="14337" max="14338" width="22.7109375" style="265" customWidth="1"/>
    <col min="14339" max="14358" width="10.28515625" style="265" customWidth="1"/>
    <col min="14359" max="14359" width="12.140625" style="265" customWidth="1"/>
    <col min="14360" max="14378" width="0" style="265" hidden="1" customWidth="1"/>
    <col min="14379" max="14429" width="12.140625" style="265" customWidth="1"/>
    <col min="14430" max="14592" width="11.42578125" style="265"/>
    <col min="14593" max="14594" width="22.7109375" style="265" customWidth="1"/>
    <col min="14595" max="14614" width="10.28515625" style="265" customWidth="1"/>
    <col min="14615" max="14615" width="12.140625" style="265" customWidth="1"/>
    <col min="14616" max="14634" width="0" style="265" hidden="1" customWidth="1"/>
    <col min="14635" max="14685" width="12.140625" style="265" customWidth="1"/>
    <col min="14686" max="14848" width="11.42578125" style="265"/>
    <col min="14849" max="14850" width="22.7109375" style="265" customWidth="1"/>
    <col min="14851" max="14870" width="10.28515625" style="265" customWidth="1"/>
    <col min="14871" max="14871" width="12.140625" style="265" customWidth="1"/>
    <col min="14872" max="14890" width="0" style="265" hidden="1" customWidth="1"/>
    <col min="14891" max="14941" width="12.140625" style="265" customWidth="1"/>
    <col min="14942" max="15104" width="11.42578125" style="265"/>
    <col min="15105" max="15106" width="22.7109375" style="265" customWidth="1"/>
    <col min="15107" max="15126" width="10.28515625" style="265" customWidth="1"/>
    <col min="15127" max="15127" width="12.140625" style="265" customWidth="1"/>
    <col min="15128" max="15146" width="0" style="265" hidden="1" customWidth="1"/>
    <col min="15147" max="15197" width="12.140625" style="265" customWidth="1"/>
    <col min="15198" max="15360" width="11.42578125" style="265"/>
    <col min="15361" max="15362" width="22.7109375" style="265" customWidth="1"/>
    <col min="15363" max="15382" width="10.28515625" style="265" customWidth="1"/>
    <col min="15383" max="15383" width="12.140625" style="265" customWidth="1"/>
    <col min="15384" max="15402" width="0" style="265" hidden="1" customWidth="1"/>
    <col min="15403" max="15453" width="12.140625" style="265" customWidth="1"/>
    <col min="15454" max="15616" width="11.42578125" style="265"/>
    <col min="15617" max="15618" width="22.7109375" style="265" customWidth="1"/>
    <col min="15619" max="15638" width="10.28515625" style="265" customWidth="1"/>
    <col min="15639" max="15639" width="12.140625" style="265" customWidth="1"/>
    <col min="15640" max="15658" width="0" style="265" hidden="1" customWidth="1"/>
    <col min="15659" max="15709" width="12.140625" style="265" customWidth="1"/>
    <col min="15710" max="15872" width="11.42578125" style="265"/>
    <col min="15873" max="15874" width="22.7109375" style="265" customWidth="1"/>
    <col min="15875" max="15894" width="10.28515625" style="265" customWidth="1"/>
    <col min="15895" max="15895" width="12.140625" style="265" customWidth="1"/>
    <col min="15896" max="15914" width="0" style="265" hidden="1" customWidth="1"/>
    <col min="15915" max="15965" width="12.140625" style="265" customWidth="1"/>
    <col min="15966" max="16128" width="11.42578125" style="265"/>
    <col min="16129" max="16130" width="22.7109375" style="265" customWidth="1"/>
    <col min="16131" max="16150" width="10.28515625" style="265" customWidth="1"/>
    <col min="16151" max="16151" width="12.140625" style="265" customWidth="1"/>
    <col min="16152" max="16170" width="0" style="265" hidden="1" customWidth="1"/>
    <col min="16171" max="16221" width="12.140625" style="265" customWidth="1"/>
    <col min="16222" max="16384" width="11.42578125" style="26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6"/>
      <c r="AL1" s="6"/>
      <c r="AM1" s="6"/>
      <c r="AN1" s="6"/>
    </row>
    <row r="2" spans="1:100" s="3" customFormat="1" ht="12.75" customHeight="1" x14ac:dyDescent="0.2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6"/>
      <c r="AL2" s="6"/>
      <c r="AM2" s="6"/>
      <c r="AN2" s="6"/>
    </row>
    <row r="3" spans="1:100" s="3" customFormat="1" ht="12.75" customHeight="1" x14ac:dyDescent="0.2">
      <c r="A3" s="1" t="str">
        <f>CONCATENATE("ESTABLECIMIENTO: ",[3]NOMBRE!B3," - ","( ",[3]NOMBRE!C3,[3]NOMBRE!D3,[3]NOMBRE!E3,[3]NOMBRE!F3,[3]NOMBRE!G3," )")</f>
        <v>ESTABLECIMIENTO: HOSPITAL BASE DE LINARES - ( 16108 )</v>
      </c>
      <c r="B3" s="2"/>
      <c r="C3" s="2"/>
      <c r="D3" s="7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6"/>
      <c r="AL3" s="6"/>
      <c r="AM3" s="6"/>
      <c r="AN3" s="6"/>
    </row>
    <row r="4" spans="1:100" s="3" customFormat="1" ht="12.75" customHeight="1" x14ac:dyDescent="0.2">
      <c r="A4" s="1" t="str">
        <f>CONCATENATE("MES: ",[3]NOMBRE!B6," - ","( ",[3]NOMBRE!C6,[3]NOMBRE!D6,"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6"/>
      <c r="AL4" s="6"/>
      <c r="AM4" s="6"/>
      <c r="AN4" s="6"/>
    </row>
    <row r="5" spans="1:100" s="3" customFormat="1" ht="12.75" customHeight="1" x14ac:dyDescent="0.2">
      <c r="A5" s="1" t="str">
        <f>CONCATENATE("AÑO: ",[3]NOMBRE!B7)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6"/>
      <c r="AL5" s="6"/>
      <c r="AM5" s="6"/>
      <c r="AN5" s="6"/>
    </row>
    <row r="6" spans="1:100" s="11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8"/>
      <c r="W6" s="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</row>
    <row r="7" spans="1:100" s="11" customFormat="1" ht="45" customHeight="1" x14ac:dyDescent="0.2">
      <c r="A7" s="12" t="s">
        <v>2</v>
      </c>
      <c r="B7" s="13"/>
      <c r="C7" s="13"/>
      <c r="D7" s="14"/>
      <c r="E7" s="15"/>
      <c r="F7" s="16"/>
      <c r="G7" s="16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</row>
    <row r="8" spans="1:100" s="11" customFormat="1" ht="12.75" x14ac:dyDescent="0.2">
      <c r="A8" s="338" t="s">
        <v>3</v>
      </c>
      <c r="B8" s="339"/>
      <c r="C8" s="342" t="s">
        <v>4</v>
      </c>
      <c r="D8" s="344" t="s">
        <v>5</v>
      </c>
      <c r="E8" s="345"/>
      <c r="F8" s="345"/>
      <c r="G8" s="345"/>
      <c r="H8" s="346"/>
      <c r="I8" s="18"/>
      <c r="J8" s="278"/>
      <c r="K8" s="347"/>
      <c r="L8" s="347"/>
      <c r="M8" s="348"/>
      <c r="N8" s="21"/>
      <c r="O8" s="21"/>
      <c r="P8" s="21"/>
      <c r="Q8" s="21"/>
      <c r="R8" s="21"/>
      <c r="S8" s="21"/>
      <c r="T8" s="21"/>
      <c r="U8" s="21"/>
      <c r="V8" s="21"/>
      <c r="W8" s="21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</row>
    <row r="9" spans="1:100" s="11" customFormat="1" ht="27.75" customHeight="1" x14ac:dyDescent="0.2">
      <c r="A9" s="340"/>
      <c r="B9" s="341"/>
      <c r="C9" s="343"/>
      <c r="D9" s="22" t="s">
        <v>6</v>
      </c>
      <c r="E9" s="23" t="s">
        <v>7</v>
      </c>
      <c r="F9" s="23" t="s">
        <v>8</v>
      </c>
      <c r="G9" s="23" t="s">
        <v>9</v>
      </c>
      <c r="H9" s="24" t="s">
        <v>10</v>
      </c>
      <c r="I9" s="25"/>
      <c r="J9" s="278"/>
      <c r="K9" s="278"/>
      <c r="L9" s="278"/>
      <c r="M9" s="348"/>
      <c r="N9" s="21"/>
      <c r="O9" s="21"/>
      <c r="P9" s="21"/>
      <c r="Q9" s="21"/>
      <c r="R9" s="21"/>
      <c r="S9" s="21"/>
      <c r="T9" s="21"/>
      <c r="U9" s="21"/>
      <c r="V9" s="21"/>
      <c r="W9" s="2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</row>
    <row r="10" spans="1:100" s="11" customFormat="1" ht="15.95" customHeight="1" x14ac:dyDescent="0.2">
      <c r="A10" s="350" t="s">
        <v>11</v>
      </c>
      <c r="B10" s="351"/>
      <c r="C10" s="26">
        <f>SUM(D10:H10)</f>
        <v>0</v>
      </c>
      <c r="D10" s="27"/>
      <c r="E10" s="28"/>
      <c r="F10" s="29"/>
      <c r="G10" s="30"/>
      <c r="H10" s="31"/>
      <c r="I10" s="32"/>
      <c r="J10" s="21"/>
      <c r="K10" s="21"/>
      <c r="L10" s="21"/>
      <c r="M10" s="21"/>
      <c r="N10" s="21"/>
      <c r="O10" s="21"/>
      <c r="P10" s="21"/>
      <c r="Q10" s="10"/>
      <c r="R10" s="10"/>
      <c r="S10" s="10"/>
      <c r="T10" s="10"/>
      <c r="U10" s="10"/>
      <c r="V10" s="10"/>
      <c r="X10" s="10"/>
      <c r="Y10" s="10"/>
      <c r="Z10" s="10"/>
      <c r="AA10" s="10"/>
      <c r="AB10" s="10"/>
      <c r="AC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</row>
    <row r="11" spans="1:100" s="11" customFormat="1" ht="15.95" customHeight="1" x14ac:dyDescent="0.2">
      <c r="A11" s="352" t="s">
        <v>12</v>
      </c>
      <c r="B11" s="352"/>
      <c r="C11" s="33">
        <f>SUM(D11:H11)</f>
        <v>0</v>
      </c>
      <c r="D11" s="34"/>
      <c r="E11" s="35"/>
      <c r="F11" s="36"/>
      <c r="G11" s="37"/>
      <c r="H11" s="38"/>
      <c r="I11" s="290" t="str">
        <f>$X11</f>
        <v/>
      </c>
      <c r="J11" s="21"/>
      <c r="K11" s="21"/>
      <c r="L11" s="21"/>
      <c r="M11" s="21"/>
      <c r="N11" s="21"/>
      <c r="O11" s="21"/>
      <c r="P11" s="21"/>
      <c r="Q11" s="10"/>
      <c r="R11" s="10"/>
      <c r="S11" s="10"/>
      <c r="T11" s="10"/>
      <c r="U11" s="10"/>
      <c r="V11" s="10"/>
      <c r="X11" s="39" t="str">
        <f>IF(C10&lt;C11," Total Gestantes es menor que primigestas","")</f>
        <v/>
      </c>
      <c r="Y11" s="39"/>
      <c r="Z11" s="39"/>
      <c r="AA11" s="39"/>
      <c r="AB11" s="39"/>
      <c r="AC11" s="39"/>
      <c r="AD11" s="40">
        <f>IF(C10&lt;C11,1,0)</f>
        <v>0</v>
      </c>
      <c r="AE11" s="40"/>
      <c r="AF11" s="40"/>
      <c r="AG11" s="40"/>
      <c r="AH11" s="40"/>
      <c r="AI11" s="4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</row>
    <row r="12" spans="1:100" s="11" customFormat="1" ht="15.95" customHeight="1" x14ac:dyDescent="0.2">
      <c r="A12" s="353" t="s">
        <v>13</v>
      </c>
      <c r="B12" s="354"/>
      <c r="C12" s="33">
        <f>SUM(D12:H12)</f>
        <v>0</v>
      </c>
      <c r="D12" s="34"/>
      <c r="E12" s="35"/>
      <c r="F12" s="36"/>
      <c r="G12" s="37"/>
      <c r="H12" s="38"/>
      <c r="I12" s="32"/>
      <c r="J12" s="21"/>
      <c r="K12" s="21"/>
      <c r="L12" s="21"/>
      <c r="M12" s="21"/>
      <c r="N12" s="21"/>
      <c r="O12" s="21"/>
      <c r="P12" s="21"/>
      <c r="Q12" s="10"/>
      <c r="R12" s="10"/>
      <c r="S12" s="10"/>
      <c r="T12" s="10"/>
      <c r="U12" s="10"/>
      <c r="V12" s="10"/>
      <c r="X12" s="39"/>
      <c r="Y12" s="39"/>
      <c r="Z12" s="39"/>
      <c r="AA12" s="39"/>
      <c r="AB12" s="39"/>
      <c r="AC12" s="39"/>
      <c r="AD12" s="40"/>
      <c r="AE12" s="40"/>
      <c r="AF12" s="40"/>
      <c r="AG12" s="40"/>
      <c r="AH12" s="40"/>
      <c r="AI12" s="4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</row>
    <row r="13" spans="1:100" s="11" customFormat="1" ht="15.95" customHeight="1" x14ac:dyDescent="0.2">
      <c r="A13" s="353" t="s">
        <v>14</v>
      </c>
      <c r="B13" s="354"/>
      <c r="C13" s="33">
        <f>SUM(D13:H13)</f>
        <v>0</v>
      </c>
      <c r="D13" s="34"/>
      <c r="E13" s="35"/>
      <c r="F13" s="36"/>
      <c r="G13" s="37"/>
      <c r="H13" s="38"/>
      <c r="I13" s="32"/>
      <c r="J13" s="21"/>
      <c r="K13" s="21"/>
      <c r="L13" s="21"/>
      <c r="M13" s="21"/>
      <c r="N13" s="21"/>
      <c r="O13" s="21"/>
      <c r="P13" s="21"/>
      <c r="Q13" s="10"/>
      <c r="R13" s="10"/>
      <c r="S13" s="10"/>
      <c r="T13" s="10"/>
      <c r="U13" s="10"/>
      <c r="V13" s="10"/>
      <c r="X13" s="39"/>
      <c r="Y13" s="39"/>
      <c r="Z13" s="39"/>
      <c r="AA13" s="39"/>
      <c r="AB13" s="39"/>
      <c r="AC13" s="39"/>
      <c r="AD13" s="40"/>
      <c r="AE13" s="40"/>
      <c r="AF13" s="40"/>
      <c r="AG13" s="40"/>
      <c r="AH13" s="40"/>
      <c r="AI13" s="4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</row>
    <row r="14" spans="1:100" s="11" customFormat="1" ht="15.95" customHeight="1" x14ac:dyDescent="0.2">
      <c r="A14" s="353" t="s">
        <v>15</v>
      </c>
      <c r="B14" s="354"/>
      <c r="C14" s="33">
        <f>SUM(D14:H14)</f>
        <v>0</v>
      </c>
      <c r="D14" s="34"/>
      <c r="E14" s="35"/>
      <c r="F14" s="36"/>
      <c r="G14" s="37"/>
      <c r="H14" s="38"/>
      <c r="I14" s="32"/>
      <c r="J14" s="21"/>
      <c r="K14" s="21"/>
      <c r="L14" s="21"/>
      <c r="M14" s="21"/>
      <c r="N14" s="21"/>
      <c r="O14" s="21"/>
      <c r="P14" s="21"/>
      <c r="Q14" s="10"/>
      <c r="R14" s="10"/>
      <c r="S14" s="10"/>
      <c r="T14" s="10"/>
      <c r="U14" s="10"/>
      <c r="V14" s="10"/>
      <c r="X14" s="39"/>
      <c r="Y14" s="39"/>
      <c r="Z14" s="39"/>
      <c r="AA14" s="39"/>
      <c r="AB14" s="39"/>
      <c r="AC14" s="39"/>
      <c r="AD14" s="40"/>
      <c r="AE14" s="40"/>
      <c r="AF14" s="40"/>
      <c r="AG14" s="40"/>
      <c r="AH14" s="40"/>
      <c r="AI14" s="4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11" customFormat="1" ht="15.95" customHeight="1" x14ac:dyDescent="0.2">
      <c r="A15" s="355" t="s">
        <v>16</v>
      </c>
      <c r="B15" s="356"/>
      <c r="C15" s="41"/>
      <c r="D15" s="42"/>
      <c r="E15" s="43"/>
      <c r="F15" s="44"/>
      <c r="G15" s="45"/>
      <c r="H15" s="46"/>
      <c r="I15" s="47"/>
      <c r="J15" s="21"/>
      <c r="K15" s="21"/>
      <c r="L15" s="21"/>
      <c r="M15" s="21"/>
      <c r="N15" s="21"/>
      <c r="O15" s="21"/>
      <c r="P15" s="21"/>
      <c r="Q15" s="10"/>
      <c r="R15" s="10"/>
      <c r="S15" s="10"/>
      <c r="T15" s="10"/>
      <c r="U15" s="10"/>
      <c r="V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s="11" customFormat="1" ht="30" customHeight="1" x14ac:dyDescent="0.2">
      <c r="A16" s="12" t="s">
        <v>17</v>
      </c>
      <c r="B16" s="48"/>
      <c r="C16" s="49"/>
      <c r="D16" s="50"/>
      <c r="E16" s="51"/>
      <c r="F16" s="52"/>
      <c r="G16" s="53"/>
      <c r="H16" s="53"/>
      <c r="I16" s="21"/>
      <c r="J16" s="21"/>
      <c r="K16" s="21"/>
      <c r="L16" s="21"/>
      <c r="M16" s="21"/>
      <c r="N16" s="21"/>
      <c r="O16" s="21"/>
      <c r="P16" s="21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</row>
    <row r="17" spans="1:100" s="11" customFormat="1" ht="12.75" x14ac:dyDescent="0.2">
      <c r="A17" s="338" t="s">
        <v>18</v>
      </c>
      <c r="B17" s="339"/>
      <c r="C17" s="342" t="s">
        <v>4</v>
      </c>
      <c r="D17" s="344" t="s">
        <v>5</v>
      </c>
      <c r="E17" s="345"/>
      <c r="F17" s="345"/>
      <c r="G17" s="345"/>
      <c r="H17" s="346"/>
      <c r="I17" s="18"/>
      <c r="J17" s="278"/>
      <c r="K17" s="347"/>
      <c r="L17" s="347"/>
      <c r="M17" s="348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</row>
    <row r="18" spans="1:100" s="11" customFormat="1" ht="21" x14ac:dyDescent="0.2">
      <c r="A18" s="340"/>
      <c r="B18" s="341"/>
      <c r="C18" s="343"/>
      <c r="D18" s="22" t="s">
        <v>6</v>
      </c>
      <c r="E18" s="23" t="s">
        <v>7</v>
      </c>
      <c r="F18" s="23" t="s">
        <v>8</v>
      </c>
      <c r="G18" s="23" t="s">
        <v>9</v>
      </c>
      <c r="H18" s="24" t="s">
        <v>10</v>
      </c>
      <c r="I18" s="25"/>
      <c r="J18" s="278"/>
      <c r="K18" s="278"/>
      <c r="L18" s="278"/>
      <c r="M18" s="348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</row>
    <row r="19" spans="1:100" s="11" customFormat="1" ht="15.95" customHeight="1" x14ac:dyDescent="0.2">
      <c r="A19" s="349" t="s">
        <v>19</v>
      </c>
      <c r="B19" s="349"/>
      <c r="C19" s="54">
        <f t="shared" ref="C19:C28" si="0">SUM(D19:H19)</f>
        <v>0</v>
      </c>
      <c r="D19" s="55">
        <f>SUM(D20:D28)</f>
        <v>0</v>
      </c>
      <c r="E19" s="56">
        <f>SUM(E20:E28)</f>
        <v>0</v>
      </c>
      <c r="F19" s="57">
        <f>SUM(F20:F28)</f>
        <v>0</v>
      </c>
      <c r="G19" s="57">
        <f>SUM(G20:G28)</f>
        <v>0</v>
      </c>
      <c r="H19" s="58">
        <f>SUM(H20:H28)</f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11" customFormat="1" ht="15.95" customHeight="1" x14ac:dyDescent="0.2">
      <c r="A20" s="59" t="s">
        <v>20</v>
      </c>
      <c r="B20" s="60"/>
      <c r="C20" s="61">
        <f t="shared" si="0"/>
        <v>0</v>
      </c>
      <c r="D20" s="62"/>
      <c r="E20" s="63"/>
      <c r="F20" s="64"/>
      <c r="G20" s="65"/>
      <c r="H20" s="66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</row>
    <row r="21" spans="1:100" s="11" customFormat="1" ht="15.95" customHeight="1" x14ac:dyDescent="0.2">
      <c r="A21" s="357" t="s">
        <v>21</v>
      </c>
      <c r="B21" s="67" t="s">
        <v>22</v>
      </c>
      <c r="C21" s="68">
        <f t="shared" si="0"/>
        <v>0</v>
      </c>
      <c r="D21" s="69"/>
      <c r="E21" s="70"/>
      <c r="F21" s="71"/>
      <c r="G21" s="72"/>
      <c r="H21" s="73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</row>
    <row r="22" spans="1:100" s="11" customFormat="1" ht="15.95" customHeight="1" x14ac:dyDescent="0.2">
      <c r="A22" s="358"/>
      <c r="B22" s="74" t="s">
        <v>23</v>
      </c>
      <c r="C22" s="75">
        <f t="shared" si="0"/>
        <v>0</v>
      </c>
      <c r="D22" s="76"/>
      <c r="E22" s="77"/>
      <c r="F22" s="78"/>
      <c r="G22" s="79"/>
      <c r="H22" s="8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</row>
    <row r="23" spans="1:100" s="11" customFormat="1" ht="15.95" customHeight="1" x14ac:dyDescent="0.2">
      <c r="A23" s="358"/>
      <c r="B23" s="74" t="s">
        <v>24</v>
      </c>
      <c r="C23" s="75">
        <f t="shared" si="0"/>
        <v>0</v>
      </c>
      <c r="D23" s="76"/>
      <c r="E23" s="77"/>
      <c r="F23" s="78"/>
      <c r="G23" s="79"/>
      <c r="H23" s="8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</row>
    <row r="24" spans="1:100" s="11" customFormat="1" ht="15.95" customHeight="1" x14ac:dyDescent="0.2">
      <c r="A24" s="359"/>
      <c r="B24" s="74" t="s">
        <v>25</v>
      </c>
      <c r="C24" s="81">
        <f t="shared" si="0"/>
        <v>0</v>
      </c>
      <c r="D24" s="82"/>
      <c r="E24" s="83"/>
      <c r="F24" s="84"/>
      <c r="G24" s="85"/>
      <c r="H24" s="8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11" customFormat="1" ht="15.95" customHeight="1" x14ac:dyDescent="0.2">
      <c r="A25" s="359"/>
      <c r="B25" s="87" t="s">
        <v>26</v>
      </c>
      <c r="C25" s="81">
        <f t="shared" si="0"/>
        <v>0</v>
      </c>
      <c r="D25" s="82"/>
      <c r="E25" s="83"/>
      <c r="F25" s="84"/>
      <c r="G25" s="85"/>
      <c r="H25" s="8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</row>
    <row r="26" spans="1:100" s="11" customFormat="1" ht="15.95" customHeight="1" x14ac:dyDescent="0.2">
      <c r="A26" s="357" t="s">
        <v>27</v>
      </c>
      <c r="B26" s="88" t="s">
        <v>28</v>
      </c>
      <c r="C26" s="89">
        <f t="shared" si="0"/>
        <v>0</v>
      </c>
      <c r="D26" s="90"/>
      <c r="E26" s="91"/>
      <c r="F26" s="92"/>
      <c r="G26" s="93"/>
      <c r="H26" s="94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</row>
    <row r="27" spans="1:100" s="11" customFormat="1" ht="15.95" customHeight="1" x14ac:dyDescent="0.2">
      <c r="A27" s="360"/>
      <c r="B27" s="95" t="s">
        <v>29</v>
      </c>
      <c r="C27" s="96">
        <f t="shared" si="0"/>
        <v>0</v>
      </c>
      <c r="D27" s="97"/>
      <c r="E27" s="98"/>
      <c r="F27" s="99"/>
      <c r="G27" s="100"/>
      <c r="H27" s="10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</row>
    <row r="28" spans="1:100" s="11" customFormat="1" ht="15.95" customHeight="1" x14ac:dyDescent="0.2">
      <c r="A28" s="344" t="s">
        <v>30</v>
      </c>
      <c r="B28" s="346"/>
      <c r="C28" s="96">
        <f t="shared" si="0"/>
        <v>0</v>
      </c>
      <c r="D28" s="97"/>
      <c r="E28" s="98"/>
      <c r="F28" s="99"/>
      <c r="G28" s="100"/>
      <c r="H28" s="10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</row>
    <row r="29" spans="1:100" s="11" customFormat="1" ht="30" customHeight="1" x14ac:dyDescent="0.2">
      <c r="A29" s="102" t="s">
        <v>31</v>
      </c>
      <c r="B29" s="16"/>
      <c r="C29" s="16"/>
      <c r="D29" s="16"/>
      <c r="E29" s="16"/>
      <c r="F29" s="16"/>
      <c r="G29" s="16"/>
      <c r="H29" s="10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53"/>
      <c r="T29" s="53"/>
      <c r="U29" s="16"/>
      <c r="V29" s="104"/>
      <c r="W29" s="104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</row>
    <row r="30" spans="1:100" s="11" customFormat="1" ht="17.100000000000001" customHeight="1" x14ac:dyDescent="0.2">
      <c r="A30" s="105"/>
      <c r="B30" s="277" t="s">
        <v>32</v>
      </c>
      <c r="C30" s="107"/>
      <c r="D30" s="107"/>
      <c r="E30" s="107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53"/>
      <c r="T30" s="53"/>
      <c r="U30" s="108"/>
      <c r="V30" s="3"/>
      <c r="W30" s="3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</row>
    <row r="31" spans="1:100" s="11" customFormat="1" ht="15.95" customHeight="1" x14ac:dyDescent="0.2">
      <c r="A31" s="109" t="s">
        <v>33</v>
      </c>
      <c r="B31" s="110"/>
      <c r="C31" s="111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53"/>
      <c r="T31" s="53"/>
      <c r="U31" s="108"/>
      <c r="V31" s="3"/>
      <c r="W31" s="3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</row>
    <row r="32" spans="1:100" s="11" customFormat="1" ht="30" customHeight="1" x14ac:dyDescent="0.2">
      <c r="A32" s="102" t="s">
        <v>34</v>
      </c>
      <c r="B32" s="112"/>
      <c r="C32" s="112"/>
      <c r="D32" s="112"/>
      <c r="E32" s="112"/>
      <c r="F32" s="113"/>
      <c r="G32" s="114"/>
      <c r="H32" s="114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7"/>
      <c r="W32" s="17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11" customFormat="1" ht="17.100000000000001" customHeight="1" x14ac:dyDescent="0.2">
      <c r="A33" s="361" t="s">
        <v>35</v>
      </c>
      <c r="B33" s="362"/>
      <c r="C33" s="277" t="s">
        <v>33</v>
      </c>
      <c r="D33" s="22" t="s">
        <v>36</v>
      </c>
      <c r="E33" s="115" t="s">
        <v>37</v>
      </c>
      <c r="F33" s="116"/>
      <c r="G33" s="117"/>
      <c r="H33" s="108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21"/>
      <c r="W33" s="21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</row>
    <row r="34" spans="1:100" s="11" customFormat="1" ht="15.95" customHeight="1" x14ac:dyDescent="0.2">
      <c r="A34" s="363" t="s">
        <v>38</v>
      </c>
      <c r="B34" s="364"/>
      <c r="C34" s="96">
        <f>SUM(D34:E34)</f>
        <v>0</v>
      </c>
      <c r="D34" s="118"/>
      <c r="E34" s="119"/>
      <c r="F34" s="116"/>
      <c r="G34" s="117"/>
      <c r="H34" s="108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21"/>
      <c r="W34" s="2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</row>
    <row r="35" spans="1:100" s="11" customFormat="1" ht="30" customHeight="1" x14ac:dyDescent="0.2">
      <c r="A35" s="102" t="s">
        <v>39</v>
      </c>
      <c r="B35" s="112"/>
      <c r="C35" s="112"/>
      <c r="D35" s="112"/>
      <c r="E35" s="112"/>
      <c r="F35" s="113"/>
      <c r="G35" s="114"/>
      <c r="H35" s="114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7"/>
      <c r="W35" s="17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1:100" s="11" customFormat="1" ht="17.100000000000001" customHeight="1" x14ac:dyDescent="0.2">
      <c r="A36" s="361"/>
      <c r="B36" s="362"/>
      <c r="C36" s="277" t="s">
        <v>33</v>
      </c>
      <c r="D36" s="22" t="s">
        <v>36</v>
      </c>
      <c r="E36" s="115" t="s">
        <v>37</v>
      </c>
      <c r="F36" s="116"/>
      <c r="G36" s="11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21"/>
      <c r="W36" s="21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</row>
    <row r="37" spans="1:100" s="11" customFormat="1" ht="15.95" customHeight="1" x14ac:dyDescent="0.2">
      <c r="A37" s="379" t="s">
        <v>32</v>
      </c>
      <c r="B37" s="380"/>
      <c r="C37" s="89">
        <f>SUM(D37:E37)</f>
        <v>0</v>
      </c>
      <c r="D37" s="120"/>
      <c r="E37" s="121"/>
      <c r="F37" s="116"/>
      <c r="G37" s="11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21"/>
      <c r="W37" s="21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  <row r="38" spans="1:100" s="11" customFormat="1" ht="15.95" customHeight="1" x14ac:dyDescent="0.2">
      <c r="A38" s="381" t="s">
        <v>40</v>
      </c>
      <c r="B38" s="382"/>
      <c r="C38" s="96">
        <f>SUM(D38:E38)</f>
        <v>0</v>
      </c>
      <c r="D38" s="122"/>
      <c r="E38" s="123"/>
      <c r="F38" s="124"/>
      <c r="G38" s="125"/>
      <c r="H38" s="116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6"/>
      <c r="W38" s="126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</row>
    <row r="39" spans="1:100" s="11" customFormat="1" ht="30" customHeight="1" x14ac:dyDescent="0.2">
      <c r="A39" s="102" t="s">
        <v>41</v>
      </c>
      <c r="B39" s="102"/>
      <c r="C39" s="102"/>
      <c r="D39" s="102"/>
      <c r="E39" s="102"/>
      <c r="F39" s="102"/>
      <c r="G39" s="102"/>
      <c r="H39" s="127"/>
      <c r="I39" s="128"/>
      <c r="J39" s="128"/>
      <c r="K39" s="129"/>
      <c r="L39" s="129"/>
      <c r="M39" s="129"/>
      <c r="N39" s="129"/>
      <c r="O39" s="129"/>
      <c r="P39" s="128"/>
      <c r="Q39" s="128"/>
      <c r="R39" s="128"/>
      <c r="S39" s="128"/>
      <c r="T39" s="128"/>
      <c r="U39" s="128"/>
      <c r="V39" s="130"/>
      <c r="W39" s="13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</row>
    <row r="40" spans="1:100" s="11" customFormat="1" ht="12.75" customHeight="1" x14ac:dyDescent="0.2">
      <c r="A40" s="369" t="s">
        <v>42</v>
      </c>
      <c r="B40" s="370"/>
      <c r="C40" s="369" t="s">
        <v>33</v>
      </c>
      <c r="D40" s="375"/>
      <c r="E40" s="370"/>
      <c r="F40" s="377" t="s">
        <v>32</v>
      </c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131"/>
      <c r="U40" s="132"/>
      <c r="V40" s="133"/>
      <c r="W40" s="133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</row>
    <row r="41" spans="1:100" s="11" customFormat="1" ht="12.75" x14ac:dyDescent="0.2">
      <c r="A41" s="371"/>
      <c r="B41" s="372"/>
      <c r="C41" s="371"/>
      <c r="D41" s="376"/>
      <c r="E41" s="372"/>
      <c r="F41" s="365" t="s">
        <v>43</v>
      </c>
      <c r="G41" s="365"/>
      <c r="H41" s="365" t="s">
        <v>44</v>
      </c>
      <c r="I41" s="365"/>
      <c r="J41" s="383" t="s">
        <v>9</v>
      </c>
      <c r="K41" s="384"/>
      <c r="L41" s="366" t="s">
        <v>10</v>
      </c>
      <c r="M41" s="365"/>
      <c r="N41" s="385" t="s">
        <v>45</v>
      </c>
      <c r="O41" s="384"/>
      <c r="P41" s="365" t="s">
        <v>46</v>
      </c>
      <c r="Q41" s="365"/>
      <c r="R41" s="366" t="s">
        <v>47</v>
      </c>
      <c r="S41" s="365"/>
      <c r="T41" s="134"/>
      <c r="U41" s="134"/>
      <c r="V41" s="133"/>
      <c r="W41" s="133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</row>
    <row r="42" spans="1:100" s="11" customFormat="1" ht="21" x14ac:dyDescent="0.2">
      <c r="A42" s="373"/>
      <c r="B42" s="374"/>
      <c r="C42" s="277" t="s">
        <v>48</v>
      </c>
      <c r="D42" s="22" t="s">
        <v>29</v>
      </c>
      <c r="E42" s="115" t="s">
        <v>49</v>
      </c>
      <c r="F42" s="135" t="s">
        <v>29</v>
      </c>
      <c r="G42" s="136" t="s">
        <v>49</v>
      </c>
      <c r="H42" s="135" t="s">
        <v>29</v>
      </c>
      <c r="I42" s="136" t="s">
        <v>49</v>
      </c>
      <c r="J42" s="135" t="s">
        <v>29</v>
      </c>
      <c r="K42" s="136" t="s">
        <v>49</v>
      </c>
      <c r="L42" s="135" t="s">
        <v>29</v>
      </c>
      <c r="M42" s="136" t="s">
        <v>49</v>
      </c>
      <c r="N42" s="135" t="s">
        <v>29</v>
      </c>
      <c r="O42" s="136" t="s">
        <v>49</v>
      </c>
      <c r="P42" s="135" t="s">
        <v>29</v>
      </c>
      <c r="Q42" s="136" t="s">
        <v>49</v>
      </c>
      <c r="R42" s="135" t="s">
        <v>29</v>
      </c>
      <c r="S42" s="136" t="s">
        <v>49</v>
      </c>
      <c r="T42" s="134"/>
      <c r="U42" s="134"/>
      <c r="V42" s="133"/>
      <c r="W42" s="133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</row>
    <row r="43" spans="1:100" s="11" customFormat="1" ht="15.95" customHeight="1" x14ac:dyDescent="0.2">
      <c r="A43" s="363" t="s">
        <v>50</v>
      </c>
      <c r="B43" s="364"/>
      <c r="C43" s="96">
        <f>SUM(D43:E43)</f>
        <v>0</v>
      </c>
      <c r="D43" s="137">
        <f t="shared" ref="D43:E46" si="1">F43+H43+J43+L43+N43+P43+R43</f>
        <v>0</v>
      </c>
      <c r="E43" s="138">
        <f t="shared" si="1"/>
        <v>0</v>
      </c>
      <c r="F43" s="139"/>
      <c r="G43" s="140"/>
      <c r="H43" s="139"/>
      <c r="I43" s="140"/>
      <c r="J43" s="139"/>
      <c r="K43" s="140"/>
      <c r="L43" s="139"/>
      <c r="M43" s="140"/>
      <c r="N43" s="139"/>
      <c r="O43" s="140"/>
      <c r="P43" s="139"/>
      <c r="Q43" s="140"/>
      <c r="R43" s="139"/>
      <c r="S43" s="140"/>
      <c r="T43" s="134"/>
      <c r="U43" s="134"/>
      <c r="V43" s="133"/>
      <c r="W43" s="133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</row>
    <row r="44" spans="1:100" s="11" customFormat="1" ht="15.95" customHeight="1" x14ac:dyDescent="0.2">
      <c r="A44" s="367" t="s">
        <v>51</v>
      </c>
      <c r="B44" s="268" t="s">
        <v>52</v>
      </c>
      <c r="C44" s="142">
        <f>SUM(D44:E44)</f>
        <v>0</v>
      </c>
      <c r="D44" s="143">
        <f t="shared" si="1"/>
        <v>0</v>
      </c>
      <c r="E44" s="144">
        <f t="shared" si="1"/>
        <v>0</v>
      </c>
      <c r="F44" s="139"/>
      <c r="G44" s="140"/>
      <c r="H44" s="139"/>
      <c r="I44" s="140"/>
      <c r="J44" s="139"/>
      <c r="K44" s="140"/>
      <c r="L44" s="139"/>
      <c r="M44" s="140"/>
      <c r="N44" s="139"/>
      <c r="O44" s="140"/>
      <c r="P44" s="139"/>
      <c r="Q44" s="140"/>
      <c r="R44" s="139"/>
      <c r="S44" s="140"/>
      <c r="T44" s="134"/>
      <c r="U44" s="134"/>
      <c r="V44" s="133"/>
      <c r="W44" s="133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</row>
    <row r="45" spans="1:100" s="11" customFormat="1" ht="15.95" customHeight="1" x14ac:dyDescent="0.2">
      <c r="A45" s="368"/>
      <c r="B45" s="269" t="s">
        <v>53</v>
      </c>
      <c r="C45" s="146">
        <f>SUM(D45:E45)</f>
        <v>0</v>
      </c>
      <c r="D45" s="147">
        <f t="shared" si="1"/>
        <v>0</v>
      </c>
      <c r="E45" s="148">
        <f t="shared" si="1"/>
        <v>0</v>
      </c>
      <c r="F45" s="149"/>
      <c r="G45" s="150"/>
      <c r="H45" s="149"/>
      <c r="I45" s="150"/>
      <c r="J45" s="149"/>
      <c r="K45" s="150"/>
      <c r="L45" s="149"/>
      <c r="M45" s="150"/>
      <c r="N45" s="149"/>
      <c r="O45" s="150"/>
      <c r="P45" s="149"/>
      <c r="Q45" s="150"/>
      <c r="R45" s="149"/>
      <c r="S45" s="150"/>
      <c r="T45" s="151"/>
      <c r="U45" s="151"/>
      <c r="V45" s="130"/>
      <c r="W45" s="13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</row>
    <row r="46" spans="1:100" s="11" customFormat="1" ht="15.95" customHeight="1" x14ac:dyDescent="0.2">
      <c r="A46" s="356"/>
      <c r="B46" s="270" t="s">
        <v>54</v>
      </c>
      <c r="C46" s="153">
        <f>SUM(D46:E46)</f>
        <v>0</v>
      </c>
      <c r="D46" s="154">
        <f t="shared" si="1"/>
        <v>0</v>
      </c>
      <c r="E46" s="155">
        <f t="shared" si="1"/>
        <v>0</v>
      </c>
      <c r="F46" s="156"/>
      <c r="G46" s="157"/>
      <c r="H46" s="156"/>
      <c r="I46" s="157"/>
      <c r="J46" s="156"/>
      <c r="K46" s="157"/>
      <c r="L46" s="156"/>
      <c r="M46" s="157"/>
      <c r="N46" s="156"/>
      <c r="O46" s="157"/>
      <c r="P46" s="156"/>
      <c r="Q46" s="157"/>
      <c r="R46" s="156"/>
      <c r="S46" s="157"/>
      <c r="T46" s="151"/>
      <c r="U46" s="151"/>
      <c r="V46" s="133"/>
      <c r="W46" s="133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</row>
    <row r="47" spans="1:100" s="11" customFormat="1" ht="30" customHeight="1" x14ac:dyDescent="0.2">
      <c r="A47" s="102" t="s">
        <v>55</v>
      </c>
      <c r="B47" s="102"/>
      <c r="C47" s="102"/>
      <c r="D47" s="102"/>
      <c r="E47" s="102"/>
      <c r="F47" s="102"/>
      <c r="G47" s="102"/>
      <c r="H47" s="127"/>
      <c r="I47" s="128"/>
      <c r="J47" s="128"/>
      <c r="K47" s="129"/>
      <c r="L47" s="129"/>
      <c r="M47" s="129"/>
      <c r="N47" s="129"/>
      <c r="O47" s="129"/>
      <c r="P47" s="128"/>
      <c r="Q47" s="128"/>
      <c r="R47" s="128"/>
      <c r="S47" s="128"/>
      <c r="T47" s="128"/>
      <c r="U47" s="128"/>
      <c r="V47" s="133"/>
      <c r="W47" s="133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</row>
    <row r="48" spans="1:100" s="11" customFormat="1" ht="12.75" customHeight="1" x14ac:dyDescent="0.2">
      <c r="A48" s="369" t="s">
        <v>42</v>
      </c>
      <c r="B48" s="370"/>
      <c r="C48" s="369" t="s">
        <v>33</v>
      </c>
      <c r="D48" s="375"/>
      <c r="E48" s="370"/>
      <c r="F48" s="377" t="s">
        <v>40</v>
      </c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86" t="s">
        <v>56</v>
      </c>
      <c r="U48" s="386" t="s">
        <v>57</v>
      </c>
      <c r="V48" s="133"/>
      <c r="W48" s="133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</row>
    <row r="49" spans="1:100" s="11" customFormat="1" ht="12.95" customHeight="1" x14ac:dyDescent="0.2">
      <c r="A49" s="371"/>
      <c r="B49" s="372"/>
      <c r="C49" s="371"/>
      <c r="D49" s="376"/>
      <c r="E49" s="372"/>
      <c r="F49" s="365" t="s">
        <v>43</v>
      </c>
      <c r="G49" s="365"/>
      <c r="H49" s="365" t="s">
        <v>44</v>
      </c>
      <c r="I49" s="365"/>
      <c r="J49" s="383" t="s">
        <v>9</v>
      </c>
      <c r="K49" s="384"/>
      <c r="L49" s="366" t="s">
        <v>10</v>
      </c>
      <c r="M49" s="365"/>
      <c r="N49" s="385" t="s">
        <v>45</v>
      </c>
      <c r="O49" s="384"/>
      <c r="P49" s="365" t="s">
        <v>46</v>
      </c>
      <c r="Q49" s="365"/>
      <c r="R49" s="366" t="s">
        <v>47</v>
      </c>
      <c r="S49" s="365"/>
      <c r="T49" s="386"/>
      <c r="U49" s="386"/>
      <c r="V49" s="133"/>
      <c r="W49" s="133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</row>
    <row r="50" spans="1:100" s="11" customFormat="1" ht="21" x14ac:dyDescent="0.2">
      <c r="A50" s="373"/>
      <c r="B50" s="374"/>
      <c r="C50" s="277" t="s">
        <v>48</v>
      </c>
      <c r="D50" s="22" t="s">
        <v>29</v>
      </c>
      <c r="E50" s="115" t="s">
        <v>49</v>
      </c>
      <c r="F50" s="135" t="s">
        <v>29</v>
      </c>
      <c r="G50" s="136" t="s">
        <v>49</v>
      </c>
      <c r="H50" s="135" t="s">
        <v>29</v>
      </c>
      <c r="I50" s="136" t="s">
        <v>49</v>
      </c>
      <c r="J50" s="135" t="s">
        <v>29</v>
      </c>
      <c r="K50" s="136" t="s">
        <v>49</v>
      </c>
      <c r="L50" s="135" t="s">
        <v>29</v>
      </c>
      <c r="M50" s="136" t="s">
        <v>49</v>
      </c>
      <c r="N50" s="135" t="s">
        <v>29</v>
      </c>
      <c r="O50" s="136" t="s">
        <v>49</v>
      </c>
      <c r="P50" s="135" t="s">
        <v>29</v>
      </c>
      <c r="Q50" s="136" t="s">
        <v>49</v>
      </c>
      <c r="R50" s="135" t="s">
        <v>29</v>
      </c>
      <c r="S50" s="136" t="s">
        <v>49</v>
      </c>
      <c r="T50" s="386"/>
      <c r="U50" s="386"/>
      <c r="V50" s="133"/>
      <c r="W50" s="133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</row>
    <row r="51" spans="1:100" s="11" customFormat="1" ht="15.95" customHeight="1" x14ac:dyDescent="0.2">
      <c r="A51" s="367" t="s">
        <v>51</v>
      </c>
      <c r="B51" s="268" t="s">
        <v>52</v>
      </c>
      <c r="C51" s="142">
        <f>SUM(D51:E51)</f>
        <v>0</v>
      </c>
      <c r="D51" s="143">
        <f t="shared" ref="D51:E53" si="2">F51+H51+J51+L51+N51+P51+R51</f>
        <v>0</v>
      </c>
      <c r="E51" s="144">
        <f t="shared" si="2"/>
        <v>0</v>
      </c>
      <c r="F51" s="139"/>
      <c r="G51" s="140"/>
      <c r="H51" s="139"/>
      <c r="I51" s="140"/>
      <c r="J51" s="139"/>
      <c r="K51" s="140"/>
      <c r="L51" s="139"/>
      <c r="M51" s="140"/>
      <c r="N51" s="139"/>
      <c r="O51" s="140"/>
      <c r="P51" s="139"/>
      <c r="Q51" s="140"/>
      <c r="R51" s="139"/>
      <c r="S51" s="140"/>
      <c r="T51" s="159"/>
      <c r="U51" s="159"/>
      <c r="V51" s="160"/>
      <c r="W51" s="16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</row>
    <row r="52" spans="1:100" s="11" customFormat="1" ht="15.95" customHeight="1" x14ac:dyDescent="0.2">
      <c r="A52" s="368"/>
      <c r="B52" s="269" t="s">
        <v>53</v>
      </c>
      <c r="C52" s="146">
        <f>SUM(D52:E52)</f>
        <v>0</v>
      </c>
      <c r="D52" s="147">
        <f t="shared" si="2"/>
        <v>0</v>
      </c>
      <c r="E52" s="148">
        <f t="shared" si="2"/>
        <v>0</v>
      </c>
      <c r="F52" s="149"/>
      <c r="G52" s="150"/>
      <c r="H52" s="149"/>
      <c r="I52" s="150"/>
      <c r="J52" s="149"/>
      <c r="K52" s="150"/>
      <c r="L52" s="149"/>
      <c r="M52" s="150"/>
      <c r="N52" s="149"/>
      <c r="O52" s="150"/>
      <c r="P52" s="149"/>
      <c r="Q52" s="150"/>
      <c r="R52" s="149"/>
      <c r="S52" s="150"/>
      <c r="T52" s="161"/>
      <c r="U52" s="161"/>
      <c r="V52" s="133"/>
      <c r="W52" s="133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</row>
    <row r="53" spans="1:100" s="11" customFormat="1" ht="15.95" customHeight="1" x14ac:dyDescent="0.2">
      <c r="A53" s="356"/>
      <c r="B53" s="270" t="s">
        <v>54</v>
      </c>
      <c r="C53" s="153">
        <f>SUM(D53:E53)</f>
        <v>0</v>
      </c>
      <c r="D53" s="154">
        <f t="shared" si="2"/>
        <v>0</v>
      </c>
      <c r="E53" s="155">
        <f t="shared" si="2"/>
        <v>0</v>
      </c>
      <c r="F53" s="156"/>
      <c r="G53" s="157"/>
      <c r="H53" s="156"/>
      <c r="I53" s="157"/>
      <c r="J53" s="156"/>
      <c r="K53" s="157"/>
      <c r="L53" s="156"/>
      <c r="M53" s="157"/>
      <c r="N53" s="156"/>
      <c r="O53" s="157"/>
      <c r="P53" s="156"/>
      <c r="Q53" s="157"/>
      <c r="R53" s="156"/>
      <c r="S53" s="157"/>
      <c r="T53" s="162"/>
      <c r="U53" s="162"/>
      <c r="V53" s="160"/>
      <c r="W53" s="16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</row>
    <row r="54" spans="1:100" s="11" customFormat="1" ht="30" customHeight="1" x14ac:dyDescent="0.2">
      <c r="A54" s="102" t="s">
        <v>58</v>
      </c>
      <c r="B54" s="102"/>
      <c r="C54" s="102"/>
      <c r="D54" s="102"/>
      <c r="E54" s="102"/>
      <c r="F54" s="102"/>
      <c r="G54" s="102"/>
      <c r="H54" s="127"/>
      <c r="I54" s="128"/>
      <c r="J54" s="128"/>
      <c r="K54" s="129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33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</row>
    <row r="55" spans="1:100" s="11" customFormat="1" ht="12.75" x14ac:dyDescent="0.2">
      <c r="A55" s="375" t="s">
        <v>42</v>
      </c>
      <c r="B55" s="375"/>
      <c r="C55" s="342" t="s">
        <v>59</v>
      </c>
      <c r="D55" s="391" t="s">
        <v>32</v>
      </c>
      <c r="E55" s="392"/>
      <c r="F55" s="392"/>
      <c r="G55" s="392"/>
      <c r="H55" s="392"/>
      <c r="I55" s="393"/>
      <c r="J55" s="342" t="s">
        <v>60</v>
      </c>
      <c r="K55" s="386" t="s">
        <v>61</v>
      </c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33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</row>
    <row r="56" spans="1:100" s="11" customFormat="1" ht="12.75" x14ac:dyDescent="0.2">
      <c r="A56" s="376"/>
      <c r="B56" s="376"/>
      <c r="C56" s="390"/>
      <c r="D56" s="377" t="s">
        <v>62</v>
      </c>
      <c r="E56" s="394"/>
      <c r="F56" s="377" t="s">
        <v>63</v>
      </c>
      <c r="G56" s="394"/>
      <c r="H56" s="377" t="s">
        <v>64</v>
      </c>
      <c r="I56" s="394"/>
      <c r="J56" s="390"/>
      <c r="K56" s="386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33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</row>
    <row r="57" spans="1:100" s="11" customFormat="1" ht="12.95" customHeight="1" x14ac:dyDescent="0.2">
      <c r="A57" s="389"/>
      <c r="B57" s="389"/>
      <c r="C57" s="343"/>
      <c r="D57" s="22" t="s">
        <v>29</v>
      </c>
      <c r="E57" s="115" t="s">
        <v>49</v>
      </c>
      <c r="F57" s="22" t="s">
        <v>29</v>
      </c>
      <c r="G57" s="115" t="s">
        <v>49</v>
      </c>
      <c r="H57" s="22" t="s">
        <v>29</v>
      </c>
      <c r="I57" s="115" t="s">
        <v>49</v>
      </c>
      <c r="J57" s="343"/>
      <c r="K57" s="386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33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</row>
    <row r="58" spans="1:100" s="11" customFormat="1" ht="15.95" customHeight="1" x14ac:dyDescent="0.2">
      <c r="A58" s="403" t="s">
        <v>65</v>
      </c>
      <c r="B58" s="164" t="s">
        <v>66</v>
      </c>
      <c r="C58" s="89">
        <f>SUM(D58:I58)</f>
        <v>5</v>
      </c>
      <c r="D58" s="165"/>
      <c r="E58" s="166"/>
      <c r="F58" s="165"/>
      <c r="G58" s="166">
        <v>2</v>
      </c>
      <c r="H58" s="165">
        <v>3</v>
      </c>
      <c r="I58" s="166"/>
      <c r="J58" s="167">
        <v>4</v>
      </c>
      <c r="K58" s="167">
        <v>2</v>
      </c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</row>
    <row r="59" spans="1:100" s="11" customFormat="1" ht="15.95" customHeight="1" x14ac:dyDescent="0.2">
      <c r="A59" s="404"/>
      <c r="B59" s="168" t="s">
        <v>67</v>
      </c>
      <c r="C59" s="96">
        <f>SUM(D59:I59)</f>
        <v>0</v>
      </c>
      <c r="D59" s="169"/>
      <c r="E59" s="170"/>
      <c r="F59" s="169"/>
      <c r="G59" s="170"/>
      <c r="H59" s="169"/>
      <c r="I59" s="170"/>
      <c r="J59" s="171"/>
      <c r="K59" s="171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</row>
    <row r="60" spans="1:100" s="11" customFormat="1" ht="15.95" customHeight="1" x14ac:dyDescent="0.2">
      <c r="A60" s="363" t="s">
        <v>68</v>
      </c>
      <c r="B60" s="364"/>
      <c r="C60" s="96">
        <f>SUM(D60:I60)</f>
        <v>0</v>
      </c>
      <c r="D60" s="172"/>
      <c r="E60" s="173"/>
      <c r="F60" s="172"/>
      <c r="G60" s="173"/>
      <c r="H60" s="172"/>
      <c r="I60" s="173"/>
      <c r="J60" s="174"/>
      <c r="K60" s="174"/>
      <c r="L60" s="175"/>
      <c r="M60" s="175"/>
      <c r="N60" s="175"/>
      <c r="O60" s="175"/>
      <c r="P60" s="176"/>
      <c r="Q60" s="130"/>
      <c r="R60" s="130"/>
      <c r="S60" s="130"/>
      <c r="T60" s="130"/>
      <c r="U60" s="130"/>
      <c r="V60" s="130"/>
      <c r="W60" s="13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</row>
    <row r="61" spans="1:100" s="11" customFormat="1" ht="30" customHeight="1" x14ac:dyDescent="0.2">
      <c r="A61" s="102" t="s">
        <v>69</v>
      </c>
      <c r="B61" s="102"/>
      <c r="C61" s="102"/>
      <c r="D61" s="102"/>
      <c r="E61" s="102"/>
      <c r="F61" s="102"/>
      <c r="G61" s="102"/>
      <c r="H61" s="177"/>
      <c r="I61" s="128"/>
      <c r="J61" s="128"/>
      <c r="K61" s="128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</row>
    <row r="62" spans="1:100" s="11" customFormat="1" ht="16.5" customHeight="1" x14ac:dyDescent="0.2">
      <c r="A62" s="405" t="s">
        <v>3</v>
      </c>
      <c r="B62" s="406"/>
      <c r="C62" s="387" t="s">
        <v>70</v>
      </c>
      <c r="D62" s="387" t="s">
        <v>71</v>
      </c>
      <c r="E62" s="387" t="s">
        <v>72</v>
      </c>
      <c r="F62" s="108"/>
      <c r="G62" s="108"/>
      <c r="H62" s="108"/>
      <c r="I62" s="53"/>
      <c r="J62" s="53"/>
      <c r="K62" s="5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</row>
    <row r="63" spans="1:100" s="11" customFormat="1" ht="16.5" customHeight="1" x14ac:dyDescent="0.2">
      <c r="A63" s="407"/>
      <c r="B63" s="408"/>
      <c r="C63" s="388"/>
      <c r="D63" s="388"/>
      <c r="E63" s="388"/>
      <c r="F63" s="151"/>
      <c r="G63" s="151"/>
      <c r="H63" s="151"/>
      <c r="I63" s="151"/>
      <c r="J63" s="151"/>
      <c r="K63" s="151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</row>
    <row r="64" spans="1:100" s="11" customFormat="1" ht="15.95" customHeight="1" x14ac:dyDescent="0.2">
      <c r="A64" s="395" t="s">
        <v>73</v>
      </c>
      <c r="B64" s="396"/>
      <c r="C64" s="178"/>
      <c r="D64" s="178"/>
      <c r="E64" s="178"/>
      <c r="F64" s="151"/>
      <c r="G64" s="151"/>
      <c r="H64" s="151"/>
      <c r="I64" s="151"/>
      <c r="J64" s="151"/>
      <c r="K64" s="151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</row>
    <row r="65" spans="1:100" s="11" customFormat="1" ht="15.95" customHeight="1" x14ac:dyDescent="0.2">
      <c r="A65" s="395" t="s">
        <v>74</v>
      </c>
      <c r="B65" s="396"/>
      <c r="C65" s="179"/>
      <c r="D65" s="179"/>
      <c r="E65" s="179"/>
      <c r="F65" s="151"/>
      <c r="G65" s="151"/>
      <c r="H65" s="151"/>
      <c r="I65" s="151"/>
      <c r="J65" s="151"/>
      <c r="K65" s="151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</row>
    <row r="66" spans="1:100" s="11" customFormat="1" ht="15.95" customHeight="1" x14ac:dyDescent="0.2">
      <c r="A66" s="397" t="s">
        <v>75</v>
      </c>
      <c r="B66" s="398"/>
      <c r="C66" s="179"/>
      <c r="D66" s="179"/>
      <c r="E66" s="179"/>
      <c r="F66" s="151"/>
      <c r="G66" s="151"/>
      <c r="H66" s="151"/>
      <c r="I66" s="151"/>
      <c r="J66" s="151"/>
      <c r="K66" s="151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</row>
    <row r="67" spans="1:100" s="11" customFormat="1" ht="15.95" customHeight="1" x14ac:dyDescent="0.2">
      <c r="A67" s="397" t="s">
        <v>76</v>
      </c>
      <c r="B67" s="398"/>
      <c r="C67" s="180"/>
      <c r="D67" s="180"/>
      <c r="E67" s="180"/>
      <c r="F67" s="151"/>
      <c r="G67" s="151"/>
      <c r="H67" s="151"/>
      <c r="I67" s="151"/>
      <c r="J67" s="151"/>
      <c r="K67" s="151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</row>
    <row r="68" spans="1:100" s="11" customFormat="1" ht="15.95" customHeight="1" x14ac:dyDescent="0.2">
      <c r="A68" s="399" t="s">
        <v>77</v>
      </c>
      <c r="B68" s="400"/>
      <c r="C68" s="181">
        <f>SUM(C64:C67)</f>
        <v>0</v>
      </c>
      <c r="D68" s="181">
        <f>SUM(D64:D67)</f>
        <v>0</v>
      </c>
      <c r="E68" s="181">
        <f>SUM(E64:E67)</f>
        <v>0</v>
      </c>
      <c r="F68" s="151"/>
      <c r="G68" s="151"/>
      <c r="H68" s="151"/>
      <c r="I68" s="151"/>
      <c r="J68" s="151"/>
      <c r="K68" s="15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</row>
    <row r="69" spans="1:100" s="11" customFormat="1" ht="15.95" customHeight="1" x14ac:dyDescent="0.2">
      <c r="A69" s="401" t="s">
        <v>78</v>
      </c>
      <c r="B69" s="402"/>
      <c r="C69" s="182"/>
      <c r="D69" s="182"/>
      <c r="E69" s="182"/>
      <c r="F69" s="151"/>
      <c r="G69" s="151"/>
      <c r="H69" s="151"/>
      <c r="I69" s="151"/>
      <c r="J69" s="151"/>
      <c r="K69" s="151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</row>
    <row r="70" spans="1:100" s="11" customFormat="1" ht="15.95" customHeight="1" x14ac:dyDescent="0.2">
      <c r="A70" s="395" t="s">
        <v>79</v>
      </c>
      <c r="B70" s="396"/>
      <c r="C70" s="179"/>
      <c r="D70" s="179"/>
      <c r="E70" s="179"/>
      <c r="F70" s="151"/>
      <c r="G70" s="151"/>
      <c r="H70" s="151"/>
      <c r="I70" s="151"/>
      <c r="J70" s="151"/>
      <c r="K70" s="151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</row>
    <row r="71" spans="1:100" s="11" customFormat="1" ht="15.95" customHeight="1" x14ac:dyDescent="0.2">
      <c r="A71" s="410" t="s">
        <v>80</v>
      </c>
      <c r="B71" s="411"/>
      <c r="C71" s="183"/>
      <c r="D71" s="183"/>
      <c r="E71" s="183"/>
      <c r="F71" s="151"/>
      <c r="G71" s="151"/>
      <c r="H71" s="151"/>
      <c r="I71" s="151"/>
      <c r="J71" s="151"/>
      <c r="K71" s="151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</row>
    <row r="72" spans="1:100" s="11" customFormat="1" ht="15.95" customHeight="1" x14ac:dyDescent="0.2">
      <c r="A72" s="399" t="s">
        <v>77</v>
      </c>
      <c r="B72" s="400"/>
      <c r="C72" s="181">
        <f>SUM(C69:C71)</f>
        <v>0</v>
      </c>
      <c r="D72" s="181">
        <f>SUM(D69:D71)</f>
        <v>0</v>
      </c>
      <c r="E72" s="181">
        <f>SUM(E69:E71)</f>
        <v>0</v>
      </c>
      <c r="F72" s="151"/>
      <c r="G72" s="151"/>
      <c r="H72" s="151"/>
      <c r="I72" s="151"/>
      <c r="J72" s="151"/>
      <c r="K72" s="151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</row>
    <row r="73" spans="1:100" s="11" customFormat="1" ht="15.95" customHeight="1" x14ac:dyDescent="0.2">
      <c r="A73" s="412" t="s">
        <v>81</v>
      </c>
      <c r="B73" s="412"/>
      <c r="C73" s="184">
        <f>C68+C72</f>
        <v>0</v>
      </c>
      <c r="D73" s="184">
        <f>D68+D72</f>
        <v>0</v>
      </c>
      <c r="E73" s="184">
        <f>E68+E72</f>
        <v>0</v>
      </c>
      <c r="F73" s="151"/>
      <c r="G73" s="151"/>
      <c r="H73" s="151"/>
      <c r="I73" s="151"/>
      <c r="J73" s="151"/>
      <c r="K73" s="151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</row>
    <row r="74" spans="1:100" s="11" customFormat="1" ht="30" customHeight="1" x14ac:dyDescent="0.2">
      <c r="A74" s="102" t="s">
        <v>82</v>
      </c>
      <c r="B74" s="102"/>
      <c r="C74" s="102"/>
      <c r="D74" s="102"/>
      <c r="E74" s="102"/>
      <c r="F74" s="102"/>
      <c r="G74" s="102"/>
      <c r="H74" s="185"/>
      <c r="I74" s="185"/>
      <c r="J74" s="185"/>
      <c r="K74" s="186"/>
      <c r="L74" s="187"/>
      <c r="M74" s="186"/>
      <c r="N74" s="186"/>
      <c r="O74" s="188"/>
      <c r="P74" s="188"/>
      <c r="Q74" s="151"/>
      <c r="R74" s="151"/>
      <c r="S74" s="151"/>
      <c r="T74" s="160"/>
      <c r="U74" s="160"/>
      <c r="V74" s="189"/>
      <c r="W74" s="16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</row>
    <row r="75" spans="1:100" s="11" customFormat="1" ht="12.75" x14ac:dyDescent="0.2">
      <c r="A75" s="413" t="s">
        <v>83</v>
      </c>
      <c r="B75" s="413"/>
      <c r="C75" s="413"/>
      <c r="D75" s="414" t="s">
        <v>33</v>
      </c>
      <c r="E75" s="415"/>
      <c r="F75" s="385"/>
      <c r="G75" s="409" t="s">
        <v>84</v>
      </c>
      <c r="H75" s="409"/>
      <c r="I75" s="409" t="s">
        <v>85</v>
      </c>
      <c r="J75" s="409"/>
      <c r="K75" s="409" t="s">
        <v>86</v>
      </c>
      <c r="L75" s="409"/>
      <c r="M75" s="409" t="s">
        <v>87</v>
      </c>
      <c r="N75" s="409"/>
      <c r="O75" s="409" t="s">
        <v>88</v>
      </c>
      <c r="P75" s="409"/>
      <c r="Q75" s="409" t="s">
        <v>89</v>
      </c>
      <c r="R75" s="409"/>
      <c r="S75" s="19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</row>
    <row r="76" spans="1:100" s="11" customFormat="1" ht="21" x14ac:dyDescent="0.2">
      <c r="A76" s="413"/>
      <c r="B76" s="413"/>
      <c r="C76" s="413"/>
      <c r="D76" s="191" t="s">
        <v>90</v>
      </c>
      <c r="E76" s="192" t="s">
        <v>29</v>
      </c>
      <c r="F76" s="193" t="s">
        <v>49</v>
      </c>
      <c r="G76" s="194" t="s">
        <v>29</v>
      </c>
      <c r="H76" s="195" t="s">
        <v>49</v>
      </c>
      <c r="I76" s="194" t="s">
        <v>29</v>
      </c>
      <c r="J76" s="195" t="s">
        <v>49</v>
      </c>
      <c r="K76" s="194" t="s">
        <v>29</v>
      </c>
      <c r="L76" s="195" t="s">
        <v>49</v>
      </c>
      <c r="M76" s="194" t="s">
        <v>29</v>
      </c>
      <c r="N76" s="195" t="s">
        <v>49</v>
      </c>
      <c r="O76" s="194" t="s">
        <v>29</v>
      </c>
      <c r="P76" s="195" t="s">
        <v>49</v>
      </c>
      <c r="Q76" s="194" t="s">
        <v>29</v>
      </c>
      <c r="R76" s="195" t="s">
        <v>49</v>
      </c>
      <c r="S76" s="19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</row>
    <row r="77" spans="1:100" s="11" customFormat="1" ht="15.95" customHeight="1" x14ac:dyDescent="0.2">
      <c r="A77" s="196" t="s">
        <v>91</v>
      </c>
      <c r="B77" s="271"/>
      <c r="C77" s="272"/>
      <c r="D77" s="199">
        <f>SUM(E77:F77)</f>
        <v>0</v>
      </c>
      <c r="E77" s="200">
        <f>G77+I77+K77+M77+O77+Q77</f>
        <v>0</v>
      </c>
      <c r="F77" s="201">
        <f>H77+J77+L77+N77+P77+R77</f>
        <v>0</v>
      </c>
      <c r="G77" s="202"/>
      <c r="H77" s="203"/>
      <c r="I77" s="202"/>
      <c r="J77" s="203"/>
      <c r="K77" s="202"/>
      <c r="L77" s="203"/>
      <c r="M77" s="202"/>
      <c r="N77" s="203"/>
      <c r="O77" s="202"/>
      <c r="P77" s="203"/>
      <c r="Q77" s="202"/>
      <c r="R77" s="203"/>
      <c r="S77" s="190"/>
      <c r="T77" s="160"/>
      <c r="U77" s="160"/>
      <c r="V77" s="160"/>
      <c r="W77" s="16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</row>
    <row r="78" spans="1:100" s="11" customFormat="1" ht="24.95" customHeight="1" x14ac:dyDescent="0.2">
      <c r="A78" s="416" t="s">
        <v>92</v>
      </c>
      <c r="B78" s="417"/>
      <c r="C78" s="418"/>
      <c r="D78" s="274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6"/>
      <c r="S78" s="190"/>
      <c r="T78" s="160"/>
      <c r="U78" s="160"/>
      <c r="V78" s="160"/>
      <c r="W78" s="16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</row>
    <row r="79" spans="1:100" s="11" customFormat="1" ht="15.95" customHeight="1" x14ac:dyDescent="0.2">
      <c r="A79" s="419" t="s">
        <v>93</v>
      </c>
      <c r="B79" s="421" t="s">
        <v>94</v>
      </c>
      <c r="C79" s="422"/>
      <c r="D79" s="207">
        <f t="shared" ref="D79:D86" si="3">SUM(E79:F79)</f>
        <v>0</v>
      </c>
      <c r="E79" s="208">
        <f t="shared" ref="E79:F86" si="4">G79+I79+K79+M79+O79+Q79</f>
        <v>0</v>
      </c>
      <c r="F79" s="209">
        <f t="shared" si="4"/>
        <v>0</v>
      </c>
      <c r="G79" s="210"/>
      <c r="H79" s="211"/>
      <c r="I79" s="210"/>
      <c r="J79" s="211"/>
      <c r="K79" s="210"/>
      <c r="L79" s="211"/>
      <c r="M79" s="210"/>
      <c r="N79" s="211"/>
      <c r="O79" s="210"/>
      <c r="P79" s="211"/>
      <c r="Q79" s="210"/>
      <c r="R79" s="211"/>
      <c r="S79" s="151"/>
      <c r="T79" s="160"/>
      <c r="U79" s="160"/>
      <c r="V79" s="160"/>
      <c r="W79" s="16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</row>
    <row r="80" spans="1:100" s="11" customFormat="1" ht="15.95" customHeight="1" x14ac:dyDescent="0.2">
      <c r="A80" s="420"/>
      <c r="B80" s="423" t="s">
        <v>95</v>
      </c>
      <c r="C80" s="424"/>
      <c r="D80" s="212">
        <f t="shared" si="3"/>
        <v>0</v>
      </c>
      <c r="E80" s="213">
        <f t="shared" si="4"/>
        <v>0</v>
      </c>
      <c r="F80" s="214">
        <f t="shared" si="4"/>
        <v>0</v>
      </c>
      <c r="G80" s="215"/>
      <c r="H80" s="216"/>
      <c r="I80" s="215"/>
      <c r="J80" s="216"/>
      <c r="K80" s="215"/>
      <c r="L80" s="216"/>
      <c r="M80" s="215"/>
      <c r="N80" s="216"/>
      <c r="O80" s="215"/>
      <c r="P80" s="216"/>
      <c r="Q80" s="215"/>
      <c r="R80" s="216"/>
      <c r="S80" s="151"/>
      <c r="T80" s="160"/>
      <c r="U80" s="160"/>
      <c r="V80" s="160"/>
      <c r="W80" s="16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</row>
    <row r="81" spans="1:100" s="11" customFormat="1" ht="15.95" customHeight="1" x14ac:dyDescent="0.2">
      <c r="A81" s="425" t="s">
        <v>96</v>
      </c>
      <c r="B81" s="425"/>
      <c r="C81" s="424"/>
      <c r="D81" s="212">
        <f t="shared" si="3"/>
        <v>0</v>
      </c>
      <c r="E81" s="217">
        <f>Q81</f>
        <v>0</v>
      </c>
      <c r="F81" s="214">
        <f>R81</f>
        <v>0</v>
      </c>
      <c r="G81" s="218"/>
      <c r="H81" s="219"/>
      <c r="I81" s="218"/>
      <c r="J81" s="219"/>
      <c r="K81" s="218"/>
      <c r="L81" s="219"/>
      <c r="M81" s="218"/>
      <c r="N81" s="219"/>
      <c r="O81" s="218"/>
      <c r="P81" s="219"/>
      <c r="Q81" s="215"/>
      <c r="R81" s="216"/>
      <c r="S81" s="151"/>
      <c r="T81" s="160"/>
      <c r="U81" s="160"/>
      <c r="V81" s="160"/>
      <c r="W81" s="16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</row>
    <row r="82" spans="1:100" s="11" customFormat="1" ht="15.95" customHeight="1" x14ac:dyDescent="0.2">
      <c r="A82" s="425" t="s">
        <v>97</v>
      </c>
      <c r="B82" s="425"/>
      <c r="C82" s="424"/>
      <c r="D82" s="212">
        <f t="shared" si="3"/>
        <v>0</v>
      </c>
      <c r="E82" s="217">
        <f>G82+I82</f>
        <v>0</v>
      </c>
      <c r="F82" s="214">
        <f>H82+J82</f>
        <v>0</v>
      </c>
      <c r="G82" s="215"/>
      <c r="H82" s="216"/>
      <c r="I82" s="215"/>
      <c r="J82" s="216"/>
      <c r="K82" s="218"/>
      <c r="L82" s="219"/>
      <c r="M82" s="218"/>
      <c r="N82" s="219"/>
      <c r="O82" s="218"/>
      <c r="P82" s="219"/>
      <c r="Q82" s="218"/>
      <c r="R82" s="219"/>
      <c r="S82" s="151"/>
      <c r="T82" s="160"/>
      <c r="U82" s="160"/>
      <c r="V82" s="160"/>
      <c r="W82" s="16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</row>
    <row r="83" spans="1:100" s="11" customFormat="1" ht="15.95" customHeight="1" x14ac:dyDescent="0.2">
      <c r="A83" s="425" t="s">
        <v>98</v>
      </c>
      <c r="B83" s="425"/>
      <c r="C83" s="424"/>
      <c r="D83" s="212">
        <f t="shared" si="3"/>
        <v>0</v>
      </c>
      <c r="E83" s="213">
        <f t="shared" si="4"/>
        <v>0</v>
      </c>
      <c r="F83" s="214">
        <f t="shared" si="4"/>
        <v>0</v>
      </c>
      <c r="G83" s="215"/>
      <c r="H83" s="216"/>
      <c r="I83" s="215"/>
      <c r="J83" s="216"/>
      <c r="K83" s="215"/>
      <c r="L83" s="216"/>
      <c r="M83" s="215"/>
      <c r="N83" s="216"/>
      <c r="O83" s="215"/>
      <c r="P83" s="216"/>
      <c r="Q83" s="215"/>
      <c r="R83" s="216"/>
      <c r="S83" s="151"/>
      <c r="T83" s="160"/>
      <c r="U83" s="160"/>
      <c r="V83" s="160"/>
      <c r="W83" s="16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</row>
    <row r="84" spans="1:100" s="11" customFormat="1" ht="15.95" customHeight="1" x14ac:dyDescent="0.2">
      <c r="A84" s="425" t="s">
        <v>99</v>
      </c>
      <c r="B84" s="425"/>
      <c r="C84" s="424"/>
      <c r="D84" s="212">
        <f t="shared" si="3"/>
        <v>0</v>
      </c>
      <c r="E84" s="213">
        <f t="shared" si="4"/>
        <v>0</v>
      </c>
      <c r="F84" s="214">
        <f t="shared" si="4"/>
        <v>0</v>
      </c>
      <c r="G84" s="215"/>
      <c r="H84" s="216"/>
      <c r="I84" s="215"/>
      <c r="J84" s="216"/>
      <c r="K84" s="215"/>
      <c r="L84" s="216"/>
      <c r="M84" s="215"/>
      <c r="N84" s="216"/>
      <c r="O84" s="215"/>
      <c r="P84" s="216"/>
      <c r="Q84" s="215"/>
      <c r="R84" s="216"/>
      <c r="S84" s="151"/>
      <c r="T84" s="160"/>
      <c r="U84" s="160"/>
      <c r="V84" s="160"/>
      <c r="W84" s="16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</row>
    <row r="85" spans="1:100" s="11" customFormat="1" ht="15.95" customHeight="1" x14ac:dyDescent="0.2">
      <c r="A85" s="425" t="s">
        <v>100</v>
      </c>
      <c r="B85" s="425"/>
      <c r="C85" s="424"/>
      <c r="D85" s="212">
        <f t="shared" si="3"/>
        <v>0</v>
      </c>
      <c r="E85" s="213">
        <f t="shared" si="4"/>
        <v>0</v>
      </c>
      <c r="F85" s="214">
        <f t="shared" si="4"/>
        <v>0</v>
      </c>
      <c r="G85" s="215"/>
      <c r="H85" s="216"/>
      <c r="I85" s="215"/>
      <c r="J85" s="216"/>
      <c r="K85" s="215"/>
      <c r="L85" s="216"/>
      <c r="M85" s="215"/>
      <c r="N85" s="216"/>
      <c r="O85" s="215"/>
      <c r="P85" s="216"/>
      <c r="Q85" s="215"/>
      <c r="R85" s="216"/>
      <c r="S85" s="151"/>
      <c r="T85" s="160"/>
      <c r="U85" s="160"/>
      <c r="V85" s="160"/>
      <c r="W85" s="16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</row>
    <row r="86" spans="1:100" s="11" customFormat="1" ht="15.95" customHeight="1" x14ac:dyDescent="0.2">
      <c r="A86" s="425" t="s">
        <v>101</v>
      </c>
      <c r="B86" s="425"/>
      <c r="C86" s="424"/>
      <c r="D86" s="212">
        <f t="shared" si="3"/>
        <v>0</v>
      </c>
      <c r="E86" s="213">
        <f t="shared" si="4"/>
        <v>0</v>
      </c>
      <c r="F86" s="214">
        <f t="shared" si="4"/>
        <v>0</v>
      </c>
      <c r="G86" s="215"/>
      <c r="H86" s="216"/>
      <c r="I86" s="215"/>
      <c r="J86" s="216"/>
      <c r="K86" s="215"/>
      <c r="L86" s="216"/>
      <c r="M86" s="215"/>
      <c r="N86" s="216"/>
      <c r="O86" s="215"/>
      <c r="P86" s="216"/>
      <c r="Q86" s="215"/>
      <c r="R86" s="216"/>
      <c r="S86" s="151"/>
      <c r="T86" s="160"/>
      <c r="U86" s="160"/>
      <c r="V86" s="160"/>
      <c r="W86" s="16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</row>
    <row r="87" spans="1:100" s="11" customFormat="1" ht="15.95" customHeight="1" x14ac:dyDescent="0.2">
      <c r="A87" s="426" t="s">
        <v>102</v>
      </c>
      <c r="B87" s="427"/>
      <c r="C87" s="428"/>
      <c r="D87" s="274"/>
      <c r="E87" s="275"/>
      <c r="F87" s="275"/>
      <c r="G87" s="274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6"/>
      <c r="S87" s="151"/>
      <c r="T87" s="160"/>
      <c r="U87" s="160"/>
      <c r="V87" s="160"/>
      <c r="W87" s="16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</row>
    <row r="88" spans="1:100" s="11" customFormat="1" ht="15.95" customHeight="1" x14ac:dyDescent="0.2">
      <c r="A88" s="429" t="s">
        <v>103</v>
      </c>
      <c r="B88" s="421" t="s">
        <v>104</v>
      </c>
      <c r="C88" s="422"/>
      <c r="D88" s="220">
        <f t="shared" ref="D88:D102" si="5">SUM(E88:F88)</f>
        <v>4</v>
      </c>
      <c r="E88" s="221">
        <f t="shared" ref="E88:F102" si="6">G88+I88+K88+M88+O88+Q88</f>
        <v>2</v>
      </c>
      <c r="F88" s="222">
        <f t="shared" si="6"/>
        <v>2</v>
      </c>
      <c r="G88" s="210"/>
      <c r="H88" s="211"/>
      <c r="I88" s="210"/>
      <c r="J88" s="211">
        <v>1</v>
      </c>
      <c r="K88" s="210"/>
      <c r="L88" s="211"/>
      <c r="M88" s="210"/>
      <c r="N88" s="211"/>
      <c r="O88" s="210">
        <v>1</v>
      </c>
      <c r="P88" s="211">
        <v>1</v>
      </c>
      <c r="Q88" s="210">
        <v>1</v>
      </c>
      <c r="R88" s="211"/>
      <c r="S88" s="151"/>
      <c r="T88" s="160"/>
      <c r="U88" s="160"/>
      <c r="V88" s="160"/>
      <c r="W88" s="16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</row>
    <row r="89" spans="1:100" s="11" customFormat="1" ht="15.95" customHeight="1" x14ac:dyDescent="0.2">
      <c r="A89" s="430"/>
      <c r="B89" s="423" t="s">
        <v>105</v>
      </c>
      <c r="C89" s="424"/>
      <c r="D89" s="212">
        <f t="shared" si="5"/>
        <v>0</v>
      </c>
      <c r="E89" s="213">
        <f t="shared" si="6"/>
        <v>0</v>
      </c>
      <c r="F89" s="214">
        <f t="shared" si="6"/>
        <v>0</v>
      </c>
      <c r="G89" s="215"/>
      <c r="H89" s="216"/>
      <c r="I89" s="215"/>
      <c r="J89" s="216"/>
      <c r="K89" s="215"/>
      <c r="L89" s="216"/>
      <c r="M89" s="215"/>
      <c r="N89" s="216"/>
      <c r="O89" s="215"/>
      <c r="P89" s="216"/>
      <c r="Q89" s="215"/>
      <c r="R89" s="216"/>
      <c r="S89" s="151"/>
      <c r="T89" s="160"/>
      <c r="U89" s="160"/>
      <c r="V89" s="160"/>
      <c r="W89" s="16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</row>
    <row r="90" spans="1:100" s="11" customFormat="1" ht="15.95" customHeight="1" x14ac:dyDescent="0.2">
      <c r="A90" s="420"/>
      <c r="B90" s="423" t="s">
        <v>106</v>
      </c>
      <c r="C90" s="424"/>
      <c r="D90" s="212">
        <f t="shared" si="5"/>
        <v>0</v>
      </c>
      <c r="E90" s="213">
        <f t="shared" si="6"/>
        <v>0</v>
      </c>
      <c r="F90" s="214">
        <f t="shared" si="6"/>
        <v>0</v>
      </c>
      <c r="G90" s="215"/>
      <c r="H90" s="216"/>
      <c r="I90" s="215"/>
      <c r="J90" s="216"/>
      <c r="K90" s="215"/>
      <c r="L90" s="216"/>
      <c r="M90" s="215"/>
      <c r="N90" s="216"/>
      <c r="O90" s="215"/>
      <c r="P90" s="216"/>
      <c r="Q90" s="215"/>
      <c r="R90" s="216"/>
      <c r="S90" s="151"/>
      <c r="T90" s="160"/>
      <c r="U90" s="160"/>
      <c r="V90" s="160"/>
      <c r="W90" s="16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</row>
    <row r="91" spans="1:100" s="11" customFormat="1" ht="15.95" customHeight="1" x14ac:dyDescent="0.2">
      <c r="A91" s="420" t="s">
        <v>107</v>
      </c>
      <c r="B91" s="423" t="s">
        <v>108</v>
      </c>
      <c r="C91" s="424"/>
      <c r="D91" s="212">
        <f t="shared" si="5"/>
        <v>0</v>
      </c>
      <c r="E91" s="213">
        <f t="shared" si="6"/>
        <v>0</v>
      </c>
      <c r="F91" s="214">
        <f t="shared" si="6"/>
        <v>0</v>
      </c>
      <c r="G91" s="215"/>
      <c r="H91" s="216"/>
      <c r="I91" s="215"/>
      <c r="J91" s="216"/>
      <c r="K91" s="215"/>
      <c r="L91" s="216"/>
      <c r="M91" s="215"/>
      <c r="N91" s="216"/>
      <c r="O91" s="215"/>
      <c r="P91" s="216"/>
      <c r="Q91" s="215"/>
      <c r="R91" s="216"/>
      <c r="S91" s="151"/>
      <c r="T91" s="160"/>
      <c r="U91" s="160"/>
      <c r="V91" s="160"/>
      <c r="W91" s="16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</row>
    <row r="92" spans="1:100" s="11" customFormat="1" ht="24.95" customHeight="1" x14ac:dyDescent="0.2">
      <c r="A92" s="420"/>
      <c r="B92" s="423" t="s">
        <v>109</v>
      </c>
      <c r="C92" s="424"/>
      <c r="D92" s="212">
        <f t="shared" si="5"/>
        <v>0</v>
      </c>
      <c r="E92" s="213">
        <f t="shared" si="6"/>
        <v>0</v>
      </c>
      <c r="F92" s="214">
        <f t="shared" si="6"/>
        <v>0</v>
      </c>
      <c r="G92" s="215"/>
      <c r="H92" s="216"/>
      <c r="I92" s="215"/>
      <c r="J92" s="216"/>
      <c r="K92" s="215"/>
      <c r="L92" s="216"/>
      <c r="M92" s="215"/>
      <c r="N92" s="216"/>
      <c r="O92" s="215"/>
      <c r="P92" s="216"/>
      <c r="Q92" s="215"/>
      <c r="R92" s="216"/>
      <c r="S92" s="151"/>
      <c r="T92" s="160"/>
      <c r="U92" s="160"/>
      <c r="V92" s="160"/>
      <c r="W92" s="16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</row>
    <row r="93" spans="1:100" s="11" customFormat="1" ht="15.95" customHeight="1" x14ac:dyDescent="0.2">
      <c r="A93" s="420"/>
      <c r="B93" s="423" t="s">
        <v>110</v>
      </c>
      <c r="C93" s="424"/>
      <c r="D93" s="212">
        <f t="shared" si="5"/>
        <v>0</v>
      </c>
      <c r="E93" s="213">
        <f t="shared" si="6"/>
        <v>0</v>
      </c>
      <c r="F93" s="214">
        <f t="shared" si="6"/>
        <v>0</v>
      </c>
      <c r="G93" s="215"/>
      <c r="H93" s="216"/>
      <c r="I93" s="215"/>
      <c r="J93" s="216"/>
      <c r="K93" s="215"/>
      <c r="L93" s="216"/>
      <c r="M93" s="215"/>
      <c r="N93" s="216"/>
      <c r="O93" s="215"/>
      <c r="P93" s="216"/>
      <c r="Q93" s="215"/>
      <c r="R93" s="216"/>
      <c r="S93" s="151"/>
      <c r="T93" s="160"/>
      <c r="U93" s="160"/>
      <c r="V93" s="160"/>
      <c r="W93" s="16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</row>
    <row r="94" spans="1:100" s="11" customFormat="1" ht="15.95" customHeight="1" x14ac:dyDescent="0.2">
      <c r="A94" s="425" t="s">
        <v>111</v>
      </c>
      <c r="B94" s="425"/>
      <c r="C94" s="424"/>
      <c r="D94" s="212">
        <f t="shared" si="5"/>
        <v>14</v>
      </c>
      <c r="E94" s="213">
        <f t="shared" si="6"/>
        <v>2</v>
      </c>
      <c r="F94" s="214">
        <f t="shared" si="6"/>
        <v>12</v>
      </c>
      <c r="G94" s="215"/>
      <c r="H94" s="216">
        <v>1</v>
      </c>
      <c r="I94" s="215"/>
      <c r="J94" s="216">
        <v>3</v>
      </c>
      <c r="K94" s="215">
        <v>1</v>
      </c>
      <c r="L94" s="216"/>
      <c r="M94" s="215"/>
      <c r="N94" s="216"/>
      <c r="O94" s="215">
        <v>1</v>
      </c>
      <c r="P94" s="216">
        <v>8</v>
      </c>
      <c r="Q94" s="215"/>
      <c r="R94" s="216"/>
      <c r="S94" s="151"/>
      <c r="T94" s="160"/>
      <c r="U94" s="160"/>
      <c r="V94" s="160"/>
      <c r="W94" s="16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</row>
    <row r="95" spans="1:100" s="11" customFormat="1" ht="15.95" customHeight="1" x14ac:dyDescent="0.2">
      <c r="A95" s="425" t="s">
        <v>112</v>
      </c>
      <c r="B95" s="425"/>
      <c r="C95" s="424"/>
      <c r="D95" s="212">
        <f t="shared" si="5"/>
        <v>0</v>
      </c>
      <c r="E95" s="213">
        <f t="shared" si="6"/>
        <v>0</v>
      </c>
      <c r="F95" s="214">
        <f t="shared" si="6"/>
        <v>0</v>
      </c>
      <c r="G95" s="215"/>
      <c r="H95" s="216"/>
      <c r="I95" s="215"/>
      <c r="J95" s="216"/>
      <c r="K95" s="215"/>
      <c r="L95" s="216"/>
      <c r="M95" s="215"/>
      <c r="N95" s="216"/>
      <c r="O95" s="215"/>
      <c r="P95" s="216"/>
      <c r="Q95" s="215"/>
      <c r="R95" s="216"/>
      <c r="S95" s="151"/>
      <c r="T95" s="160"/>
      <c r="U95" s="160"/>
      <c r="V95" s="160"/>
      <c r="W95" s="16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</row>
    <row r="96" spans="1:100" s="11" customFormat="1" ht="15.95" customHeight="1" x14ac:dyDescent="0.2">
      <c r="A96" s="425" t="s">
        <v>113</v>
      </c>
      <c r="B96" s="425"/>
      <c r="C96" s="424"/>
      <c r="D96" s="212">
        <f t="shared" si="5"/>
        <v>0</v>
      </c>
      <c r="E96" s="213">
        <f t="shared" si="6"/>
        <v>0</v>
      </c>
      <c r="F96" s="214">
        <f t="shared" si="6"/>
        <v>0</v>
      </c>
      <c r="G96" s="215"/>
      <c r="H96" s="216"/>
      <c r="I96" s="215"/>
      <c r="J96" s="216"/>
      <c r="K96" s="215"/>
      <c r="L96" s="216"/>
      <c r="M96" s="215"/>
      <c r="N96" s="216"/>
      <c r="O96" s="215"/>
      <c r="P96" s="216"/>
      <c r="Q96" s="215"/>
      <c r="R96" s="216"/>
      <c r="S96" s="151"/>
      <c r="T96" s="160"/>
      <c r="U96" s="160"/>
      <c r="V96" s="160"/>
      <c r="W96" s="16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s="11" customFormat="1" ht="15.95" customHeight="1" x14ac:dyDescent="0.2">
      <c r="A97" s="425" t="s">
        <v>114</v>
      </c>
      <c r="B97" s="425"/>
      <c r="C97" s="424"/>
      <c r="D97" s="212">
        <f t="shared" si="5"/>
        <v>0</v>
      </c>
      <c r="E97" s="213">
        <f t="shared" si="6"/>
        <v>0</v>
      </c>
      <c r="F97" s="214">
        <f t="shared" si="6"/>
        <v>0</v>
      </c>
      <c r="G97" s="215"/>
      <c r="H97" s="216"/>
      <c r="I97" s="215"/>
      <c r="J97" s="216"/>
      <c r="K97" s="215"/>
      <c r="L97" s="216"/>
      <c r="M97" s="215"/>
      <c r="N97" s="216"/>
      <c r="O97" s="215"/>
      <c r="P97" s="216"/>
      <c r="Q97" s="215"/>
      <c r="R97" s="216"/>
      <c r="S97" s="151"/>
      <c r="T97" s="160"/>
      <c r="U97" s="160"/>
      <c r="V97" s="160"/>
      <c r="W97" s="16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s="11" customFormat="1" ht="15.95" customHeight="1" x14ac:dyDescent="0.2">
      <c r="A98" s="431" t="s">
        <v>115</v>
      </c>
      <c r="B98" s="431"/>
      <c r="C98" s="432"/>
      <c r="D98" s="223">
        <f t="shared" si="5"/>
        <v>0</v>
      </c>
      <c r="E98" s="224">
        <f t="shared" si="6"/>
        <v>0</v>
      </c>
      <c r="F98" s="225">
        <f t="shared" si="6"/>
        <v>0</v>
      </c>
      <c r="G98" s="215"/>
      <c r="H98" s="216"/>
      <c r="I98" s="215"/>
      <c r="J98" s="216"/>
      <c r="K98" s="215"/>
      <c r="L98" s="216"/>
      <c r="M98" s="215"/>
      <c r="N98" s="216"/>
      <c r="O98" s="215"/>
      <c r="P98" s="216"/>
      <c r="Q98" s="215"/>
      <c r="R98" s="216"/>
      <c r="S98" s="151"/>
      <c r="T98" s="160"/>
      <c r="U98" s="160"/>
      <c r="V98" s="160"/>
      <c r="W98" s="16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s="11" customFormat="1" ht="24.95" customHeight="1" x14ac:dyDescent="0.2">
      <c r="A99" s="431" t="s">
        <v>116</v>
      </c>
      <c r="B99" s="431"/>
      <c r="C99" s="432"/>
      <c r="D99" s="223">
        <f t="shared" si="5"/>
        <v>6</v>
      </c>
      <c r="E99" s="224">
        <f t="shared" si="6"/>
        <v>4</v>
      </c>
      <c r="F99" s="225">
        <f t="shared" si="6"/>
        <v>2</v>
      </c>
      <c r="G99" s="215">
        <v>1</v>
      </c>
      <c r="H99" s="216">
        <v>1</v>
      </c>
      <c r="I99" s="215">
        <v>2</v>
      </c>
      <c r="J99" s="216">
        <v>1</v>
      </c>
      <c r="K99" s="215">
        <v>1</v>
      </c>
      <c r="L99" s="216"/>
      <c r="M99" s="215"/>
      <c r="N99" s="216"/>
      <c r="O99" s="215"/>
      <c r="P99" s="216"/>
      <c r="Q99" s="215"/>
      <c r="R99" s="216"/>
      <c r="S99" s="151"/>
      <c r="T99" s="160"/>
      <c r="U99" s="160"/>
      <c r="V99" s="160"/>
      <c r="W99" s="16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s="11" customFormat="1" ht="15.95" customHeight="1" x14ac:dyDescent="0.2">
      <c r="A100" s="425" t="s">
        <v>117</v>
      </c>
      <c r="B100" s="425"/>
      <c r="C100" s="424"/>
      <c r="D100" s="212">
        <f t="shared" si="5"/>
        <v>0</v>
      </c>
      <c r="E100" s="213">
        <f t="shared" si="6"/>
        <v>0</v>
      </c>
      <c r="F100" s="214">
        <f t="shared" si="6"/>
        <v>0</v>
      </c>
      <c r="G100" s="215"/>
      <c r="H100" s="216"/>
      <c r="I100" s="215"/>
      <c r="J100" s="216"/>
      <c r="K100" s="215"/>
      <c r="L100" s="216"/>
      <c r="M100" s="215"/>
      <c r="N100" s="216"/>
      <c r="O100" s="215"/>
      <c r="P100" s="216"/>
      <c r="Q100" s="215"/>
      <c r="R100" s="216"/>
      <c r="S100" s="151"/>
      <c r="T100" s="160"/>
      <c r="U100" s="160"/>
      <c r="V100" s="160"/>
      <c r="W100" s="16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s="11" customFormat="1" ht="15.95" customHeight="1" x14ac:dyDescent="0.2">
      <c r="A101" s="433" t="s">
        <v>118</v>
      </c>
      <c r="B101" s="433"/>
      <c r="C101" s="434"/>
      <c r="D101" s="226">
        <f t="shared" si="5"/>
        <v>0</v>
      </c>
      <c r="E101" s="227">
        <f t="shared" si="6"/>
        <v>0</v>
      </c>
      <c r="F101" s="228">
        <f t="shared" si="6"/>
        <v>0</v>
      </c>
      <c r="G101" s="229"/>
      <c r="H101" s="230"/>
      <c r="I101" s="229"/>
      <c r="J101" s="230"/>
      <c r="K101" s="229"/>
      <c r="L101" s="230"/>
      <c r="M101" s="229"/>
      <c r="N101" s="230"/>
      <c r="O101" s="229"/>
      <c r="P101" s="230"/>
      <c r="Q101" s="229"/>
      <c r="R101" s="230"/>
      <c r="S101" s="151"/>
      <c r="T101" s="160"/>
      <c r="U101" s="160"/>
      <c r="V101" s="160"/>
      <c r="W101" s="16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s="11" customFormat="1" ht="15.95" customHeight="1" x14ac:dyDescent="0.2">
      <c r="A102" s="438" t="s">
        <v>119</v>
      </c>
      <c r="B102" s="438"/>
      <c r="C102" s="439"/>
      <c r="D102" s="231">
        <f t="shared" si="5"/>
        <v>0</v>
      </c>
      <c r="E102" s="232">
        <f t="shared" si="6"/>
        <v>0</v>
      </c>
      <c r="F102" s="233">
        <f t="shared" si="6"/>
        <v>0</v>
      </c>
      <c r="G102" s="234"/>
      <c r="H102" s="235"/>
      <c r="I102" s="234"/>
      <c r="J102" s="235"/>
      <c r="K102" s="234"/>
      <c r="L102" s="235"/>
      <c r="M102" s="234"/>
      <c r="N102" s="235"/>
      <c r="O102" s="234"/>
      <c r="P102" s="235"/>
      <c r="Q102" s="234"/>
      <c r="R102" s="235"/>
      <c r="S102" s="151"/>
      <c r="T102" s="160"/>
      <c r="U102" s="160"/>
      <c r="V102" s="160"/>
      <c r="W102" s="16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s="11" customFormat="1" ht="30" customHeight="1" x14ac:dyDescent="0.2">
      <c r="A103" s="102" t="s">
        <v>120</v>
      </c>
      <c r="B103" s="102"/>
      <c r="C103" s="102"/>
      <c r="D103" s="102"/>
      <c r="E103" s="102"/>
      <c r="F103" s="102"/>
      <c r="G103" s="102"/>
      <c r="H103" s="185"/>
      <c r="I103" s="185"/>
      <c r="J103" s="185"/>
      <c r="K103" s="186"/>
      <c r="L103" s="187"/>
      <c r="M103" s="186"/>
      <c r="N103" s="186"/>
      <c r="O103" s="188"/>
      <c r="P103" s="188"/>
      <c r="Q103" s="151"/>
      <c r="R103" s="151"/>
      <c r="S103" s="151"/>
      <c r="T103" s="160"/>
      <c r="U103" s="160"/>
      <c r="V103" s="189"/>
      <c r="W103" s="16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s="11" customFormat="1" ht="12.75" customHeight="1" x14ac:dyDescent="0.2">
      <c r="A104" s="413" t="s">
        <v>121</v>
      </c>
      <c r="B104" s="413"/>
      <c r="C104" s="413"/>
      <c r="D104" s="414" t="s">
        <v>33</v>
      </c>
      <c r="E104" s="415"/>
      <c r="F104" s="385"/>
      <c r="G104" s="409" t="s">
        <v>84</v>
      </c>
      <c r="H104" s="409"/>
      <c r="I104" s="409" t="s">
        <v>85</v>
      </c>
      <c r="J104" s="409"/>
      <c r="K104" s="409" t="s">
        <v>86</v>
      </c>
      <c r="L104" s="409"/>
      <c r="M104" s="409" t="s">
        <v>87</v>
      </c>
      <c r="N104" s="409"/>
      <c r="O104" s="409" t="s">
        <v>88</v>
      </c>
      <c r="P104" s="409"/>
      <c r="Q104" s="409" t="s">
        <v>89</v>
      </c>
      <c r="R104" s="409"/>
      <c r="S104" s="342" t="s">
        <v>122</v>
      </c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s="11" customFormat="1" ht="21" x14ac:dyDescent="0.2">
      <c r="A105" s="413"/>
      <c r="B105" s="413"/>
      <c r="C105" s="413"/>
      <c r="D105" s="191" t="s">
        <v>90</v>
      </c>
      <c r="E105" s="192" t="s">
        <v>29</v>
      </c>
      <c r="F105" s="193" t="s">
        <v>49</v>
      </c>
      <c r="G105" s="194" t="s">
        <v>29</v>
      </c>
      <c r="H105" s="195" t="s">
        <v>49</v>
      </c>
      <c r="I105" s="194" t="s">
        <v>29</v>
      </c>
      <c r="J105" s="195" t="s">
        <v>49</v>
      </c>
      <c r="K105" s="194" t="s">
        <v>29</v>
      </c>
      <c r="L105" s="195" t="s">
        <v>49</v>
      </c>
      <c r="M105" s="194" t="s">
        <v>29</v>
      </c>
      <c r="N105" s="195" t="s">
        <v>49</v>
      </c>
      <c r="O105" s="194" t="s">
        <v>29</v>
      </c>
      <c r="P105" s="195" t="s">
        <v>49</v>
      </c>
      <c r="Q105" s="194" t="s">
        <v>29</v>
      </c>
      <c r="R105" s="195" t="s">
        <v>49</v>
      </c>
      <c r="S105" s="343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s="11" customFormat="1" ht="24.95" customHeight="1" x14ac:dyDescent="0.2">
      <c r="A106" s="416" t="s">
        <v>92</v>
      </c>
      <c r="B106" s="417"/>
      <c r="C106" s="418"/>
      <c r="D106" s="435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7"/>
      <c r="T106" s="160"/>
      <c r="U106" s="160"/>
      <c r="V106" s="160"/>
      <c r="W106" s="16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s="11" customFormat="1" ht="15.95" customHeight="1" x14ac:dyDescent="0.2">
      <c r="A107" s="419" t="s">
        <v>93</v>
      </c>
      <c r="B107" s="421" t="s">
        <v>94</v>
      </c>
      <c r="C107" s="422"/>
      <c r="D107" s="207">
        <f t="shared" ref="D107:D114" si="7">SUM(E107:F107)</f>
        <v>0</v>
      </c>
      <c r="E107" s="208">
        <f t="shared" ref="E107:F114" si="8">G107+I107+K107+M107+O107+Q107</f>
        <v>0</v>
      </c>
      <c r="F107" s="209">
        <f t="shared" si="8"/>
        <v>0</v>
      </c>
      <c r="G107" s="210"/>
      <c r="H107" s="211"/>
      <c r="I107" s="210"/>
      <c r="J107" s="211"/>
      <c r="K107" s="210"/>
      <c r="L107" s="211"/>
      <c r="M107" s="210"/>
      <c r="N107" s="211"/>
      <c r="O107" s="210"/>
      <c r="P107" s="211"/>
      <c r="Q107" s="210"/>
      <c r="R107" s="211"/>
      <c r="S107" s="239"/>
      <c r="T107" s="160"/>
      <c r="U107" s="160"/>
      <c r="V107" s="160"/>
      <c r="W107" s="16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s="11" customFormat="1" ht="15.95" customHeight="1" x14ac:dyDescent="0.2">
      <c r="A108" s="420"/>
      <c r="B108" s="423" t="s">
        <v>95</v>
      </c>
      <c r="C108" s="424"/>
      <c r="D108" s="212">
        <f t="shared" si="7"/>
        <v>0</v>
      </c>
      <c r="E108" s="213">
        <f t="shared" si="8"/>
        <v>0</v>
      </c>
      <c r="F108" s="214">
        <f t="shared" si="8"/>
        <v>0</v>
      </c>
      <c r="G108" s="215"/>
      <c r="H108" s="216"/>
      <c r="I108" s="215"/>
      <c r="J108" s="216"/>
      <c r="K108" s="215"/>
      <c r="L108" s="216"/>
      <c r="M108" s="215"/>
      <c r="N108" s="216"/>
      <c r="O108" s="215"/>
      <c r="P108" s="216"/>
      <c r="Q108" s="215"/>
      <c r="R108" s="216"/>
      <c r="S108" s="240"/>
      <c r="T108" s="160"/>
      <c r="U108" s="160"/>
      <c r="V108" s="160"/>
      <c r="W108" s="16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s="11" customFormat="1" ht="15.95" customHeight="1" x14ac:dyDescent="0.2">
      <c r="A109" s="425" t="s">
        <v>96</v>
      </c>
      <c r="B109" s="425"/>
      <c r="C109" s="424"/>
      <c r="D109" s="212">
        <f t="shared" si="7"/>
        <v>0</v>
      </c>
      <c r="E109" s="213">
        <f t="shared" si="8"/>
        <v>0</v>
      </c>
      <c r="F109" s="214">
        <f t="shared" si="8"/>
        <v>0</v>
      </c>
      <c r="G109" s="215"/>
      <c r="H109" s="216"/>
      <c r="I109" s="215"/>
      <c r="J109" s="216"/>
      <c r="K109" s="215"/>
      <c r="L109" s="216"/>
      <c r="M109" s="215"/>
      <c r="N109" s="216"/>
      <c r="O109" s="215"/>
      <c r="P109" s="216"/>
      <c r="Q109" s="215"/>
      <c r="R109" s="216"/>
      <c r="S109" s="240"/>
      <c r="T109" s="160"/>
      <c r="U109" s="160"/>
      <c r="V109" s="160"/>
      <c r="W109" s="16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s="11" customFormat="1" ht="15.95" customHeight="1" x14ac:dyDescent="0.2">
      <c r="A110" s="425" t="s">
        <v>97</v>
      </c>
      <c r="B110" s="425"/>
      <c r="C110" s="424"/>
      <c r="D110" s="212">
        <f t="shared" si="7"/>
        <v>0</v>
      </c>
      <c r="E110" s="217">
        <f>G110+I110</f>
        <v>0</v>
      </c>
      <c r="F110" s="214">
        <f>H110+J110</f>
        <v>0</v>
      </c>
      <c r="G110" s="215"/>
      <c r="H110" s="216"/>
      <c r="I110" s="215"/>
      <c r="J110" s="216"/>
      <c r="K110" s="218"/>
      <c r="L110" s="219"/>
      <c r="M110" s="218"/>
      <c r="N110" s="219"/>
      <c r="O110" s="218"/>
      <c r="P110" s="219"/>
      <c r="Q110" s="218"/>
      <c r="R110" s="219"/>
      <c r="S110" s="241"/>
      <c r="T110" s="160"/>
      <c r="U110" s="160"/>
      <c r="V110" s="160"/>
      <c r="W110" s="16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s="11" customFormat="1" ht="15.95" customHeight="1" x14ac:dyDescent="0.2">
      <c r="A111" s="425" t="s">
        <v>98</v>
      </c>
      <c r="B111" s="425"/>
      <c r="C111" s="424"/>
      <c r="D111" s="212">
        <f t="shared" si="7"/>
        <v>0</v>
      </c>
      <c r="E111" s="213">
        <f t="shared" si="8"/>
        <v>0</v>
      </c>
      <c r="F111" s="214">
        <f t="shared" si="8"/>
        <v>0</v>
      </c>
      <c r="G111" s="215"/>
      <c r="H111" s="216"/>
      <c r="I111" s="215"/>
      <c r="J111" s="216"/>
      <c r="K111" s="215"/>
      <c r="L111" s="216"/>
      <c r="M111" s="215"/>
      <c r="N111" s="216"/>
      <c r="O111" s="215"/>
      <c r="P111" s="216"/>
      <c r="Q111" s="215"/>
      <c r="R111" s="216"/>
      <c r="S111" s="240"/>
      <c r="T111" s="160"/>
      <c r="U111" s="160"/>
      <c r="V111" s="160"/>
      <c r="W111" s="16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s="11" customFormat="1" ht="15.95" customHeight="1" x14ac:dyDescent="0.2">
      <c r="A112" s="425" t="s">
        <v>99</v>
      </c>
      <c r="B112" s="425"/>
      <c r="C112" s="424"/>
      <c r="D112" s="212">
        <f t="shared" si="7"/>
        <v>0</v>
      </c>
      <c r="E112" s="213">
        <f t="shared" si="8"/>
        <v>0</v>
      </c>
      <c r="F112" s="214">
        <f t="shared" si="8"/>
        <v>0</v>
      </c>
      <c r="G112" s="215"/>
      <c r="H112" s="216"/>
      <c r="I112" s="215"/>
      <c r="J112" s="216"/>
      <c r="K112" s="215"/>
      <c r="L112" s="216"/>
      <c r="M112" s="215"/>
      <c r="N112" s="216"/>
      <c r="O112" s="215"/>
      <c r="P112" s="216"/>
      <c r="Q112" s="215"/>
      <c r="R112" s="216"/>
      <c r="S112" s="240"/>
      <c r="T112" s="160"/>
      <c r="U112" s="160"/>
      <c r="V112" s="160"/>
      <c r="W112" s="16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s="11" customFormat="1" ht="15.95" customHeight="1" x14ac:dyDescent="0.2">
      <c r="A113" s="425" t="s">
        <v>100</v>
      </c>
      <c r="B113" s="425"/>
      <c r="C113" s="424"/>
      <c r="D113" s="212">
        <f t="shared" si="7"/>
        <v>0</v>
      </c>
      <c r="E113" s="213">
        <f t="shared" si="8"/>
        <v>0</v>
      </c>
      <c r="F113" s="214">
        <f t="shared" si="8"/>
        <v>0</v>
      </c>
      <c r="G113" s="215"/>
      <c r="H113" s="216"/>
      <c r="I113" s="215"/>
      <c r="J113" s="216"/>
      <c r="K113" s="215"/>
      <c r="L113" s="216"/>
      <c r="M113" s="215"/>
      <c r="N113" s="216"/>
      <c r="O113" s="215"/>
      <c r="P113" s="216"/>
      <c r="Q113" s="215"/>
      <c r="R113" s="216"/>
      <c r="S113" s="216"/>
      <c r="T113" s="160"/>
      <c r="U113" s="160"/>
      <c r="V113" s="160"/>
      <c r="W113" s="16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s="11" customFormat="1" ht="15.95" customHeight="1" x14ac:dyDescent="0.2">
      <c r="A114" s="425" t="s">
        <v>101</v>
      </c>
      <c r="B114" s="425"/>
      <c r="C114" s="424"/>
      <c r="D114" s="226">
        <f t="shared" si="7"/>
        <v>0</v>
      </c>
      <c r="E114" s="227">
        <f t="shared" si="8"/>
        <v>0</v>
      </c>
      <c r="F114" s="228">
        <f t="shared" si="8"/>
        <v>0</v>
      </c>
      <c r="G114" s="229"/>
      <c r="H114" s="230"/>
      <c r="I114" s="229"/>
      <c r="J114" s="230"/>
      <c r="K114" s="229"/>
      <c r="L114" s="230"/>
      <c r="M114" s="229"/>
      <c r="N114" s="230"/>
      <c r="O114" s="229"/>
      <c r="P114" s="230"/>
      <c r="Q114" s="229"/>
      <c r="R114" s="230"/>
      <c r="S114" s="230"/>
      <c r="T114" s="160"/>
      <c r="U114" s="160"/>
      <c r="V114" s="160"/>
      <c r="W114" s="16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s="11" customFormat="1" ht="15.95" customHeight="1" x14ac:dyDescent="0.2">
      <c r="A115" s="426" t="s">
        <v>102</v>
      </c>
      <c r="B115" s="427"/>
      <c r="C115" s="428"/>
      <c r="D115" s="242"/>
      <c r="E115" s="243"/>
      <c r="F115" s="243"/>
      <c r="G115" s="242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4"/>
      <c r="S115" s="244"/>
      <c r="T115" s="160"/>
      <c r="U115" s="160"/>
      <c r="V115" s="160"/>
      <c r="W115" s="16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s="11" customFormat="1" ht="15.95" customHeight="1" x14ac:dyDescent="0.2">
      <c r="A116" s="429" t="s">
        <v>103</v>
      </c>
      <c r="B116" s="421" t="s">
        <v>104</v>
      </c>
      <c r="C116" s="422"/>
      <c r="D116" s="220">
        <f t="shared" ref="D116:D130" si="9">SUM(E116:F116)</f>
        <v>1</v>
      </c>
      <c r="E116" s="221">
        <f t="shared" ref="E116:F130" si="10">G116+I116+K116+M116+O116+Q116</f>
        <v>0</v>
      </c>
      <c r="F116" s="222">
        <f t="shared" si="10"/>
        <v>1</v>
      </c>
      <c r="G116" s="210"/>
      <c r="H116" s="211"/>
      <c r="I116" s="210"/>
      <c r="J116" s="211"/>
      <c r="K116" s="210"/>
      <c r="L116" s="211"/>
      <c r="M116" s="210"/>
      <c r="N116" s="211"/>
      <c r="O116" s="210"/>
      <c r="P116" s="211">
        <v>1</v>
      </c>
      <c r="Q116" s="210"/>
      <c r="R116" s="211"/>
      <c r="S116" s="239"/>
      <c r="T116" s="160"/>
      <c r="U116" s="160"/>
      <c r="V116" s="160"/>
      <c r="W116" s="16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s="11" customFormat="1" ht="15.95" customHeight="1" x14ac:dyDescent="0.2">
      <c r="A117" s="430"/>
      <c r="B117" s="423" t="s">
        <v>105</v>
      </c>
      <c r="C117" s="424"/>
      <c r="D117" s="212">
        <f t="shared" si="9"/>
        <v>0</v>
      </c>
      <c r="E117" s="213">
        <f t="shared" si="10"/>
        <v>0</v>
      </c>
      <c r="F117" s="214">
        <f t="shared" si="10"/>
        <v>0</v>
      </c>
      <c r="G117" s="215"/>
      <c r="H117" s="216"/>
      <c r="I117" s="215"/>
      <c r="J117" s="216"/>
      <c r="K117" s="215"/>
      <c r="L117" s="216"/>
      <c r="M117" s="215"/>
      <c r="N117" s="216"/>
      <c r="O117" s="215"/>
      <c r="P117" s="216"/>
      <c r="Q117" s="215"/>
      <c r="R117" s="216"/>
      <c r="S117" s="240"/>
      <c r="T117" s="160"/>
      <c r="U117" s="160"/>
      <c r="V117" s="160"/>
      <c r="W117" s="16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s="11" customFormat="1" ht="15.95" customHeight="1" x14ac:dyDescent="0.2">
      <c r="A118" s="420"/>
      <c r="B118" s="423" t="s">
        <v>106</v>
      </c>
      <c r="C118" s="424"/>
      <c r="D118" s="212">
        <f t="shared" si="9"/>
        <v>0</v>
      </c>
      <c r="E118" s="213">
        <f t="shared" si="10"/>
        <v>0</v>
      </c>
      <c r="F118" s="214">
        <f t="shared" si="10"/>
        <v>0</v>
      </c>
      <c r="G118" s="215"/>
      <c r="H118" s="216"/>
      <c r="I118" s="215"/>
      <c r="J118" s="216"/>
      <c r="K118" s="215"/>
      <c r="L118" s="216"/>
      <c r="M118" s="215"/>
      <c r="N118" s="216"/>
      <c r="O118" s="215"/>
      <c r="P118" s="216"/>
      <c r="Q118" s="215"/>
      <c r="R118" s="216"/>
      <c r="S118" s="240"/>
      <c r="T118" s="160"/>
      <c r="U118" s="160"/>
      <c r="V118" s="160"/>
      <c r="W118" s="16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s="11" customFormat="1" ht="15.95" customHeight="1" x14ac:dyDescent="0.2">
      <c r="A119" s="420" t="s">
        <v>107</v>
      </c>
      <c r="B119" s="423" t="s">
        <v>108</v>
      </c>
      <c r="C119" s="424"/>
      <c r="D119" s="212">
        <f t="shared" si="9"/>
        <v>0</v>
      </c>
      <c r="E119" s="213">
        <f t="shared" si="10"/>
        <v>0</v>
      </c>
      <c r="F119" s="214">
        <f t="shared" si="10"/>
        <v>0</v>
      </c>
      <c r="G119" s="215"/>
      <c r="H119" s="216"/>
      <c r="I119" s="215"/>
      <c r="J119" s="216"/>
      <c r="K119" s="215"/>
      <c r="L119" s="216"/>
      <c r="M119" s="215"/>
      <c r="N119" s="216"/>
      <c r="O119" s="215"/>
      <c r="P119" s="216"/>
      <c r="Q119" s="215"/>
      <c r="R119" s="216"/>
      <c r="S119" s="240"/>
      <c r="T119" s="160"/>
      <c r="U119" s="160"/>
      <c r="V119" s="160"/>
      <c r="W119" s="16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s="11" customFormat="1" ht="24.95" customHeight="1" x14ac:dyDescent="0.2">
      <c r="A120" s="420"/>
      <c r="B120" s="423" t="s">
        <v>109</v>
      </c>
      <c r="C120" s="424"/>
      <c r="D120" s="212">
        <f t="shared" si="9"/>
        <v>0</v>
      </c>
      <c r="E120" s="213">
        <f t="shared" si="10"/>
        <v>0</v>
      </c>
      <c r="F120" s="214">
        <f t="shared" si="10"/>
        <v>0</v>
      </c>
      <c r="G120" s="215"/>
      <c r="H120" s="216"/>
      <c r="I120" s="215"/>
      <c r="J120" s="216"/>
      <c r="K120" s="215"/>
      <c r="L120" s="216"/>
      <c r="M120" s="215"/>
      <c r="N120" s="216"/>
      <c r="O120" s="215"/>
      <c r="P120" s="216"/>
      <c r="Q120" s="215"/>
      <c r="R120" s="216"/>
      <c r="S120" s="240"/>
      <c r="T120" s="160"/>
      <c r="U120" s="160"/>
      <c r="V120" s="160"/>
      <c r="W120" s="16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s="11" customFormat="1" ht="15.95" customHeight="1" x14ac:dyDescent="0.2">
      <c r="A121" s="420"/>
      <c r="B121" s="423" t="s">
        <v>110</v>
      </c>
      <c r="C121" s="424"/>
      <c r="D121" s="212">
        <f t="shared" si="9"/>
        <v>0</v>
      </c>
      <c r="E121" s="213">
        <f t="shared" si="10"/>
        <v>0</v>
      </c>
      <c r="F121" s="214">
        <f t="shared" si="10"/>
        <v>0</v>
      </c>
      <c r="G121" s="215"/>
      <c r="H121" s="216"/>
      <c r="I121" s="215"/>
      <c r="J121" s="216"/>
      <c r="K121" s="215"/>
      <c r="L121" s="216"/>
      <c r="M121" s="215"/>
      <c r="N121" s="216"/>
      <c r="O121" s="215"/>
      <c r="P121" s="216"/>
      <c r="Q121" s="215"/>
      <c r="R121" s="216"/>
      <c r="S121" s="240"/>
      <c r="T121" s="160"/>
      <c r="U121" s="160"/>
      <c r="V121" s="160"/>
      <c r="W121" s="16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s="11" customFormat="1" ht="15.95" customHeight="1" x14ac:dyDescent="0.2">
      <c r="A122" s="425" t="s">
        <v>111</v>
      </c>
      <c r="B122" s="425"/>
      <c r="C122" s="424"/>
      <c r="D122" s="212">
        <f t="shared" si="9"/>
        <v>4</v>
      </c>
      <c r="E122" s="213">
        <f t="shared" si="10"/>
        <v>2</v>
      </c>
      <c r="F122" s="214">
        <f t="shared" si="10"/>
        <v>2</v>
      </c>
      <c r="G122" s="215"/>
      <c r="H122" s="216"/>
      <c r="I122" s="215">
        <v>1</v>
      </c>
      <c r="J122" s="216">
        <v>1</v>
      </c>
      <c r="K122" s="215">
        <v>1</v>
      </c>
      <c r="L122" s="216"/>
      <c r="M122" s="215"/>
      <c r="N122" s="216"/>
      <c r="O122" s="215"/>
      <c r="P122" s="216">
        <v>1</v>
      </c>
      <c r="Q122" s="215"/>
      <c r="R122" s="216"/>
      <c r="S122" s="240"/>
      <c r="T122" s="160"/>
      <c r="U122" s="160"/>
      <c r="V122" s="160"/>
      <c r="W122" s="16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s="11" customFormat="1" ht="15.95" customHeight="1" x14ac:dyDescent="0.2">
      <c r="A123" s="425" t="s">
        <v>112</v>
      </c>
      <c r="B123" s="425"/>
      <c r="C123" s="424"/>
      <c r="D123" s="212">
        <f t="shared" si="9"/>
        <v>0</v>
      </c>
      <c r="E123" s="213">
        <f t="shared" si="10"/>
        <v>0</v>
      </c>
      <c r="F123" s="214">
        <f t="shared" si="10"/>
        <v>0</v>
      </c>
      <c r="G123" s="215"/>
      <c r="H123" s="216"/>
      <c r="I123" s="215"/>
      <c r="J123" s="216"/>
      <c r="K123" s="215"/>
      <c r="L123" s="216"/>
      <c r="M123" s="215"/>
      <c r="N123" s="216"/>
      <c r="O123" s="215"/>
      <c r="P123" s="216"/>
      <c r="Q123" s="215"/>
      <c r="R123" s="216"/>
      <c r="S123" s="240"/>
      <c r="T123" s="160"/>
      <c r="U123" s="160"/>
      <c r="V123" s="160"/>
      <c r="W123" s="16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s="11" customFormat="1" ht="15.95" customHeight="1" x14ac:dyDescent="0.2">
      <c r="A124" s="425" t="s">
        <v>113</v>
      </c>
      <c r="B124" s="425"/>
      <c r="C124" s="424"/>
      <c r="D124" s="212">
        <f t="shared" si="9"/>
        <v>0</v>
      </c>
      <c r="E124" s="213">
        <f t="shared" si="10"/>
        <v>0</v>
      </c>
      <c r="F124" s="214">
        <f t="shared" si="10"/>
        <v>0</v>
      </c>
      <c r="G124" s="215"/>
      <c r="H124" s="216"/>
      <c r="I124" s="215"/>
      <c r="J124" s="216"/>
      <c r="K124" s="215"/>
      <c r="L124" s="216"/>
      <c r="M124" s="215"/>
      <c r="N124" s="216"/>
      <c r="O124" s="215"/>
      <c r="P124" s="216"/>
      <c r="Q124" s="215"/>
      <c r="R124" s="216"/>
      <c r="S124" s="240"/>
      <c r="T124" s="160"/>
      <c r="U124" s="160"/>
      <c r="V124" s="160"/>
      <c r="W124" s="16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s="11" customFormat="1" ht="15.95" customHeight="1" x14ac:dyDescent="0.2">
      <c r="A125" s="425" t="s">
        <v>114</v>
      </c>
      <c r="B125" s="425"/>
      <c r="C125" s="424"/>
      <c r="D125" s="212">
        <f t="shared" si="9"/>
        <v>0</v>
      </c>
      <c r="E125" s="213">
        <f t="shared" si="10"/>
        <v>0</v>
      </c>
      <c r="F125" s="214">
        <f t="shared" si="10"/>
        <v>0</v>
      </c>
      <c r="G125" s="215"/>
      <c r="H125" s="216"/>
      <c r="I125" s="215"/>
      <c r="J125" s="216"/>
      <c r="K125" s="215"/>
      <c r="L125" s="216"/>
      <c r="M125" s="215"/>
      <c r="N125" s="216"/>
      <c r="O125" s="215"/>
      <c r="P125" s="216"/>
      <c r="Q125" s="215"/>
      <c r="R125" s="216"/>
      <c r="S125" s="240"/>
      <c r="T125" s="160"/>
      <c r="U125" s="160"/>
      <c r="V125" s="160"/>
      <c r="W125" s="16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s="11" customFormat="1" ht="15.95" customHeight="1" x14ac:dyDescent="0.2">
      <c r="A126" s="431" t="s">
        <v>115</v>
      </c>
      <c r="B126" s="431"/>
      <c r="C126" s="432"/>
      <c r="D126" s="223">
        <f t="shared" si="9"/>
        <v>4</v>
      </c>
      <c r="E126" s="224">
        <f t="shared" si="10"/>
        <v>2</v>
      </c>
      <c r="F126" s="225">
        <f t="shared" si="10"/>
        <v>2</v>
      </c>
      <c r="G126" s="215">
        <v>2</v>
      </c>
      <c r="H126" s="216">
        <v>2</v>
      </c>
      <c r="I126" s="215"/>
      <c r="J126" s="216"/>
      <c r="K126" s="215"/>
      <c r="L126" s="216"/>
      <c r="M126" s="215"/>
      <c r="N126" s="216"/>
      <c r="O126" s="215"/>
      <c r="P126" s="216"/>
      <c r="Q126" s="215"/>
      <c r="R126" s="216"/>
      <c r="S126" s="240"/>
      <c r="T126" s="160"/>
      <c r="U126" s="160"/>
      <c r="V126" s="160"/>
      <c r="W126" s="16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s="11" customFormat="1" ht="24.95" customHeight="1" x14ac:dyDescent="0.2">
      <c r="A127" s="431" t="s">
        <v>116</v>
      </c>
      <c r="B127" s="431"/>
      <c r="C127" s="432"/>
      <c r="D127" s="223">
        <f t="shared" si="9"/>
        <v>2</v>
      </c>
      <c r="E127" s="224">
        <f t="shared" si="10"/>
        <v>0</v>
      </c>
      <c r="F127" s="225">
        <f t="shared" si="10"/>
        <v>2</v>
      </c>
      <c r="G127" s="215"/>
      <c r="H127" s="216"/>
      <c r="I127" s="215"/>
      <c r="J127" s="216">
        <v>2</v>
      </c>
      <c r="K127" s="215"/>
      <c r="L127" s="216"/>
      <c r="M127" s="215"/>
      <c r="N127" s="216"/>
      <c r="O127" s="215"/>
      <c r="P127" s="216"/>
      <c r="Q127" s="215"/>
      <c r="R127" s="216"/>
      <c r="S127" s="240"/>
      <c r="T127" s="160"/>
      <c r="U127" s="160"/>
      <c r="V127" s="160"/>
      <c r="W127" s="16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s="11" customFormat="1" ht="15.95" customHeight="1" x14ac:dyDescent="0.2">
      <c r="A128" s="425" t="s">
        <v>117</v>
      </c>
      <c r="B128" s="425"/>
      <c r="C128" s="424"/>
      <c r="D128" s="212">
        <f t="shared" si="9"/>
        <v>5</v>
      </c>
      <c r="E128" s="213">
        <f t="shared" si="10"/>
        <v>2</v>
      </c>
      <c r="F128" s="214">
        <f t="shared" si="10"/>
        <v>3</v>
      </c>
      <c r="G128" s="215">
        <v>2</v>
      </c>
      <c r="H128" s="216">
        <v>1</v>
      </c>
      <c r="I128" s="215"/>
      <c r="J128" s="216">
        <v>2</v>
      </c>
      <c r="K128" s="215"/>
      <c r="L128" s="216"/>
      <c r="M128" s="215"/>
      <c r="N128" s="216"/>
      <c r="O128" s="215"/>
      <c r="P128" s="216"/>
      <c r="Q128" s="215"/>
      <c r="R128" s="216"/>
      <c r="S128" s="240"/>
      <c r="T128" s="160"/>
      <c r="U128" s="160"/>
      <c r="V128" s="160"/>
      <c r="W128" s="16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s="11" customFormat="1" ht="15.95" customHeight="1" x14ac:dyDescent="0.2">
      <c r="A129" s="433" t="s">
        <v>118</v>
      </c>
      <c r="B129" s="433"/>
      <c r="C129" s="434"/>
      <c r="D129" s="226">
        <f t="shared" si="9"/>
        <v>0</v>
      </c>
      <c r="E129" s="227">
        <f t="shared" si="10"/>
        <v>0</v>
      </c>
      <c r="F129" s="228">
        <f t="shared" si="10"/>
        <v>0</v>
      </c>
      <c r="G129" s="229"/>
      <c r="H129" s="230"/>
      <c r="I129" s="229"/>
      <c r="J129" s="230"/>
      <c r="K129" s="229"/>
      <c r="L129" s="230"/>
      <c r="M129" s="229"/>
      <c r="N129" s="230"/>
      <c r="O129" s="229"/>
      <c r="P129" s="230"/>
      <c r="Q129" s="229"/>
      <c r="R129" s="230"/>
      <c r="S129" s="245"/>
      <c r="T129" s="160"/>
      <c r="U129" s="160"/>
      <c r="V129" s="160"/>
      <c r="W129" s="16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s="11" customFormat="1" ht="15.95" customHeight="1" x14ac:dyDescent="0.2">
      <c r="A130" s="438" t="s">
        <v>119</v>
      </c>
      <c r="B130" s="438"/>
      <c r="C130" s="439"/>
      <c r="D130" s="231">
        <f t="shared" si="9"/>
        <v>0</v>
      </c>
      <c r="E130" s="232">
        <f t="shared" si="10"/>
        <v>0</v>
      </c>
      <c r="F130" s="233">
        <f t="shared" si="10"/>
        <v>0</v>
      </c>
      <c r="G130" s="234"/>
      <c r="H130" s="235"/>
      <c r="I130" s="234"/>
      <c r="J130" s="235"/>
      <c r="K130" s="234"/>
      <c r="L130" s="235"/>
      <c r="M130" s="234"/>
      <c r="N130" s="235"/>
      <c r="O130" s="234"/>
      <c r="P130" s="235"/>
      <c r="Q130" s="234"/>
      <c r="R130" s="235"/>
      <c r="S130" s="246"/>
      <c r="T130" s="160"/>
      <c r="U130" s="160"/>
      <c r="V130" s="160"/>
      <c r="W130" s="16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s="11" customFormat="1" ht="30" customHeight="1" x14ac:dyDescent="0.2">
      <c r="A131" s="102" t="s">
        <v>123</v>
      </c>
      <c r="B131" s="102"/>
      <c r="C131" s="102"/>
      <c r="D131" s="102"/>
      <c r="E131" s="102"/>
      <c r="F131" s="102"/>
      <c r="G131" s="102"/>
      <c r="H131" s="177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60"/>
      <c r="U131" s="160"/>
      <c r="V131" s="160"/>
      <c r="W131" s="16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s="11" customFormat="1" ht="34.5" customHeight="1" x14ac:dyDescent="0.2">
      <c r="A132" s="444" t="s">
        <v>42</v>
      </c>
      <c r="B132" s="444"/>
      <c r="C132" s="277" t="s">
        <v>32</v>
      </c>
      <c r="D132" s="277" t="s">
        <v>60</v>
      </c>
      <c r="E132" s="277" t="s">
        <v>124</v>
      </c>
      <c r="F132" s="247"/>
      <c r="G132" s="108"/>
      <c r="H132" s="108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0"/>
      <c r="U132" s="130"/>
      <c r="V132" s="130"/>
      <c r="W132" s="13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s="11" customFormat="1" ht="15.95" customHeight="1" x14ac:dyDescent="0.2">
      <c r="A133" s="445" t="s">
        <v>125</v>
      </c>
      <c r="B133" s="445"/>
      <c r="C133" s="178"/>
      <c r="D133" s="178"/>
      <c r="E133" s="178"/>
      <c r="F133" s="249" t="s">
        <v>126</v>
      </c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250"/>
      <c r="R133" s="250"/>
      <c r="S133" s="250"/>
      <c r="T133" s="21"/>
      <c r="U133" s="21"/>
      <c r="V133" s="21"/>
      <c r="W133" s="21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s="11" customFormat="1" ht="15.95" customHeight="1" x14ac:dyDescent="0.2">
      <c r="A134" s="352" t="s">
        <v>127</v>
      </c>
      <c r="B134" s="352"/>
      <c r="C134" s="179"/>
      <c r="D134" s="179"/>
      <c r="E134" s="179"/>
      <c r="F134" s="249" t="s">
        <v>126</v>
      </c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250"/>
      <c r="R134" s="250"/>
      <c r="S134" s="250"/>
      <c r="T134" s="10"/>
      <c r="U134" s="10"/>
      <c r="V134" s="10"/>
      <c r="W134" s="10"/>
      <c r="X134" s="39" t="str">
        <f>IF(D134&lt;E134," Abandonos es mayor que total egresos","")</f>
        <v/>
      </c>
      <c r="Y134" s="39"/>
      <c r="Z134" s="39"/>
      <c r="AA134" s="39"/>
      <c r="AB134" s="39"/>
      <c r="AC134" s="39"/>
      <c r="AD134" s="40">
        <f>IF(D134&lt;E134,1,0)</f>
        <v>0</v>
      </c>
      <c r="AE134" s="40"/>
      <c r="AF134" s="40"/>
      <c r="AG134" s="40"/>
      <c r="AH134" s="40"/>
      <c r="AI134" s="4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s="11" customFormat="1" ht="15.95" customHeight="1" x14ac:dyDescent="0.2">
      <c r="A135" s="446" t="s">
        <v>128</v>
      </c>
      <c r="B135" s="446"/>
      <c r="C135" s="180"/>
      <c r="D135" s="180"/>
      <c r="E135" s="180"/>
      <c r="F135" s="249" t="s">
        <v>126</v>
      </c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250"/>
      <c r="R135" s="250"/>
      <c r="S135" s="250"/>
      <c r="T135" s="21"/>
      <c r="U135" s="21"/>
      <c r="V135" s="21"/>
      <c r="W135" s="21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s="11" customFormat="1" ht="30" customHeight="1" x14ac:dyDescent="0.2">
      <c r="A136" s="102" t="s">
        <v>129</v>
      </c>
      <c r="B136" s="102"/>
      <c r="C136" s="102"/>
      <c r="D136" s="102"/>
      <c r="E136" s="102"/>
      <c r="F136" s="102"/>
      <c r="G136" s="102"/>
      <c r="H136" s="177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21"/>
      <c r="U136" s="21"/>
      <c r="V136" s="21"/>
      <c r="W136" s="21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s="11" customFormat="1" ht="42" x14ac:dyDescent="0.2">
      <c r="A137" s="444" t="s">
        <v>42</v>
      </c>
      <c r="B137" s="444"/>
      <c r="C137" s="277" t="s">
        <v>32</v>
      </c>
      <c r="D137" s="277" t="s">
        <v>60</v>
      </c>
      <c r="E137" s="277" t="s">
        <v>124</v>
      </c>
      <c r="F137" s="247"/>
      <c r="G137" s="108"/>
      <c r="H137" s="108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21"/>
      <c r="U137" s="21"/>
      <c r="V137" s="21"/>
      <c r="W137" s="21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s="11" customFormat="1" ht="15.95" customHeight="1" x14ac:dyDescent="0.2">
      <c r="A138" s="440" t="s">
        <v>130</v>
      </c>
      <c r="B138" s="440"/>
      <c r="C138" s="178"/>
      <c r="D138" s="178"/>
      <c r="E138" s="178"/>
      <c r="F138" s="249" t="s">
        <v>126</v>
      </c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250"/>
      <c r="R138" s="250"/>
      <c r="S138" s="25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s="11" customFormat="1" ht="15.95" customHeight="1" x14ac:dyDescent="0.2">
      <c r="A139" s="441" t="s">
        <v>131</v>
      </c>
      <c r="B139" s="441"/>
      <c r="C139" s="179"/>
      <c r="D139" s="179"/>
      <c r="E139" s="179"/>
      <c r="F139" s="249" t="s">
        <v>126</v>
      </c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250"/>
      <c r="R139" s="250"/>
      <c r="S139" s="250"/>
      <c r="V139" s="10"/>
      <c r="W139" s="10"/>
      <c r="X139" s="10"/>
      <c r="Y139" s="10"/>
      <c r="Z139" s="10"/>
      <c r="AK139" s="39"/>
      <c r="AL139" s="39"/>
      <c r="AM139" s="39"/>
      <c r="AN139" s="39"/>
    </row>
    <row r="140" spans="1:100" s="11" customFormat="1" ht="24.95" customHeight="1" x14ac:dyDescent="0.2">
      <c r="A140" s="442" t="s">
        <v>132</v>
      </c>
      <c r="B140" s="443"/>
      <c r="C140" s="179"/>
      <c r="D140" s="179"/>
      <c r="E140" s="179"/>
      <c r="F140" s="249" t="s">
        <v>126</v>
      </c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250"/>
      <c r="R140" s="250"/>
      <c r="S140" s="250"/>
      <c r="V140" s="10"/>
      <c r="W140" s="10"/>
      <c r="X140" s="10"/>
      <c r="Y140" s="10"/>
      <c r="Z140" s="10"/>
      <c r="AK140" s="39"/>
      <c r="AL140" s="39"/>
      <c r="AM140" s="39"/>
      <c r="AN140" s="39"/>
    </row>
    <row r="141" spans="1:100" s="11" customFormat="1" ht="15.95" customHeight="1" x14ac:dyDescent="0.2">
      <c r="A141" s="441" t="s">
        <v>133</v>
      </c>
      <c r="B141" s="441"/>
      <c r="C141" s="179"/>
      <c r="D141" s="179"/>
      <c r="E141" s="179"/>
      <c r="F141" s="249" t="s">
        <v>126</v>
      </c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250"/>
      <c r="R141" s="250"/>
      <c r="S141" s="250"/>
      <c r="V141" s="10"/>
      <c r="W141" s="10"/>
      <c r="X141" s="10"/>
      <c r="Y141" s="10"/>
      <c r="Z141" s="10"/>
      <c r="AK141" s="39"/>
      <c r="AL141" s="39"/>
      <c r="AM141" s="39"/>
      <c r="AN141" s="39"/>
    </row>
    <row r="142" spans="1:100" s="11" customFormat="1" ht="15.95" customHeight="1" x14ac:dyDescent="0.2">
      <c r="A142" s="441" t="s">
        <v>134</v>
      </c>
      <c r="B142" s="441"/>
      <c r="C142" s="179"/>
      <c r="D142" s="179"/>
      <c r="E142" s="179"/>
      <c r="F142" s="249" t="s">
        <v>126</v>
      </c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250"/>
      <c r="R142" s="250"/>
      <c r="S142" s="250"/>
      <c r="V142" s="10"/>
      <c r="W142" s="10"/>
      <c r="X142" s="10"/>
      <c r="Y142" s="10"/>
      <c r="Z142" s="10"/>
      <c r="AK142" s="39"/>
      <c r="AL142" s="39"/>
      <c r="AM142" s="39"/>
      <c r="AN142" s="39"/>
    </row>
    <row r="143" spans="1:100" s="11" customFormat="1" ht="15.95" customHeight="1" x14ac:dyDescent="0.2">
      <c r="A143" s="441" t="s">
        <v>135</v>
      </c>
      <c r="B143" s="441"/>
      <c r="C143" s="179"/>
      <c r="D143" s="179"/>
      <c r="E143" s="179"/>
      <c r="F143" s="249" t="s">
        <v>126</v>
      </c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250"/>
      <c r="R143" s="250"/>
      <c r="S143" s="250"/>
      <c r="V143" s="10"/>
      <c r="W143" s="10"/>
      <c r="X143" s="10"/>
      <c r="Y143" s="10"/>
      <c r="Z143" s="10"/>
      <c r="AK143" s="39"/>
      <c r="AL143" s="39"/>
      <c r="AM143" s="39"/>
      <c r="AN143" s="39"/>
    </row>
    <row r="144" spans="1:100" s="11" customFormat="1" ht="24.95" customHeight="1" x14ac:dyDescent="0.2">
      <c r="A144" s="441" t="s">
        <v>136</v>
      </c>
      <c r="B144" s="441"/>
      <c r="C144" s="179"/>
      <c r="D144" s="179"/>
      <c r="E144" s="179"/>
      <c r="F144" s="249" t="s">
        <v>126</v>
      </c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250"/>
      <c r="R144" s="250"/>
      <c r="S144" s="250"/>
      <c r="V144" s="10"/>
      <c r="W144" s="10"/>
      <c r="X144" s="10"/>
      <c r="Y144" s="10"/>
      <c r="Z144" s="10"/>
      <c r="AK144" s="39"/>
      <c r="AL144" s="39"/>
      <c r="AM144" s="39"/>
      <c r="AN144" s="39"/>
    </row>
    <row r="145" spans="1:40" s="11" customFormat="1" ht="15.95" customHeight="1" x14ac:dyDescent="0.2">
      <c r="A145" s="447" t="s">
        <v>137</v>
      </c>
      <c r="B145" s="447"/>
      <c r="C145" s="180"/>
      <c r="D145" s="180"/>
      <c r="E145" s="180"/>
      <c r="F145" s="249" t="s">
        <v>126</v>
      </c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250"/>
      <c r="R145" s="250"/>
      <c r="S145" s="250"/>
      <c r="V145" s="10"/>
      <c r="W145" s="10"/>
      <c r="X145" s="10"/>
      <c r="Y145" s="10"/>
      <c r="Z145" s="10"/>
      <c r="AK145" s="39"/>
      <c r="AL145" s="39"/>
      <c r="AM145" s="39"/>
      <c r="AN145" s="39"/>
    </row>
    <row r="146" spans="1:40" s="11" customFormat="1" ht="30" customHeight="1" x14ac:dyDescent="0.2">
      <c r="A146" s="102" t="s">
        <v>138</v>
      </c>
      <c r="B146" s="102"/>
      <c r="C146" s="102"/>
      <c r="D146" s="102"/>
      <c r="E146" s="102"/>
      <c r="F146" s="102"/>
      <c r="G146" s="102"/>
      <c r="H146" s="190"/>
      <c r="I146" s="190"/>
      <c r="J146" s="190"/>
      <c r="K146" s="190"/>
      <c r="L146" s="190"/>
      <c r="M146" s="252"/>
      <c r="N146" s="190"/>
      <c r="O146" s="190"/>
      <c r="P146" s="190"/>
      <c r="Q146" s="190"/>
      <c r="R146" s="190"/>
      <c r="S146" s="190"/>
      <c r="V146" s="10"/>
      <c r="W146" s="10"/>
      <c r="X146" s="10"/>
      <c r="Y146" s="10"/>
      <c r="Z146" s="10"/>
      <c r="AK146" s="39"/>
      <c r="AL146" s="39"/>
      <c r="AM146" s="39"/>
      <c r="AN146" s="39"/>
    </row>
    <row r="147" spans="1:40" s="11" customFormat="1" x14ac:dyDescent="0.2">
      <c r="A147" s="369" t="s">
        <v>42</v>
      </c>
      <c r="B147" s="370"/>
      <c r="C147" s="450" t="s">
        <v>139</v>
      </c>
      <c r="D147" s="452" t="s">
        <v>140</v>
      </c>
      <c r="E147" s="453"/>
      <c r="F147" s="453"/>
      <c r="G147" s="453"/>
      <c r="H147" s="453"/>
      <c r="I147" s="454"/>
      <c r="J147" s="455" t="s">
        <v>141</v>
      </c>
      <c r="K147" s="455"/>
      <c r="L147" s="190"/>
      <c r="M147" s="190"/>
      <c r="N147" s="252"/>
      <c r="O147" s="190"/>
      <c r="P147" s="190"/>
      <c r="Q147" s="190"/>
      <c r="R147" s="190"/>
      <c r="S147" s="190"/>
      <c r="V147" s="10"/>
      <c r="W147" s="10"/>
      <c r="X147" s="10"/>
      <c r="Y147" s="10"/>
      <c r="Z147" s="10"/>
      <c r="AK147" s="39"/>
      <c r="AL147" s="39"/>
      <c r="AM147" s="39"/>
      <c r="AN147" s="39"/>
    </row>
    <row r="148" spans="1:40" s="11" customFormat="1" x14ac:dyDescent="0.2">
      <c r="A148" s="448"/>
      <c r="B148" s="449"/>
      <c r="C148" s="451"/>
      <c r="D148" s="273" t="s">
        <v>142</v>
      </c>
      <c r="E148" s="256" t="s">
        <v>143</v>
      </c>
      <c r="F148" s="273" t="s">
        <v>43</v>
      </c>
      <c r="G148" s="273" t="s">
        <v>144</v>
      </c>
      <c r="H148" s="273" t="s">
        <v>145</v>
      </c>
      <c r="I148" s="273" t="s">
        <v>146</v>
      </c>
      <c r="J148" s="273" t="s">
        <v>147</v>
      </c>
      <c r="K148" s="273" t="s">
        <v>49</v>
      </c>
      <c r="L148" s="190"/>
      <c r="M148" s="190"/>
      <c r="N148" s="252"/>
      <c r="O148" s="190"/>
      <c r="P148" s="190"/>
      <c r="Q148" s="190"/>
      <c r="R148" s="190"/>
      <c r="S148" s="190"/>
      <c r="V148" s="10"/>
      <c r="W148" s="10"/>
      <c r="X148" s="10"/>
      <c r="Y148" s="10"/>
      <c r="Z148" s="10"/>
      <c r="AK148" s="39"/>
      <c r="AL148" s="39"/>
      <c r="AM148" s="39"/>
      <c r="AN148" s="39"/>
    </row>
    <row r="149" spans="1:40" s="11" customFormat="1" ht="15.95" customHeight="1" x14ac:dyDescent="0.2">
      <c r="A149" s="445" t="s">
        <v>32</v>
      </c>
      <c r="B149" s="445"/>
      <c r="C149" s="220">
        <f>SUM(D149:I149)</f>
        <v>0</v>
      </c>
      <c r="D149" s="178"/>
      <c r="E149" s="178"/>
      <c r="F149" s="178"/>
      <c r="G149" s="178"/>
      <c r="H149" s="178"/>
      <c r="I149" s="178"/>
      <c r="J149" s="178"/>
      <c r="K149" s="178"/>
      <c r="L149" s="32" t="str">
        <f>$W149&amp;" "&amp;$X149&amp;""&amp;$Y149</f>
        <v xml:space="preserve"> </v>
      </c>
      <c r="M149" s="257"/>
      <c r="N149" s="257"/>
      <c r="O149" s="257"/>
      <c r="P149" s="258"/>
      <c r="Q149" s="258"/>
      <c r="R149" s="258"/>
      <c r="S149" s="258"/>
      <c r="T149" s="258"/>
      <c r="U149" s="258"/>
      <c r="V149" s="258"/>
      <c r="W149" s="258"/>
      <c r="X149" s="258"/>
      <c r="Y149" s="39" t="str">
        <f>IF($C149&lt;&gt;($J149+$K149)," El Ingreso según sexo no puede ser diferente que el Total.","")</f>
        <v/>
      </c>
      <c r="Z149" s="10"/>
      <c r="AA149" s="10"/>
      <c r="AB149" s="10"/>
      <c r="AC149" s="40">
        <f>IF($C149&lt;&gt;($J149+$K149),1,0)</f>
        <v>0</v>
      </c>
      <c r="AK149" s="39"/>
      <c r="AL149" s="39"/>
      <c r="AM149" s="39"/>
      <c r="AN149" s="39"/>
    </row>
    <row r="150" spans="1:40" s="11" customFormat="1" ht="15.95" customHeight="1" x14ac:dyDescent="0.2">
      <c r="A150" s="352" t="s">
        <v>40</v>
      </c>
      <c r="B150" s="352"/>
      <c r="C150" s="212">
        <f>SUM(D150:I150)</f>
        <v>0</v>
      </c>
      <c r="D150" s="179"/>
      <c r="E150" s="179"/>
      <c r="F150" s="179"/>
      <c r="G150" s="179"/>
      <c r="H150" s="179"/>
      <c r="I150" s="179"/>
      <c r="J150" s="179"/>
      <c r="K150" s="179"/>
      <c r="L150" s="32" t="str">
        <f>$W150&amp;" "&amp;$X150&amp;""&amp;$Y150</f>
        <v xml:space="preserve"> </v>
      </c>
      <c r="M150" s="257"/>
      <c r="N150" s="257"/>
      <c r="O150" s="257"/>
      <c r="P150" s="258"/>
      <c r="Q150" s="258"/>
      <c r="R150" s="258"/>
      <c r="S150" s="258"/>
      <c r="T150" s="258"/>
      <c r="U150" s="258"/>
      <c r="V150" s="258"/>
      <c r="W150" s="258"/>
      <c r="X150" s="258"/>
      <c r="Y150" s="39" t="str">
        <f>IF($C150&lt;&gt;($J150+$K150)," El Ingreso según sexo no puede ser diferente que el Total.","")</f>
        <v/>
      </c>
      <c r="Z150" s="10"/>
      <c r="AA150" s="10"/>
      <c r="AB150" s="10"/>
      <c r="AC150" s="40">
        <f>IF($C150&lt;&gt;($J150+$K150),1,0)</f>
        <v>0</v>
      </c>
      <c r="AK150" s="39"/>
      <c r="AL150" s="39"/>
      <c r="AM150" s="39"/>
      <c r="AN150" s="39"/>
    </row>
    <row r="151" spans="1:40" s="11" customFormat="1" ht="15.95" customHeight="1" x14ac:dyDescent="0.2">
      <c r="A151" s="446" t="s">
        <v>122</v>
      </c>
      <c r="B151" s="446"/>
      <c r="C151" s="259">
        <f>SUM(D151:I151)</f>
        <v>0</v>
      </c>
      <c r="D151" s="180"/>
      <c r="E151" s="180"/>
      <c r="F151" s="180"/>
      <c r="G151" s="180"/>
      <c r="H151" s="180"/>
      <c r="I151" s="180"/>
      <c r="J151" s="180"/>
      <c r="K151" s="180"/>
      <c r="L151" s="32" t="str">
        <f>$W151&amp;" "&amp;$X151&amp;""&amp;$Y151</f>
        <v xml:space="preserve"> </v>
      </c>
      <c r="M151" s="257"/>
      <c r="N151" s="257"/>
      <c r="O151" s="257"/>
      <c r="P151" s="258"/>
      <c r="Q151" s="258"/>
      <c r="R151" s="258"/>
      <c r="S151" s="258"/>
      <c r="T151" s="258"/>
      <c r="U151" s="258"/>
      <c r="V151" s="258"/>
      <c r="W151" s="258"/>
      <c r="X151" s="258"/>
      <c r="Y151" s="39" t="str">
        <f>IF($C151&lt;&gt;($J151+$K151)," El Ingreso según sexo no puede ser diferente que el Total.","")</f>
        <v/>
      </c>
      <c r="Z151" s="10"/>
      <c r="AA151" s="10"/>
      <c r="AB151" s="10"/>
      <c r="AC151" s="40">
        <f>IF($C151&lt;&gt;($J151+$K151),1,0)</f>
        <v>0</v>
      </c>
      <c r="AK151" s="39"/>
      <c r="AL151" s="39"/>
      <c r="AM151" s="39"/>
      <c r="AN151" s="39"/>
    </row>
    <row r="152" spans="1:40" s="11" customFormat="1" x14ac:dyDescent="0.2">
      <c r="A152" s="260"/>
      <c r="M152" s="4"/>
      <c r="V152" s="10"/>
      <c r="W152" s="10"/>
      <c r="X152" s="10"/>
      <c r="Y152" s="10"/>
      <c r="Z152" s="10"/>
      <c r="AK152" s="39"/>
      <c r="AL152" s="39"/>
      <c r="AM152" s="39"/>
      <c r="AN152" s="39"/>
    </row>
    <row r="153" spans="1:40" s="11" customFormat="1" x14ac:dyDescent="0.2">
      <c r="A153" s="260"/>
      <c r="M153" s="4"/>
      <c r="V153" s="10"/>
      <c r="W153" s="10"/>
      <c r="X153" s="10"/>
      <c r="Y153" s="10"/>
      <c r="Z153" s="10"/>
      <c r="AK153" s="39"/>
      <c r="AL153" s="39"/>
      <c r="AM153" s="39"/>
      <c r="AN153" s="39"/>
    </row>
    <row r="154" spans="1:40" s="11" customFormat="1" x14ac:dyDescent="0.2">
      <c r="A154" s="260"/>
      <c r="M154" s="4"/>
      <c r="V154" s="10"/>
      <c r="W154" s="10"/>
      <c r="X154" s="10"/>
      <c r="Y154" s="10"/>
      <c r="Z154" s="10"/>
      <c r="AK154" s="39"/>
      <c r="AL154" s="39"/>
      <c r="AM154" s="39"/>
      <c r="AN154" s="39"/>
    </row>
    <row r="155" spans="1:40" s="11" customFormat="1" x14ac:dyDescent="0.2">
      <c r="A155" s="260"/>
      <c r="M155" s="4"/>
      <c r="V155" s="10"/>
      <c r="W155" s="10"/>
      <c r="X155" s="10"/>
      <c r="Y155" s="10"/>
      <c r="Z155" s="10"/>
      <c r="AK155" s="39"/>
      <c r="AL155" s="39"/>
      <c r="AM155" s="39"/>
      <c r="AN155" s="39"/>
    </row>
    <row r="156" spans="1:40" s="11" customFormat="1" x14ac:dyDescent="0.2">
      <c r="A156" s="260"/>
      <c r="M156" s="4"/>
      <c r="V156" s="10"/>
      <c r="W156" s="10"/>
      <c r="X156" s="10"/>
      <c r="Y156" s="10"/>
      <c r="Z156" s="10"/>
      <c r="AK156" s="39"/>
      <c r="AL156" s="39"/>
      <c r="AM156" s="39"/>
      <c r="AN156" s="39"/>
    </row>
    <row r="157" spans="1:40" s="11" customFormat="1" x14ac:dyDescent="0.2">
      <c r="A157" s="260"/>
      <c r="M157" s="4"/>
      <c r="V157" s="10"/>
      <c r="W157" s="10"/>
      <c r="X157" s="10"/>
      <c r="Y157" s="10"/>
      <c r="Z157" s="10"/>
      <c r="AK157" s="39"/>
      <c r="AL157" s="39"/>
      <c r="AM157" s="39"/>
      <c r="AN157" s="39"/>
    </row>
    <row r="158" spans="1:40" s="11" customFormat="1" x14ac:dyDescent="0.2">
      <c r="A158" s="260"/>
      <c r="M158" s="4"/>
      <c r="V158" s="10"/>
      <c r="W158" s="10"/>
      <c r="X158" s="10"/>
      <c r="Y158" s="10"/>
      <c r="Z158" s="10"/>
      <c r="AK158" s="39"/>
      <c r="AL158" s="39"/>
      <c r="AM158" s="39"/>
      <c r="AN158" s="39"/>
    </row>
    <row r="159" spans="1:40" s="11" customFormat="1" x14ac:dyDescent="0.2">
      <c r="A159" s="260"/>
      <c r="M159" s="4"/>
      <c r="V159" s="10"/>
      <c r="W159" s="10"/>
      <c r="X159" s="10"/>
      <c r="Y159" s="10"/>
      <c r="Z159" s="10"/>
      <c r="AK159" s="39"/>
      <c r="AL159" s="39"/>
      <c r="AM159" s="39"/>
      <c r="AN159" s="39"/>
    </row>
    <row r="160" spans="1:40" s="11" customFormat="1" x14ac:dyDescent="0.2">
      <c r="A160" s="260"/>
      <c r="M160" s="4"/>
      <c r="V160" s="10"/>
      <c r="W160" s="10"/>
      <c r="X160" s="10"/>
      <c r="Y160" s="10"/>
      <c r="Z160" s="10"/>
      <c r="AK160" s="39"/>
      <c r="AL160" s="39"/>
      <c r="AM160" s="39"/>
      <c r="AN160" s="39"/>
    </row>
    <row r="161" spans="1:40" s="11" customFormat="1" x14ac:dyDescent="0.2">
      <c r="A161" s="260"/>
      <c r="M161" s="4"/>
      <c r="V161" s="10"/>
      <c r="W161" s="10"/>
      <c r="X161" s="10"/>
      <c r="Y161" s="10"/>
      <c r="Z161" s="10"/>
      <c r="AK161" s="39"/>
      <c r="AL161" s="39"/>
      <c r="AM161" s="39"/>
      <c r="AN161" s="39"/>
    </row>
    <row r="162" spans="1:40" s="11" customFormat="1" x14ac:dyDescent="0.2">
      <c r="A162" s="260"/>
      <c r="M162" s="4"/>
      <c r="V162" s="10"/>
      <c r="W162" s="10"/>
      <c r="X162" s="10"/>
      <c r="Y162" s="10"/>
      <c r="Z162" s="10"/>
      <c r="AK162" s="39"/>
      <c r="AL162" s="39"/>
      <c r="AM162" s="39"/>
      <c r="AN162" s="39"/>
    </row>
    <row r="163" spans="1:40" s="11" customFormat="1" x14ac:dyDescent="0.2">
      <c r="A163" s="260"/>
      <c r="M163" s="4"/>
      <c r="V163" s="10"/>
      <c r="W163" s="10"/>
      <c r="X163" s="10"/>
      <c r="Y163" s="10"/>
      <c r="Z163" s="10"/>
      <c r="AK163" s="39"/>
      <c r="AL163" s="39"/>
      <c r="AM163" s="39"/>
      <c r="AN163" s="39"/>
    </row>
    <row r="164" spans="1:40" s="11" customFormat="1" x14ac:dyDescent="0.2">
      <c r="A164" s="260"/>
      <c r="M164" s="4"/>
      <c r="V164" s="10"/>
      <c r="W164" s="10"/>
      <c r="X164" s="10"/>
      <c r="Y164" s="10"/>
      <c r="Z164" s="10"/>
      <c r="AK164" s="39"/>
      <c r="AL164" s="39"/>
      <c r="AM164" s="39"/>
      <c r="AN164" s="39"/>
    </row>
    <row r="165" spans="1:40" s="11" customFormat="1" x14ac:dyDescent="0.2">
      <c r="A165" s="260"/>
      <c r="M165" s="4"/>
      <c r="V165" s="10"/>
      <c r="W165" s="10"/>
      <c r="X165" s="10"/>
      <c r="Y165" s="10"/>
      <c r="Z165" s="10"/>
      <c r="AK165" s="39"/>
      <c r="AL165" s="39"/>
      <c r="AM165" s="39"/>
      <c r="AN165" s="39"/>
    </row>
    <row r="166" spans="1:40" s="11" customFormat="1" x14ac:dyDescent="0.2">
      <c r="A166" s="260"/>
      <c r="M166" s="4"/>
      <c r="V166" s="10"/>
      <c r="W166" s="10"/>
      <c r="X166" s="10"/>
      <c r="Y166" s="10"/>
      <c r="Z166" s="10"/>
      <c r="AK166" s="39"/>
      <c r="AL166" s="39"/>
      <c r="AM166" s="39"/>
      <c r="AN166" s="39"/>
    </row>
    <row r="167" spans="1:40" s="11" customFormat="1" x14ac:dyDescent="0.2">
      <c r="A167" s="260"/>
      <c r="M167" s="4"/>
      <c r="V167" s="10"/>
      <c r="W167" s="10"/>
      <c r="X167" s="10"/>
      <c r="Y167" s="10"/>
      <c r="Z167" s="10"/>
      <c r="AK167" s="39"/>
      <c r="AL167" s="39"/>
      <c r="AM167" s="39"/>
      <c r="AN167" s="39"/>
    </row>
    <row r="168" spans="1:40" s="11" customFormat="1" x14ac:dyDescent="0.2">
      <c r="A168" s="260"/>
      <c r="M168" s="4"/>
      <c r="V168" s="10"/>
      <c r="W168" s="10"/>
      <c r="X168" s="10"/>
      <c r="Y168" s="10"/>
      <c r="Z168" s="10"/>
      <c r="AK168" s="39"/>
      <c r="AL168" s="39"/>
      <c r="AM168" s="39"/>
      <c r="AN168" s="39"/>
    </row>
    <row r="169" spans="1:40" s="11" customFormat="1" x14ac:dyDescent="0.2">
      <c r="A169" s="260"/>
      <c r="M169" s="4"/>
      <c r="V169" s="10"/>
      <c r="W169" s="10"/>
      <c r="X169" s="10"/>
      <c r="Y169" s="10"/>
      <c r="Z169" s="10"/>
      <c r="AK169" s="39"/>
      <c r="AL169" s="39"/>
      <c r="AM169" s="39"/>
      <c r="AN169" s="39"/>
    </row>
    <row r="170" spans="1:40" s="11" customFormat="1" x14ac:dyDescent="0.2">
      <c r="A170" s="260"/>
      <c r="M170" s="4"/>
      <c r="V170" s="10"/>
      <c r="W170" s="10"/>
      <c r="X170" s="10"/>
      <c r="Y170" s="10"/>
      <c r="Z170" s="10"/>
      <c r="AK170" s="39"/>
      <c r="AL170" s="39"/>
      <c r="AM170" s="39"/>
      <c r="AN170" s="39"/>
    </row>
    <row r="171" spans="1:40" s="11" customFormat="1" x14ac:dyDescent="0.2">
      <c r="A171" s="260"/>
      <c r="M171" s="4"/>
      <c r="V171" s="10"/>
      <c r="W171" s="10"/>
      <c r="X171" s="10"/>
      <c r="Y171" s="10"/>
      <c r="Z171" s="10"/>
      <c r="AK171" s="39"/>
      <c r="AL171" s="39"/>
      <c r="AM171" s="39"/>
      <c r="AN171" s="39"/>
    </row>
    <row r="172" spans="1:40" s="11" customFormat="1" x14ac:dyDescent="0.2">
      <c r="A172" s="260"/>
      <c r="M172" s="4"/>
      <c r="V172" s="10"/>
      <c r="W172" s="10"/>
      <c r="X172" s="10"/>
      <c r="Y172" s="10"/>
      <c r="Z172" s="10"/>
      <c r="AK172" s="39"/>
      <c r="AL172" s="39"/>
      <c r="AM172" s="39"/>
      <c r="AN172" s="39"/>
    </row>
    <row r="173" spans="1:40" s="11" customFormat="1" x14ac:dyDescent="0.2">
      <c r="A173" s="260"/>
      <c r="M173" s="4"/>
      <c r="V173" s="10"/>
      <c r="W173" s="10"/>
      <c r="X173" s="10"/>
      <c r="Y173" s="10"/>
      <c r="Z173" s="10"/>
      <c r="AK173" s="39"/>
      <c r="AL173" s="39"/>
      <c r="AM173" s="39"/>
      <c r="AN173" s="39"/>
    </row>
    <row r="174" spans="1:40" s="11" customFormat="1" x14ac:dyDescent="0.2">
      <c r="A174" s="260"/>
      <c r="M174" s="4"/>
      <c r="V174" s="10"/>
      <c r="W174" s="10"/>
      <c r="X174" s="10"/>
      <c r="Y174" s="10"/>
      <c r="Z174" s="10"/>
      <c r="AK174" s="39"/>
      <c r="AL174" s="39"/>
      <c r="AM174" s="39"/>
      <c r="AN174" s="39"/>
    </row>
    <row r="175" spans="1:40" s="11" customFormat="1" x14ac:dyDescent="0.2">
      <c r="A175" s="260"/>
      <c r="M175" s="4"/>
      <c r="V175" s="10"/>
      <c r="W175" s="10"/>
      <c r="X175" s="10"/>
      <c r="Y175" s="10"/>
      <c r="Z175" s="10"/>
      <c r="AK175" s="39"/>
      <c r="AL175" s="39"/>
      <c r="AM175" s="39"/>
      <c r="AN175" s="39"/>
    </row>
    <row r="176" spans="1:40" s="11" customFormat="1" x14ac:dyDescent="0.2">
      <c r="A176" s="260"/>
      <c r="M176" s="4"/>
      <c r="V176" s="10"/>
      <c r="W176" s="10"/>
      <c r="X176" s="10"/>
      <c r="Y176" s="10"/>
      <c r="Z176" s="10"/>
      <c r="AK176" s="39"/>
      <c r="AL176" s="39"/>
      <c r="AM176" s="39"/>
      <c r="AN176" s="39"/>
    </row>
    <row r="177" spans="1:40" s="11" customFormat="1" x14ac:dyDescent="0.2">
      <c r="A177" s="260"/>
      <c r="M177" s="4"/>
      <c r="V177" s="10"/>
      <c r="W177" s="10"/>
      <c r="X177" s="10"/>
      <c r="Y177" s="10"/>
      <c r="Z177" s="10"/>
      <c r="AK177" s="39"/>
      <c r="AL177" s="39"/>
      <c r="AM177" s="39"/>
      <c r="AN177" s="39"/>
    </row>
    <row r="178" spans="1:40" s="11" customFormat="1" x14ac:dyDescent="0.2">
      <c r="A178" s="260"/>
      <c r="M178" s="4"/>
      <c r="V178" s="10"/>
      <c r="W178" s="10"/>
      <c r="X178" s="10"/>
      <c r="Y178" s="10"/>
      <c r="Z178" s="10"/>
      <c r="AK178" s="39"/>
      <c r="AL178" s="39"/>
      <c r="AM178" s="39"/>
      <c r="AN178" s="39"/>
    </row>
    <row r="179" spans="1:40" s="11" customFormat="1" x14ac:dyDescent="0.2">
      <c r="A179" s="260"/>
      <c r="M179" s="4"/>
      <c r="V179" s="10"/>
      <c r="W179" s="10"/>
      <c r="X179" s="10"/>
      <c r="Y179" s="10"/>
      <c r="Z179" s="10"/>
      <c r="AK179" s="39"/>
      <c r="AL179" s="39"/>
      <c r="AM179" s="39"/>
      <c r="AN179" s="39"/>
    </row>
    <row r="180" spans="1:40" s="11" customFormat="1" x14ac:dyDescent="0.2">
      <c r="A180" s="260"/>
      <c r="M180" s="4"/>
      <c r="V180" s="10"/>
      <c r="W180" s="10"/>
      <c r="X180" s="10"/>
      <c r="Y180" s="10"/>
      <c r="Z180" s="10"/>
      <c r="AK180" s="39"/>
      <c r="AL180" s="39"/>
      <c r="AM180" s="39"/>
      <c r="AN180" s="39"/>
    </row>
    <row r="181" spans="1:40" s="11" customFormat="1" x14ac:dyDescent="0.2">
      <c r="A181" s="260"/>
      <c r="M181" s="4"/>
      <c r="V181" s="10"/>
      <c r="W181" s="10"/>
      <c r="X181" s="10"/>
      <c r="Y181" s="10"/>
      <c r="Z181" s="10"/>
      <c r="AK181" s="39"/>
      <c r="AL181" s="39"/>
      <c r="AM181" s="39"/>
      <c r="AN181" s="39"/>
    </row>
    <row r="182" spans="1:40" s="11" customFormat="1" x14ac:dyDescent="0.2">
      <c r="A182" s="260"/>
      <c r="M182" s="4"/>
      <c r="V182" s="10"/>
      <c r="W182" s="10"/>
      <c r="X182" s="10"/>
      <c r="Y182" s="10"/>
      <c r="Z182" s="10"/>
      <c r="AK182" s="39"/>
      <c r="AL182" s="39"/>
      <c r="AM182" s="39"/>
      <c r="AN182" s="39"/>
    </row>
    <row r="183" spans="1:40" s="11" customFormat="1" x14ac:dyDescent="0.2">
      <c r="A183" s="260"/>
      <c r="M183" s="4"/>
      <c r="V183" s="10"/>
      <c r="W183" s="10"/>
      <c r="X183" s="10"/>
      <c r="Y183" s="10"/>
      <c r="Z183" s="10"/>
      <c r="AK183" s="39"/>
      <c r="AL183" s="39"/>
      <c r="AM183" s="39"/>
      <c r="AN183" s="39"/>
    </row>
    <row r="184" spans="1:40" s="11" customFormat="1" x14ac:dyDescent="0.2">
      <c r="A184" s="260"/>
      <c r="M184" s="4"/>
      <c r="V184" s="10"/>
      <c r="W184" s="10"/>
      <c r="X184" s="10"/>
      <c r="Y184" s="10"/>
      <c r="Z184" s="10"/>
      <c r="AK184" s="39"/>
      <c r="AL184" s="39"/>
      <c r="AM184" s="39"/>
      <c r="AN184" s="39"/>
    </row>
    <row r="185" spans="1:40" s="11" customFormat="1" x14ac:dyDescent="0.2">
      <c r="A185" s="260"/>
      <c r="M185" s="4"/>
      <c r="V185" s="10"/>
      <c r="W185" s="10"/>
      <c r="X185" s="10"/>
      <c r="Y185" s="10"/>
      <c r="Z185" s="10"/>
      <c r="AK185" s="39"/>
      <c r="AL185" s="39"/>
      <c r="AM185" s="39"/>
      <c r="AN185" s="39"/>
    </row>
    <row r="186" spans="1:40" s="11" customFormat="1" x14ac:dyDescent="0.2">
      <c r="A186" s="260"/>
      <c r="M186" s="4"/>
      <c r="V186" s="10"/>
      <c r="W186" s="10"/>
      <c r="X186" s="10"/>
      <c r="Y186" s="10"/>
      <c r="Z186" s="10"/>
      <c r="AK186" s="39"/>
      <c r="AL186" s="39"/>
      <c r="AM186" s="39"/>
      <c r="AN186" s="39"/>
    </row>
    <row r="187" spans="1:40" s="11" customFormat="1" x14ac:dyDescent="0.2">
      <c r="A187" s="260"/>
      <c r="M187" s="4"/>
      <c r="V187" s="10"/>
      <c r="W187" s="10"/>
      <c r="X187" s="10"/>
      <c r="Y187" s="10"/>
      <c r="Z187" s="10"/>
      <c r="AK187" s="39"/>
      <c r="AL187" s="39"/>
      <c r="AM187" s="39"/>
      <c r="AN187" s="39"/>
    </row>
    <row r="188" spans="1:40" s="11" customFormat="1" x14ac:dyDescent="0.2">
      <c r="A188" s="260"/>
      <c r="M188" s="4"/>
      <c r="V188" s="10"/>
      <c r="W188" s="10"/>
      <c r="X188" s="10"/>
      <c r="Y188" s="10"/>
      <c r="Z188" s="10"/>
      <c r="AK188" s="39"/>
      <c r="AL188" s="39"/>
      <c r="AM188" s="39"/>
      <c r="AN188" s="39"/>
    </row>
    <row r="189" spans="1:40" s="11" customFormat="1" x14ac:dyDescent="0.2">
      <c r="A189" s="260"/>
      <c r="M189" s="4"/>
      <c r="V189" s="10"/>
      <c r="W189" s="10"/>
      <c r="X189" s="10"/>
      <c r="Y189" s="10"/>
      <c r="Z189" s="10"/>
      <c r="AK189" s="39"/>
      <c r="AL189" s="39"/>
      <c r="AM189" s="39"/>
      <c r="AN189" s="39"/>
    </row>
    <row r="190" spans="1:40" s="11" customFormat="1" x14ac:dyDescent="0.2">
      <c r="A190" s="260"/>
      <c r="M190" s="4"/>
      <c r="V190" s="10"/>
      <c r="W190" s="10"/>
      <c r="X190" s="10"/>
      <c r="Y190" s="10"/>
      <c r="Z190" s="10"/>
      <c r="AK190" s="39"/>
      <c r="AL190" s="39"/>
      <c r="AM190" s="39"/>
      <c r="AN190" s="39"/>
    </row>
    <row r="191" spans="1:40" s="11" customFormat="1" x14ac:dyDescent="0.2">
      <c r="A191" s="260"/>
      <c r="M191" s="4"/>
      <c r="V191" s="10"/>
      <c r="W191" s="10"/>
      <c r="X191" s="10"/>
      <c r="Y191" s="10"/>
      <c r="Z191" s="10"/>
      <c r="AK191" s="39"/>
      <c r="AL191" s="39"/>
      <c r="AM191" s="39"/>
      <c r="AN191" s="39"/>
    </row>
    <row r="192" spans="1:40" s="11" customFormat="1" x14ac:dyDescent="0.2">
      <c r="A192" s="260"/>
      <c r="M192" s="4"/>
      <c r="V192" s="10"/>
      <c r="W192" s="10"/>
      <c r="X192" s="10"/>
      <c r="Y192" s="10"/>
      <c r="Z192" s="10"/>
      <c r="AK192" s="39"/>
      <c r="AL192" s="39"/>
      <c r="AM192" s="39"/>
      <c r="AN192" s="39"/>
    </row>
    <row r="193" spans="1:40" s="11" customFormat="1" x14ac:dyDescent="0.2">
      <c r="A193" s="260"/>
      <c r="M193" s="4"/>
      <c r="V193" s="10"/>
      <c r="W193" s="10"/>
      <c r="X193" s="10"/>
      <c r="Y193" s="10"/>
      <c r="Z193" s="10"/>
      <c r="AK193" s="39"/>
      <c r="AL193" s="39"/>
      <c r="AM193" s="39"/>
      <c r="AN193" s="39"/>
    </row>
    <row r="194" spans="1:40" s="11" customFormat="1" x14ac:dyDescent="0.2">
      <c r="A194" s="260"/>
      <c r="M194" s="4"/>
      <c r="V194" s="10"/>
      <c r="W194" s="10"/>
      <c r="X194" s="10"/>
      <c r="Y194" s="10"/>
      <c r="Z194" s="10"/>
      <c r="AK194" s="39"/>
      <c r="AL194" s="39"/>
      <c r="AM194" s="39"/>
      <c r="AN194" s="39"/>
    </row>
    <row r="195" spans="1:40" s="11" customFormat="1" x14ac:dyDescent="0.2">
      <c r="A195" s="260"/>
      <c r="M195" s="4"/>
      <c r="V195" s="10"/>
      <c r="W195" s="10"/>
      <c r="X195" s="10"/>
      <c r="Y195" s="10"/>
      <c r="Z195" s="10"/>
      <c r="AK195" s="39"/>
      <c r="AL195" s="39"/>
      <c r="AM195" s="39"/>
      <c r="AN195" s="39"/>
    </row>
    <row r="196" spans="1:40" s="11" customFormat="1" x14ac:dyDescent="0.2">
      <c r="A196" s="260"/>
      <c r="M196" s="4"/>
      <c r="V196" s="10"/>
      <c r="W196" s="10"/>
      <c r="X196" s="10"/>
      <c r="Y196" s="10"/>
      <c r="Z196" s="10"/>
      <c r="AK196" s="39"/>
      <c r="AL196" s="39"/>
      <c r="AM196" s="39"/>
      <c r="AN196" s="39"/>
    </row>
    <row r="197" spans="1:40" s="11" customFormat="1" x14ac:dyDescent="0.2">
      <c r="A197" s="260"/>
      <c r="M197" s="4"/>
      <c r="V197" s="10"/>
      <c r="W197" s="10"/>
      <c r="X197" s="10"/>
      <c r="Y197" s="10"/>
      <c r="Z197" s="10"/>
      <c r="AK197" s="39"/>
      <c r="AL197" s="39"/>
      <c r="AM197" s="39"/>
      <c r="AN197" s="39"/>
    </row>
    <row r="198" spans="1:40" s="11" customFormat="1" x14ac:dyDescent="0.2">
      <c r="A198" s="260"/>
      <c r="M198" s="4"/>
      <c r="V198" s="10"/>
      <c r="W198" s="10"/>
      <c r="X198" s="10"/>
      <c r="Y198" s="10"/>
      <c r="Z198" s="10"/>
      <c r="AK198" s="39"/>
      <c r="AL198" s="39"/>
      <c r="AM198" s="39"/>
      <c r="AN198" s="39"/>
    </row>
    <row r="199" spans="1:40" s="11" customFormat="1" x14ac:dyDescent="0.2">
      <c r="A199" s="260"/>
      <c r="M199" s="4"/>
      <c r="V199" s="10"/>
      <c r="W199" s="10"/>
      <c r="X199" s="10"/>
      <c r="Y199" s="10"/>
      <c r="Z199" s="10"/>
      <c r="AK199" s="39"/>
      <c r="AL199" s="39"/>
      <c r="AM199" s="39"/>
      <c r="AN199" s="39"/>
    </row>
    <row r="200" spans="1:40" s="11" customFormat="1" x14ac:dyDescent="0.2">
      <c r="A200" s="260"/>
      <c r="M200" s="4"/>
      <c r="V200" s="10"/>
      <c r="W200" s="10"/>
      <c r="X200" s="10"/>
      <c r="Y200" s="10"/>
      <c r="Z200" s="10"/>
      <c r="AK200" s="39"/>
      <c r="AL200" s="39"/>
      <c r="AM200" s="39"/>
      <c r="AN200" s="39"/>
    </row>
    <row r="201" spans="1:40" s="11" customFormat="1" x14ac:dyDescent="0.2">
      <c r="A201" s="260"/>
      <c r="M201" s="4"/>
      <c r="V201" s="10"/>
      <c r="W201" s="10"/>
      <c r="X201" s="10"/>
      <c r="Y201" s="10"/>
      <c r="Z201" s="10"/>
      <c r="AK201" s="39"/>
      <c r="AL201" s="39"/>
      <c r="AM201" s="39"/>
      <c r="AN201" s="39"/>
    </row>
    <row r="202" spans="1:40" s="11" customFormat="1" x14ac:dyDescent="0.2">
      <c r="A202" s="260"/>
      <c r="M202" s="4"/>
      <c r="V202" s="10"/>
      <c r="W202" s="10"/>
      <c r="X202" s="10"/>
      <c r="Y202" s="10"/>
      <c r="Z202" s="10"/>
      <c r="AK202" s="39"/>
      <c r="AL202" s="39"/>
      <c r="AM202" s="39"/>
      <c r="AN202" s="39"/>
    </row>
    <row r="203" spans="1:40" s="11" customFormat="1" x14ac:dyDescent="0.2">
      <c r="A203" s="261">
        <f>SUM(A10:U134)</f>
        <v>136</v>
      </c>
      <c r="M203" s="4"/>
      <c r="V203" s="10"/>
      <c r="W203" s="10"/>
      <c r="X203" s="10"/>
      <c r="Y203" s="10"/>
      <c r="Z203" s="10"/>
      <c r="AK203" s="39"/>
      <c r="AL203" s="39"/>
      <c r="AM203" s="39"/>
      <c r="AN203" s="39"/>
    </row>
    <row r="204" spans="1:40" s="40" customFormat="1" x14ac:dyDescent="0.2">
      <c r="A204" s="262"/>
      <c r="M204" s="263"/>
      <c r="AD204" s="264">
        <f>SUM(AD1:AI203)</f>
        <v>0</v>
      </c>
    </row>
    <row r="205" spans="1:40" s="11" customFormat="1" x14ac:dyDescent="0.2">
      <c r="A205" s="260"/>
      <c r="M205" s="4"/>
      <c r="V205" s="10"/>
      <c r="W205" s="10"/>
      <c r="X205" s="10"/>
      <c r="Y205" s="10"/>
      <c r="Z205" s="10"/>
      <c r="AK205" s="39"/>
      <c r="AL205" s="39"/>
      <c r="AM205" s="39"/>
      <c r="AN205" s="39"/>
    </row>
    <row r="206" spans="1:40" s="11" customFormat="1" x14ac:dyDescent="0.2">
      <c r="A206" s="260"/>
      <c r="M206" s="4"/>
      <c r="V206" s="10"/>
      <c r="W206" s="10"/>
      <c r="X206" s="10"/>
      <c r="Y206" s="10"/>
      <c r="Z206" s="10"/>
      <c r="AK206" s="39"/>
      <c r="AL206" s="39"/>
      <c r="AM206" s="39"/>
      <c r="AN206" s="39"/>
    </row>
    <row r="207" spans="1:40" s="11" customFormat="1" x14ac:dyDescent="0.2">
      <c r="A207" s="260"/>
      <c r="M207" s="4"/>
      <c r="V207" s="10"/>
      <c r="W207" s="10"/>
      <c r="X207" s="10"/>
      <c r="Y207" s="10"/>
      <c r="Z207" s="10"/>
      <c r="AK207" s="39"/>
      <c r="AL207" s="39"/>
      <c r="AM207" s="39"/>
      <c r="AN207" s="39"/>
    </row>
    <row r="208" spans="1:40" s="11" customFormat="1" x14ac:dyDescent="0.2">
      <c r="A208" s="260"/>
      <c r="M208" s="4"/>
      <c r="V208" s="10"/>
      <c r="W208" s="10"/>
      <c r="X208" s="10"/>
      <c r="Y208" s="10"/>
      <c r="Z208" s="10"/>
      <c r="AK208" s="39"/>
      <c r="AL208" s="39"/>
      <c r="AM208" s="39"/>
      <c r="AN208" s="39"/>
    </row>
    <row r="209" spans="1:40" s="11" customFormat="1" x14ac:dyDescent="0.2">
      <c r="A209" s="260"/>
      <c r="M209" s="4"/>
      <c r="V209" s="10"/>
      <c r="W209" s="10"/>
      <c r="X209" s="10"/>
      <c r="Y209" s="10"/>
      <c r="Z209" s="10"/>
      <c r="AK209" s="39"/>
      <c r="AL209" s="39"/>
      <c r="AM209" s="39"/>
      <c r="AN209" s="39"/>
    </row>
    <row r="210" spans="1:40" s="11" customFormat="1" x14ac:dyDescent="0.2">
      <c r="A210" s="260"/>
      <c r="M210" s="4"/>
      <c r="V210" s="10"/>
      <c r="W210" s="10"/>
      <c r="X210" s="10"/>
      <c r="Y210" s="10"/>
      <c r="Z210" s="10"/>
      <c r="AK210" s="39"/>
      <c r="AL210" s="39"/>
      <c r="AM210" s="39"/>
      <c r="AN210" s="39"/>
    </row>
    <row r="211" spans="1:40" s="11" customFormat="1" x14ac:dyDescent="0.2">
      <c r="A211" s="260"/>
      <c r="M211" s="4"/>
      <c r="V211" s="10"/>
      <c r="W211" s="10"/>
      <c r="X211" s="10"/>
      <c r="Y211" s="10"/>
      <c r="Z211" s="10"/>
      <c r="AK211" s="39"/>
      <c r="AL211" s="39"/>
      <c r="AM211" s="39"/>
      <c r="AN211" s="39"/>
    </row>
    <row r="212" spans="1:40" s="11" customFormat="1" x14ac:dyDescent="0.2">
      <c r="A212" s="260"/>
      <c r="M212" s="4"/>
      <c r="V212" s="10"/>
      <c r="W212" s="10"/>
      <c r="X212" s="10"/>
      <c r="Y212" s="10"/>
      <c r="Z212" s="10"/>
      <c r="AK212" s="39"/>
      <c r="AL212" s="39"/>
      <c r="AM212" s="39"/>
      <c r="AN212" s="39"/>
    </row>
    <row r="213" spans="1:40" s="11" customFormat="1" x14ac:dyDescent="0.2">
      <c r="A213" s="260"/>
      <c r="M213" s="4"/>
      <c r="V213" s="10"/>
      <c r="W213" s="10"/>
      <c r="X213" s="10"/>
      <c r="Y213" s="10"/>
      <c r="Z213" s="10"/>
      <c r="AK213" s="39"/>
      <c r="AL213" s="39"/>
      <c r="AM213" s="39"/>
      <c r="AN213" s="39"/>
    </row>
    <row r="214" spans="1:40" s="11" customFormat="1" x14ac:dyDescent="0.2">
      <c r="A214" s="260"/>
      <c r="M214" s="4"/>
      <c r="V214" s="10"/>
      <c r="W214" s="10"/>
      <c r="X214" s="10"/>
      <c r="Y214" s="10"/>
      <c r="Z214" s="10"/>
      <c r="AK214" s="39"/>
      <c r="AL214" s="39"/>
      <c r="AM214" s="39"/>
      <c r="AN214" s="39"/>
    </row>
    <row r="215" spans="1:40" s="11" customFormat="1" x14ac:dyDescent="0.2">
      <c r="A215" s="260"/>
      <c r="M215" s="4"/>
      <c r="V215" s="10"/>
      <c r="W215" s="10"/>
      <c r="X215" s="10"/>
      <c r="Y215" s="10"/>
      <c r="Z215" s="10"/>
      <c r="AK215" s="39"/>
      <c r="AL215" s="39"/>
      <c r="AM215" s="39"/>
      <c r="AN215" s="39"/>
    </row>
    <row r="216" spans="1:40" s="11" customFormat="1" x14ac:dyDescent="0.2">
      <c r="A216" s="260"/>
      <c r="M216" s="4"/>
      <c r="V216" s="10"/>
      <c r="W216" s="10"/>
      <c r="X216" s="10"/>
      <c r="Y216" s="10"/>
      <c r="Z216" s="10"/>
      <c r="AK216" s="39"/>
      <c r="AL216" s="39"/>
      <c r="AM216" s="39"/>
      <c r="AN216" s="39"/>
    </row>
  </sheetData>
  <mergeCells count="169">
    <mergeCell ref="A149:B149"/>
    <mergeCell ref="A150:B150"/>
    <mergeCell ref="A151:B151"/>
    <mergeCell ref="A144:B144"/>
    <mergeCell ref="A145:B145"/>
    <mergeCell ref="A147:B148"/>
    <mergeCell ref="C147:C148"/>
    <mergeCell ref="D147:I147"/>
    <mergeCell ref="J147:K147"/>
    <mergeCell ref="A138:B138"/>
    <mergeCell ref="A139:B139"/>
    <mergeCell ref="A140:B140"/>
    <mergeCell ref="A141:B141"/>
    <mergeCell ref="A142:B142"/>
    <mergeCell ref="A143:B143"/>
    <mergeCell ref="A130:C130"/>
    <mergeCell ref="A132:B132"/>
    <mergeCell ref="A133:B133"/>
    <mergeCell ref="A134:B134"/>
    <mergeCell ref="A135:B135"/>
    <mergeCell ref="A137:B137"/>
    <mergeCell ref="A124:C124"/>
    <mergeCell ref="A125:C125"/>
    <mergeCell ref="A126:C126"/>
    <mergeCell ref="A127:C127"/>
    <mergeCell ref="A128:C128"/>
    <mergeCell ref="A129:C129"/>
    <mergeCell ref="A119:A121"/>
    <mergeCell ref="B119:C119"/>
    <mergeCell ref="B120:C120"/>
    <mergeCell ref="B121:C121"/>
    <mergeCell ref="A122:C122"/>
    <mergeCell ref="A123:C123"/>
    <mergeCell ref="A112:C112"/>
    <mergeCell ref="A113:C113"/>
    <mergeCell ref="A114:C114"/>
    <mergeCell ref="A115:C115"/>
    <mergeCell ref="A116:A118"/>
    <mergeCell ref="B116:C116"/>
    <mergeCell ref="B117:C117"/>
    <mergeCell ref="B118:C118"/>
    <mergeCell ref="A107:A108"/>
    <mergeCell ref="B107:C107"/>
    <mergeCell ref="B108:C108"/>
    <mergeCell ref="A109:C109"/>
    <mergeCell ref="A110:C110"/>
    <mergeCell ref="A111:C111"/>
    <mergeCell ref="M104:N104"/>
    <mergeCell ref="O104:P104"/>
    <mergeCell ref="Q104:R104"/>
    <mergeCell ref="S104:S105"/>
    <mergeCell ref="A106:C106"/>
    <mergeCell ref="D106:S106"/>
    <mergeCell ref="A102:C102"/>
    <mergeCell ref="A104:C105"/>
    <mergeCell ref="D104:F104"/>
    <mergeCell ref="G104:H104"/>
    <mergeCell ref="I104:J104"/>
    <mergeCell ref="K104:L104"/>
    <mergeCell ref="A96:C96"/>
    <mergeCell ref="A97:C97"/>
    <mergeCell ref="A98:C98"/>
    <mergeCell ref="A99:C99"/>
    <mergeCell ref="A100:C100"/>
    <mergeCell ref="A101:C101"/>
    <mergeCell ref="A91:A93"/>
    <mergeCell ref="B91:C91"/>
    <mergeCell ref="B92:C92"/>
    <mergeCell ref="B93:C93"/>
    <mergeCell ref="A94:C94"/>
    <mergeCell ref="A95:C95"/>
    <mergeCell ref="A83:C83"/>
    <mergeCell ref="A84:C84"/>
    <mergeCell ref="A85:C85"/>
    <mergeCell ref="A86:C86"/>
    <mergeCell ref="A87:C87"/>
    <mergeCell ref="A88:A90"/>
    <mergeCell ref="B88:C88"/>
    <mergeCell ref="B89:C89"/>
    <mergeCell ref="B90:C90"/>
    <mergeCell ref="A78:C78"/>
    <mergeCell ref="A79:A80"/>
    <mergeCell ref="B79:C79"/>
    <mergeCell ref="B80:C80"/>
    <mergeCell ref="A81:C81"/>
    <mergeCell ref="A82:C82"/>
    <mergeCell ref="G75:H75"/>
    <mergeCell ref="I75:J75"/>
    <mergeCell ref="K75:L75"/>
    <mergeCell ref="M75:N75"/>
    <mergeCell ref="O75:P75"/>
    <mergeCell ref="Q75:R75"/>
    <mergeCell ref="A70:B70"/>
    <mergeCell ref="A71:B71"/>
    <mergeCell ref="A72:B72"/>
    <mergeCell ref="A73:B73"/>
    <mergeCell ref="A75:C76"/>
    <mergeCell ref="D75:F75"/>
    <mergeCell ref="A64:B64"/>
    <mergeCell ref="A65:B65"/>
    <mergeCell ref="A66:B66"/>
    <mergeCell ref="A67:B67"/>
    <mergeCell ref="A68:B68"/>
    <mergeCell ref="A69:B69"/>
    <mergeCell ref="A58:A59"/>
    <mergeCell ref="A60:B60"/>
    <mergeCell ref="A62:B63"/>
    <mergeCell ref="C62:C63"/>
    <mergeCell ref="D62:D63"/>
    <mergeCell ref="E62:E63"/>
    <mergeCell ref="A51:A53"/>
    <mergeCell ref="A55:B57"/>
    <mergeCell ref="C55:C57"/>
    <mergeCell ref="D55:I55"/>
    <mergeCell ref="J55:J57"/>
    <mergeCell ref="K55:K57"/>
    <mergeCell ref="D56:E56"/>
    <mergeCell ref="F56:G56"/>
    <mergeCell ref="H56:I56"/>
    <mergeCell ref="T48:T50"/>
    <mergeCell ref="U48:U50"/>
    <mergeCell ref="F49:G49"/>
    <mergeCell ref="H49:I49"/>
    <mergeCell ref="J49:K49"/>
    <mergeCell ref="L49:M49"/>
    <mergeCell ref="N49:O49"/>
    <mergeCell ref="P49:Q49"/>
    <mergeCell ref="R49:S49"/>
    <mergeCell ref="P41:Q41"/>
    <mergeCell ref="R41:S41"/>
    <mergeCell ref="A43:B43"/>
    <mergeCell ref="A44:A46"/>
    <mergeCell ref="A48:B50"/>
    <mergeCell ref="C48:E49"/>
    <mergeCell ref="F48:S48"/>
    <mergeCell ref="A37:B37"/>
    <mergeCell ref="A38:B38"/>
    <mergeCell ref="A40:B42"/>
    <mergeCell ref="C40:E41"/>
    <mergeCell ref="F40:S40"/>
    <mergeCell ref="F41:G41"/>
    <mergeCell ref="H41:I41"/>
    <mergeCell ref="J41:K41"/>
    <mergeCell ref="L41:M41"/>
    <mergeCell ref="N41:O41"/>
    <mergeCell ref="A21:A25"/>
    <mergeCell ref="A26:A27"/>
    <mergeCell ref="A28:B28"/>
    <mergeCell ref="A33:B33"/>
    <mergeCell ref="A34:B34"/>
    <mergeCell ref="A36:B36"/>
    <mergeCell ref="A17:B18"/>
    <mergeCell ref="C17:C18"/>
    <mergeCell ref="D17:H17"/>
    <mergeCell ref="A6:U6"/>
    <mergeCell ref="A8:B9"/>
    <mergeCell ref="C8:C9"/>
    <mergeCell ref="D8:H8"/>
    <mergeCell ref="K8:L8"/>
    <mergeCell ref="M8:M9"/>
    <mergeCell ref="K17:L17"/>
    <mergeCell ref="M17:M18"/>
    <mergeCell ref="A19:B1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16"/>
  <sheetViews>
    <sheetView workbookViewId="0">
      <selection activeCell="F16" sqref="F16"/>
    </sheetView>
  </sheetViews>
  <sheetFormatPr baseColWidth="10" defaultRowHeight="15" x14ac:dyDescent="0.2"/>
  <cols>
    <col min="1" max="1" width="22.7109375" style="260" customWidth="1"/>
    <col min="2" max="2" width="22.7109375" style="11" customWidth="1"/>
    <col min="3" max="12" width="10.28515625" style="11" customWidth="1"/>
    <col min="13" max="13" width="10.28515625" style="4" customWidth="1"/>
    <col min="14" max="20" width="10.28515625" style="11" customWidth="1"/>
    <col min="21" max="21" width="10.28515625" style="265" customWidth="1"/>
    <col min="22" max="22" width="10.28515625" style="266" customWidth="1"/>
    <col min="23" max="23" width="12.140625" style="266" customWidth="1"/>
    <col min="24" max="26" width="12.140625" style="266" hidden="1" customWidth="1"/>
    <col min="27" max="36" width="12.140625" style="265" hidden="1" customWidth="1"/>
    <col min="37" max="40" width="12.140625" style="267" hidden="1" customWidth="1"/>
    <col min="41" max="42" width="12.140625" style="265" hidden="1" customWidth="1"/>
    <col min="43" max="93" width="12.140625" style="265" customWidth="1"/>
    <col min="94" max="256" width="11.42578125" style="265"/>
    <col min="257" max="258" width="22.7109375" style="265" customWidth="1"/>
    <col min="259" max="278" width="10.28515625" style="265" customWidth="1"/>
    <col min="279" max="279" width="12.140625" style="265" customWidth="1"/>
    <col min="280" max="298" width="0" style="265" hidden="1" customWidth="1"/>
    <col min="299" max="349" width="12.140625" style="265" customWidth="1"/>
    <col min="350" max="512" width="11.42578125" style="265"/>
    <col min="513" max="514" width="22.7109375" style="265" customWidth="1"/>
    <col min="515" max="534" width="10.28515625" style="265" customWidth="1"/>
    <col min="535" max="535" width="12.140625" style="265" customWidth="1"/>
    <col min="536" max="554" width="0" style="265" hidden="1" customWidth="1"/>
    <col min="555" max="605" width="12.140625" style="265" customWidth="1"/>
    <col min="606" max="768" width="11.42578125" style="265"/>
    <col min="769" max="770" width="22.7109375" style="265" customWidth="1"/>
    <col min="771" max="790" width="10.28515625" style="265" customWidth="1"/>
    <col min="791" max="791" width="12.140625" style="265" customWidth="1"/>
    <col min="792" max="810" width="0" style="265" hidden="1" customWidth="1"/>
    <col min="811" max="861" width="12.140625" style="265" customWidth="1"/>
    <col min="862" max="1024" width="11.42578125" style="265"/>
    <col min="1025" max="1026" width="22.7109375" style="265" customWidth="1"/>
    <col min="1027" max="1046" width="10.28515625" style="265" customWidth="1"/>
    <col min="1047" max="1047" width="12.140625" style="265" customWidth="1"/>
    <col min="1048" max="1066" width="0" style="265" hidden="1" customWidth="1"/>
    <col min="1067" max="1117" width="12.140625" style="265" customWidth="1"/>
    <col min="1118" max="1280" width="11.42578125" style="265"/>
    <col min="1281" max="1282" width="22.7109375" style="265" customWidth="1"/>
    <col min="1283" max="1302" width="10.28515625" style="265" customWidth="1"/>
    <col min="1303" max="1303" width="12.140625" style="265" customWidth="1"/>
    <col min="1304" max="1322" width="0" style="265" hidden="1" customWidth="1"/>
    <col min="1323" max="1373" width="12.140625" style="265" customWidth="1"/>
    <col min="1374" max="1536" width="11.42578125" style="265"/>
    <col min="1537" max="1538" width="22.7109375" style="265" customWidth="1"/>
    <col min="1539" max="1558" width="10.28515625" style="265" customWidth="1"/>
    <col min="1559" max="1559" width="12.140625" style="265" customWidth="1"/>
    <col min="1560" max="1578" width="0" style="265" hidden="1" customWidth="1"/>
    <col min="1579" max="1629" width="12.140625" style="265" customWidth="1"/>
    <col min="1630" max="1792" width="11.42578125" style="265"/>
    <col min="1793" max="1794" width="22.7109375" style="265" customWidth="1"/>
    <col min="1795" max="1814" width="10.28515625" style="265" customWidth="1"/>
    <col min="1815" max="1815" width="12.140625" style="265" customWidth="1"/>
    <col min="1816" max="1834" width="0" style="265" hidden="1" customWidth="1"/>
    <col min="1835" max="1885" width="12.140625" style="265" customWidth="1"/>
    <col min="1886" max="2048" width="11.42578125" style="265"/>
    <col min="2049" max="2050" width="22.7109375" style="265" customWidth="1"/>
    <col min="2051" max="2070" width="10.28515625" style="265" customWidth="1"/>
    <col min="2071" max="2071" width="12.140625" style="265" customWidth="1"/>
    <col min="2072" max="2090" width="0" style="265" hidden="1" customWidth="1"/>
    <col min="2091" max="2141" width="12.140625" style="265" customWidth="1"/>
    <col min="2142" max="2304" width="11.42578125" style="265"/>
    <col min="2305" max="2306" width="22.7109375" style="265" customWidth="1"/>
    <col min="2307" max="2326" width="10.28515625" style="265" customWidth="1"/>
    <col min="2327" max="2327" width="12.140625" style="265" customWidth="1"/>
    <col min="2328" max="2346" width="0" style="265" hidden="1" customWidth="1"/>
    <col min="2347" max="2397" width="12.140625" style="265" customWidth="1"/>
    <col min="2398" max="2560" width="11.42578125" style="265"/>
    <col min="2561" max="2562" width="22.7109375" style="265" customWidth="1"/>
    <col min="2563" max="2582" width="10.28515625" style="265" customWidth="1"/>
    <col min="2583" max="2583" width="12.140625" style="265" customWidth="1"/>
    <col min="2584" max="2602" width="0" style="265" hidden="1" customWidth="1"/>
    <col min="2603" max="2653" width="12.140625" style="265" customWidth="1"/>
    <col min="2654" max="2816" width="11.42578125" style="265"/>
    <col min="2817" max="2818" width="22.7109375" style="265" customWidth="1"/>
    <col min="2819" max="2838" width="10.28515625" style="265" customWidth="1"/>
    <col min="2839" max="2839" width="12.140625" style="265" customWidth="1"/>
    <col min="2840" max="2858" width="0" style="265" hidden="1" customWidth="1"/>
    <col min="2859" max="2909" width="12.140625" style="265" customWidth="1"/>
    <col min="2910" max="3072" width="11.42578125" style="265"/>
    <col min="3073" max="3074" width="22.7109375" style="265" customWidth="1"/>
    <col min="3075" max="3094" width="10.28515625" style="265" customWidth="1"/>
    <col min="3095" max="3095" width="12.140625" style="265" customWidth="1"/>
    <col min="3096" max="3114" width="0" style="265" hidden="1" customWidth="1"/>
    <col min="3115" max="3165" width="12.140625" style="265" customWidth="1"/>
    <col min="3166" max="3328" width="11.42578125" style="265"/>
    <col min="3329" max="3330" width="22.7109375" style="265" customWidth="1"/>
    <col min="3331" max="3350" width="10.28515625" style="265" customWidth="1"/>
    <col min="3351" max="3351" width="12.140625" style="265" customWidth="1"/>
    <col min="3352" max="3370" width="0" style="265" hidden="1" customWidth="1"/>
    <col min="3371" max="3421" width="12.140625" style="265" customWidth="1"/>
    <col min="3422" max="3584" width="11.42578125" style="265"/>
    <col min="3585" max="3586" width="22.7109375" style="265" customWidth="1"/>
    <col min="3587" max="3606" width="10.28515625" style="265" customWidth="1"/>
    <col min="3607" max="3607" width="12.140625" style="265" customWidth="1"/>
    <col min="3608" max="3626" width="0" style="265" hidden="1" customWidth="1"/>
    <col min="3627" max="3677" width="12.140625" style="265" customWidth="1"/>
    <col min="3678" max="3840" width="11.42578125" style="265"/>
    <col min="3841" max="3842" width="22.7109375" style="265" customWidth="1"/>
    <col min="3843" max="3862" width="10.28515625" style="265" customWidth="1"/>
    <col min="3863" max="3863" width="12.140625" style="265" customWidth="1"/>
    <col min="3864" max="3882" width="0" style="265" hidden="1" customWidth="1"/>
    <col min="3883" max="3933" width="12.140625" style="265" customWidth="1"/>
    <col min="3934" max="4096" width="11.42578125" style="265"/>
    <col min="4097" max="4098" width="22.7109375" style="265" customWidth="1"/>
    <col min="4099" max="4118" width="10.28515625" style="265" customWidth="1"/>
    <col min="4119" max="4119" width="12.140625" style="265" customWidth="1"/>
    <col min="4120" max="4138" width="0" style="265" hidden="1" customWidth="1"/>
    <col min="4139" max="4189" width="12.140625" style="265" customWidth="1"/>
    <col min="4190" max="4352" width="11.42578125" style="265"/>
    <col min="4353" max="4354" width="22.7109375" style="265" customWidth="1"/>
    <col min="4355" max="4374" width="10.28515625" style="265" customWidth="1"/>
    <col min="4375" max="4375" width="12.140625" style="265" customWidth="1"/>
    <col min="4376" max="4394" width="0" style="265" hidden="1" customWidth="1"/>
    <col min="4395" max="4445" width="12.140625" style="265" customWidth="1"/>
    <col min="4446" max="4608" width="11.42578125" style="265"/>
    <col min="4609" max="4610" width="22.7109375" style="265" customWidth="1"/>
    <col min="4611" max="4630" width="10.28515625" style="265" customWidth="1"/>
    <col min="4631" max="4631" width="12.140625" style="265" customWidth="1"/>
    <col min="4632" max="4650" width="0" style="265" hidden="1" customWidth="1"/>
    <col min="4651" max="4701" width="12.140625" style="265" customWidth="1"/>
    <col min="4702" max="4864" width="11.42578125" style="265"/>
    <col min="4865" max="4866" width="22.7109375" style="265" customWidth="1"/>
    <col min="4867" max="4886" width="10.28515625" style="265" customWidth="1"/>
    <col min="4887" max="4887" width="12.140625" style="265" customWidth="1"/>
    <col min="4888" max="4906" width="0" style="265" hidden="1" customWidth="1"/>
    <col min="4907" max="4957" width="12.140625" style="265" customWidth="1"/>
    <col min="4958" max="5120" width="11.42578125" style="265"/>
    <col min="5121" max="5122" width="22.7109375" style="265" customWidth="1"/>
    <col min="5123" max="5142" width="10.28515625" style="265" customWidth="1"/>
    <col min="5143" max="5143" width="12.140625" style="265" customWidth="1"/>
    <col min="5144" max="5162" width="0" style="265" hidden="1" customWidth="1"/>
    <col min="5163" max="5213" width="12.140625" style="265" customWidth="1"/>
    <col min="5214" max="5376" width="11.42578125" style="265"/>
    <col min="5377" max="5378" width="22.7109375" style="265" customWidth="1"/>
    <col min="5379" max="5398" width="10.28515625" style="265" customWidth="1"/>
    <col min="5399" max="5399" width="12.140625" style="265" customWidth="1"/>
    <col min="5400" max="5418" width="0" style="265" hidden="1" customWidth="1"/>
    <col min="5419" max="5469" width="12.140625" style="265" customWidth="1"/>
    <col min="5470" max="5632" width="11.42578125" style="265"/>
    <col min="5633" max="5634" width="22.7109375" style="265" customWidth="1"/>
    <col min="5635" max="5654" width="10.28515625" style="265" customWidth="1"/>
    <col min="5655" max="5655" width="12.140625" style="265" customWidth="1"/>
    <col min="5656" max="5674" width="0" style="265" hidden="1" customWidth="1"/>
    <col min="5675" max="5725" width="12.140625" style="265" customWidth="1"/>
    <col min="5726" max="5888" width="11.42578125" style="265"/>
    <col min="5889" max="5890" width="22.7109375" style="265" customWidth="1"/>
    <col min="5891" max="5910" width="10.28515625" style="265" customWidth="1"/>
    <col min="5911" max="5911" width="12.140625" style="265" customWidth="1"/>
    <col min="5912" max="5930" width="0" style="265" hidden="1" customWidth="1"/>
    <col min="5931" max="5981" width="12.140625" style="265" customWidth="1"/>
    <col min="5982" max="6144" width="11.42578125" style="265"/>
    <col min="6145" max="6146" width="22.7109375" style="265" customWidth="1"/>
    <col min="6147" max="6166" width="10.28515625" style="265" customWidth="1"/>
    <col min="6167" max="6167" width="12.140625" style="265" customWidth="1"/>
    <col min="6168" max="6186" width="0" style="265" hidden="1" customWidth="1"/>
    <col min="6187" max="6237" width="12.140625" style="265" customWidth="1"/>
    <col min="6238" max="6400" width="11.42578125" style="265"/>
    <col min="6401" max="6402" width="22.7109375" style="265" customWidth="1"/>
    <col min="6403" max="6422" width="10.28515625" style="265" customWidth="1"/>
    <col min="6423" max="6423" width="12.140625" style="265" customWidth="1"/>
    <col min="6424" max="6442" width="0" style="265" hidden="1" customWidth="1"/>
    <col min="6443" max="6493" width="12.140625" style="265" customWidth="1"/>
    <col min="6494" max="6656" width="11.42578125" style="265"/>
    <col min="6657" max="6658" width="22.7109375" style="265" customWidth="1"/>
    <col min="6659" max="6678" width="10.28515625" style="265" customWidth="1"/>
    <col min="6679" max="6679" width="12.140625" style="265" customWidth="1"/>
    <col min="6680" max="6698" width="0" style="265" hidden="1" customWidth="1"/>
    <col min="6699" max="6749" width="12.140625" style="265" customWidth="1"/>
    <col min="6750" max="6912" width="11.42578125" style="265"/>
    <col min="6913" max="6914" width="22.7109375" style="265" customWidth="1"/>
    <col min="6915" max="6934" width="10.28515625" style="265" customWidth="1"/>
    <col min="6935" max="6935" width="12.140625" style="265" customWidth="1"/>
    <col min="6936" max="6954" width="0" style="265" hidden="1" customWidth="1"/>
    <col min="6955" max="7005" width="12.140625" style="265" customWidth="1"/>
    <col min="7006" max="7168" width="11.42578125" style="265"/>
    <col min="7169" max="7170" width="22.7109375" style="265" customWidth="1"/>
    <col min="7171" max="7190" width="10.28515625" style="265" customWidth="1"/>
    <col min="7191" max="7191" width="12.140625" style="265" customWidth="1"/>
    <col min="7192" max="7210" width="0" style="265" hidden="1" customWidth="1"/>
    <col min="7211" max="7261" width="12.140625" style="265" customWidth="1"/>
    <col min="7262" max="7424" width="11.42578125" style="265"/>
    <col min="7425" max="7426" width="22.7109375" style="265" customWidth="1"/>
    <col min="7427" max="7446" width="10.28515625" style="265" customWidth="1"/>
    <col min="7447" max="7447" width="12.140625" style="265" customWidth="1"/>
    <col min="7448" max="7466" width="0" style="265" hidden="1" customWidth="1"/>
    <col min="7467" max="7517" width="12.140625" style="265" customWidth="1"/>
    <col min="7518" max="7680" width="11.42578125" style="265"/>
    <col min="7681" max="7682" width="22.7109375" style="265" customWidth="1"/>
    <col min="7683" max="7702" width="10.28515625" style="265" customWidth="1"/>
    <col min="7703" max="7703" width="12.140625" style="265" customWidth="1"/>
    <col min="7704" max="7722" width="0" style="265" hidden="1" customWidth="1"/>
    <col min="7723" max="7773" width="12.140625" style="265" customWidth="1"/>
    <col min="7774" max="7936" width="11.42578125" style="265"/>
    <col min="7937" max="7938" width="22.7109375" style="265" customWidth="1"/>
    <col min="7939" max="7958" width="10.28515625" style="265" customWidth="1"/>
    <col min="7959" max="7959" width="12.140625" style="265" customWidth="1"/>
    <col min="7960" max="7978" width="0" style="265" hidden="1" customWidth="1"/>
    <col min="7979" max="8029" width="12.140625" style="265" customWidth="1"/>
    <col min="8030" max="8192" width="11.42578125" style="265"/>
    <col min="8193" max="8194" width="22.7109375" style="265" customWidth="1"/>
    <col min="8195" max="8214" width="10.28515625" style="265" customWidth="1"/>
    <col min="8215" max="8215" width="12.140625" style="265" customWidth="1"/>
    <col min="8216" max="8234" width="0" style="265" hidden="1" customWidth="1"/>
    <col min="8235" max="8285" width="12.140625" style="265" customWidth="1"/>
    <col min="8286" max="8448" width="11.42578125" style="265"/>
    <col min="8449" max="8450" width="22.7109375" style="265" customWidth="1"/>
    <col min="8451" max="8470" width="10.28515625" style="265" customWidth="1"/>
    <col min="8471" max="8471" width="12.140625" style="265" customWidth="1"/>
    <col min="8472" max="8490" width="0" style="265" hidden="1" customWidth="1"/>
    <col min="8491" max="8541" width="12.140625" style="265" customWidth="1"/>
    <col min="8542" max="8704" width="11.42578125" style="265"/>
    <col min="8705" max="8706" width="22.7109375" style="265" customWidth="1"/>
    <col min="8707" max="8726" width="10.28515625" style="265" customWidth="1"/>
    <col min="8727" max="8727" width="12.140625" style="265" customWidth="1"/>
    <col min="8728" max="8746" width="0" style="265" hidden="1" customWidth="1"/>
    <col min="8747" max="8797" width="12.140625" style="265" customWidth="1"/>
    <col min="8798" max="8960" width="11.42578125" style="265"/>
    <col min="8961" max="8962" width="22.7109375" style="265" customWidth="1"/>
    <col min="8963" max="8982" width="10.28515625" style="265" customWidth="1"/>
    <col min="8983" max="8983" width="12.140625" style="265" customWidth="1"/>
    <col min="8984" max="9002" width="0" style="265" hidden="1" customWidth="1"/>
    <col min="9003" max="9053" width="12.140625" style="265" customWidth="1"/>
    <col min="9054" max="9216" width="11.42578125" style="265"/>
    <col min="9217" max="9218" width="22.7109375" style="265" customWidth="1"/>
    <col min="9219" max="9238" width="10.28515625" style="265" customWidth="1"/>
    <col min="9239" max="9239" width="12.140625" style="265" customWidth="1"/>
    <col min="9240" max="9258" width="0" style="265" hidden="1" customWidth="1"/>
    <col min="9259" max="9309" width="12.140625" style="265" customWidth="1"/>
    <col min="9310" max="9472" width="11.42578125" style="265"/>
    <col min="9473" max="9474" width="22.7109375" style="265" customWidth="1"/>
    <col min="9475" max="9494" width="10.28515625" style="265" customWidth="1"/>
    <col min="9495" max="9495" width="12.140625" style="265" customWidth="1"/>
    <col min="9496" max="9514" width="0" style="265" hidden="1" customWidth="1"/>
    <col min="9515" max="9565" width="12.140625" style="265" customWidth="1"/>
    <col min="9566" max="9728" width="11.42578125" style="265"/>
    <col min="9729" max="9730" width="22.7109375" style="265" customWidth="1"/>
    <col min="9731" max="9750" width="10.28515625" style="265" customWidth="1"/>
    <col min="9751" max="9751" width="12.140625" style="265" customWidth="1"/>
    <col min="9752" max="9770" width="0" style="265" hidden="1" customWidth="1"/>
    <col min="9771" max="9821" width="12.140625" style="265" customWidth="1"/>
    <col min="9822" max="9984" width="11.42578125" style="265"/>
    <col min="9985" max="9986" width="22.7109375" style="265" customWidth="1"/>
    <col min="9987" max="10006" width="10.28515625" style="265" customWidth="1"/>
    <col min="10007" max="10007" width="12.140625" style="265" customWidth="1"/>
    <col min="10008" max="10026" width="0" style="265" hidden="1" customWidth="1"/>
    <col min="10027" max="10077" width="12.140625" style="265" customWidth="1"/>
    <col min="10078" max="10240" width="11.42578125" style="265"/>
    <col min="10241" max="10242" width="22.7109375" style="265" customWidth="1"/>
    <col min="10243" max="10262" width="10.28515625" style="265" customWidth="1"/>
    <col min="10263" max="10263" width="12.140625" style="265" customWidth="1"/>
    <col min="10264" max="10282" width="0" style="265" hidden="1" customWidth="1"/>
    <col min="10283" max="10333" width="12.140625" style="265" customWidth="1"/>
    <col min="10334" max="10496" width="11.42578125" style="265"/>
    <col min="10497" max="10498" width="22.7109375" style="265" customWidth="1"/>
    <col min="10499" max="10518" width="10.28515625" style="265" customWidth="1"/>
    <col min="10519" max="10519" width="12.140625" style="265" customWidth="1"/>
    <col min="10520" max="10538" width="0" style="265" hidden="1" customWidth="1"/>
    <col min="10539" max="10589" width="12.140625" style="265" customWidth="1"/>
    <col min="10590" max="10752" width="11.42578125" style="265"/>
    <col min="10753" max="10754" width="22.7109375" style="265" customWidth="1"/>
    <col min="10755" max="10774" width="10.28515625" style="265" customWidth="1"/>
    <col min="10775" max="10775" width="12.140625" style="265" customWidth="1"/>
    <col min="10776" max="10794" width="0" style="265" hidden="1" customWidth="1"/>
    <col min="10795" max="10845" width="12.140625" style="265" customWidth="1"/>
    <col min="10846" max="11008" width="11.42578125" style="265"/>
    <col min="11009" max="11010" width="22.7109375" style="265" customWidth="1"/>
    <col min="11011" max="11030" width="10.28515625" style="265" customWidth="1"/>
    <col min="11031" max="11031" width="12.140625" style="265" customWidth="1"/>
    <col min="11032" max="11050" width="0" style="265" hidden="1" customWidth="1"/>
    <col min="11051" max="11101" width="12.140625" style="265" customWidth="1"/>
    <col min="11102" max="11264" width="11.42578125" style="265"/>
    <col min="11265" max="11266" width="22.7109375" style="265" customWidth="1"/>
    <col min="11267" max="11286" width="10.28515625" style="265" customWidth="1"/>
    <col min="11287" max="11287" width="12.140625" style="265" customWidth="1"/>
    <col min="11288" max="11306" width="0" style="265" hidden="1" customWidth="1"/>
    <col min="11307" max="11357" width="12.140625" style="265" customWidth="1"/>
    <col min="11358" max="11520" width="11.42578125" style="265"/>
    <col min="11521" max="11522" width="22.7109375" style="265" customWidth="1"/>
    <col min="11523" max="11542" width="10.28515625" style="265" customWidth="1"/>
    <col min="11543" max="11543" width="12.140625" style="265" customWidth="1"/>
    <col min="11544" max="11562" width="0" style="265" hidden="1" customWidth="1"/>
    <col min="11563" max="11613" width="12.140625" style="265" customWidth="1"/>
    <col min="11614" max="11776" width="11.42578125" style="265"/>
    <col min="11777" max="11778" width="22.7109375" style="265" customWidth="1"/>
    <col min="11779" max="11798" width="10.28515625" style="265" customWidth="1"/>
    <col min="11799" max="11799" width="12.140625" style="265" customWidth="1"/>
    <col min="11800" max="11818" width="0" style="265" hidden="1" customWidth="1"/>
    <col min="11819" max="11869" width="12.140625" style="265" customWidth="1"/>
    <col min="11870" max="12032" width="11.42578125" style="265"/>
    <col min="12033" max="12034" width="22.7109375" style="265" customWidth="1"/>
    <col min="12035" max="12054" width="10.28515625" style="265" customWidth="1"/>
    <col min="12055" max="12055" width="12.140625" style="265" customWidth="1"/>
    <col min="12056" max="12074" width="0" style="265" hidden="1" customWidth="1"/>
    <col min="12075" max="12125" width="12.140625" style="265" customWidth="1"/>
    <col min="12126" max="12288" width="11.42578125" style="265"/>
    <col min="12289" max="12290" width="22.7109375" style="265" customWidth="1"/>
    <col min="12291" max="12310" width="10.28515625" style="265" customWidth="1"/>
    <col min="12311" max="12311" width="12.140625" style="265" customWidth="1"/>
    <col min="12312" max="12330" width="0" style="265" hidden="1" customWidth="1"/>
    <col min="12331" max="12381" width="12.140625" style="265" customWidth="1"/>
    <col min="12382" max="12544" width="11.42578125" style="265"/>
    <col min="12545" max="12546" width="22.7109375" style="265" customWidth="1"/>
    <col min="12547" max="12566" width="10.28515625" style="265" customWidth="1"/>
    <col min="12567" max="12567" width="12.140625" style="265" customWidth="1"/>
    <col min="12568" max="12586" width="0" style="265" hidden="1" customWidth="1"/>
    <col min="12587" max="12637" width="12.140625" style="265" customWidth="1"/>
    <col min="12638" max="12800" width="11.42578125" style="265"/>
    <col min="12801" max="12802" width="22.7109375" style="265" customWidth="1"/>
    <col min="12803" max="12822" width="10.28515625" style="265" customWidth="1"/>
    <col min="12823" max="12823" width="12.140625" style="265" customWidth="1"/>
    <col min="12824" max="12842" width="0" style="265" hidden="1" customWidth="1"/>
    <col min="12843" max="12893" width="12.140625" style="265" customWidth="1"/>
    <col min="12894" max="13056" width="11.42578125" style="265"/>
    <col min="13057" max="13058" width="22.7109375" style="265" customWidth="1"/>
    <col min="13059" max="13078" width="10.28515625" style="265" customWidth="1"/>
    <col min="13079" max="13079" width="12.140625" style="265" customWidth="1"/>
    <col min="13080" max="13098" width="0" style="265" hidden="1" customWidth="1"/>
    <col min="13099" max="13149" width="12.140625" style="265" customWidth="1"/>
    <col min="13150" max="13312" width="11.42578125" style="265"/>
    <col min="13313" max="13314" width="22.7109375" style="265" customWidth="1"/>
    <col min="13315" max="13334" width="10.28515625" style="265" customWidth="1"/>
    <col min="13335" max="13335" width="12.140625" style="265" customWidth="1"/>
    <col min="13336" max="13354" width="0" style="265" hidden="1" customWidth="1"/>
    <col min="13355" max="13405" width="12.140625" style="265" customWidth="1"/>
    <col min="13406" max="13568" width="11.42578125" style="265"/>
    <col min="13569" max="13570" width="22.7109375" style="265" customWidth="1"/>
    <col min="13571" max="13590" width="10.28515625" style="265" customWidth="1"/>
    <col min="13591" max="13591" width="12.140625" style="265" customWidth="1"/>
    <col min="13592" max="13610" width="0" style="265" hidden="1" customWidth="1"/>
    <col min="13611" max="13661" width="12.140625" style="265" customWidth="1"/>
    <col min="13662" max="13824" width="11.42578125" style="265"/>
    <col min="13825" max="13826" width="22.7109375" style="265" customWidth="1"/>
    <col min="13827" max="13846" width="10.28515625" style="265" customWidth="1"/>
    <col min="13847" max="13847" width="12.140625" style="265" customWidth="1"/>
    <col min="13848" max="13866" width="0" style="265" hidden="1" customWidth="1"/>
    <col min="13867" max="13917" width="12.140625" style="265" customWidth="1"/>
    <col min="13918" max="14080" width="11.42578125" style="265"/>
    <col min="14081" max="14082" width="22.7109375" style="265" customWidth="1"/>
    <col min="14083" max="14102" width="10.28515625" style="265" customWidth="1"/>
    <col min="14103" max="14103" width="12.140625" style="265" customWidth="1"/>
    <col min="14104" max="14122" width="0" style="265" hidden="1" customWidth="1"/>
    <col min="14123" max="14173" width="12.140625" style="265" customWidth="1"/>
    <col min="14174" max="14336" width="11.42578125" style="265"/>
    <col min="14337" max="14338" width="22.7109375" style="265" customWidth="1"/>
    <col min="14339" max="14358" width="10.28515625" style="265" customWidth="1"/>
    <col min="14359" max="14359" width="12.140625" style="265" customWidth="1"/>
    <col min="14360" max="14378" width="0" style="265" hidden="1" customWidth="1"/>
    <col min="14379" max="14429" width="12.140625" style="265" customWidth="1"/>
    <col min="14430" max="14592" width="11.42578125" style="265"/>
    <col min="14593" max="14594" width="22.7109375" style="265" customWidth="1"/>
    <col min="14595" max="14614" width="10.28515625" style="265" customWidth="1"/>
    <col min="14615" max="14615" width="12.140625" style="265" customWidth="1"/>
    <col min="14616" max="14634" width="0" style="265" hidden="1" customWidth="1"/>
    <col min="14635" max="14685" width="12.140625" style="265" customWidth="1"/>
    <col min="14686" max="14848" width="11.42578125" style="265"/>
    <col min="14849" max="14850" width="22.7109375" style="265" customWidth="1"/>
    <col min="14851" max="14870" width="10.28515625" style="265" customWidth="1"/>
    <col min="14871" max="14871" width="12.140625" style="265" customWidth="1"/>
    <col min="14872" max="14890" width="0" style="265" hidden="1" customWidth="1"/>
    <col min="14891" max="14941" width="12.140625" style="265" customWidth="1"/>
    <col min="14942" max="15104" width="11.42578125" style="265"/>
    <col min="15105" max="15106" width="22.7109375" style="265" customWidth="1"/>
    <col min="15107" max="15126" width="10.28515625" style="265" customWidth="1"/>
    <col min="15127" max="15127" width="12.140625" style="265" customWidth="1"/>
    <col min="15128" max="15146" width="0" style="265" hidden="1" customWidth="1"/>
    <col min="15147" max="15197" width="12.140625" style="265" customWidth="1"/>
    <col min="15198" max="15360" width="11.42578125" style="265"/>
    <col min="15361" max="15362" width="22.7109375" style="265" customWidth="1"/>
    <col min="15363" max="15382" width="10.28515625" style="265" customWidth="1"/>
    <col min="15383" max="15383" width="12.140625" style="265" customWidth="1"/>
    <col min="15384" max="15402" width="0" style="265" hidden="1" customWidth="1"/>
    <col min="15403" max="15453" width="12.140625" style="265" customWidth="1"/>
    <col min="15454" max="15616" width="11.42578125" style="265"/>
    <col min="15617" max="15618" width="22.7109375" style="265" customWidth="1"/>
    <col min="15619" max="15638" width="10.28515625" style="265" customWidth="1"/>
    <col min="15639" max="15639" width="12.140625" style="265" customWidth="1"/>
    <col min="15640" max="15658" width="0" style="265" hidden="1" customWidth="1"/>
    <col min="15659" max="15709" width="12.140625" style="265" customWidth="1"/>
    <col min="15710" max="15872" width="11.42578125" style="265"/>
    <col min="15873" max="15874" width="22.7109375" style="265" customWidth="1"/>
    <col min="15875" max="15894" width="10.28515625" style="265" customWidth="1"/>
    <col min="15895" max="15895" width="12.140625" style="265" customWidth="1"/>
    <col min="15896" max="15914" width="0" style="265" hidden="1" customWidth="1"/>
    <col min="15915" max="15965" width="12.140625" style="265" customWidth="1"/>
    <col min="15966" max="16128" width="11.42578125" style="265"/>
    <col min="16129" max="16130" width="22.7109375" style="265" customWidth="1"/>
    <col min="16131" max="16150" width="10.28515625" style="265" customWidth="1"/>
    <col min="16151" max="16151" width="12.140625" style="265" customWidth="1"/>
    <col min="16152" max="16170" width="0" style="265" hidden="1" customWidth="1"/>
    <col min="16171" max="16221" width="12.140625" style="265" customWidth="1"/>
    <col min="16222" max="16384" width="11.42578125" style="26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6"/>
      <c r="AL1" s="6"/>
      <c r="AM1" s="6"/>
      <c r="AN1" s="6"/>
    </row>
    <row r="2" spans="1:100" s="3" customFormat="1" ht="12.75" customHeight="1" x14ac:dyDescent="0.2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6"/>
      <c r="AL2" s="6"/>
      <c r="AM2" s="6"/>
      <c r="AN2" s="6"/>
    </row>
    <row r="3" spans="1:100" s="3" customFormat="1" ht="12.75" customHeight="1" x14ac:dyDescent="0.2">
      <c r="A3" s="1" t="str">
        <f>CONCATENATE("ESTABLECIMIENTO: ",[4]NOMBRE!B3," - ","( ",[4]NOMBRE!C3,[4]NOMBRE!D3,[4]NOMBRE!E3,[4]NOMBRE!F3,[4]NOMBRE!G3," )")</f>
        <v>ESTABLECIMIENTO: HOSPITAL BASE DE LINARES - ( 16108 )</v>
      </c>
      <c r="B3" s="2"/>
      <c r="C3" s="2"/>
      <c r="D3" s="7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6"/>
      <c r="AL3" s="6"/>
      <c r="AM3" s="6"/>
      <c r="AN3" s="6"/>
    </row>
    <row r="4" spans="1:100" s="3" customFormat="1" ht="12.75" customHeight="1" x14ac:dyDescent="0.2">
      <c r="A4" s="1" t="str">
        <f>CONCATENATE("MES: ",[4]NOMBRE!B6," - ","( ",[4]NOMBRE!C6,[4]NOMBRE!D6,"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6"/>
      <c r="AL4" s="6"/>
      <c r="AM4" s="6"/>
      <c r="AN4" s="6"/>
    </row>
    <row r="5" spans="1:100" s="3" customFormat="1" ht="12.75" customHeight="1" x14ac:dyDescent="0.2">
      <c r="A5" s="1" t="str">
        <f>CONCATENATE("AÑO: ",[4]NOMBRE!B7)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6"/>
      <c r="AL5" s="6"/>
      <c r="AM5" s="6"/>
      <c r="AN5" s="6"/>
    </row>
    <row r="6" spans="1:100" s="11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8"/>
      <c r="W6" s="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</row>
    <row r="7" spans="1:100" s="11" customFormat="1" ht="45" customHeight="1" x14ac:dyDescent="0.2">
      <c r="A7" s="12" t="s">
        <v>2</v>
      </c>
      <c r="B7" s="13"/>
      <c r="C7" s="13"/>
      <c r="D7" s="14"/>
      <c r="E7" s="15"/>
      <c r="F7" s="16"/>
      <c r="G7" s="16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</row>
    <row r="8" spans="1:100" s="11" customFormat="1" ht="12.75" x14ac:dyDescent="0.2">
      <c r="A8" s="338" t="s">
        <v>3</v>
      </c>
      <c r="B8" s="339"/>
      <c r="C8" s="342" t="s">
        <v>4</v>
      </c>
      <c r="D8" s="344" t="s">
        <v>5</v>
      </c>
      <c r="E8" s="345"/>
      <c r="F8" s="345"/>
      <c r="G8" s="345"/>
      <c r="H8" s="346"/>
      <c r="I8" s="18"/>
      <c r="J8" s="278"/>
      <c r="K8" s="347"/>
      <c r="L8" s="347"/>
      <c r="M8" s="348"/>
      <c r="N8" s="21"/>
      <c r="O8" s="21"/>
      <c r="P8" s="21"/>
      <c r="Q8" s="21"/>
      <c r="R8" s="21"/>
      <c r="S8" s="21"/>
      <c r="T8" s="21"/>
      <c r="U8" s="21"/>
      <c r="V8" s="21"/>
      <c r="W8" s="21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</row>
    <row r="9" spans="1:100" s="11" customFormat="1" ht="27.75" customHeight="1" x14ac:dyDescent="0.2">
      <c r="A9" s="340"/>
      <c r="B9" s="341"/>
      <c r="C9" s="343"/>
      <c r="D9" s="22" t="s">
        <v>6</v>
      </c>
      <c r="E9" s="23" t="s">
        <v>7</v>
      </c>
      <c r="F9" s="23" t="s">
        <v>8</v>
      </c>
      <c r="G9" s="23" t="s">
        <v>9</v>
      </c>
      <c r="H9" s="24" t="s">
        <v>10</v>
      </c>
      <c r="I9" s="25"/>
      <c r="J9" s="278"/>
      <c r="K9" s="278"/>
      <c r="L9" s="278"/>
      <c r="M9" s="348"/>
      <c r="N9" s="21"/>
      <c r="O9" s="21"/>
      <c r="P9" s="21"/>
      <c r="Q9" s="21"/>
      <c r="R9" s="21"/>
      <c r="S9" s="21"/>
      <c r="T9" s="21"/>
      <c r="U9" s="21"/>
      <c r="V9" s="21"/>
      <c r="W9" s="2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</row>
    <row r="10" spans="1:100" s="11" customFormat="1" ht="15.95" customHeight="1" x14ac:dyDescent="0.2">
      <c r="A10" s="350" t="s">
        <v>11</v>
      </c>
      <c r="B10" s="351"/>
      <c r="C10" s="26">
        <f>SUM(D10:H10)</f>
        <v>0</v>
      </c>
      <c r="D10" s="27"/>
      <c r="E10" s="28"/>
      <c r="F10" s="29"/>
      <c r="G10" s="30"/>
      <c r="H10" s="31"/>
      <c r="I10" s="32"/>
      <c r="J10" s="21"/>
      <c r="K10" s="21"/>
      <c r="L10" s="21"/>
      <c r="M10" s="21"/>
      <c r="N10" s="21"/>
      <c r="O10" s="21"/>
      <c r="P10" s="21"/>
      <c r="Q10" s="10"/>
      <c r="R10" s="10"/>
      <c r="S10" s="10"/>
      <c r="T10" s="10"/>
      <c r="U10" s="10"/>
      <c r="V10" s="10"/>
      <c r="X10" s="10"/>
      <c r="Y10" s="10"/>
      <c r="Z10" s="10"/>
      <c r="AA10" s="10"/>
      <c r="AB10" s="10"/>
      <c r="AC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</row>
    <row r="11" spans="1:100" s="11" customFormat="1" ht="15.95" customHeight="1" x14ac:dyDescent="0.2">
      <c r="A11" s="352" t="s">
        <v>12</v>
      </c>
      <c r="B11" s="352"/>
      <c r="C11" s="33">
        <f>SUM(D11:H11)</f>
        <v>0</v>
      </c>
      <c r="D11" s="34"/>
      <c r="E11" s="35"/>
      <c r="F11" s="36"/>
      <c r="G11" s="37"/>
      <c r="H11" s="38"/>
      <c r="I11" s="290" t="str">
        <f>$X11</f>
        <v/>
      </c>
      <c r="J11" s="21"/>
      <c r="K11" s="21"/>
      <c r="L11" s="21"/>
      <c r="M11" s="21"/>
      <c r="N11" s="21"/>
      <c r="O11" s="21"/>
      <c r="P11" s="21"/>
      <c r="Q11" s="10"/>
      <c r="R11" s="10"/>
      <c r="S11" s="10"/>
      <c r="T11" s="10"/>
      <c r="U11" s="10"/>
      <c r="V11" s="10"/>
      <c r="X11" s="39" t="str">
        <f>IF(C10&lt;C11," Total Gestantes es menor que primigestas","")</f>
        <v/>
      </c>
      <c r="Y11" s="39"/>
      <c r="Z11" s="39"/>
      <c r="AA11" s="39"/>
      <c r="AB11" s="39"/>
      <c r="AC11" s="39"/>
      <c r="AD11" s="40">
        <f>IF(C10&lt;C11,1,0)</f>
        <v>0</v>
      </c>
      <c r="AE11" s="40"/>
      <c r="AF11" s="40"/>
      <c r="AG11" s="40"/>
      <c r="AH11" s="40"/>
      <c r="AI11" s="4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</row>
    <row r="12" spans="1:100" s="11" customFormat="1" ht="15.95" customHeight="1" x14ac:dyDescent="0.2">
      <c r="A12" s="353" t="s">
        <v>13</v>
      </c>
      <c r="B12" s="354"/>
      <c r="C12" s="33">
        <f>SUM(D12:H12)</f>
        <v>0</v>
      </c>
      <c r="D12" s="34"/>
      <c r="E12" s="35"/>
      <c r="F12" s="36"/>
      <c r="G12" s="37"/>
      <c r="H12" s="38"/>
      <c r="I12" s="32"/>
      <c r="J12" s="21"/>
      <c r="K12" s="21"/>
      <c r="L12" s="21"/>
      <c r="M12" s="21"/>
      <c r="N12" s="21"/>
      <c r="O12" s="21"/>
      <c r="P12" s="21"/>
      <c r="Q12" s="10"/>
      <c r="R12" s="10"/>
      <c r="S12" s="10"/>
      <c r="T12" s="10"/>
      <c r="U12" s="10"/>
      <c r="V12" s="10"/>
      <c r="X12" s="39"/>
      <c r="Y12" s="39"/>
      <c r="Z12" s="39"/>
      <c r="AA12" s="39"/>
      <c r="AB12" s="39"/>
      <c r="AC12" s="39"/>
      <c r="AD12" s="40"/>
      <c r="AE12" s="40"/>
      <c r="AF12" s="40"/>
      <c r="AG12" s="40"/>
      <c r="AH12" s="40"/>
      <c r="AI12" s="4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</row>
    <row r="13" spans="1:100" s="11" customFormat="1" ht="15.95" customHeight="1" x14ac:dyDescent="0.2">
      <c r="A13" s="353" t="s">
        <v>14</v>
      </c>
      <c r="B13" s="354"/>
      <c r="C13" s="33">
        <f>SUM(D13:H13)</f>
        <v>0</v>
      </c>
      <c r="D13" s="34"/>
      <c r="E13" s="35"/>
      <c r="F13" s="36"/>
      <c r="G13" s="37"/>
      <c r="H13" s="38"/>
      <c r="I13" s="32"/>
      <c r="J13" s="21"/>
      <c r="K13" s="21"/>
      <c r="L13" s="21"/>
      <c r="M13" s="21"/>
      <c r="N13" s="21"/>
      <c r="O13" s="21"/>
      <c r="P13" s="21"/>
      <c r="Q13" s="10"/>
      <c r="R13" s="10"/>
      <c r="S13" s="10"/>
      <c r="T13" s="10"/>
      <c r="U13" s="10"/>
      <c r="V13" s="10"/>
      <c r="X13" s="39"/>
      <c r="Y13" s="39"/>
      <c r="Z13" s="39"/>
      <c r="AA13" s="39"/>
      <c r="AB13" s="39"/>
      <c r="AC13" s="39"/>
      <c r="AD13" s="40"/>
      <c r="AE13" s="40"/>
      <c r="AF13" s="40"/>
      <c r="AG13" s="40"/>
      <c r="AH13" s="40"/>
      <c r="AI13" s="4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</row>
    <row r="14" spans="1:100" s="11" customFormat="1" ht="15.95" customHeight="1" x14ac:dyDescent="0.2">
      <c r="A14" s="353" t="s">
        <v>15</v>
      </c>
      <c r="B14" s="354"/>
      <c r="C14" s="33">
        <f>SUM(D14:H14)</f>
        <v>0</v>
      </c>
      <c r="D14" s="34"/>
      <c r="E14" s="35"/>
      <c r="F14" s="36"/>
      <c r="G14" s="37"/>
      <c r="H14" s="38"/>
      <c r="I14" s="32"/>
      <c r="J14" s="21"/>
      <c r="K14" s="21"/>
      <c r="L14" s="21"/>
      <c r="M14" s="21"/>
      <c r="N14" s="21"/>
      <c r="O14" s="21"/>
      <c r="P14" s="21"/>
      <c r="Q14" s="10"/>
      <c r="R14" s="10"/>
      <c r="S14" s="10"/>
      <c r="T14" s="10"/>
      <c r="U14" s="10"/>
      <c r="V14" s="10"/>
      <c r="X14" s="39"/>
      <c r="Y14" s="39"/>
      <c r="Z14" s="39"/>
      <c r="AA14" s="39"/>
      <c r="AB14" s="39"/>
      <c r="AC14" s="39"/>
      <c r="AD14" s="40"/>
      <c r="AE14" s="40"/>
      <c r="AF14" s="40"/>
      <c r="AG14" s="40"/>
      <c r="AH14" s="40"/>
      <c r="AI14" s="4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11" customFormat="1" ht="15.95" customHeight="1" x14ac:dyDescent="0.2">
      <c r="A15" s="355" t="s">
        <v>16</v>
      </c>
      <c r="B15" s="356"/>
      <c r="C15" s="41"/>
      <c r="D15" s="42"/>
      <c r="E15" s="43"/>
      <c r="F15" s="44"/>
      <c r="G15" s="45"/>
      <c r="H15" s="46"/>
      <c r="I15" s="47"/>
      <c r="J15" s="21"/>
      <c r="K15" s="21"/>
      <c r="L15" s="21"/>
      <c r="M15" s="21"/>
      <c r="N15" s="21"/>
      <c r="O15" s="21"/>
      <c r="P15" s="21"/>
      <c r="Q15" s="10"/>
      <c r="R15" s="10"/>
      <c r="S15" s="10"/>
      <c r="T15" s="10"/>
      <c r="U15" s="10"/>
      <c r="V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s="11" customFormat="1" ht="30" customHeight="1" x14ac:dyDescent="0.2">
      <c r="A16" s="12" t="s">
        <v>17</v>
      </c>
      <c r="B16" s="48"/>
      <c r="C16" s="49"/>
      <c r="D16" s="50"/>
      <c r="E16" s="51"/>
      <c r="F16" s="52"/>
      <c r="G16" s="53"/>
      <c r="H16" s="53"/>
      <c r="I16" s="21"/>
      <c r="J16" s="21"/>
      <c r="K16" s="21"/>
      <c r="L16" s="21"/>
      <c r="M16" s="21"/>
      <c r="N16" s="21"/>
      <c r="O16" s="21"/>
      <c r="P16" s="21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</row>
    <row r="17" spans="1:100" s="11" customFormat="1" ht="12.75" x14ac:dyDescent="0.2">
      <c r="A17" s="338" t="s">
        <v>18</v>
      </c>
      <c r="B17" s="339"/>
      <c r="C17" s="342" t="s">
        <v>4</v>
      </c>
      <c r="D17" s="344" t="s">
        <v>5</v>
      </c>
      <c r="E17" s="345"/>
      <c r="F17" s="345"/>
      <c r="G17" s="345"/>
      <c r="H17" s="346"/>
      <c r="I17" s="18"/>
      <c r="J17" s="278"/>
      <c r="K17" s="347"/>
      <c r="L17" s="347"/>
      <c r="M17" s="348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</row>
    <row r="18" spans="1:100" s="11" customFormat="1" ht="21" x14ac:dyDescent="0.2">
      <c r="A18" s="340"/>
      <c r="B18" s="341"/>
      <c r="C18" s="343"/>
      <c r="D18" s="22" t="s">
        <v>6</v>
      </c>
      <c r="E18" s="23" t="s">
        <v>7</v>
      </c>
      <c r="F18" s="23" t="s">
        <v>8</v>
      </c>
      <c r="G18" s="23" t="s">
        <v>9</v>
      </c>
      <c r="H18" s="24" t="s">
        <v>10</v>
      </c>
      <c r="I18" s="25"/>
      <c r="J18" s="278"/>
      <c r="K18" s="278"/>
      <c r="L18" s="278"/>
      <c r="M18" s="348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</row>
    <row r="19" spans="1:100" s="11" customFormat="1" ht="15.95" customHeight="1" x14ac:dyDescent="0.2">
      <c r="A19" s="349" t="s">
        <v>19</v>
      </c>
      <c r="B19" s="349"/>
      <c r="C19" s="54">
        <f t="shared" ref="C19:C28" si="0">SUM(D19:H19)</f>
        <v>0</v>
      </c>
      <c r="D19" s="55">
        <f>SUM(D20:D28)</f>
        <v>0</v>
      </c>
      <c r="E19" s="56">
        <f>SUM(E20:E28)</f>
        <v>0</v>
      </c>
      <c r="F19" s="57">
        <f>SUM(F20:F28)</f>
        <v>0</v>
      </c>
      <c r="G19" s="57">
        <f>SUM(G20:G28)</f>
        <v>0</v>
      </c>
      <c r="H19" s="58">
        <f>SUM(H20:H28)</f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11" customFormat="1" ht="15.95" customHeight="1" x14ac:dyDescent="0.2">
      <c r="A20" s="59" t="s">
        <v>20</v>
      </c>
      <c r="B20" s="60"/>
      <c r="C20" s="61">
        <f t="shared" si="0"/>
        <v>0</v>
      </c>
      <c r="D20" s="62"/>
      <c r="E20" s="63"/>
      <c r="F20" s="64"/>
      <c r="G20" s="65"/>
      <c r="H20" s="66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</row>
    <row r="21" spans="1:100" s="11" customFormat="1" ht="15.95" customHeight="1" x14ac:dyDescent="0.2">
      <c r="A21" s="357" t="s">
        <v>21</v>
      </c>
      <c r="B21" s="67" t="s">
        <v>22</v>
      </c>
      <c r="C21" s="68">
        <f t="shared" si="0"/>
        <v>0</v>
      </c>
      <c r="D21" s="69"/>
      <c r="E21" s="70"/>
      <c r="F21" s="71"/>
      <c r="G21" s="72"/>
      <c r="H21" s="73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</row>
    <row r="22" spans="1:100" s="11" customFormat="1" ht="15.95" customHeight="1" x14ac:dyDescent="0.2">
      <c r="A22" s="358"/>
      <c r="B22" s="74" t="s">
        <v>23</v>
      </c>
      <c r="C22" s="75">
        <f t="shared" si="0"/>
        <v>0</v>
      </c>
      <c r="D22" s="76"/>
      <c r="E22" s="77"/>
      <c r="F22" s="78"/>
      <c r="G22" s="79"/>
      <c r="H22" s="8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</row>
    <row r="23" spans="1:100" s="11" customFormat="1" ht="15.95" customHeight="1" x14ac:dyDescent="0.2">
      <c r="A23" s="358"/>
      <c r="B23" s="74" t="s">
        <v>24</v>
      </c>
      <c r="C23" s="75">
        <f t="shared" si="0"/>
        <v>0</v>
      </c>
      <c r="D23" s="76"/>
      <c r="E23" s="77"/>
      <c r="F23" s="78"/>
      <c r="G23" s="79"/>
      <c r="H23" s="8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</row>
    <row r="24" spans="1:100" s="11" customFormat="1" ht="15.95" customHeight="1" x14ac:dyDescent="0.2">
      <c r="A24" s="359"/>
      <c r="B24" s="74" t="s">
        <v>25</v>
      </c>
      <c r="C24" s="81">
        <f t="shared" si="0"/>
        <v>0</v>
      </c>
      <c r="D24" s="82"/>
      <c r="E24" s="83"/>
      <c r="F24" s="84"/>
      <c r="G24" s="85"/>
      <c r="H24" s="8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11" customFormat="1" ht="15.95" customHeight="1" x14ac:dyDescent="0.2">
      <c r="A25" s="359"/>
      <c r="B25" s="87" t="s">
        <v>26</v>
      </c>
      <c r="C25" s="81">
        <f t="shared" si="0"/>
        <v>0</v>
      </c>
      <c r="D25" s="82"/>
      <c r="E25" s="83"/>
      <c r="F25" s="84"/>
      <c r="G25" s="85"/>
      <c r="H25" s="8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</row>
    <row r="26" spans="1:100" s="11" customFormat="1" ht="15.95" customHeight="1" x14ac:dyDescent="0.2">
      <c r="A26" s="357" t="s">
        <v>27</v>
      </c>
      <c r="B26" s="88" t="s">
        <v>28</v>
      </c>
      <c r="C26" s="89">
        <f t="shared" si="0"/>
        <v>0</v>
      </c>
      <c r="D26" s="90"/>
      <c r="E26" s="91"/>
      <c r="F26" s="92"/>
      <c r="G26" s="93"/>
      <c r="H26" s="94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</row>
    <row r="27" spans="1:100" s="11" customFormat="1" ht="15.95" customHeight="1" x14ac:dyDescent="0.2">
      <c r="A27" s="360"/>
      <c r="B27" s="95" t="s">
        <v>29</v>
      </c>
      <c r="C27" s="96">
        <f t="shared" si="0"/>
        <v>0</v>
      </c>
      <c r="D27" s="97"/>
      <c r="E27" s="98"/>
      <c r="F27" s="99"/>
      <c r="G27" s="100"/>
      <c r="H27" s="10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</row>
    <row r="28" spans="1:100" s="11" customFormat="1" ht="15.95" customHeight="1" x14ac:dyDescent="0.2">
      <c r="A28" s="344" t="s">
        <v>30</v>
      </c>
      <c r="B28" s="346"/>
      <c r="C28" s="96">
        <f t="shared" si="0"/>
        <v>0</v>
      </c>
      <c r="D28" s="97"/>
      <c r="E28" s="98"/>
      <c r="F28" s="99"/>
      <c r="G28" s="100"/>
      <c r="H28" s="10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</row>
    <row r="29" spans="1:100" s="11" customFormat="1" ht="30" customHeight="1" x14ac:dyDescent="0.2">
      <c r="A29" s="102" t="s">
        <v>31</v>
      </c>
      <c r="B29" s="16"/>
      <c r="C29" s="16"/>
      <c r="D29" s="16"/>
      <c r="E29" s="16"/>
      <c r="F29" s="16"/>
      <c r="G29" s="16"/>
      <c r="H29" s="10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53"/>
      <c r="T29" s="53"/>
      <c r="U29" s="16"/>
      <c r="V29" s="104"/>
      <c r="W29" s="104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</row>
    <row r="30" spans="1:100" s="11" customFormat="1" ht="17.100000000000001" customHeight="1" x14ac:dyDescent="0.2">
      <c r="A30" s="105"/>
      <c r="B30" s="277" t="s">
        <v>32</v>
      </c>
      <c r="C30" s="107"/>
      <c r="D30" s="107"/>
      <c r="E30" s="107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53"/>
      <c r="T30" s="53"/>
      <c r="U30" s="108"/>
      <c r="V30" s="3"/>
      <c r="W30" s="3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</row>
    <row r="31" spans="1:100" s="11" customFormat="1" ht="15.95" customHeight="1" x14ac:dyDescent="0.2">
      <c r="A31" s="109" t="s">
        <v>33</v>
      </c>
      <c r="B31" s="110"/>
      <c r="C31" s="111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53"/>
      <c r="T31" s="53"/>
      <c r="U31" s="108"/>
      <c r="V31" s="3"/>
      <c r="W31" s="3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</row>
    <row r="32" spans="1:100" s="11" customFormat="1" ht="30" customHeight="1" x14ac:dyDescent="0.2">
      <c r="A32" s="102" t="s">
        <v>34</v>
      </c>
      <c r="B32" s="112"/>
      <c r="C32" s="112"/>
      <c r="D32" s="112"/>
      <c r="E32" s="112"/>
      <c r="F32" s="113"/>
      <c r="G32" s="114"/>
      <c r="H32" s="114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7"/>
      <c r="W32" s="17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11" customFormat="1" ht="17.100000000000001" customHeight="1" x14ac:dyDescent="0.2">
      <c r="A33" s="361" t="s">
        <v>35</v>
      </c>
      <c r="B33" s="362"/>
      <c r="C33" s="277" t="s">
        <v>33</v>
      </c>
      <c r="D33" s="22" t="s">
        <v>36</v>
      </c>
      <c r="E33" s="115" t="s">
        <v>37</v>
      </c>
      <c r="F33" s="116"/>
      <c r="G33" s="117"/>
      <c r="H33" s="108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21"/>
      <c r="W33" s="21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</row>
    <row r="34" spans="1:100" s="11" customFormat="1" ht="15.95" customHeight="1" x14ac:dyDescent="0.2">
      <c r="A34" s="363" t="s">
        <v>38</v>
      </c>
      <c r="B34" s="364"/>
      <c r="C34" s="96">
        <f>SUM(D34:E34)</f>
        <v>0</v>
      </c>
      <c r="D34" s="118"/>
      <c r="E34" s="119"/>
      <c r="F34" s="116"/>
      <c r="G34" s="117"/>
      <c r="H34" s="108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21"/>
      <c r="W34" s="2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</row>
    <row r="35" spans="1:100" s="11" customFormat="1" ht="30" customHeight="1" x14ac:dyDescent="0.2">
      <c r="A35" s="102" t="s">
        <v>39</v>
      </c>
      <c r="B35" s="112"/>
      <c r="C35" s="112"/>
      <c r="D35" s="112"/>
      <c r="E35" s="112"/>
      <c r="F35" s="113"/>
      <c r="G35" s="114"/>
      <c r="H35" s="114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7"/>
      <c r="W35" s="17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1:100" s="11" customFormat="1" ht="17.100000000000001" customHeight="1" x14ac:dyDescent="0.2">
      <c r="A36" s="361"/>
      <c r="B36" s="362"/>
      <c r="C36" s="277" t="s">
        <v>33</v>
      </c>
      <c r="D36" s="22" t="s">
        <v>36</v>
      </c>
      <c r="E36" s="115" t="s">
        <v>37</v>
      </c>
      <c r="F36" s="116"/>
      <c r="G36" s="11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21"/>
      <c r="W36" s="21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</row>
    <row r="37" spans="1:100" s="11" customFormat="1" ht="15.95" customHeight="1" x14ac:dyDescent="0.2">
      <c r="A37" s="379" t="s">
        <v>32</v>
      </c>
      <c r="B37" s="380"/>
      <c r="C37" s="89">
        <f>SUM(D37:E37)</f>
        <v>0</v>
      </c>
      <c r="D37" s="120"/>
      <c r="E37" s="121"/>
      <c r="F37" s="116"/>
      <c r="G37" s="11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21"/>
      <c r="W37" s="21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  <row r="38" spans="1:100" s="11" customFormat="1" ht="15.95" customHeight="1" x14ac:dyDescent="0.2">
      <c r="A38" s="381" t="s">
        <v>40</v>
      </c>
      <c r="B38" s="382"/>
      <c r="C38" s="96">
        <f>SUM(D38:E38)</f>
        <v>0</v>
      </c>
      <c r="D38" s="122"/>
      <c r="E38" s="123"/>
      <c r="F38" s="124"/>
      <c r="G38" s="125"/>
      <c r="H38" s="116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6"/>
      <c r="W38" s="126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</row>
    <row r="39" spans="1:100" s="11" customFormat="1" ht="30" customHeight="1" x14ac:dyDescent="0.2">
      <c r="A39" s="102" t="s">
        <v>41</v>
      </c>
      <c r="B39" s="102"/>
      <c r="C39" s="102"/>
      <c r="D39" s="102"/>
      <c r="E39" s="102"/>
      <c r="F39" s="102"/>
      <c r="G39" s="102"/>
      <c r="H39" s="127"/>
      <c r="I39" s="128"/>
      <c r="J39" s="128"/>
      <c r="K39" s="129"/>
      <c r="L39" s="129"/>
      <c r="M39" s="129"/>
      <c r="N39" s="129"/>
      <c r="O39" s="129"/>
      <c r="P39" s="128"/>
      <c r="Q39" s="128"/>
      <c r="R39" s="128"/>
      <c r="S39" s="128"/>
      <c r="T39" s="128"/>
      <c r="U39" s="128"/>
      <c r="V39" s="130"/>
      <c r="W39" s="13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</row>
    <row r="40" spans="1:100" s="11" customFormat="1" ht="12.75" customHeight="1" x14ac:dyDescent="0.2">
      <c r="A40" s="369" t="s">
        <v>42</v>
      </c>
      <c r="B40" s="370"/>
      <c r="C40" s="369" t="s">
        <v>33</v>
      </c>
      <c r="D40" s="375"/>
      <c r="E40" s="370"/>
      <c r="F40" s="377" t="s">
        <v>32</v>
      </c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131"/>
      <c r="U40" s="132"/>
      <c r="V40" s="133"/>
      <c r="W40" s="133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</row>
    <row r="41" spans="1:100" s="11" customFormat="1" ht="12.75" x14ac:dyDescent="0.2">
      <c r="A41" s="371"/>
      <c r="B41" s="372"/>
      <c r="C41" s="371"/>
      <c r="D41" s="376"/>
      <c r="E41" s="372"/>
      <c r="F41" s="365" t="s">
        <v>43</v>
      </c>
      <c r="G41" s="365"/>
      <c r="H41" s="365" t="s">
        <v>44</v>
      </c>
      <c r="I41" s="365"/>
      <c r="J41" s="383" t="s">
        <v>9</v>
      </c>
      <c r="K41" s="384"/>
      <c r="L41" s="366" t="s">
        <v>10</v>
      </c>
      <c r="M41" s="365"/>
      <c r="N41" s="385" t="s">
        <v>45</v>
      </c>
      <c r="O41" s="384"/>
      <c r="P41" s="365" t="s">
        <v>46</v>
      </c>
      <c r="Q41" s="365"/>
      <c r="R41" s="366" t="s">
        <v>47</v>
      </c>
      <c r="S41" s="365"/>
      <c r="T41" s="134"/>
      <c r="U41" s="134"/>
      <c r="V41" s="133"/>
      <c r="W41" s="133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</row>
    <row r="42" spans="1:100" s="11" customFormat="1" ht="21" x14ac:dyDescent="0.2">
      <c r="A42" s="373"/>
      <c r="B42" s="374"/>
      <c r="C42" s="277" t="s">
        <v>48</v>
      </c>
      <c r="D42" s="22" t="s">
        <v>29</v>
      </c>
      <c r="E42" s="115" t="s">
        <v>49</v>
      </c>
      <c r="F42" s="135" t="s">
        <v>29</v>
      </c>
      <c r="G42" s="136" t="s">
        <v>49</v>
      </c>
      <c r="H42" s="135" t="s">
        <v>29</v>
      </c>
      <c r="I42" s="136" t="s">
        <v>49</v>
      </c>
      <c r="J42" s="135" t="s">
        <v>29</v>
      </c>
      <c r="K42" s="136" t="s">
        <v>49</v>
      </c>
      <c r="L42" s="135" t="s">
        <v>29</v>
      </c>
      <c r="M42" s="136" t="s">
        <v>49</v>
      </c>
      <c r="N42" s="135" t="s">
        <v>29</v>
      </c>
      <c r="O42" s="136" t="s">
        <v>49</v>
      </c>
      <c r="P42" s="135" t="s">
        <v>29</v>
      </c>
      <c r="Q42" s="136" t="s">
        <v>49</v>
      </c>
      <c r="R42" s="135" t="s">
        <v>29</v>
      </c>
      <c r="S42" s="136" t="s">
        <v>49</v>
      </c>
      <c r="T42" s="134"/>
      <c r="U42" s="134"/>
      <c r="V42" s="133"/>
      <c r="W42" s="133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</row>
    <row r="43" spans="1:100" s="11" customFormat="1" ht="15.95" customHeight="1" x14ac:dyDescent="0.2">
      <c r="A43" s="363" t="s">
        <v>50</v>
      </c>
      <c r="B43" s="364"/>
      <c r="C43" s="96">
        <f>SUM(D43:E43)</f>
        <v>0</v>
      </c>
      <c r="D43" s="137">
        <f t="shared" ref="D43:E46" si="1">F43+H43+J43+L43+N43+P43+R43</f>
        <v>0</v>
      </c>
      <c r="E43" s="138">
        <f t="shared" si="1"/>
        <v>0</v>
      </c>
      <c r="F43" s="139"/>
      <c r="G43" s="140"/>
      <c r="H43" s="139"/>
      <c r="I43" s="140"/>
      <c r="J43" s="139"/>
      <c r="K43" s="140"/>
      <c r="L43" s="139"/>
      <c r="M43" s="140"/>
      <c r="N43" s="139"/>
      <c r="O43" s="140"/>
      <c r="P43" s="139"/>
      <c r="Q43" s="140"/>
      <c r="R43" s="139"/>
      <c r="S43" s="140"/>
      <c r="T43" s="134"/>
      <c r="U43" s="134"/>
      <c r="V43" s="133"/>
      <c r="W43" s="133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</row>
    <row r="44" spans="1:100" s="11" customFormat="1" ht="15.95" customHeight="1" x14ac:dyDescent="0.2">
      <c r="A44" s="367" t="s">
        <v>51</v>
      </c>
      <c r="B44" s="268" t="s">
        <v>52</v>
      </c>
      <c r="C44" s="142">
        <f>SUM(D44:E44)</f>
        <v>0</v>
      </c>
      <c r="D44" s="143">
        <f t="shared" si="1"/>
        <v>0</v>
      </c>
      <c r="E44" s="144">
        <f t="shared" si="1"/>
        <v>0</v>
      </c>
      <c r="F44" s="139"/>
      <c r="G44" s="140"/>
      <c r="H44" s="139"/>
      <c r="I44" s="140"/>
      <c r="J44" s="139"/>
      <c r="K44" s="140"/>
      <c r="L44" s="139"/>
      <c r="M44" s="140"/>
      <c r="N44" s="139"/>
      <c r="O44" s="140"/>
      <c r="P44" s="139"/>
      <c r="Q44" s="140"/>
      <c r="R44" s="139"/>
      <c r="S44" s="140"/>
      <c r="T44" s="134"/>
      <c r="U44" s="134"/>
      <c r="V44" s="133"/>
      <c r="W44" s="133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</row>
    <row r="45" spans="1:100" s="11" customFormat="1" ht="15.95" customHeight="1" x14ac:dyDescent="0.2">
      <c r="A45" s="368"/>
      <c r="B45" s="269" t="s">
        <v>53</v>
      </c>
      <c r="C45" s="146">
        <f>SUM(D45:E45)</f>
        <v>1</v>
      </c>
      <c r="D45" s="147">
        <f t="shared" si="1"/>
        <v>0</v>
      </c>
      <c r="E45" s="148">
        <f t="shared" si="1"/>
        <v>1</v>
      </c>
      <c r="F45" s="149"/>
      <c r="G45" s="150"/>
      <c r="H45" s="149"/>
      <c r="I45" s="150"/>
      <c r="J45" s="149"/>
      <c r="K45" s="150"/>
      <c r="L45" s="149"/>
      <c r="M45" s="150"/>
      <c r="N45" s="149"/>
      <c r="O45" s="150">
        <v>1</v>
      </c>
      <c r="P45" s="149"/>
      <c r="Q45" s="150"/>
      <c r="R45" s="149"/>
      <c r="S45" s="150"/>
      <c r="T45" s="151"/>
      <c r="U45" s="151"/>
      <c r="V45" s="130"/>
      <c r="W45" s="13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</row>
    <row r="46" spans="1:100" s="11" customFormat="1" ht="15.95" customHeight="1" x14ac:dyDescent="0.2">
      <c r="A46" s="356"/>
      <c r="B46" s="270" t="s">
        <v>54</v>
      </c>
      <c r="C46" s="153">
        <f>SUM(D46:E46)</f>
        <v>0</v>
      </c>
      <c r="D46" s="154">
        <f t="shared" si="1"/>
        <v>0</v>
      </c>
      <c r="E46" s="155">
        <f t="shared" si="1"/>
        <v>0</v>
      </c>
      <c r="F46" s="156"/>
      <c r="G46" s="157"/>
      <c r="H46" s="156"/>
      <c r="I46" s="157"/>
      <c r="J46" s="156"/>
      <c r="K46" s="157"/>
      <c r="L46" s="156"/>
      <c r="M46" s="157"/>
      <c r="N46" s="156"/>
      <c r="O46" s="157"/>
      <c r="P46" s="156"/>
      <c r="Q46" s="157"/>
      <c r="R46" s="156"/>
      <c r="S46" s="157"/>
      <c r="T46" s="151"/>
      <c r="U46" s="151"/>
      <c r="V46" s="133"/>
      <c r="W46" s="133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</row>
    <row r="47" spans="1:100" s="11" customFormat="1" ht="30" customHeight="1" x14ac:dyDescent="0.2">
      <c r="A47" s="102" t="s">
        <v>55</v>
      </c>
      <c r="B47" s="102"/>
      <c r="C47" s="102"/>
      <c r="D47" s="102"/>
      <c r="E47" s="102"/>
      <c r="F47" s="102"/>
      <c r="G47" s="102"/>
      <c r="H47" s="127"/>
      <c r="I47" s="128"/>
      <c r="J47" s="128"/>
      <c r="K47" s="129"/>
      <c r="L47" s="129"/>
      <c r="M47" s="129"/>
      <c r="N47" s="129"/>
      <c r="O47" s="129"/>
      <c r="P47" s="128"/>
      <c r="Q47" s="128"/>
      <c r="R47" s="128"/>
      <c r="S47" s="128"/>
      <c r="T47" s="128"/>
      <c r="U47" s="128"/>
      <c r="V47" s="133"/>
      <c r="W47" s="133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</row>
    <row r="48" spans="1:100" s="11" customFormat="1" ht="12.75" customHeight="1" x14ac:dyDescent="0.2">
      <c r="A48" s="369" t="s">
        <v>42</v>
      </c>
      <c r="B48" s="370"/>
      <c r="C48" s="369" t="s">
        <v>33</v>
      </c>
      <c r="D48" s="375"/>
      <c r="E48" s="370"/>
      <c r="F48" s="377" t="s">
        <v>40</v>
      </c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86" t="s">
        <v>56</v>
      </c>
      <c r="U48" s="386" t="s">
        <v>57</v>
      </c>
      <c r="V48" s="133"/>
      <c r="W48" s="133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</row>
    <row r="49" spans="1:100" s="11" customFormat="1" ht="12.95" customHeight="1" x14ac:dyDescent="0.2">
      <c r="A49" s="371"/>
      <c r="B49" s="372"/>
      <c r="C49" s="371"/>
      <c r="D49" s="376"/>
      <c r="E49" s="372"/>
      <c r="F49" s="365" t="s">
        <v>43</v>
      </c>
      <c r="G49" s="365"/>
      <c r="H49" s="365" t="s">
        <v>44</v>
      </c>
      <c r="I49" s="365"/>
      <c r="J49" s="383" t="s">
        <v>9</v>
      </c>
      <c r="K49" s="384"/>
      <c r="L49" s="366" t="s">
        <v>10</v>
      </c>
      <c r="M49" s="365"/>
      <c r="N49" s="385" t="s">
        <v>45</v>
      </c>
      <c r="O49" s="384"/>
      <c r="P49" s="365" t="s">
        <v>46</v>
      </c>
      <c r="Q49" s="365"/>
      <c r="R49" s="366" t="s">
        <v>47</v>
      </c>
      <c r="S49" s="365"/>
      <c r="T49" s="386"/>
      <c r="U49" s="386"/>
      <c r="V49" s="133"/>
      <c r="W49" s="133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</row>
    <row r="50" spans="1:100" s="11" customFormat="1" ht="21" x14ac:dyDescent="0.2">
      <c r="A50" s="373"/>
      <c r="B50" s="374"/>
      <c r="C50" s="277" t="s">
        <v>48</v>
      </c>
      <c r="D50" s="22" t="s">
        <v>29</v>
      </c>
      <c r="E50" s="115" t="s">
        <v>49</v>
      </c>
      <c r="F50" s="135" t="s">
        <v>29</v>
      </c>
      <c r="G50" s="136" t="s">
        <v>49</v>
      </c>
      <c r="H50" s="135" t="s">
        <v>29</v>
      </c>
      <c r="I50" s="136" t="s">
        <v>49</v>
      </c>
      <c r="J50" s="135" t="s">
        <v>29</v>
      </c>
      <c r="K50" s="136" t="s">
        <v>49</v>
      </c>
      <c r="L50" s="135" t="s">
        <v>29</v>
      </c>
      <c r="M50" s="136" t="s">
        <v>49</v>
      </c>
      <c r="N50" s="135" t="s">
        <v>29</v>
      </c>
      <c r="O50" s="136" t="s">
        <v>49</v>
      </c>
      <c r="P50" s="135" t="s">
        <v>29</v>
      </c>
      <c r="Q50" s="136" t="s">
        <v>49</v>
      </c>
      <c r="R50" s="135" t="s">
        <v>29</v>
      </c>
      <c r="S50" s="136" t="s">
        <v>49</v>
      </c>
      <c r="T50" s="386"/>
      <c r="U50" s="386"/>
      <c r="V50" s="133"/>
      <c r="W50" s="133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</row>
    <row r="51" spans="1:100" s="11" customFormat="1" ht="15.95" customHeight="1" x14ac:dyDescent="0.2">
      <c r="A51" s="367" t="s">
        <v>51</v>
      </c>
      <c r="B51" s="268" t="s">
        <v>52</v>
      </c>
      <c r="C51" s="142">
        <f>SUM(D51:E51)</f>
        <v>0</v>
      </c>
      <c r="D51" s="143">
        <f t="shared" ref="D51:E53" si="2">F51+H51+J51+L51+N51+P51+R51</f>
        <v>0</v>
      </c>
      <c r="E51" s="144">
        <f t="shared" si="2"/>
        <v>0</v>
      </c>
      <c r="F51" s="139"/>
      <c r="G51" s="140"/>
      <c r="H51" s="139"/>
      <c r="I51" s="140"/>
      <c r="J51" s="139"/>
      <c r="K51" s="140"/>
      <c r="L51" s="139"/>
      <c r="M51" s="140"/>
      <c r="N51" s="139"/>
      <c r="O51" s="140"/>
      <c r="P51" s="139"/>
      <c r="Q51" s="140"/>
      <c r="R51" s="139"/>
      <c r="S51" s="140"/>
      <c r="T51" s="159"/>
      <c r="U51" s="159"/>
      <c r="V51" s="160"/>
      <c r="W51" s="16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</row>
    <row r="52" spans="1:100" s="11" customFormat="1" ht="15.95" customHeight="1" x14ac:dyDescent="0.2">
      <c r="A52" s="368"/>
      <c r="B52" s="269" t="s">
        <v>53</v>
      </c>
      <c r="C52" s="146">
        <f>SUM(D52:E52)</f>
        <v>0</v>
      </c>
      <c r="D52" s="147">
        <f t="shared" si="2"/>
        <v>0</v>
      </c>
      <c r="E52" s="148">
        <f t="shared" si="2"/>
        <v>0</v>
      </c>
      <c r="F52" s="149"/>
      <c r="G52" s="150"/>
      <c r="H52" s="149"/>
      <c r="I52" s="150"/>
      <c r="J52" s="149"/>
      <c r="K52" s="150"/>
      <c r="L52" s="149"/>
      <c r="M52" s="150"/>
      <c r="N52" s="149"/>
      <c r="O52" s="150"/>
      <c r="P52" s="149"/>
      <c r="Q52" s="150"/>
      <c r="R52" s="149"/>
      <c r="S52" s="150"/>
      <c r="T52" s="161"/>
      <c r="U52" s="161"/>
      <c r="V52" s="133"/>
      <c r="W52" s="133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</row>
    <row r="53" spans="1:100" s="11" customFormat="1" ht="15.95" customHeight="1" x14ac:dyDescent="0.2">
      <c r="A53" s="356"/>
      <c r="B53" s="270" t="s">
        <v>54</v>
      </c>
      <c r="C53" s="153">
        <f>SUM(D53:E53)</f>
        <v>0</v>
      </c>
      <c r="D53" s="154">
        <f t="shared" si="2"/>
        <v>0</v>
      </c>
      <c r="E53" s="155">
        <f t="shared" si="2"/>
        <v>0</v>
      </c>
      <c r="F53" s="156"/>
      <c r="G53" s="157"/>
      <c r="H53" s="156"/>
      <c r="I53" s="157"/>
      <c r="J53" s="156"/>
      <c r="K53" s="157"/>
      <c r="L53" s="156"/>
      <c r="M53" s="157"/>
      <c r="N53" s="156"/>
      <c r="O53" s="157"/>
      <c r="P53" s="156"/>
      <c r="Q53" s="157"/>
      <c r="R53" s="156"/>
      <c r="S53" s="157"/>
      <c r="T53" s="162"/>
      <c r="U53" s="162"/>
      <c r="V53" s="160"/>
      <c r="W53" s="16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</row>
    <row r="54" spans="1:100" s="11" customFormat="1" ht="30" customHeight="1" x14ac:dyDescent="0.2">
      <c r="A54" s="102" t="s">
        <v>58</v>
      </c>
      <c r="B54" s="102"/>
      <c r="C54" s="102"/>
      <c r="D54" s="102"/>
      <c r="E54" s="102"/>
      <c r="F54" s="102"/>
      <c r="G54" s="102"/>
      <c r="H54" s="127"/>
      <c r="I54" s="128"/>
      <c r="J54" s="128"/>
      <c r="K54" s="129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33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</row>
    <row r="55" spans="1:100" s="11" customFormat="1" ht="12.75" x14ac:dyDescent="0.2">
      <c r="A55" s="375" t="s">
        <v>42</v>
      </c>
      <c r="B55" s="375"/>
      <c r="C55" s="342" t="s">
        <v>59</v>
      </c>
      <c r="D55" s="391" t="s">
        <v>32</v>
      </c>
      <c r="E55" s="392"/>
      <c r="F55" s="392"/>
      <c r="G55" s="392"/>
      <c r="H55" s="392"/>
      <c r="I55" s="393"/>
      <c r="J55" s="342" t="s">
        <v>60</v>
      </c>
      <c r="K55" s="386" t="s">
        <v>61</v>
      </c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33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</row>
    <row r="56" spans="1:100" s="11" customFormat="1" ht="12.75" x14ac:dyDescent="0.2">
      <c r="A56" s="376"/>
      <c r="B56" s="376"/>
      <c r="C56" s="390"/>
      <c r="D56" s="377" t="s">
        <v>62</v>
      </c>
      <c r="E56" s="394"/>
      <c r="F56" s="377" t="s">
        <v>63</v>
      </c>
      <c r="G56" s="394"/>
      <c r="H56" s="377" t="s">
        <v>64</v>
      </c>
      <c r="I56" s="394"/>
      <c r="J56" s="390"/>
      <c r="K56" s="386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33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</row>
    <row r="57" spans="1:100" s="11" customFormat="1" ht="12.95" customHeight="1" x14ac:dyDescent="0.2">
      <c r="A57" s="389"/>
      <c r="B57" s="389"/>
      <c r="C57" s="343"/>
      <c r="D57" s="22" t="s">
        <v>29</v>
      </c>
      <c r="E57" s="115" t="s">
        <v>49</v>
      </c>
      <c r="F57" s="22" t="s">
        <v>29</v>
      </c>
      <c r="G57" s="115" t="s">
        <v>49</v>
      </c>
      <c r="H57" s="22" t="s">
        <v>29</v>
      </c>
      <c r="I57" s="115" t="s">
        <v>49</v>
      </c>
      <c r="J57" s="343"/>
      <c r="K57" s="386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33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</row>
    <row r="58" spans="1:100" s="11" customFormat="1" ht="15.95" customHeight="1" x14ac:dyDescent="0.2">
      <c r="A58" s="403" t="s">
        <v>65</v>
      </c>
      <c r="B58" s="164" t="s">
        <v>66</v>
      </c>
      <c r="C58" s="89">
        <f>SUM(D58:I58)</f>
        <v>9</v>
      </c>
      <c r="D58" s="165"/>
      <c r="E58" s="166"/>
      <c r="F58" s="165"/>
      <c r="G58" s="166"/>
      <c r="H58" s="165">
        <v>3</v>
      </c>
      <c r="I58" s="166">
        <v>6</v>
      </c>
      <c r="J58" s="167">
        <v>2</v>
      </c>
      <c r="K58" s="167">
        <v>2</v>
      </c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</row>
    <row r="59" spans="1:100" s="11" customFormat="1" ht="15.95" customHeight="1" x14ac:dyDescent="0.2">
      <c r="A59" s="404"/>
      <c r="B59" s="168" t="s">
        <v>67</v>
      </c>
      <c r="C59" s="96">
        <f>SUM(D59:I59)</f>
        <v>0</v>
      </c>
      <c r="D59" s="169"/>
      <c r="E59" s="170"/>
      <c r="F59" s="169"/>
      <c r="G59" s="170"/>
      <c r="H59" s="169"/>
      <c r="I59" s="170"/>
      <c r="J59" s="171"/>
      <c r="K59" s="171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</row>
    <row r="60" spans="1:100" s="11" customFormat="1" ht="15.95" customHeight="1" x14ac:dyDescent="0.2">
      <c r="A60" s="363" t="s">
        <v>68</v>
      </c>
      <c r="B60" s="364"/>
      <c r="C60" s="96">
        <f>SUM(D60:I60)</f>
        <v>0</v>
      </c>
      <c r="D60" s="172"/>
      <c r="E60" s="173"/>
      <c r="F60" s="172"/>
      <c r="G60" s="173"/>
      <c r="H60" s="172"/>
      <c r="I60" s="173"/>
      <c r="J60" s="174"/>
      <c r="K60" s="174"/>
      <c r="L60" s="175"/>
      <c r="M60" s="175"/>
      <c r="N60" s="175"/>
      <c r="O60" s="175"/>
      <c r="P60" s="176"/>
      <c r="Q60" s="130"/>
      <c r="R60" s="130"/>
      <c r="S60" s="130"/>
      <c r="T60" s="130"/>
      <c r="U60" s="130"/>
      <c r="V60" s="130"/>
      <c r="W60" s="13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</row>
    <row r="61" spans="1:100" s="11" customFormat="1" ht="30" customHeight="1" x14ac:dyDescent="0.2">
      <c r="A61" s="102" t="s">
        <v>69</v>
      </c>
      <c r="B61" s="102"/>
      <c r="C61" s="102"/>
      <c r="D61" s="102"/>
      <c r="E61" s="102"/>
      <c r="F61" s="102"/>
      <c r="G61" s="102"/>
      <c r="H61" s="177"/>
      <c r="I61" s="128"/>
      <c r="J61" s="128"/>
      <c r="K61" s="128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</row>
    <row r="62" spans="1:100" s="11" customFormat="1" ht="16.5" customHeight="1" x14ac:dyDescent="0.2">
      <c r="A62" s="405" t="s">
        <v>3</v>
      </c>
      <c r="B62" s="406"/>
      <c r="C62" s="387" t="s">
        <v>70</v>
      </c>
      <c r="D62" s="387" t="s">
        <v>71</v>
      </c>
      <c r="E62" s="387" t="s">
        <v>72</v>
      </c>
      <c r="F62" s="108"/>
      <c r="G62" s="108"/>
      <c r="H62" s="108"/>
      <c r="I62" s="53"/>
      <c r="J62" s="53"/>
      <c r="K62" s="5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</row>
    <row r="63" spans="1:100" s="11" customFormat="1" ht="16.5" customHeight="1" x14ac:dyDescent="0.2">
      <c r="A63" s="407"/>
      <c r="B63" s="408"/>
      <c r="C63" s="388"/>
      <c r="D63" s="388"/>
      <c r="E63" s="388"/>
      <c r="F63" s="151"/>
      <c r="G63" s="151"/>
      <c r="H63" s="151"/>
      <c r="I63" s="151"/>
      <c r="J63" s="151"/>
      <c r="K63" s="151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</row>
    <row r="64" spans="1:100" s="11" customFormat="1" ht="15.95" customHeight="1" x14ac:dyDescent="0.2">
      <c r="A64" s="395" t="s">
        <v>73</v>
      </c>
      <c r="B64" s="396"/>
      <c r="C64" s="178"/>
      <c r="D64" s="178"/>
      <c r="E64" s="178"/>
      <c r="F64" s="151"/>
      <c r="G64" s="151"/>
      <c r="H64" s="151"/>
      <c r="I64" s="151"/>
      <c r="J64" s="151"/>
      <c r="K64" s="151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</row>
    <row r="65" spans="1:100" s="11" customFormat="1" ht="15.95" customHeight="1" x14ac:dyDescent="0.2">
      <c r="A65" s="395" t="s">
        <v>74</v>
      </c>
      <c r="B65" s="396"/>
      <c r="C65" s="179"/>
      <c r="D65" s="179"/>
      <c r="E65" s="179"/>
      <c r="F65" s="151"/>
      <c r="G65" s="151"/>
      <c r="H65" s="151"/>
      <c r="I65" s="151"/>
      <c r="J65" s="151"/>
      <c r="K65" s="151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</row>
    <row r="66" spans="1:100" s="11" customFormat="1" ht="15.95" customHeight="1" x14ac:dyDescent="0.2">
      <c r="A66" s="397" t="s">
        <v>75</v>
      </c>
      <c r="B66" s="398"/>
      <c r="C66" s="179"/>
      <c r="D66" s="179"/>
      <c r="E66" s="179"/>
      <c r="F66" s="151"/>
      <c r="G66" s="151"/>
      <c r="H66" s="151"/>
      <c r="I66" s="151"/>
      <c r="J66" s="151"/>
      <c r="K66" s="151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</row>
    <row r="67" spans="1:100" s="11" customFormat="1" ht="15.95" customHeight="1" x14ac:dyDescent="0.2">
      <c r="A67" s="397" t="s">
        <v>76</v>
      </c>
      <c r="B67" s="398"/>
      <c r="C67" s="180"/>
      <c r="D67" s="180"/>
      <c r="E67" s="180"/>
      <c r="F67" s="151"/>
      <c r="G67" s="151"/>
      <c r="H67" s="151"/>
      <c r="I67" s="151"/>
      <c r="J67" s="151"/>
      <c r="K67" s="151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</row>
    <row r="68" spans="1:100" s="11" customFormat="1" ht="15.95" customHeight="1" x14ac:dyDescent="0.2">
      <c r="A68" s="399" t="s">
        <v>77</v>
      </c>
      <c r="B68" s="400"/>
      <c r="C68" s="181">
        <f>SUM(C64:C67)</f>
        <v>0</v>
      </c>
      <c r="D68" s="181">
        <f>SUM(D64:D67)</f>
        <v>0</v>
      </c>
      <c r="E68" s="181">
        <f>SUM(E64:E67)</f>
        <v>0</v>
      </c>
      <c r="F68" s="151"/>
      <c r="G68" s="151"/>
      <c r="H68" s="151"/>
      <c r="I68" s="151"/>
      <c r="J68" s="151"/>
      <c r="K68" s="15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</row>
    <row r="69" spans="1:100" s="11" customFormat="1" ht="15.95" customHeight="1" x14ac:dyDescent="0.2">
      <c r="A69" s="401" t="s">
        <v>78</v>
      </c>
      <c r="B69" s="402"/>
      <c r="C69" s="182"/>
      <c r="D69" s="182"/>
      <c r="E69" s="182"/>
      <c r="F69" s="151"/>
      <c r="G69" s="151"/>
      <c r="H69" s="151"/>
      <c r="I69" s="151"/>
      <c r="J69" s="151"/>
      <c r="K69" s="151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</row>
    <row r="70" spans="1:100" s="11" customFormat="1" ht="15.95" customHeight="1" x14ac:dyDescent="0.2">
      <c r="A70" s="395" t="s">
        <v>79</v>
      </c>
      <c r="B70" s="396"/>
      <c r="C70" s="179"/>
      <c r="D70" s="179"/>
      <c r="E70" s="179"/>
      <c r="F70" s="151"/>
      <c r="G70" s="151"/>
      <c r="H70" s="151"/>
      <c r="I70" s="151"/>
      <c r="J70" s="151"/>
      <c r="K70" s="151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</row>
    <row r="71" spans="1:100" s="11" customFormat="1" ht="15.95" customHeight="1" x14ac:dyDescent="0.2">
      <c r="A71" s="410" t="s">
        <v>80</v>
      </c>
      <c r="B71" s="411"/>
      <c r="C71" s="183"/>
      <c r="D71" s="183"/>
      <c r="E71" s="183"/>
      <c r="F71" s="151"/>
      <c r="G71" s="151"/>
      <c r="H71" s="151"/>
      <c r="I71" s="151"/>
      <c r="J71" s="151"/>
      <c r="K71" s="151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</row>
    <row r="72" spans="1:100" s="11" customFormat="1" ht="15.95" customHeight="1" x14ac:dyDescent="0.2">
      <c r="A72" s="399" t="s">
        <v>77</v>
      </c>
      <c r="B72" s="400"/>
      <c r="C72" s="181">
        <f>SUM(C69:C71)</f>
        <v>0</v>
      </c>
      <c r="D72" s="181">
        <f>SUM(D69:D71)</f>
        <v>0</v>
      </c>
      <c r="E72" s="181">
        <f>SUM(E69:E71)</f>
        <v>0</v>
      </c>
      <c r="F72" s="151"/>
      <c r="G72" s="151"/>
      <c r="H72" s="151"/>
      <c r="I72" s="151"/>
      <c r="J72" s="151"/>
      <c r="K72" s="151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</row>
    <row r="73" spans="1:100" s="11" customFormat="1" ht="15.95" customHeight="1" x14ac:dyDescent="0.2">
      <c r="A73" s="412" t="s">
        <v>81</v>
      </c>
      <c r="B73" s="412"/>
      <c r="C73" s="184">
        <f>C68+C72</f>
        <v>0</v>
      </c>
      <c r="D73" s="184">
        <f>D68+D72</f>
        <v>0</v>
      </c>
      <c r="E73" s="184">
        <f>E68+E72</f>
        <v>0</v>
      </c>
      <c r="F73" s="151"/>
      <c r="G73" s="151"/>
      <c r="H73" s="151"/>
      <c r="I73" s="151"/>
      <c r="J73" s="151"/>
      <c r="K73" s="151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</row>
    <row r="74" spans="1:100" s="11" customFormat="1" ht="30" customHeight="1" x14ac:dyDescent="0.2">
      <c r="A74" s="102" t="s">
        <v>82</v>
      </c>
      <c r="B74" s="102"/>
      <c r="C74" s="102"/>
      <c r="D74" s="102"/>
      <c r="E74" s="102"/>
      <c r="F74" s="102"/>
      <c r="G74" s="102"/>
      <c r="H74" s="185"/>
      <c r="I74" s="185"/>
      <c r="J74" s="185"/>
      <c r="K74" s="186"/>
      <c r="L74" s="187"/>
      <c r="M74" s="186"/>
      <c r="N74" s="186"/>
      <c r="O74" s="188"/>
      <c r="P74" s="188"/>
      <c r="Q74" s="151"/>
      <c r="R74" s="151"/>
      <c r="S74" s="151"/>
      <c r="T74" s="160"/>
      <c r="U74" s="160"/>
      <c r="V74" s="189"/>
      <c r="W74" s="16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</row>
    <row r="75" spans="1:100" s="11" customFormat="1" ht="12.75" x14ac:dyDescent="0.2">
      <c r="A75" s="413" t="s">
        <v>83</v>
      </c>
      <c r="B75" s="413"/>
      <c r="C75" s="413"/>
      <c r="D75" s="414" t="s">
        <v>33</v>
      </c>
      <c r="E75" s="415"/>
      <c r="F75" s="385"/>
      <c r="G75" s="409" t="s">
        <v>84</v>
      </c>
      <c r="H75" s="409"/>
      <c r="I75" s="409" t="s">
        <v>85</v>
      </c>
      <c r="J75" s="409"/>
      <c r="K75" s="409" t="s">
        <v>86</v>
      </c>
      <c r="L75" s="409"/>
      <c r="M75" s="409" t="s">
        <v>87</v>
      </c>
      <c r="N75" s="409"/>
      <c r="O75" s="409" t="s">
        <v>88</v>
      </c>
      <c r="P75" s="409"/>
      <c r="Q75" s="409" t="s">
        <v>89</v>
      </c>
      <c r="R75" s="409"/>
      <c r="S75" s="19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</row>
    <row r="76" spans="1:100" s="11" customFormat="1" ht="21" x14ac:dyDescent="0.2">
      <c r="A76" s="413"/>
      <c r="B76" s="413"/>
      <c r="C76" s="413"/>
      <c r="D76" s="191" t="s">
        <v>90</v>
      </c>
      <c r="E76" s="192" t="s">
        <v>29</v>
      </c>
      <c r="F76" s="193" t="s">
        <v>49</v>
      </c>
      <c r="G76" s="194" t="s">
        <v>29</v>
      </c>
      <c r="H76" s="195" t="s">
        <v>49</v>
      </c>
      <c r="I76" s="194" t="s">
        <v>29</v>
      </c>
      <c r="J76" s="195" t="s">
        <v>49</v>
      </c>
      <c r="K76" s="194" t="s">
        <v>29</v>
      </c>
      <c r="L76" s="195" t="s">
        <v>49</v>
      </c>
      <c r="M76" s="194" t="s">
        <v>29</v>
      </c>
      <c r="N76" s="195" t="s">
        <v>49</v>
      </c>
      <c r="O76" s="194" t="s">
        <v>29</v>
      </c>
      <c r="P76" s="195" t="s">
        <v>49</v>
      </c>
      <c r="Q76" s="194" t="s">
        <v>29</v>
      </c>
      <c r="R76" s="195" t="s">
        <v>49</v>
      </c>
      <c r="S76" s="19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</row>
    <row r="77" spans="1:100" s="11" customFormat="1" ht="15.95" customHeight="1" x14ac:dyDescent="0.2">
      <c r="A77" s="196" t="s">
        <v>91</v>
      </c>
      <c r="B77" s="271"/>
      <c r="C77" s="272"/>
      <c r="D77" s="199">
        <f>SUM(E77:F77)</f>
        <v>0</v>
      </c>
      <c r="E77" s="200">
        <f>G77+I77+K77+M77+O77+Q77</f>
        <v>0</v>
      </c>
      <c r="F77" s="201">
        <f>H77+J77+L77+N77+P77+R77</f>
        <v>0</v>
      </c>
      <c r="G77" s="202"/>
      <c r="H77" s="203"/>
      <c r="I77" s="202"/>
      <c r="J77" s="203"/>
      <c r="K77" s="202"/>
      <c r="L77" s="203"/>
      <c r="M77" s="202"/>
      <c r="N77" s="203"/>
      <c r="O77" s="202"/>
      <c r="P77" s="203"/>
      <c r="Q77" s="202"/>
      <c r="R77" s="203"/>
      <c r="S77" s="190"/>
      <c r="T77" s="160"/>
      <c r="U77" s="160"/>
      <c r="V77" s="160"/>
      <c r="W77" s="16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</row>
    <row r="78" spans="1:100" s="11" customFormat="1" ht="24.95" customHeight="1" x14ac:dyDescent="0.2">
      <c r="A78" s="416" t="s">
        <v>92</v>
      </c>
      <c r="B78" s="417"/>
      <c r="C78" s="418"/>
      <c r="D78" s="274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6"/>
      <c r="S78" s="190"/>
      <c r="T78" s="160"/>
      <c r="U78" s="160"/>
      <c r="V78" s="160"/>
      <c r="W78" s="16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</row>
    <row r="79" spans="1:100" s="11" customFormat="1" ht="15.95" customHeight="1" x14ac:dyDescent="0.2">
      <c r="A79" s="419" t="s">
        <v>93</v>
      </c>
      <c r="B79" s="421" t="s">
        <v>94</v>
      </c>
      <c r="C79" s="422"/>
      <c r="D79" s="207">
        <f t="shared" ref="D79:D86" si="3">SUM(E79:F79)</f>
        <v>0</v>
      </c>
      <c r="E79" s="208">
        <f t="shared" ref="E79:F86" si="4">G79+I79+K79+M79+O79+Q79</f>
        <v>0</v>
      </c>
      <c r="F79" s="209">
        <f t="shared" si="4"/>
        <v>0</v>
      </c>
      <c r="G79" s="210"/>
      <c r="H79" s="211"/>
      <c r="I79" s="210"/>
      <c r="J79" s="211"/>
      <c r="K79" s="210"/>
      <c r="L79" s="211"/>
      <c r="M79" s="210"/>
      <c r="N79" s="211"/>
      <c r="O79" s="210"/>
      <c r="P79" s="211"/>
      <c r="Q79" s="210"/>
      <c r="R79" s="211"/>
      <c r="S79" s="151"/>
      <c r="T79" s="160"/>
      <c r="U79" s="160"/>
      <c r="V79" s="160"/>
      <c r="W79" s="16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</row>
    <row r="80" spans="1:100" s="11" customFormat="1" ht="15.95" customHeight="1" x14ac:dyDescent="0.2">
      <c r="A80" s="420"/>
      <c r="B80" s="423" t="s">
        <v>95</v>
      </c>
      <c r="C80" s="424"/>
      <c r="D80" s="212">
        <f t="shared" si="3"/>
        <v>0</v>
      </c>
      <c r="E80" s="213">
        <f t="shared" si="4"/>
        <v>0</v>
      </c>
      <c r="F80" s="214">
        <f t="shared" si="4"/>
        <v>0</v>
      </c>
      <c r="G80" s="215"/>
      <c r="H80" s="216"/>
      <c r="I80" s="215"/>
      <c r="J80" s="216"/>
      <c r="K80" s="215"/>
      <c r="L80" s="216"/>
      <c r="M80" s="215"/>
      <c r="N80" s="216"/>
      <c r="O80" s="215"/>
      <c r="P80" s="216"/>
      <c r="Q80" s="215"/>
      <c r="R80" s="216"/>
      <c r="S80" s="151"/>
      <c r="T80" s="160"/>
      <c r="U80" s="160"/>
      <c r="V80" s="160"/>
      <c r="W80" s="16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</row>
    <row r="81" spans="1:100" s="11" customFormat="1" ht="15.95" customHeight="1" x14ac:dyDescent="0.2">
      <c r="A81" s="425" t="s">
        <v>96</v>
      </c>
      <c r="B81" s="425"/>
      <c r="C81" s="424"/>
      <c r="D81" s="212">
        <f t="shared" si="3"/>
        <v>0</v>
      </c>
      <c r="E81" s="217">
        <f>Q81</f>
        <v>0</v>
      </c>
      <c r="F81" s="214">
        <f>R81</f>
        <v>0</v>
      </c>
      <c r="G81" s="218"/>
      <c r="H81" s="219"/>
      <c r="I81" s="218"/>
      <c r="J81" s="219"/>
      <c r="K81" s="218"/>
      <c r="L81" s="219"/>
      <c r="M81" s="218"/>
      <c r="N81" s="219"/>
      <c r="O81" s="218"/>
      <c r="P81" s="219"/>
      <c r="Q81" s="215"/>
      <c r="R81" s="216"/>
      <c r="S81" s="151"/>
      <c r="T81" s="160"/>
      <c r="U81" s="160"/>
      <c r="V81" s="160"/>
      <c r="W81" s="16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</row>
    <row r="82" spans="1:100" s="11" customFormat="1" ht="15.95" customHeight="1" x14ac:dyDescent="0.2">
      <c r="A82" s="425" t="s">
        <v>97</v>
      </c>
      <c r="B82" s="425"/>
      <c r="C82" s="424"/>
      <c r="D82" s="212">
        <f t="shared" si="3"/>
        <v>0</v>
      </c>
      <c r="E82" s="217">
        <f>G82+I82</f>
        <v>0</v>
      </c>
      <c r="F82" s="214">
        <f>H82+J82</f>
        <v>0</v>
      </c>
      <c r="G82" s="215"/>
      <c r="H82" s="216"/>
      <c r="I82" s="215"/>
      <c r="J82" s="216"/>
      <c r="K82" s="218"/>
      <c r="L82" s="219"/>
      <c r="M82" s="218"/>
      <c r="N82" s="219"/>
      <c r="O82" s="218"/>
      <c r="P82" s="219"/>
      <c r="Q82" s="218"/>
      <c r="R82" s="219"/>
      <c r="S82" s="151"/>
      <c r="T82" s="160"/>
      <c r="U82" s="160"/>
      <c r="V82" s="160"/>
      <c r="W82" s="16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</row>
    <row r="83" spans="1:100" s="11" customFormat="1" ht="15.95" customHeight="1" x14ac:dyDescent="0.2">
      <c r="A83" s="425" t="s">
        <v>98</v>
      </c>
      <c r="B83" s="425"/>
      <c r="C83" s="424"/>
      <c r="D83" s="212">
        <f t="shared" si="3"/>
        <v>0</v>
      </c>
      <c r="E83" s="213">
        <f t="shared" si="4"/>
        <v>0</v>
      </c>
      <c r="F83" s="214">
        <f t="shared" si="4"/>
        <v>0</v>
      </c>
      <c r="G83" s="215"/>
      <c r="H83" s="216"/>
      <c r="I83" s="215"/>
      <c r="J83" s="216"/>
      <c r="K83" s="215"/>
      <c r="L83" s="216"/>
      <c r="M83" s="215"/>
      <c r="N83" s="216"/>
      <c r="O83" s="215"/>
      <c r="P83" s="216"/>
      <c r="Q83" s="215"/>
      <c r="R83" s="216"/>
      <c r="S83" s="151"/>
      <c r="T83" s="160"/>
      <c r="U83" s="160"/>
      <c r="V83" s="160"/>
      <c r="W83" s="16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</row>
    <row r="84" spans="1:100" s="11" customFormat="1" ht="15.95" customHeight="1" x14ac:dyDescent="0.2">
      <c r="A84" s="425" t="s">
        <v>99</v>
      </c>
      <c r="B84" s="425"/>
      <c r="C84" s="424"/>
      <c r="D84" s="212">
        <f t="shared" si="3"/>
        <v>0</v>
      </c>
      <c r="E84" s="213">
        <f t="shared" si="4"/>
        <v>0</v>
      </c>
      <c r="F84" s="214">
        <f t="shared" si="4"/>
        <v>0</v>
      </c>
      <c r="G84" s="215"/>
      <c r="H84" s="216"/>
      <c r="I84" s="215"/>
      <c r="J84" s="216"/>
      <c r="K84" s="215"/>
      <c r="L84" s="216"/>
      <c r="M84" s="215"/>
      <c r="N84" s="216"/>
      <c r="O84" s="215"/>
      <c r="P84" s="216"/>
      <c r="Q84" s="215"/>
      <c r="R84" s="216"/>
      <c r="S84" s="151"/>
      <c r="T84" s="160"/>
      <c r="U84" s="160"/>
      <c r="V84" s="160"/>
      <c r="W84" s="16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</row>
    <row r="85" spans="1:100" s="11" customFormat="1" ht="15.95" customHeight="1" x14ac:dyDescent="0.2">
      <c r="A85" s="425" t="s">
        <v>100</v>
      </c>
      <c r="B85" s="425"/>
      <c r="C85" s="424"/>
      <c r="D85" s="212">
        <f t="shared" si="3"/>
        <v>0</v>
      </c>
      <c r="E85" s="213">
        <f t="shared" si="4"/>
        <v>0</v>
      </c>
      <c r="F85" s="214">
        <f t="shared" si="4"/>
        <v>0</v>
      </c>
      <c r="G85" s="215"/>
      <c r="H85" s="216"/>
      <c r="I85" s="215"/>
      <c r="J85" s="216"/>
      <c r="K85" s="215"/>
      <c r="L85" s="216"/>
      <c r="M85" s="215"/>
      <c r="N85" s="216"/>
      <c r="O85" s="215"/>
      <c r="P85" s="216"/>
      <c r="Q85" s="215"/>
      <c r="R85" s="216"/>
      <c r="S85" s="151"/>
      <c r="T85" s="160"/>
      <c r="U85" s="160"/>
      <c r="V85" s="160"/>
      <c r="W85" s="16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</row>
    <row r="86" spans="1:100" s="11" customFormat="1" ht="15.95" customHeight="1" x14ac:dyDescent="0.2">
      <c r="A86" s="425" t="s">
        <v>101</v>
      </c>
      <c r="B86" s="425"/>
      <c r="C86" s="424"/>
      <c r="D86" s="212">
        <f t="shared" si="3"/>
        <v>0</v>
      </c>
      <c r="E86" s="213">
        <f t="shared" si="4"/>
        <v>0</v>
      </c>
      <c r="F86" s="214">
        <f t="shared" si="4"/>
        <v>0</v>
      </c>
      <c r="G86" s="215"/>
      <c r="H86" s="216"/>
      <c r="I86" s="215"/>
      <c r="J86" s="216"/>
      <c r="K86" s="215"/>
      <c r="L86" s="216"/>
      <c r="M86" s="215"/>
      <c r="N86" s="216"/>
      <c r="O86" s="215"/>
      <c r="P86" s="216"/>
      <c r="Q86" s="215"/>
      <c r="R86" s="216"/>
      <c r="S86" s="151"/>
      <c r="T86" s="160"/>
      <c r="U86" s="160"/>
      <c r="V86" s="160"/>
      <c r="W86" s="16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</row>
    <row r="87" spans="1:100" s="11" customFormat="1" ht="15.95" customHeight="1" x14ac:dyDescent="0.2">
      <c r="A87" s="426" t="s">
        <v>102</v>
      </c>
      <c r="B87" s="427"/>
      <c r="C87" s="428"/>
      <c r="D87" s="274"/>
      <c r="E87" s="275"/>
      <c r="F87" s="275"/>
      <c r="G87" s="274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6"/>
      <c r="S87" s="151"/>
      <c r="T87" s="160"/>
      <c r="U87" s="160"/>
      <c r="V87" s="160"/>
      <c r="W87" s="16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</row>
    <row r="88" spans="1:100" s="11" customFormat="1" ht="15.95" customHeight="1" x14ac:dyDescent="0.2">
      <c r="A88" s="429" t="s">
        <v>103</v>
      </c>
      <c r="B88" s="421" t="s">
        <v>104</v>
      </c>
      <c r="C88" s="422"/>
      <c r="D88" s="220">
        <f t="shared" ref="D88:D102" si="5">SUM(E88:F88)</f>
        <v>14</v>
      </c>
      <c r="E88" s="221">
        <f t="shared" ref="E88:F102" si="6">G88+I88+K88+M88+O88+Q88</f>
        <v>1</v>
      </c>
      <c r="F88" s="222">
        <f t="shared" si="6"/>
        <v>13</v>
      </c>
      <c r="G88" s="210"/>
      <c r="H88" s="211"/>
      <c r="I88" s="210"/>
      <c r="J88" s="211"/>
      <c r="K88" s="210"/>
      <c r="L88" s="211"/>
      <c r="M88" s="210"/>
      <c r="N88" s="211"/>
      <c r="O88" s="210">
        <v>1</v>
      </c>
      <c r="P88" s="211">
        <v>12</v>
      </c>
      <c r="Q88" s="210"/>
      <c r="R88" s="211">
        <v>1</v>
      </c>
      <c r="S88" s="151"/>
      <c r="T88" s="160"/>
      <c r="U88" s="160"/>
      <c r="V88" s="160"/>
      <c r="W88" s="16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</row>
    <row r="89" spans="1:100" s="11" customFormat="1" ht="15.95" customHeight="1" x14ac:dyDescent="0.2">
      <c r="A89" s="430"/>
      <c r="B89" s="423" t="s">
        <v>105</v>
      </c>
      <c r="C89" s="424"/>
      <c r="D89" s="212">
        <f t="shared" si="5"/>
        <v>0</v>
      </c>
      <c r="E89" s="213">
        <f t="shared" si="6"/>
        <v>0</v>
      </c>
      <c r="F89" s="214">
        <f t="shared" si="6"/>
        <v>0</v>
      </c>
      <c r="G89" s="215"/>
      <c r="H89" s="216"/>
      <c r="I89" s="215"/>
      <c r="J89" s="216"/>
      <c r="K89" s="215"/>
      <c r="L89" s="216"/>
      <c r="M89" s="215"/>
      <c r="N89" s="216"/>
      <c r="O89" s="215"/>
      <c r="P89" s="216"/>
      <c r="Q89" s="215"/>
      <c r="R89" s="216"/>
      <c r="S89" s="151"/>
      <c r="T89" s="160"/>
      <c r="U89" s="160"/>
      <c r="V89" s="160"/>
      <c r="W89" s="16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</row>
    <row r="90" spans="1:100" s="11" customFormat="1" ht="15.95" customHeight="1" x14ac:dyDescent="0.2">
      <c r="A90" s="420"/>
      <c r="B90" s="423" t="s">
        <v>106</v>
      </c>
      <c r="C90" s="424"/>
      <c r="D90" s="212">
        <f t="shared" si="5"/>
        <v>0</v>
      </c>
      <c r="E90" s="213">
        <f t="shared" si="6"/>
        <v>0</v>
      </c>
      <c r="F90" s="214">
        <f t="shared" si="6"/>
        <v>0</v>
      </c>
      <c r="G90" s="215"/>
      <c r="H90" s="216"/>
      <c r="I90" s="215"/>
      <c r="J90" s="216"/>
      <c r="K90" s="215"/>
      <c r="L90" s="216"/>
      <c r="M90" s="215"/>
      <c r="N90" s="216"/>
      <c r="O90" s="215"/>
      <c r="P90" s="216"/>
      <c r="Q90" s="215"/>
      <c r="R90" s="216"/>
      <c r="S90" s="151"/>
      <c r="T90" s="160"/>
      <c r="U90" s="160"/>
      <c r="V90" s="160"/>
      <c r="W90" s="16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</row>
    <row r="91" spans="1:100" s="11" customFormat="1" ht="15.95" customHeight="1" x14ac:dyDescent="0.2">
      <c r="A91" s="420" t="s">
        <v>107</v>
      </c>
      <c r="B91" s="423" t="s">
        <v>108</v>
      </c>
      <c r="C91" s="424"/>
      <c r="D91" s="212">
        <f t="shared" si="5"/>
        <v>0</v>
      </c>
      <c r="E91" s="213">
        <f t="shared" si="6"/>
        <v>0</v>
      </c>
      <c r="F91" s="214">
        <f t="shared" si="6"/>
        <v>0</v>
      </c>
      <c r="G91" s="215"/>
      <c r="H91" s="216"/>
      <c r="I91" s="215"/>
      <c r="J91" s="216"/>
      <c r="K91" s="215"/>
      <c r="L91" s="216"/>
      <c r="M91" s="215"/>
      <c r="N91" s="216"/>
      <c r="O91" s="215"/>
      <c r="P91" s="216"/>
      <c r="Q91" s="215"/>
      <c r="R91" s="216"/>
      <c r="S91" s="151"/>
      <c r="T91" s="160"/>
      <c r="U91" s="160"/>
      <c r="V91" s="160"/>
      <c r="W91" s="16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</row>
    <row r="92" spans="1:100" s="11" customFormat="1" ht="24.95" customHeight="1" x14ac:dyDescent="0.2">
      <c r="A92" s="420"/>
      <c r="B92" s="423" t="s">
        <v>109</v>
      </c>
      <c r="C92" s="424"/>
      <c r="D92" s="212">
        <f t="shared" si="5"/>
        <v>0</v>
      </c>
      <c r="E92" s="213">
        <f t="shared" si="6"/>
        <v>0</v>
      </c>
      <c r="F92" s="214">
        <f t="shared" si="6"/>
        <v>0</v>
      </c>
      <c r="G92" s="215"/>
      <c r="H92" s="216"/>
      <c r="I92" s="215"/>
      <c r="J92" s="216"/>
      <c r="K92" s="215"/>
      <c r="L92" s="216"/>
      <c r="M92" s="215"/>
      <c r="N92" s="216"/>
      <c r="O92" s="215"/>
      <c r="P92" s="216"/>
      <c r="Q92" s="215"/>
      <c r="R92" s="216"/>
      <c r="S92" s="151"/>
      <c r="T92" s="160"/>
      <c r="U92" s="160"/>
      <c r="V92" s="160"/>
      <c r="W92" s="16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</row>
    <row r="93" spans="1:100" s="11" customFormat="1" ht="15.95" customHeight="1" x14ac:dyDescent="0.2">
      <c r="A93" s="420"/>
      <c r="B93" s="423" t="s">
        <v>110</v>
      </c>
      <c r="C93" s="424"/>
      <c r="D93" s="212">
        <f t="shared" si="5"/>
        <v>0</v>
      </c>
      <c r="E93" s="213">
        <f t="shared" si="6"/>
        <v>0</v>
      </c>
      <c r="F93" s="214">
        <f t="shared" si="6"/>
        <v>0</v>
      </c>
      <c r="G93" s="215"/>
      <c r="H93" s="216"/>
      <c r="I93" s="215"/>
      <c r="J93" s="216"/>
      <c r="K93" s="215"/>
      <c r="L93" s="216"/>
      <c r="M93" s="215"/>
      <c r="N93" s="216"/>
      <c r="O93" s="215"/>
      <c r="P93" s="216"/>
      <c r="Q93" s="215"/>
      <c r="R93" s="216"/>
      <c r="S93" s="151"/>
      <c r="T93" s="160"/>
      <c r="U93" s="160"/>
      <c r="V93" s="160"/>
      <c r="W93" s="16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</row>
    <row r="94" spans="1:100" s="11" customFormat="1" ht="15.95" customHeight="1" x14ac:dyDescent="0.2">
      <c r="A94" s="425" t="s">
        <v>111</v>
      </c>
      <c r="B94" s="425"/>
      <c r="C94" s="424"/>
      <c r="D94" s="212">
        <f t="shared" si="5"/>
        <v>11</v>
      </c>
      <c r="E94" s="213">
        <f t="shared" si="6"/>
        <v>3</v>
      </c>
      <c r="F94" s="214">
        <f t="shared" si="6"/>
        <v>8</v>
      </c>
      <c r="G94" s="215"/>
      <c r="H94" s="216">
        <v>2</v>
      </c>
      <c r="I94" s="215"/>
      <c r="J94" s="216">
        <v>2</v>
      </c>
      <c r="K94" s="215">
        <v>1</v>
      </c>
      <c r="L94" s="216"/>
      <c r="M94" s="215">
        <v>1</v>
      </c>
      <c r="N94" s="216">
        <v>1</v>
      </c>
      <c r="O94" s="215">
        <v>1</v>
      </c>
      <c r="P94" s="216">
        <v>3</v>
      </c>
      <c r="Q94" s="215"/>
      <c r="R94" s="216"/>
      <c r="S94" s="151"/>
      <c r="T94" s="160"/>
      <c r="U94" s="160"/>
      <c r="V94" s="160"/>
      <c r="W94" s="16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</row>
    <row r="95" spans="1:100" s="11" customFormat="1" ht="15.95" customHeight="1" x14ac:dyDescent="0.2">
      <c r="A95" s="425" t="s">
        <v>112</v>
      </c>
      <c r="B95" s="425"/>
      <c r="C95" s="424"/>
      <c r="D95" s="212">
        <f t="shared" si="5"/>
        <v>0</v>
      </c>
      <c r="E95" s="213">
        <f t="shared" si="6"/>
        <v>0</v>
      </c>
      <c r="F95" s="214">
        <f t="shared" si="6"/>
        <v>0</v>
      </c>
      <c r="G95" s="215"/>
      <c r="H95" s="216"/>
      <c r="I95" s="215"/>
      <c r="J95" s="216"/>
      <c r="K95" s="215"/>
      <c r="L95" s="216"/>
      <c r="M95" s="215"/>
      <c r="N95" s="216"/>
      <c r="O95" s="215"/>
      <c r="P95" s="216"/>
      <c r="Q95" s="215"/>
      <c r="R95" s="216"/>
      <c r="S95" s="151"/>
      <c r="T95" s="160"/>
      <c r="U95" s="160"/>
      <c r="V95" s="160"/>
      <c r="W95" s="16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</row>
    <row r="96" spans="1:100" s="11" customFormat="1" ht="15.95" customHeight="1" x14ac:dyDescent="0.2">
      <c r="A96" s="425" t="s">
        <v>113</v>
      </c>
      <c r="B96" s="425"/>
      <c r="C96" s="424"/>
      <c r="D96" s="212">
        <f t="shared" si="5"/>
        <v>0</v>
      </c>
      <c r="E96" s="213">
        <f t="shared" si="6"/>
        <v>0</v>
      </c>
      <c r="F96" s="214">
        <f t="shared" si="6"/>
        <v>0</v>
      </c>
      <c r="G96" s="215"/>
      <c r="H96" s="216"/>
      <c r="I96" s="215"/>
      <c r="J96" s="216"/>
      <c r="K96" s="215"/>
      <c r="L96" s="216"/>
      <c r="M96" s="215"/>
      <c r="N96" s="216"/>
      <c r="O96" s="215"/>
      <c r="P96" s="216"/>
      <c r="Q96" s="215"/>
      <c r="R96" s="216"/>
      <c r="S96" s="151"/>
      <c r="T96" s="160"/>
      <c r="U96" s="160"/>
      <c r="V96" s="160"/>
      <c r="W96" s="16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s="11" customFormat="1" ht="15.95" customHeight="1" x14ac:dyDescent="0.2">
      <c r="A97" s="425" t="s">
        <v>114</v>
      </c>
      <c r="B97" s="425"/>
      <c r="C97" s="424"/>
      <c r="D97" s="212">
        <f t="shared" si="5"/>
        <v>1</v>
      </c>
      <c r="E97" s="213">
        <f t="shared" si="6"/>
        <v>1</v>
      </c>
      <c r="F97" s="214">
        <f t="shared" si="6"/>
        <v>0</v>
      </c>
      <c r="G97" s="215"/>
      <c r="H97" s="216"/>
      <c r="I97" s="215">
        <v>1</v>
      </c>
      <c r="J97" s="216"/>
      <c r="K97" s="215"/>
      <c r="L97" s="216"/>
      <c r="M97" s="215"/>
      <c r="N97" s="216"/>
      <c r="O97" s="215"/>
      <c r="P97" s="216"/>
      <c r="Q97" s="215"/>
      <c r="R97" s="216"/>
      <c r="S97" s="151"/>
      <c r="T97" s="160"/>
      <c r="U97" s="160"/>
      <c r="V97" s="160"/>
      <c r="W97" s="16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s="11" customFormat="1" ht="15.95" customHeight="1" x14ac:dyDescent="0.2">
      <c r="A98" s="431" t="s">
        <v>115</v>
      </c>
      <c r="B98" s="431"/>
      <c r="C98" s="432"/>
      <c r="D98" s="223">
        <f t="shared" si="5"/>
        <v>6</v>
      </c>
      <c r="E98" s="224">
        <f t="shared" si="6"/>
        <v>3</v>
      </c>
      <c r="F98" s="225">
        <f t="shared" si="6"/>
        <v>3</v>
      </c>
      <c r="G98" s="215">
        <v>1</v>
      </c>
      <c r="H98" s="216">
        <v>1</v>
      </c>
      <c r="I98" s="215">
        <v>2</v>
      </c>
      <c r="J98" s="216">
        <v>2</v>
      </c>
      <c r="K98" s="215"/>
      <c r="L98" s="216"/>
      <c r="M98" s="215"/>
      <c r="N98" s="216"/>
      <c r="O98" s="215"/>
      <c r="P98" s="216"/>
      <c r="Q98" s="215"/>
      <c r="R98" s="216"/>
      <c r="S98" s="151"/>
      <c r="T98" s="160"/>
      <c r="U98" s="160"/>
      <c r="V98" s="160"/>
      <c r="W98" s="16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s="11" customFormat="1" ht="24.95" customHeight="1" x14ac:dyDescent="0.2">
      <c r="A99" s="431" t="s">
        <v>116</v>
      </c>
      <c r="B99" s="431"/>
      <c r="C99" s="432"/>
      <c r="D99" s="223">
        <f t="shared" si="5"/>
        <v>6</v>
      </c>
      <c r="E99" s="224">
        <f t="shared" si="6"/>
        <v>6</v>
      </c>
      <c r="F99" s="225">
        <f t="shared" si="6"/>
        <v>0</v>
      </c>
      <c r="G99" s="215">
        <v>2</v>
      </c>
      <c r="H99" s="216"/>
      <c r="I99" s="215"/>
      <c r="J99" s="216"/>
      <c r="K99" s="215">
        <v>4</v>
      </c>
      <c r="L99" s="216"/>
      <c r="M99" s="215"/>
      <c r="N99" s="216"/>
      <c r="O99" s="215"/>
      <c r="P99" s="216"/>
      <c r="Q99" s="215"/>
      <c r="R99" s="216"/>
      <c r="S99" s="151"/>
      <c r="T99" s="160"/>
      <c r="U99" s="160"/>
      <c r="V99" s="160"/>
      <c r="W99" s="16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s="11" customFormat="1" ht="15.95" customHeight="1" x14ac:dyDescent="0.2">
      <c r="A100" s="425" t="s">
        <v>117</v>
      </c>
      <c r="B100" s="425"/>
      <c r="C100" s="424"/>
      <c r="D100" s="212">
        <f t="shared" si="5"/>
        <v>11</v>
      </c>
      <c r="E100" s="213">
        <f t="shared" si="6"/>
        <v>4</v>
      </c>
      <c r="F100" s="214">
        <f t="shared" si="6"/>
        <v>7</v>
      </c>
      <c r="G100" s="215">
        <v>2</v>
      </c>
      <c r="H100" s="216">
        <v>3</v>
      </c>
      <c r="I100" s="215">
        <v>1</v>
      </c>
      <c r="J100" s="216"/>
      <c r="K100" s="215"/>
      <c r="L100" s="216">
        <v>1</v>
      </c>
      <c r="M100" s="215"/>
      <c r="N100" s="216">
        <v>1</v>
      </c>
      <c r="O100" s="215">
        <v>1</v>
      </c>
      <c r="P100" s="216">
        <v>2</v>
      </c>
      <c r="Q100" s="215"/>
      <c r="R100" s="216"/>
      <c r="S100" s="151"/>
      <c r="T100" s="160"/>
      <c r="U100" s="160"/>
      <c r="V100" s="160"/>
      <c r="W100" s="16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s="11" customFormat="1" ht="15.95" customHeight="1" x14ac:dyDescent="0.2">
      <c r="A101" s="433" t="s">
        <v>118</v>
      </c>
      <c r="B101" s="433"/>
      <c r="C101" s="434"/>
      <c r="D101" s="226">
        <f t="shared" si="5"/>
        <v>1</v>
      </c>
      <c r="E101" s="227">
        <f t="shared" si="6"/>
        <v>0</v>
      </c>
      <c r="F101" s="228">
        <f t="shared" si="6"/>
        <v>1</v>
      </c>
      <c r="G101" s="229"/>
      <c r="H101" s="230"/>
      <c r="I101" s="229"/>
      <c r="J101" s="230"/>
      <c r="K101" s="229"/>
      <c r="L101" s="230"/>
      <c r="M101" s="229"/>
      <c r="N101" s="230"/>
      <c r="O101" s="229"/>
      <c r="P101" s="230">
        <v>1</v>
      </c>
      <c r="Q101" s="229"/>
      <c r="R101" s="230"/>
      <c r="S101" s="151"/>
      <c r="T101" s="160"/>
      <c r="U101" s="160"/>
      <c r="V101" s="160"/>
      <c r="W101" s="16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s="11" customFormat="1" ht="15.95" customHeight="1" x14ac:dyDescent="0.2">
      <c r="A102" s="438" t="s">
        <v>119</v>
      </c>
      <c r="B102" s="438"/>
      <c r="C102" s="439"/>
      <c r="D102" s="231">
        <f t="shared" si="5"/>
        <v>0</v>
      </c>
      <c r="E102" s="232">
        <f t="shared" si="6"/>
        <v>0</v>
      </c>
      <c r="F102" s="233">
        <f t="shared" si="6"/>
        <v>0</v>
      </c>
      <c r="G102" s="234"/>
      <c r="H102" s="235"/>
      <c r="I102" s="234"/>
      <c r="J102" s="235"/>
      <c r="K102" s="234"/>
      <c r="L102" s="235"/>
      <c r="M102" s="234"/>
      <c r="N102" s="235"/>
      <c r="O102" s="234"/>
      <c r="P102" s="235"/>
      <c r="Q102" s="234"/>
      <c r="R102" s="235"/>
      <c r="S102" s="151"/>
      <c r="T102" s="160"/>
      <c r="U102" s="160"/>
      <c r="V102" s="160"/>
      <c r="W102" s="16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s="11" customFormat="1" ht="30" customHeight="1" x14ac:dyDescent="0.2">
      <c r="A103" s="102" t="s">
        <v>120</v>
      </c>
      <c r="B103" s="102"/>
      <c r="C103" s="102"/>
      <c r="D103" s="102"/>
      <c r="E103" s="102"/>
      <c r="F103" s="102"/>
      <c r="G103" s="102"/>
      <c r="H103" s="185"/>
      <c r="I103" s="185"/>
      <c r="J103" s="185"/>
      <c r="K103" s="186"/>
      <c r="L103" s="187"/>
      <c r="M103" s="186"/>
      <c r="N103" s="186"/>
      <c r="O103" s="188"/>
      <c r="P103" s="188"/>
      <c r="Q103" s="151"/>
      <c r="R103" s="151"/>
      <c r="S103" s="151"/>
      <c r="T103" s="160"/>
      <c r="U103" s="160"/>
      <c r="V103" s="189"/>
      <c r="W103" s="16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s="11" customFormat="1" ht="12.75" customHeight="1" x14ac:dyDescent="0.2">
      <c r="A104" s="413" t="s">
        <v>121</v>
      </c>
      <c r="B104" s="413"/>
      <c r="C104" s="413"/>
      <c r="D104" s="414" t="s">
        <v>33</v>
      </c>
      <c r="E104" s="415"/>
      <c r="F104" s="385"/>
      <c r="G104" s="409" t="s">
        <v>84</v>
      </c>
      <c r="H104" s="409"/>
      <c r="I104" s="409" t="s">
        <v>85</v>
      </c>
      <c r="J104" s="409"/>
      <c r="K104" s="409" t="s">
        <v>86</v>
      </c>
      <c r="L104" s="409"/>
      <c r="M104" s="409" t="s">
        <v>87</v>
      </c>
      <c r="N104" s="409"/>
      <c r="O104" s="409" t="s">
        <v>88</v>
      </c>
      <c r="P104" s="409"/>
      <c r="Q104" s="409" t="s">
        <v>89</v>
      </c>
      <c r="R104" s="409"/>
      <c r="S104" s="342" t="s">
        <v>122</v>
      </c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s="11" customFormat="1" ht="21" x14ac:dyDescent="0.2">
      <c r="A105" s="413"/>
      <c r="B105" s="413"/>
      <c r="C105" s="413"/>
      <c r="D105" s="191" t="s">
        <v>90</v>
      </c>
      <c r="E105" s="192" t="s">
        <v>29</v>
      </c>
      <c r="F105" s="193" t="s">
        <v>49</v>
      </c>
      <c r="G105" s="194" t="s">
        <v>29</v>
      </c>
      <c r="H105" s="195" t="s">
        <v>49</v>
      </c>
      <c r="I105" s="194" t="s">
        <v>29</v>
      </c>
      <c r="J105" s="195" t="s">
        <v>49</v>
      </c>
      <c r="K105" s="194" t="s">
        <v>29</v>
      </c>
      <c r="L105" s="195" t="s">
        <v>49</v>
      </c>
      <c r="M105" s="194" t="s">
        <v>29</v>
      </c>
      <c r="N105" s="195" t="s">
        <v>49</v>
      </c>
      <c r="O105" s="194" t="s">
        <v>29</v>
      </c>
      <c r="P105" s="195" t="s">
        <v>49</v>
      </c>
      <c r="Q105" s="194" t="s">
        <v>29</v>
      </c>
      <c r="R105" s="195" t="s">
        <v>49</v>
      </c>
      <c r="S105" s="343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s="11" customFormat="1" ht="24.95" customHeight="1" x14ac:dyDescent="0.2">
      <c r="A106" s="416" t="s">
        <v>92</v>
      </c>
      <c r="B106" s="417"/>
      <c r="C106" s="418"/>
      <c r="D106" s="435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7"/>
      <c r="T106" s="160"/>
      <c r="U106" s="160"/>
      <c r="V106" s="160"/>
      <c r="W106" s="16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s="11" customFormat="1" ht="15.95" customHeight="1" x14ac:dyDescent="0.2">
      <c r="A107" s="419" t="s">
        <v>93</v>
      </c>
      <c r="B107" s="421" t="s">
        <v>94</v>
      </c>
      <c r="C107" s="422"/>
      <c r="D107" s="207">
        <f t="shared" ref="D107:D114" si="7">SUM(E107:F107)</f>
        <v>0</v>
      </c>
      <c r="E107" s="208">
        <f t="shared" ref="E107:F114" si="8">G107+I107+K107+M107+O107+Q107</f>
        <v>0</v>
      </c>
      <c r="F107" s="209">
        <f t="shared" si="8"/>
        <v>0</v>
      </c>
      <c r="G107" s="210"/>
      <c r="H107" s="211"/>
      <c r="I107" s="210"/>
      <c r="J107" s="211"/>
      <c r="K107" s="210"/>
      <c r="L107" s="211"/>
      <c r="M107" s="210"/>
      <c r="N107" s="211"/>
      <c r="O107" s="210"/>
      <c r="P107" s="211"/>
      <c r="Q107" s="210"/>
      <c r="R107" s="211"/>
      <c r="S107" s="239"/>
      <c r="T107" s="160"/>
      <c r="U107" s="160"/>
      <c r="V107" s="160"/>
      <c r="W107" s="16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s="11" customFormat="1" ht="15.95" customHeight="1" x14ac:dyDescent="0.2">
      <c r="A108" s="420"/>
      <c r="B108" s="423" t="s">
        <v>95</v>
      </c>
      <c r="C108" s="424"/>
      <c r="D108" s="212">
        <f t="shared" si="7"/>
        <v>0</v>
      </c>
      <c r="E108" s="213">
        <f t="shared" si="8"/>
        <v>0</v>
      </c>
      <c r="F108" s="214">
        <f t="shared" si="8"/>
        <v>0</v>
      </c>
      <c r="G108" s="215"/>
      <c r="H108" s="216"/>
      <c r="I108" s="215"/>
      <c r="J108" s="216"/>
      <c r="K108" s="215"/>
      <c r="L108" s="216"/>
      <c r="M108" s="215"/>
      <c r="N108" s="216"/>
      <c r="O108" s="215"/>
      <c r="P108" s="216"/>
      <c r="Q108" s="215"/>
      <c r="R108" s="216"/>
      <c r="S108" s="240"/>
      <c r="T108" s="160"/>
      <c r="U108" s="160"/>
      <c r="V108" s="160"/>
      <c r="W108" s="16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s="11" customFormat="1" ht="15.95" customHeight="1" x14ac:dyDescent="0.2">
      <c r="A109" s="425" t="s">
        <v>96</v>
      </c>
      <c r="B109" s="425"/>
      <c r="C109" s="424"/>
      <c r="D109" s="212">
        <f t="shared" si="7"/>
        <v>0</v>
      </c>
      <c r="E109" s="213">
        <f t="shared" si="8"/>
        <v>0</v>
      </c>
      <c r="F109" s="214">
        <f t="shared" si="8"/>
        <v>0</v>
      </c>
      <c r="G109" s="215"/>
      <c r="H109" s="216"/>
      <c r="I109" s="215"/>
      <c r="J109" s="216"/>
      <c r="K109" s="215"/>
      <c r="L109" s="216"/>
      <c r="M109" s="215"/>
      <c r="N109" s="216"/>
      <c r="O109" s="215"/>
      <c r="P109" s="216"/>
      <c r="Q109" s="215"/>
      <c r="R109" s="216"/>
      <c r="S109" s="240"/>
      <c r="T109" s="160"/>
      <c r="U109" s="160"/>
      <c r="V109" s="160"/>
      <c r="W109" s="16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s="11" customFormat="1" ht="15.95" customHeight="1" x14ac:dyDescent="0.2">
      <c r="A110" s="425" t="s">
        <v>97</v>
      </c>
      <c r="B110" s="425"/>
      <c r="C110" s="424"/>
      <c r="D110" s="212">
        <f t="shared" si="7"/>
        <v>0</v>
      </c>
      <c r="E110" s="217">
        <f>G110+I110</f>
        <v>0</v>
      </c>
      <c r="F110" s="214">
        <f>H110+J110</f>
        <v>0</v>
      </c>
      <c r="G110" s="215"/>
      <c r="H110" s="216"/>
      <c r="I110" s="215"/>
      <c r="J110" s="216"/>
      <c r="K110" s="218"/>
      <c r="L110" s="219"/>
      <c r="M110" s="218"/>
      <c r="N110" s="219"/>
      <c r="O110" s="218"/>
      <c r="P110" s="219"/>
      <c r="Q110" s="218"/>
      <c r="R110" s="219"/>
      <c r="S110" s="241"/>
      <c r="T110" s="160"/>
      <c r="U110" s="160"/>
      <c r="V110" s="160"/>
      <c r="W110" s="16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s="11" customFormat="1" ht="15.95" customHeight="1" x14ac:dyDescent="0.2">
      <c r="A111" s="425" t="s">
        <v>98</v>
      </c>
      <c r="B111" s="425"/>
      <c r="C111" s="424"/>
      <c r="D111" s="212">
        <f t="shared" si="7"/>
        <v>0</v>
      </c>
      <c r="E111" s="213">
        <f t="shared" si="8"/>
        <v>0</v>
      </c>
      <c r="F111" s="214">
        <f t="shared" si="8"/>
        <v>0</v>
      </c>
      <c r="G111" s="215"/>
      <c r="H111" s="216"/>
      <c r="I111" s="215"/>
      <c r="J111" s="216"/>
      <c r="K111" s="215"/>
      <c r="L111" s="216"/>
      <c r="M111" s="215"/>
      <c r="N111" s="216"/>
      <c r="O111" s="215"/>
      <c r="P111" s="216"/>
      <c r="Q111" s="215"/>
      <c r="R111" s="216"/>
      <c r="S111" s="240"/>
      <c r="T111" s="160"/>
      <c r="U111" s="160"/>
      <c r="V111" s="160"/>
      <c r="W111" s="16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s="11" customFormat="1" ht="15.95" customHeight="1" x14ac:dyDescent="0.2">
      <c r="A112" s="425" t="s">
        <v>99</v>
      </c>
      <c r="B112" s="425"/>
      <c r="C112" s="424"/>
      <c r="D112" s="212">
        <f t="shared" si="7"/>
        <v>0</v>
      </c>
      <c r="E112" s="213">
        <f t="shared" si="8"/>
        <v>0</v>
      </c>
      <c r="F112" s="214">
        <f t="shared" si="8"/>
        <v>0</v>
      </c>
      <c r="G112" s="215"/>
      <c r="H112" s="216"/>
      <c r="I112" s="215"/>
      <c r="J112" s="216"/>
      <c r="K112" s="215"/>
      <c r="L112" s="216"/>
      <c r="M112" s="215"/>
      <c r="N112" s="216"/>
      <c r="O112" s="215"/>
      <c r="P112" s="216"/>
      <c r="Q112" s="215"/>
      <c r="R112" s="216"/>
      <c r="S112" s="240"/>
      <c r="T112" s="160"/>
      <c r="U112" s="160"/>
      <c r="V112" s="160"/>
      <c r="W112" s="16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s="11" customFormat="1" ht="15.95" customHeight="1" x14ac:dyDescent="0.2">
      <c r="A113" s="425" t="s">
        <v>100</v>
      </c>
      <c r="B113" s="425"/>
      <c r="C113" s="424"/>
      <c r="D113" s="212">
        <f t="shared" si="7"/>
        <v>0</v>
      </c>
      <c r="E113" s="213">
        <f t="shared" si="8"/>
        <v>0</v>
      </c>
      <c r="F113" s="214">
        <f t="shared" si="8"/>
        <v>0</v>
      </c>
      <c r="G113" s="215"/>
      <c r="H113" s="216"/>
      <c r="I113" s="215"/>
      <c r="J113" s="216"/>
      <c r="K113" s="215"/>
      <c r="L113" s="216"/>
      <c r="M113" s="215"/>
      <c r="N113" s="216"/>
      <c r="O113" s="215"/>
      <c r="P113" s="216"/>
      <c r="Q113" s="215"/>
      <c r="R113" s="216"/>
      <c r="S113" s="216"/>
      <c r="T113" s="160"/>
      <c r="U113" s="160"/>
      <c r="V113" s="160"/>
      <c r="W113" s="16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s="11" customFormat="1" ht="15.95" customHeight="1" x14ac:dyDescent="0.2">
      <c r="A114" s="425" t="s">
        <v>101</v>
      </c>
      <c r="B114" s="425"/>
      <c r="C114" s="424"/>
      <c r="D114" s="226">
        <f t="shared" si="7"/>
        <v>0</v>
      </c>
      <c r="E114" s="227">
        <f t="shared" si="8"/>
        <v>0</v>
      </c>
      <c r="F114" s="228">
        <f t="shared" si="8"/>
        <v>0</v>
      </c>
      <c r="G114" s="229"/>
      <c r="H114" s="230"/>
      <c r="I114" s="229"/>
      <c r="J114" s="230"/>
      <c r="K114" s="229"/>
      <c r="L114" s="230"/>
      <c r="M114" s="229"/>
      <c r="N114" s="230"/>
      <c r="O114" s="229"/>
      <c r="P114" s="230"/>
      <c r="Q114" s="229"/>
      <c r="R114" s="230"/>
      <c r="S114" s="230"/>
      <c r="T114" s="160"/>
      <c r="U114" s="160"/>
      <c r="V114" s="160"/>
      <c r="W114" s="16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s="11" customFormat="1" ht="15.95" customHeight="1" x14ac:dyDescent="0.2">
      <c r="A115" s="426" t="s">
        <v>102</v>
      </c>
      <c r="B115" s="427"/>
      <c r="C115" s="428"/>
      <c r="D115" s="242"/>
      <c r="E115" s="243"/>
      <c r="F115" s="243"/>
      <c r="G115" s="242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4"/>
      <c r="S115" s="244"/>
      <c r="T115" s="160"/>
      <c r="U115" s="160"/>
      <c r="V115" s="160"/>
      <c r="W115" s="16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s="11" customFormat="1" ht="15.95" customHeight="1" x14ac:dyDescent="0.2">
      <c r="A116" s="429" t="s">
        <v>103</v>
      </c>
      <c r="B116" s="421" t="s">
        <v>104</v>
      </c>
      <c r="C116" s="422"/>
      <c r="D116" s="220">
        <f t="shared" ref="D116:D130" si="9">SUM(E116:F116)</f>
        <v>7</v>
      </c>
      <c r="E116" s="221">
        <f t="shared" ref="E116:F130" si="10">G116+I116+K116+M116+O116+Q116</f>
        <v>2</v>
      </c>
      <c r="F116" s="222">
        <f t="shared" si="10"/>
        <v>5</v>
      </c>
      <c r="G116" s="210"/>
      <c r="H116" s="211"/>
      <c r="I116" s="210"/>
      <c r="J116" s="211">
        <v>1</v>
      </c>
      <c r="K116" s="210"/>
      <c r="L116" s="211">
        <v>1</v>
      </c>
      <c r="M116" s="210"/>
      <c r="N116" s="211"/>
      <c r="O116" s="210">
        <v>1</v>
      </c>
      <c r="P116" s="211">
        <v>3</v>
      </c>
      <c r="Q116" s="210">
        <v>1</v>
      </c>
      <c r="R116" s="211"/>
      <c r="S116" s="239"/>
      <c r="T116" s="160"/>
      <c r="U116" s="160"/>
      <c r="V116" s="160"/>
      <c r="W116" s="16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s="11" customFormat="1" ht="15.95" customHeight="1" x14ac:dyDescent="0.2">
      <c r="A117" s="430"/>
      <c r="B117" s="423" t="s">
        <v>105</v>
      </c>
      <c r="C117" s="424"/>
      <c r="D117" s="212">
        <f t="shared" si="9"/>
        <v>0</v>
      </c>
      <c r="E117" s="213">
        <f t="shared" si="10"/>
        <v>0</v>
      </c>
      <c r="F117" s="214">
        <f t="shared" si="10"/>
        <v>0</v>
      </c>
      <c r="G117" s="215"/>
      <c r="H117" s="216"/>
      <c r="I117" s="215"/>
      <c r="J117" s="216"/>
      <c r="K117" s="215"/>
      <c r="L117" s="216"/>
      <c r="M117" s="215"/>
      <c r="N117" s="216"/>
      <c r="O117" s="215"/>
      <c r="P117" s="216"/>
      <c r="Q117" s="215"/>
      <c r="R117" s="216"/>
      <c r="S117" s="240"/>
      <c r="T117" s="160"/>
      <c r="U117" s="160"/>
      <c r="V117" s="160"/>
      <c r="W117" s="16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s="11" customFormat="1" ht="15.95" customHeight="1" x14ac:dyDescent="0.2">
      <c r="A118" s="420"/>
      <c r="B118" s="423" t="s">
        <v>106</v>
      </c>
      <c r="C118" s="424"/>
      <c r="D118" s="212">
        <f t="shared" si="9"/>
        <v>0</v>
      </c>
      <c r="E118" s="213">
        <f t="shared" si="10"/>
        <v>0</v>
      </c>
      <c r="F118" s="214">
        <f t="shared" si="10"/>
        <v>0</v>
      </c>
      <c r="G118" s="215"/>
      <c r="H118" s="216"/>
      <c r="I118" s="215"/>
      <c r="J118" s="216"/>
      <c r="K118" s="215"/>
      <c r="L118" s="216"/>
      <c r="M118" s="215"/>
      <c r="N118" s="216"/>
      <c r="O118" s="215"/>
      <c r="P118" s="216"/>
      <c r="Q118" s="215"/>
      <c r="R118" s="216"/>
      <c r="S118" s="240"/>
      <c r="T118" s="160"/>
      <c r="U118" s="160"/>
      <c r="V118" s="160"/>
      <c r="W118" s="16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s="11" customFormat="1" ht="15.95" customHeight="1" x14ac:dyDescent="0.2">
      <c r="A119" s="420" t="s">
        <v>107</v>
      </c>
      <c r="B119" s="423" t="s">
        <v>108</v>
      </c>
      <c r="C119" s="424"/>
      <c r="D119" s="212">
        <f t="shared" si="9"/>
        <v>0</v>
      </c>
      <c r="E119" s="213">
        <f t="shared" si="10"/>
        <v>0</v>
      </c>
      <c r="F119" s="214">
        <f t="shared" si="10"/>
        <v>0</v>
      </c>
      <c r="G119" s="215"/>
      <c r="H119" s="216"/>
      <c r="I119" s="215"/>
      <c r="J119" s="216"/>
      <c r="K119" s="215"/>
      <c r="L119" s="216"/>
      <c r="M119" s="215"/>
      <c r="N119" s="216"/>
      <c r="O119" s="215"/>
      <c r="P119" s="216"/>
      <c r="Q119" s="215"/>
      <c r="R119" s="216"/>
      <c r="S119" s="240"/>
      <c r="T119" s="160"/>
      <c r="U119" s="160"/>
      <c r="V119" s="160"/>
      <c r="W119" s="16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s="11" customFormat="1" ht="24.95" customHeight="1" x14ac:dyDescent="0.2">
      <c r="A120" s="420"/>
      <c r="B120" s="423" t="s">
        <v>109</v>
      </c>
      <c r="C120" s="424"/>
      <c r="D120" s="212">
        <f t="shared" si="9"/>
        <v>0</v>
      </c>
      <c r="E120" s="213">
        <f t="shared" si="10"/>
        <v>0</v>
      </c>
      <c r="F120" s="214">
        <f t="shared" si="10"/>
        <v>0</v>
      </c>
      <c r="G120" s="215"/>
      <c r="H120" s="216"/>
      <c r="I120" s="215"/>
      <c r="J120" s="216"/>
      <c r="K120" s="215"/>
      <c r="L120" s="216"/>
      <c r="M120" s="215"/>
      <c r="N120" s="216"/>
      <c r="O120" s="215"/>
      <c r="P120" s="216"/>
      <c r="Q120" s="215"/>
      <c r="R120" s="216"/>
      <c r="S120" s="240"/>
      <c r="T120" s="160"/>
      <c r="U120" s="160"/>
      <c r="V120" s="160"/>
      <c r="W120" s="16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s="11" customFormat="1" ht="15.95" customHeight="1" x14ac:dyDescent="0.2">
      <c r="A121" s="420"/>
      <c r="B121" s="423" t="s">
        <v>110</v>
      </c>
      <c r="C121" s="424"/>
      <c r="D121" s="212">
        <f t="shared" si="9"/>
        <v>0</v>
      </c>
      <c r="E121" s="213">
        <f t="shared" si="10"/>
        <v>0</v>
      </c>
      <c r="F121" s="214">
        <f t="shared" si="10"/>
        <v>0</v>
      </c>
      <c r="G121" s="215"/>
      <c r="H121" s="216"/>
      <c r="I121" s="215"/>
      <c r="J121" s="216"/>
      <c r="K121" s="215"/>
      <c r="L121" s="216"/>
      <c r="M121" s="215"/>
      <c r="N121" s="216"/>
      <c r="O121" s="215"/>
      <c r="P121" s="216"/>
      <c r="Q121" s="215"/>
      <c r="R121" s="216"/>
      <c r="S121" s="240"/>
      <c r="T121" s="160"/>
      <c r="U121" s="160"/>
      <c r="V121" s="160"/>
      <c r="W121" s="16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s="11" customFormat="1" ht="15.95" customHeight="1" x14ac:dyDescent="0.2">
      <c r="A122" s="425" t="s">
        <v>111</v>
      </c>
      <c r="B122" s="425"/>
      <c r="C122" s="424"/>
      <c r="D122" s="212">
        <f t="shared" si="9"/>
        <v>9</v>
      </c>
      <c r="E122" s="213">
        <f t="shared" si="10"/>
        <v>6</v>
      </c>
      <c r="F122" s="214">
        <f t="shared" si="10"/>
        <v>3</v>
      </c>
      <c r="G122" s="215">
        <v>1</v>
      </c>
      <c r="H122" s="216">
        <v>1</v>
      </c>
      <c r="I122" s="215">
        <v>4</v>
      </c>
      <c r="J122" s="216">
        <v>2</v>
      </c>
      <c r="K122" s="215"/>
      <c r="L122" s="216"/>
      <c r="M122" s="215"/>
      <c r="N122" s="216"/>
      <c r="O122" s="215">
        <v>1</v>
      </c>
      <c r="P122" s="216"/>
      <c r="Q122" s="215"/>
      <c r="R122" s="216"/>
      <c r="S122" s="240"/>
      <c r="T122" s="160"/>
      <c r="U122" s="160"/>
      <c r="V122" s="160"/>
      <c r="W122" s="16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s="11" customFormat="1" ht="15.95" customHeight="1" x14ac:dyDescent="0.2">
      <c r="A123" s="425" t="s">
        <v>112</v>
      </c>
      <c r="B123" s="425"/>
      <c r="C123" s="424"/>
      <c r="D123" s="212">
        <f t="shared" si="9"/>
        <v>0</v>
      </c>
      <c r="E123" s="213">
        <f t="shared" si="10"/>
        <v>0</v>
      </c>
      <c r="F123" s="214">
        <f t="shared" si="10"/>
        <v>0</v>
      </c>
      <c r="G123" s="215"/>
      <c r="H123" s="216"/>
      <c r="I123" s="215"/>
      <c r="J123" s="216"/>
      <c r="K123" s="215"/>
      <c r="L123" s="216"/>
      <c r="M123" s="215"/>
      <c r="N123" s="216"/>
      <c r="O123" s="215"/>
      <c r="P123" s="216"/>
      <c r="Q123" s="215"/>
      <c r="R123" s="216"/>
      <c r="S123" s="240"/>
      <c r="T123" s="160"/>
      <c r="U123" s="160"/>
      <c r="V123" s="160"/>
      <c r="W123" s="16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s="11" customFormat="1" ht="15.95" customHeight="1" x14ac:dyDescent="0.2">
      <c r="A124" s="425" t="s">
        <v>113</v>
      </c>
      <c r="B124" s="425"/>
      <c r="C124" s="424"/>
      <c r="D124" s="212">
        <f t="shared" si="9"/>
        <v>0</v>
      </c>
      <c r="E124" s="213">
        <f t="shared" si="10"/>
        <v>0</v>
      </c>
      <c r="F124" s="214">
        <f t="shared" si="10"/>
        <v>0</v>
      </c>
      <c r="G124" s="215"/>
      <c r="H124" s="216"/>
      <c r="I124" s="215"/>
      <c r="J124" s="216"/>
      <c r="K124" s="215"/>
      <c r="L124" s="216"/>
      <c r="M124" s="215"/>
      <c r="N124" s="216"/>
      <c r="O124" s="215"/>
      <c r="P124" s="216"/>
      <c r="Q124" s="215"/>
      <c r="R124" s="216"/>
      <c r="S124" s="240"/>
      <c r="T124" s="160"/>
      <c r="U124" s="160"/>
      <c r="V124" s="160"/>
      <c r="W124" s="16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s="11" customFormat="1" ht="15.95" customHeight="1" x14ac:dyDescent="0.2">
      <c r="A125" s="425" t="s">
        <v>114</v>
      </c>
      <c r="B125" s="425"/>
      <c r="C125" s="424"/>
      <c r="D125" s="212">
        <f t="shared" si="9"/>
        <v>0</v>
      </c>
      <c r="E125" s="213">
        <f t="shared" si="10"/>
        <v>0</v>
      </c>
      <c r="F125" s="214">
        <f t="shared" si="10"/>
        <v>0</v>
      </c>
      <c r="G125" s="215"/>
      <c r="H125" s="216"/>
      <c r="I125" s="215"/>
      <c r="J125" s="216"/>
      <c r="K125" s="215"/>
      <c r="L125" s="216"/>
      <c r="M125" s="215"/>
      <c r="N125" s="216"/>
      <c r="O125" s="215"/>
      <c r="P125" s="216"/>
      <c r="Q125" s="215"/>
      <c r="R125" s="216"/>
      <c r="S125" s="240"/>
      <c r="T125" s="160"/>
      <c r="U125" s="160"/>
      <c r="V125" s="160"/>
      <c r="W125" s="16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s="11" customFormat="1" ht="15.95" customHeight="1" x14ac:dyDescent="0.2">
      <c r="A126" s="431" t="s">
        <v>115</v>
      </c>
      <c r="B126" s="431"/>
      <c r="C126" s="432"/>
      <c r="D126" s="223">
        <f t="shared" si="9"/>
        <v>5</v>
      </c>
      <c r="E126" s="224">
        <f t="shared" si="10"/>
        <v>5</v>
      </c>
      <c r="F126" s="225">
        <f t="shared" si="10"/>
        <v>0</v>
      </c>
      <c r="G126" s="215">
        <v>5</v>
      </c>
      <c r="H126" s="216"/>
      <c r="I126" s="215"/>
      <c r="J126" s="216"/>
      <c r="K126" s="215"/>
      <c r="L126" s="216"/>
      <c r="M126" s="215"/>
      <c r="N126" s="216"/>
      <c r="O126" s="215"/>
      <c r="P126" s="216"/>
      <c r="Q126" s="215"/>
      <c r="R126" s="216"/>
      <c r="S126" s="240"/>
      <c r="T126" s="160"/>
      <c r="U126" s="160"/>
      <c r="V126" s="160"/>
      <c r="W126" s="16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s="11" customFormat="1" ht="24.95" customHeight="1" x14ac:dyDescent="0.2">
      <c r="A127" s="431" t="s">
        <v>116</v>
      </c>
      <c r="B127" s="431"/>
      <c r="C127" s="432"/>
      <c r="D127" s="223">
        <f t="shared" si="9"/>
        <v>14</v>
      </c>
      <c r="E127" s="224">
        <f t="shared" si="10"/>
        <v>7</v>
      </c>
      <c r="F127" s="225">
        <f t="shared" si="10"/>
        <v>7</v>
      </c>
      <c r="G127" s="215">
        <v>3</v>
      </c>
      <c r="H127" s="216">
        <v>3</v>
      </c>
      <c r="I127" s="215">
        <v>2</v>
      </c>
      <c r="J127" s="216">
        <v>4</v>
      </c>
      <c r="K127" s="215">
        <v>2</v>
      </c>
      <c r="L127" s="216"/>
      <c r="M127" s="215"/>
      <c r="N127" s="216"/>
      <c r="O127" s="215"/>
      <c r="P127" s="216"/>
      <c r="Q127" s="215"/>
      <c r="R127" s="216"/>
      <c r="S127" s="240"/>
      <c r="T127" s="160"/>
      <c r="U127" s="160"/>
      <c r="V127" s="160"/>
      <c r="W127" s="16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s="11" customFormat="1" ht="15.95" customHeight="1" x14ac:dyDescent="0.2">
      <c r="A128" s="425" t="s">
        <v>117</v>
      </c>
      <c r="B128" s="425"/>
      <c r="C128" s="424"/>
      <c r="D128" s="212">
        <f t="shared" si="9"/>
        <v>10</v>
      </c>
      <c r="E128" s="213">
        <f t="shared" si="10"/>
        <v>4</v>
      </c>
      <c r="F128" s="214">
        <f t="shared" si="10"/>
        <v>6</v>
      </c>
      <c r="G128" s="215">
        <v>1</v>
      </c>
      <c r="H128" s="216">
        <v>2</v>
      </c>
      <c r="I128" s="215"/>
      <c r="J128" s="216">
        <v>1</v>
      </c>
      <c r="K128" s="215"/>
      <c r="L128" s="216"/>
      <c r="M128" s="215"/>
      <c r="N128" s="216"/>
      <c r="O128" s="215">
        <v>2</v>
      </c>
      <c r="P128" s="216">
        <v>3</v>
      </c>
      <c r="Q128" s="215">
        <v>1</v>
      </c>
      <c r="R128" s="216"/>
      <c r="S128" s="240"/>
      <c r="T128" s="160"/>
      <c r="U128" s="160"/>
      <c r="V128" s="160"/>
      <c r="W128" s="16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s="11" customFormat="1" ht="15.95" customHeight="1" x14ac:dyDescent="0.2">
      <c r="A129" s="433" t="s">
        <v>118</v>
      </c>
      <c r="B129" s="433"/>
      <c r="C129" s="434"/>
      <c r="D129" s="226">
        <f t="shared" si="9"/>
        <v>0</v>
      </c>
      <c r="E129" s="227">
        <f t="shared" si="10"/>
        <v>0</v>
      </c>
      <c r="F129" s="228">
        <f t="shared" si="10"/>
        <v>0</v>
      </c>
      <c r="G129" s="229"/>
      <c r="H129" s="230"/>
      <c r="I129" s="229"/>
      <c r="J129" s="230"/>
      <c r="K129" s="229"/>
      <c r="L129" s="230"/>
      <c r="M129" s="229"/>
      <c r="N129" s="230"/>
      <c r="O129" s="229"/>
      <c r="P129" s="230"/>
      <c r="Q129" s="229"/>
      <c r="R129" s="230"/>
      <c r="S129" s="245"/>
      <c r="T129" s="160"/>
      <c r="U129" s="160"/>
      <c r="V129" s="160"/>
      <c r="W129" s="16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s="11" customFormat="1" ht="15.95" customHeight="1" x14ac:dyDescent="0.2">
      <c r="A130" s="438" t="s">
        <v>119</v>
      </c>
      <c r="B130" s="438"/>
      <c r="C130" s="439"/>
      <c r="D130" s="231">
        <f t="shared" si="9"/>
        <v>1</v>
      </c>
      <c r="E130" s="232">
        <f t="shared" si="10"/>
        <v>1</v>
      </c>
      <c r="F130" s="233">
        <f t="shared" si="10"/>
        <v>0</v>
      </c>
      <c r="G130" s="234">
        <v>1</v>
      </c>
      <c r="H130" s="235"/>
      <c r="I130" s="234"/>
      <c r="J130" s="235"/>
      <c r="K130" s="234"/>
      <c r="L130" s="235"/>
      <c r="M130" s="234"/>
      <c r="N130" s="235"/>
      <c r="O130" s="234"/>
      <c r="P130" s="235"/>
      <c r="Q130" s="234"/>
      <c r="R130" s="235"/>
      <c r="S130" s="246"/>
      <c r="T130" s="160"/>
      <c r="U130" s="160"/>
      <c r="V130" s="160"/>
      <c r="W130" s="16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s="11" customFormat="1" ht="30" customHeight="1" x14ac:dyDescent="0.2">
      <c r="A131" s="102" t="s">
        <v>123</v>
      </c>
      <c r="B131" s="102"/>
      <c r="C131" s="102"/>
      <c r="D131" s="102"/>
      <c r="E131" s="102"/>
      <c r="F131" s="102"/>
      <c r="G131" s="102"/>
      <c r="H131" s="177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60"/>
      <c r="U131" s="160"/>
      <c r="V131" s="160"/>
      <c r="W131" s="16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s="11" customFormat="1" ht="34.5" customHeight="1" x14ac:dyDescent="0.2">
      <c r="A132" s="444" t="s">
        <v>42</v>
      </c>
      <c r="B132" s="444"/>
      <c r="C132" s="277" t="s">
        <v>32</v>
      </c>
      <c r="D132" s="277" t="s">
        <v>60</v>
      </c>
      <c r="E132" s="277" t="s">
        <v>124</v>
      </c>
      <c r="F132" s="247"/>
      <c r="G132" s="108"/>
      <c r="H132" s="108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0"/>
      <c r="U132" s="130"/>
      <c r="V132" s="130"/>
      <c r="W132" s="13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s="11" customFormat="1" ht="15.95" customHeight="1" x14ac:dyDescent="0.2">
      <c r="A133" s="445" t="s">
        <v>125</v>
      </c>
      <c r="B133" s="445"/>
      <c r="C133" s="178"/>
      <c r="D133" s="178"/>
      <c r="E133" s="178"/>
      <c r="F133" s="249" t="s">
        <v>126</v>
      </c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250"/>
      <c r="R133" s="250"/>
      <c r="S133" s="250"/>
      <c r="T133" s="21"/>
      <c r="U133" s="21"/>
      <c r="V133" s="21"/>
      <c r="W133" s="21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s="11" customFormat="1" ht="15.95" customHeight="1" x14ac:dyDescent="0.2">
      <c r="A134" s="352" t="s">
        <v>127</v>
      </c>
      <c r="B134" s="352"/>
      <c r="C134" s="179"/>
      <c r="D134" s="179"/>
      <c r="E134" s="179"/>
      <c r="F134" s="249" t="s">
        <v>126</v>
      </c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250"/>
      <c r="R134" s="250"/>
      <c r="S134" s="250"/>
      <c r="T134" s="10"/>
      <c r="U134" s="10"/>
      <c r="V134" s="10"/>
      <c r="W134" s="10"/>
      <c r="X134" s="39" t="str">
        <f>IF(D134&lt;E134," Abandonos es mayor que total egresos","")</f>
        <v/>
      </c>
      <c r="Y134" s="39"/>
      <c r="Z134" s="39"/>
      <c r="AA134" s="39"/>
      <c r="AB134" s="39"/>
      <c r="AC134" s="39"/>
      <c r="AD134" s="40">
        <f>IF(D134&lt;E134,1,0)</f>
        <v>0</v>
      </c>
      <c r="AE134" s="40"/>
      <c r="AF134" s="40"/>
      <c r="AG134" s="40"/>
      <c r="AH134" s="40"/>
      <c r="AI134" s="4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s="11" customFormat="1" ht="15.95" customHeight="1" x14ac:dyDescent="0.2">
      <c r="A135" s="446" t="s">
        <v>128</v>
      </c>
      <c r="B135" s="446"/>
      <c r="C135" s="180"/>
      <c r="D135" s="180"/>
      <c r="E135" s="180"/>
      <c r="F135" s="249" t="s">
        <v>126</v>
      </c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250"/>
      <c r="R135" s="250"/>
      <c r="S135" s="250"/>
      <c r="T135" s="21"/>
      <c r="U135" s="21"/>
      <c r="V135" s="21"/>
      <c r="W135" s="21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s="11" customFormat="1" ht="30" customHeight="1" x14ac:dyDescent="0.2">
      <c r="A136" s="102" t="s">
        <v>129</v>
      </c>
      <c r="B136" s="102"/>
      <c r="C136" s="102"/>
      <c r="D136" s="102"/>
      <c r="E136" s="102"/>
      <c r="F136" s="102"/>
      <c r="G136" s="102"/>
      <c r="H136" s="177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21"/>
      <c r="U136" s="21"/>
      <c r="V136" s="21"/>
      <c r="W136" s="21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s="11" customFormat="1" ht="42" x14ac:dyDescent="0.2">
      <c r="A137" s="444" t="s">
        <v>42</v>
      </c>
      <c r="B137" s="444"/>
      <c r="C137" s="277" t="s">
        <v>32</v>
      </c>
      <c r="D137" s="277" t="s">
        <v>60</v>
      </c>
      <c r="E137" s="277" t="s">
        <v>124</v>
      </c>
      <c r="F137" s="247"/>
      <c r="G137" s="108"/>
      <c r="H137" s="108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21"/>
      <c r="U137" s="21"/>
      <c r="V137" s="21"/>
      <c r="W137" s="21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s="11" customFormat="1" ht="15.95" customHeight="1" x14ac:dyDescent="0.2">
      <c r="A138" s="440" t="s">
        <v>130</v>
      </c>
      <c r="B138" s="440"/>
      <c r="C138" s="178"/>
      <c r="D138" s="178"/>
      <c r="E138" s="178"/>
      <c r="F138" s="249" t="s">
        <v>126</v>
      </c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250"/>
      <c r="R138" s="250"/>
      <c r="S138" s="25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s="11" customFormat="1" ht="15.95" customHeight="1" x14ac:dyDescent="0.2">
      <c r="A139" s="441" t="s">
        <v>131</v>
      </c>
      <c r="B139" s="441"/>
      <c r="C139" s="179"/>
      <c r="D139" s="179"/>
      <c r="E139" s="179"/>
      <c r="F139" s="249" t="s">
        <v>126</v>
      </c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250"/>
      <c r="R139" s="250"/>
      <c r="S139" s="250"/>
      <c r="V139" s="10"/>
      <c r="W139" s="10"/>
      <c r="X139" s="10"/>
      <c r="Y139" s="10"/>
      <c r="Z139" s="10"/>
      <c r="AK139" s="39"/>
      <c r="AL139" s="39"/>
      <c r="AM139" s="39"/>
      <c r="AN139" s="39"/>
    </row>
    <row r="140" spans="1:100" s="11" customFormat="1" ht="24.95" customHeight="1" x14ac:dyDescent="0.2">
      <c r="A140" s="442" t="s">
        <v>132</v>
      </c>
      <c r="B140" s="443"/>
      <c r="C140" s="179"/>
      <c r="D140" s="179"/>
      <c r="E140" s="179"/>
      <c r="F140" s="249" t="s">
        <v>126</v>
      </c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250"/>
      <c r="R140" s="250"/>
      <c r="S140" s="250"/>
      <c r="V140" s="10"/>
      <c r="W140" s="10"/>
      <c r="X140" s="10"/>
      <c r="Y140" s="10"/>
      <c r="Z140" s="10"/>
      <c r="AK140" s="39"/>
      <c r="AL140" s="39"/>
      <c r="AM140" s="39"/>
      <c r="AN140" s="39"/>
    </row>
    <row r="141" spans="1:100" s="11" customFormat="1" ht="15.95" customHeight="1" x14ac:dyDescent="0.2">
      <c r="A141" s="441" t="s">
        <v>133</v>
      </c>
      <c r="B141" s="441"/>
      <c r="C141" s="179"/>
      <c r="D141" s="179"/>
      <c r="E141" s="179"/>
      <c r="F141" s="249" t="s">
        <v>126</v>
      </c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250"/>
      <c r="R141" s="250"/>
      <c r="S141" s="250"/>
      <c r="V141" s="10"/>
      <c r="W141" s="10"/>
      <c r="X141" s="10"/>
      <c r="Y141" s="10"/>
      <c r="Z141" s="10"/>
      <c r="AK141" s="39"/>
      <c r="AL141" s="39"/>
      <c r="AM141" s="39"/>
      <c r="AN141" s="39"/>
    </row>
    <row r="142" spans="1:100" s="11" customFormat="1" ht="15.95" customHeight="1" x14ac:dyDescent="0.2">
      <c r="A142" s="441" t="s">
        <v>134</v>
      </c>
      <c r="B142" s="441"/>
      <c r="C142" s="179"/>
      <c r="D142" s="179"/>
      <c r="E142" s="179"/>
      <c r="F142" s="249" t="s">
        <v>126</v>
      </c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250"/>
      <c r="R142" s="250"/>
      <c r="S142" s="250"/>
      <c r="V142" s="10"/>
      <c r="W142" s="10"/>
      <c r="X142" s="10"/>
      <c r="Y142" s="10"/>
      <c r="Z142" s="10"/>
      <c r="AK142" s="39"/>
      <c r="AL142" s="39"/>
      <c r="AM142" s="39"/>
      <c r="AN142" s="39"/>
    </row>
    <row r="143" spans="1:100" s="11" customFormat="1" ht="15.95" customHeight="1" x14ac:dyDescent="0.2">
      <c r="A143" s="441" t="s">
        <v>135</v>
      </c>
      <c r="B143" s="441"/>
      <c r="C143" s="179"/>
      <c r="D143" s="179"/>
      <c r="E143" s="179"/>
      <c r="F143" s="249" t="s">
        <v>126</v>
      </c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250"/>
      <c r="R143" s="250"/>
      <c r="S143" s="250"/>
      <c r="V143" s="10"/>
      <c r="W143" s="10"/>
      <c r="X143" s="10"/>
      <c r="Y143" s="10"/>
      <c r="Z143" s="10"/>
      <c r="AK143" s="39"/>
      <c r="AL143" s="39"/>
      <c r="AM143" s="39"/>
      <c r="AN143" s="39"/>
    </row>
    <row r="144" spans="1:100" s="11" customFormat="1" ht="24.95" customHeight="1" x14ac:dyDescent="0.2">
      <c r="A144" s="441" t="s">
        <v>136</v>
      </c>
      <c r="B144" s="441"/>
      <c r="C144" s="179"/>
      <c r="D144" s="179"/>
      <c r="E144" s="179"/>
      <c r="F144" s="249" t="s">
        <v>126</v>
      </c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250"/>
      <c r="R144" s="250"/>
      <c r="S144" s="250"/>
      <c r="V144" s="10"/>
      <c r="W144" s="10"/>
      <c r="X144" s="10"/>
      <c r="Y144" s="10"/>
      <c r="Z144" s="10"/>
      <c r="AK144" s="39"/>
      <c r="AL144" s="39"/>
      <c r="AM144" s="39"/>
      <c r="AN144" s="39"/>
    </row>
    <row r="145" spans="1:40" s="11" customFormat="1" ht="15.95" customHeight="1" x14ac:dyDescent="0.2">
      <c r="A145" s="447" t="s">
        <v>137</v>
      </c>
      <c r="B145" s="447"/>
      <c r="C145" s="180"/>
      <c r="D145" s="180"/>
      <c r="E145" s="180"/>
      <c r="F145" s="249" t="s">
        <v>126</v>
      </c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250"/>
      <c r="R145" s="250"/>
      <c r="S145" s="250"/>
      <c r="V145" s="10"/>
      <c r="W145" s="10"/>
      <c r="X145" s="10"/>
      <c r="Y145" s="10"/>
      <c r="Z145" s="10"/>
      <c r="AK145" s="39"/>
      <c r="AL145" s="39"/>
      <c r="AM145" s="39"/>
      <c r="AN145" s="39"/>
    </row>
    <row r="146" spans="1:40" s="11" customFormat="1" ht="30" customHeight="1" x14ac:dyDescent="0.2">
      <c r="A146" s="102" t="s">
        <v>138</v>
      </c>
      <c r="B146" s="102"/>
      <c r="C146" s="102"/>
      <c r="D146" s="102"/>
      <c r="E146" s="102"/>
      <c r="F146" s="102"/>
      <c r="G146" s="102"/>
      <c r="H146" s="190"/>
      <c r="I146" s="190"/>
      <c r="J146" s="190"/>
      <c r="K146" s="190"/>
      <c r="L146" s="190"/>
      <c r="M146" s="252"/>
      <c r="N146" s="190"/>
      <c r="O146" s="190"/>
      <c r="P146" s="190"/>
      <c r="Q146" s="190"/>
      <c r="R146" s="190"/>
      <c r="S146" s="190"/>
      <c r="V146" s="10"/>
      <c r="W146" s="10"/>
      <c r="X146" s="10"/>
      <c r="Y146" s="10"/>
      <c r="Z146" s="10"/>
      <c r="AK146" s="39"/>
      <c r="AL146" s="39"/>
      <c r="AM146" s="39"/>
      <c r="AN146" s="39"/>
    </row>
    <row r="147" spans="1:40" s="11" customFormat="1" x14ac:dyDescent="0.2">
      <c r="A147" s="369" t="s">
        <v>42</v>
      </c>
      <c r="B147" s="370"/>
      <c r="C147" s="450" t="s">
        <v>139</v>
      </c>
      <c r="D147" s="452" t="s">
        <v>140</v>
      </c>
      <c r="E147" s="453"/>
      <c r="F147" s="453"/>
      <c r="G147" s="453"/>
      <c r="H147" s="453"/>
      <c r="I147" s="454"/>
      <c r="J147" s="455" t="s">
        <v>141</v>
      </c>
      <c r="K147" s="455"/>
      <c r="L147" s="190"/>
      <c r="M147" s="190"/>
      <c r="N147" s="252"/>
      <c r="O147" s="190"/>
      <c r="P147" s="190"/>
      <c r="Q147" s="190"/>
      <c r="R147" s="190"/>
      <c r="S147" s="190"/>
      <c r="V147" s="10"/>
      <c r="W147" s="10"/>
      <c r="X147" s="10"/>
      <c r="Y147" s="10"/>
      <c r="Z147" s="10"/>
      <c r="AK147" s="39"/>
      <c r="AL147" s="39"/>
      <c r="AM147" s="39"/>
      <c r="AN147" s="39"/>
    </row>
    <row r="148" spans="1:40" s="11" customFormat="1" x14ac:dyDescent="0.2">
      <c r="A148" s="448"/>
      <c r="B148" s="449"/>
      <c r="C148" s="451"/>
      <c r="D148" s="273" t="s">
        <v>142</v>
      </c>
      <c r="E148" s="256" t="s">
        <v>143</v>
      </c>
      <c r="F148" s="273" t="s">
        <v>43</v>
      </c>
      <c r="G148" s="273" t="s">
        <v>144</v>
      </c>
      <c r="H148" s="273" t="s">
        <v>145</v>
      </c>
      <c r="I148" s="273" t="s">
        <v>146</v>
      </c>
      <c r="J148" s="273" t="s">
        <v>147</v>
      </c>
      <c r="K148" s="273" t="s">
        <v>49</v>
      </c>
      <c r="L148" s="190"/>
      <c r="M148" s="190"/>
      <c r="N148" s="252"/>
      <c r="O148" s="190"/>
      <c r="P148" s="190"/>
      <c r="Q148" s="190"/>
      <c r="R148" s="190"/>
      <c r="S148" s="190"/>
      <c r="V148" s="10"/>
      <c r="W148" s="10"/>
      <c r="X148" s="10"/>
      <c r="Y148" s="10"/>
      <c r="Z148" s="10"/>
      <c r="AK148" s="39"/>
      <c r="AL148" s="39"/>
      <c r="AM148" s="39"/>
      <c r="AN148" s="39"/>
    </row>
    <row r="149" spans="1:40" s="11" customFormat="1" ht="15.95" customHeight="1" x14ac:dyDescent="0.2">
      <c r="A149" s="445" t="s">
        <v>32</v>
      </c>
      <c r="B149" s="445"/>
      <c r="C149" s="220">
        <f>SUM(D149:I149)</f>
        <v>0</v>
      </c>
      <c r="D149" s="178"/>
      <c r="E149" s="178"/>
      <c r="F149" s="178"/>
      <c r="G149" s="178"/>
      <c r="H149" s="178"/>
      <c r="I149" s="178"/>
      <c r="J149" s="178"/>
      <c r="K149" s="178"/>
      <c r="L149" s="32" t="str">
        <f>$W149&amp;" "&amp;$X149&amp;""&amp;$Y149</f>
        <v xml:space="preserve"> </v>
      </c>
      <c r="M149" s="257"/>
      <c r="N149" s="257"/>
      <c r="O149" s="257"/>
      <c r="P149" s="258"/>
      <c r="Q149" s="258"/>
      <c r="R149" s="258"/>
      <c r="S149" s="258"/>
      <c r="T149" s="258"/>
      <c r="U149" s="258"/>
      <c r="V149" s="258"/>
      <c r="W149" s="258"/>
      <c r="X149" s="258"/>
      <c r="Y149" s="39" t="str">
        <f>IF($C149&lt;&gt;($J149+$K149)," El Ingreso según sexo no puede ser diferente que el Total.","")</f>
        <v/>
      </c>
      <c r="Z149" s="10"/>
      <c r="AA149" s="10"/>
      <c r="AB149" s="10"/>
      <c r="AC149" s="40">
        <f>IF($C149&lt;&gt;($J149+$K149),1,0)</f>
        <v>0</v>
      </c>
      <c r="AK149" s="39"/>
      <c r="AL149" s="39"/>
      <c r="AM149" s="39"/>
      <c r="AN149" s="39"/>
    </row>
    <row r="150" spans="1:40" s="11" customFormat="1" ht="15.95" customHeight="1" x14ac:dyDescent="0.2">
      <c r="A150" s="352" t="s">
        <v>40</v>
      </c>
      <c r="B150" s="352"/>
      <c r="C150" s="212">
        <f>SUM(D150:I150)</f>
        <v>0</v>
      </c>
      <c r="D150" s="179"/>
      <c r="E150" s="179"/>
      <c r="F150" s="179"/>
      <c r="G150" s="179"/>
      <c r="H150" s="179"/>
      <c r="I150" s="179"/>
      <c r="J150" s="179"/>
      <c r="K150" s="179"/>
      <c r="L150" s="32" t="str">
        <f>$W150&amp;" "&amp;$X150&amp;""&amp;$Y150</f>
        <v xml:space="preserve"> </v>
      </c>
      <c r="M150" s="257"/>
      <c r="N150" s="257"/>
      <c r="O150" s="257"/>
      <c r="P150" s="258"/>
      <c r="Q150" s="258"/>
      <c r="R150" s="258"/>
      <c r="S150" s="258"/>
      <c r="T150" s="258"/>
      <c r="U150" s="258"/>
      <c r="V150" s="258"/>
      <c r="W150" s="258"/>
      <c r="X150" s="258"/>
      <c r="Y150" s="39" t="str">
        <f>IF($C150&lt;&gt;($J150+$K150)," El Ingreso según sexo no puede ser diferente que el Total.","")</f>
        <v/>
      </c>
      <c r="Z150" s="10"/>
      <c r="AA150" s="10"/>
      <c r="AB150" s="10"/>
      <c r="AC150" s="40">
        <f>IF($C150&lt;&gt;($J150+$K150),1,0)</f>
        <v>0</v>
      </c>
      <c r="AK150" s="39"/>
      <c r="AL150" s="39"/>
      <c r="AM150" s="39"/>
      <c r="AN150" s="39"/>
    </row>
    <row r="151" spans="1:40" s="11" customFormat="1" ht="15.95" customHeight="1" x14ac:dyDescent="0.2">
      <c r="A151" s="446" t="s">
        <v>122</v>
      </c>
      <c r="B151" s="446"/>
      <c r="C151" s="259">
        <f>SUM(D151:I151)</f>
        <v>0</v>
      </c>
      <c r="D151" s="180"/>
      <c r="E151" s="180"/>
      <c r="F151" s="180"/>
      <c r="G151" s="180"/>
      <c r="H151" s="180"/>
      <c r="I151" s="180"/>
      <c r="J151" s="180"/>
      <c r="K151" s="180"/>
      <c r="L151" s="32" t="str">
        <f>$W151&amp;" "&amp;$X151&amp;""&amp;$Y151</f>
        <v xml:space="preserve"> </v>
      </c>
      <c r="M151" s="257"/>
      <c r="N151" s="257"/>
      <c r="O151" s="257"/>
      <c r="P151" s="258"/>
      <c r="Q151" s="258"/>
      <c r="R151" s="258"/>
      <c r="S151" s="258"/>
      <c r="T151" s="258"/>
      <c r="U151" s="258"/>
      <c r="V151" s="258"/>
      <c r="W151" s="258"/>
      <c r="X151" s="258"/>
      <c r="Y151" s="39" t="str">
        <f>IF($C151&lt;&gt;($J151+$K151)," El Ingreso según sexo no puede ser diferente que el Total.","")</f>
        <v/>
      </c>
      <c r="Z151" s="10"/>
      <c r="AA151" s="10"/>
      <c r="AB151" s="10"/>
      <c r="AC151" s="40">
        <f>IF($C151&lt;&gt;($J151+$K151),1,0)</f>
        <v>0</v>
      </c>
      <c r="AK151" s="39"/>
      <c r="AL151" s="39"/>
      <c r="AM151" s="39"/>
      <c r="AN151" s="39"/>
    </row>
    <row r="152" spans="1:40" s="11" customFormat="1" x14ac:dyDescent="0.2">
      <c r="A152" s="260"/>
      <c r="M152" s="4"/>
      <c r="V152" s="10"/>
      <c r="W152" s="10"/>
      <c r="X152" s="10"/>
      <c r="Y152" s="10"/>
      <c r="Z152" s="10"/>
      <c r="AK152" s="39"/>
      <c r="AL152" s="39"/>
      <c r="AM152" s="39"/>
      <c r="AN152" s="39"/>
    </row>
    <row r="153" spans="1:40" s="11" customFormat="1" x14ac:dyDescent="0.2">
      <c r="A153" s="260"/>
      <c r="M153" s="4"/>
      <c r="V153" s="10"/>
      <c r="W153" s="10"/>
      <c r="X153" s="10"/>
      <c r="Y153" s="10"/>
      <c r="Z153" s="10"/>
      <c r="AK153" s="39"/>
      <c r="AL153" s="39"/>
      <c r="AM153" s="39"/>
      <c r="AN153" s="39"/>
    </row>
    <row r="154" spans="1:40" s="11" customFormat="1" x14ac:dyDescent="0.2">
      <c r="A154" s="260"/>
      <c r="M154" s="4"/>
      <c r="V154" s="10"/>
      <c r="W154" s="10"/>
      <c r="X154" s="10"/>
      <c r="Y154" s="10"/>
      <c r="Z154" s="10"/>
      <c r="AK154" s="39"/>
      <c r="AL154" s="39"/>
      <c r="AM154" s="39"/>
      <c r="AN154" s="39"/>
    </row>
    <row r="155" spans="1:40" s="11" customFormat="1" x14ac:dyDescent="0.2">
      <c r="A155" s="260"/>
      <c r="M155" s="4"/>
      <c r="V155" s="10"/>
      <c r="W155" s="10"/>
      <c r="X155" s="10"/>
      <c r="Y155" s="10"/>
      <c r="Z155" s="10"/>
      <c r="AK155" s="39"/>
      <c r="AL155" s="39"/>
      <c r="AM155" s="39"/>
      <c r="AN155" s="39"/>
    </row>
    <row r="156" spans="1:40" s="11" customFormat="1" x14ac:dyDescent="0.2">
      <c r="A156" s="260"/>
      <c r="M156" s="4"/>
      <c r="V156" s="10"/>
      <c r="W156" s="10"/>
      <c r="X156" s="10"/>
      <c r="Y156" s="10"/>
      <c r="Z156" s="10"/>
      <c r="AK156" s="39"/>
      <c r="AL156" s="39"/>
      <c r="AM156" s="39"/>
      <c r="AN156" s="39"/>
    </row>
    <row r="157" spans="1:40" s="11" customFormat="1" x14ac:dyDescent="0.2">
      <c r="A157" s="260"/>
      <c r="M157" s="4"/>
      <c r="V157" s="10"/>
      <c r="W157" s="10"/>
      <c r="X157" s="10"/>
      <c r="Y157" s="10"/>
      <c r="Z157" s="10"/>
      <c r="AK157" s="39"/>
      <c r="AL157" s="39"/>
      <c r="AM157" s="39"/>
      <c r="AN157" s="39"/>
    </row>
    <row r="158" spans="1:40" s="11" customFormat="1" x14ac:dyDescent="0.2">
      <c r="A158" s="260"/>
      <c r="M158" s="4"/>
      <c r="V158" s="10"/>
      <c r="W158" s="10"/>
      <c r="X158" s="10"/>
      <c r="Y158" s="10"/>
      <c r="Z158" s="10"/>
      <c r="AK158" s="39"/>
      <c r="AL158" s="39"/>
      <c r="AM158" s="39"/>
      <c r="AN158" s="39"/>
    </row>
    <row r="159" spans="1:40" s="11" customFormat="1" x14ac:dyDescent="0.2">
      <c r="A159" s="260"/>
      <c r="M159" s="4"/>
      <c r="V159" s="10"/>
      <c r="W159" s="10"/>
      <c r="X159" s="10"/>
      <c r="Y159" s="10"/>
      <c r="Z159" s="10"/>
      <c r="AK159" s="39"/>
      <c r="AL159" s="39"/>
      <c r="AM159" s="39"/>
      <c r="AN159" s="39"/>
    </row>
    <row r="160" spans="1:40" s="11" customFormat="1" x14ac:dyDescent="0.2">
      <c r="A160" s="260"/>
      <c r="M160" s="4"/>
      <c r="V160" s="10"/>
      <c r="W160" s="10"/>
      <c r="X160" s="10"/>
      <c r="Y160" s="10"/>
      <c r="Z160" s="10"/>
      <c r="AK160" s="39"/>
      <c r="AL160" s="39"/>
      <c r="AM160" s="39"/>
      <c r="AN160" s="39"/>
    </row>
    <row r="161" spans="1:40" s="11" customFormat="1" x14ac:dyDescent="0.2">
      <c r="A161" s="260"/>
      <c r="M161" s="4"/>
      <c r="V161" s="10"/>
      <c r="W161" s="10"/>
      <c r="X161" s="10"/>
      <c r="Y161" s="10"/>
      <c r="Z161" s="10"/>
      <c r="AK161" s="39"/>
      <c r="AL161" s="39"/>
      <c r="AM161" s="39"/>
      <c r="AN161" s="39"/>
    </row>
    <row r="162" spans="1:40" s="11" customFormat="1" x14ac:dyDescent="0.2">
      <c r="A162" s="260"/>
      <c r="M162" s="4"/>
      <c r="V162" s="10"/>
      <c r="W162" s="10"/>
      <c r="X162" s="10"/>
      <c r="Y162" s="10"/>
      <c r="Z162" s="10"/>
      <c r="AK162" s="39"/>
      <c r="AL162" s="39"/>
      <c r="AM162" s="39"/>
      <c r="AN162" s="39"/>
    </row>
    <row r="163" spans="1:40" s="11" customFormat="1" x14ac:dyDescent="0.2">
      <c r="A163" s="260"/>
      <c r="M163" s="4"/>
      <c r="V163" s="10"/>
      <c r="W163" s="10"/>
      <c r="X163" s="10"/>
      <c r="Y163" s="10"/>
      <c r="Z163" s="10"/>
      <c r="AK163" s="39"/>
      <c r="AL163" s="39"/>
      <c r="AM163" s="39"/>
      <c r="AN163" s="39"/>
    </row>
    <row r="164" spans="1:40" s="11" customFormat="1" x14ac:dyDescent="0.2">
      <c r="A164" s="260"/>
      <c r="M164" s="4"/>
      <c r="V164" s="10"/>
      <c r="W164" s="10"/>
      <c r="X164" s="10"/>
      <c r="Y164" s="10"/>
      <c r="Z164" s="10"/>
      <c r="AK164" s="39"/>
      <c r="AL164" s="39"/>
      <c r="AM164" s="39"/>
      <c r="AN164" s="39"/>
    </row>
    <row r="165" spans="1:40" s="11" customFormat="1" x14ac:dyDescent="0.2">
      <c r="A165" s="260"/>
      <c r="M165" s="4"/>
      <c r="V165" s="10"/>
      <c r="W165" s="10"/>
      <c r="X165" s="10"/>
      <c r="Y165" s="10"/>
      <c r="Z165" s="10"/>
      <c r="AK165" s="39"/>
      <c r="AL165" s="39"/>
      <c r="AM165" s="39"/>
      <c r="AN165" s="39"/>
    </row>
    <row r="166" spans="1:40" s="11" customFormat="1" x14ac:dyDescent="0.2">
      <c r="A166" s="260"/>
      <c r="M166" s="4"/>
      <c r="V166" s="10"/>
      <c r="W166" s="10"/>
      <c r="X166" s="10"/>
      <c r="Y166" s="10"/>
      <c r="Z166" s="10"/>
      <c r="AK166" s="39"/>
      <c r="AL166" s="39"/>
      <c r="AM166" s="39"/>
      <c r="AN166" s="39"/>
    </row>
    <row r="167" spans="1:40" s="11" customFormat="1" x14ac:dyDescent="0.2">
      <c r="A167" s="260"/>
      <c r="M167" s="4"/>
      <c r="V167" s="10"/>
      <c r="W167" s="10"/>
      <c r="X167" s="10"/>
      <c r="Y167" s="10"/>
      <c r="Z167" s="10"/>
      <c r="AK167" s="39"/>
      <c r="AL167" s="39"/>
      <c r="AM167" s="39"/>
      <c r="AN167" s="39"/>
    </row>
    <row r="168" spans="1:40" s="11" customFormat="1" x14ac:dyDescent="0.2">
      <c r="A168" s="260"/>
      <c r="M168" s="4"/>
      <c r="V168" s="10"/>
      <c r="W168" s="10"/>
      <c r="X168" s="10"/>
      <c r="Y168" s="10"/>
      <c r="Z168" s="10"/>
      <c r="AK168" s="39"/>
      <c r="AL168" s="39"/>
      <c r="AM168" s="39"/>
      <c r="AN168" s="39"/>
    </row>
    <row r="169" spans="1:40" s="11" customFormat="1" x14ac:dyDescent="0.2">
      <c r="A169" s="260"/>
      <c r="M169" s="4"/>
      <c r="V169" s="10"/>
      <c r="W169" s="10"/>
      <c r="X169" s="10"/>
      <c r="Y169" s="10"/>
      <c r="Z169" s="10"/>
      <c r="AK169" s="39"/>
      <c r="AL169" s="39"/>
      <c r="AM169" s="39"/>
      <c r="AN169" s="39"/>
    </row>
    <row r="170" spans="1:40" s="11" customFormat="1" x14ac:dyDescent="0.2">
      <c r="A170" s="260"/>
      <c r="M170" s="4"/>
      <c r="V170" s="10"/>
      <c r="W170" s="10"/>
      <c r="X170" s="10"/>
      <c r="Y170" s="10"/>
      <c r="Z170" s="10"/>
      <c r="AK170" s="39"/>
      <c r="AL170" s="39"/>
      <c r="AM170" s="39"/>
      <c r="AN170" s="39"/>
    </row>
    <row r="171" spans="1:40" s="11" customFormat="1" x14ac:dyDescent="0.2">
      <c r="A171" s="260"/>
      <c r="M171" s="4"/>
      <c r="V171" s="10"/>
      <c r="W171" s="10"/>
      <c r="X171" s="10"/>
      <c r="Y171" s="10"/>
      <c r="Z171" s="10"/>
      <c r="AK171" s="39"/>
      <c r="AL171" s="39"/>
      <c r="AM171" s="39"/>
      <c r="AN171" s="39"/>
    </row>
    <row r="172" spans="1:40" s="11" customFormat="1" x14ac:dyDescent="0.2">
      <c r="A172" s="260"/>
      <c r="M172" s="4"/>
      <c r="V172" s="10"/>
      <c r="W172" s="10"/>
      <c r="X172" s="10"/>
      <c r="Y172" s="10"/>
      <c r="Z172" s="10"/>
      <c r="AK172" s="39"/>
      <c r="AL172" s="39"/>
      <c r="AM172" s="39"/>
      <c r="AN172" s="39"/>
    </row>
    <row r="173" spans="1:40" s="11" customFormat="1" x14ac:dyDescent="0.2">
      <c r="A173" s="260"/>
      <c r="M173" s="4"/>
      <c r="V173" s="10"/>
      <c r="W173" s="10"/>
      <c r="X173" s="10"/>
      <c r="Y173" s="10"/>
      <c r="Z173" s="10"/>
      <c r="AK173" s="39"/>
      <c r="AL173" s="39"/>
      <c r="AM173" s="39"/>
      <c r="AN173" s="39"/>
    </row>
    <row r="174" spans="1:40" s="11" customFormat="1" x14ac:dyDescent="0.2">
      <c r="A174" s="260"/>
      <c r="M174" s="4"/>
      <c r="V174" s="10"/>
      <c r="W174" s="10"/>
      <c r="X174" s="10"/>
      <c r="Y174" s="10"/>
      <c r="Z174" s="10"/>
      <c r="AK174" s="39"/>
      <c r="AL174" s="39"/>
      <c r="AM174" s="39"/>
      <c r="AN174" s="39"/>
    </row>
    <row r="175" spans="1:40" s="11" customFormat="1" x14ac:dyDescent="0.2">
      <c r="A175" s="260"/>
      <c r="M175" s="4"/>
      <c r="V175" s="10"/>
      <c r="W175" s="10"/>
      <c r="X175" s="10"/>
      <c r="Y175" s="10"/>
      <c r="Z175" s="10"/>
      <c r="AK175" s="39"/>
      <c r="AL175" s="39"/>
      <c r="AM175" s="39"/>
      <c r="AN175" s="39"/>
    </row>
    <row r="176" spans="1:40" s="11" customFormat="1" x14ac:dyDescent="0.2">
      <c r="A176" s="260"/>
      <c r="M176" s="4"/>
      <c r="V176" s="10"/>
      <c r="W176" s="10"/>
      <c r="X176" s="10"/>
      <c r="Y176" s="10"/>
      <c r="Z176" s="10"/>
      <c r="AK176" s="39"/>
      <c r="AL176" s="39"/>
      <c r="AM176" s="39"/>
      <c r="AN176" s="39"/>
    </row>
    <row r="177" spans="1:40" s="11" customFormat="1" x14ac:dyDescent="0.2">
      <c r="A177" s="260"/>
      <c r="M177" s="4"/>
      <c r="V177" s="10"/>
      <c r="W177" s="10"/>
      <c r="X177" s="10"/>
      <c r="Y177" s="10"/>
      <c r="Z177" s="10"/>
      <c r="AK177" s="39"/>
      <c r="AL177" s="39"/>
      <c r="AM177" s="39"/>
      <c r="AN177" s="39"/>
    </row>
    <row r="178" spans="1:40" s="11" customFormat="1" x14ac:dyDescent="0.2">
      <c r="A178" s="260"/>
      <c r="M178" s="4"/>
      <c r="V178" s="10"/>
      <c r="W178" s="10"/>
      <c r="X178" s="10"/>
      <c r="Y178" s="10"/>
      <c r="Z178" s="10"/>
      <c r="AK178" s="39"/>
      <c r="AL178" s="39"/>
      <c r="AM178" s="39"/>
      <c r="AN178" s="39"/>
    </row>
    <row r="179" spans="1:40" s="11" customFormat="1" x14ac:dyDescent="0.2">
      <c r="A179" s="260"/>
      <c r="M179" s="4"/>
      <c r="V179" s="10"/>
      <c r="W179" s="10"/>
      <c r="X179" s="10"/>
      <c r="Y179" s="10"/>
      <c r="Z179" s="10"/>
      <c r="AK179" s="39"/>
      <c r="AL179" s="39"/>
      <c r="AM179" s="39"/>
      <c r="AN179" s="39"/>
    </row>
    <row r="180" spans="1:40" s="11" customFormat="1" x14ac:dyDescent="0.2">
      <c r="A180" s="260"/>
      <c r="M180" s="4"/>
      <c r="V180" s="10"/>
      <c r="W180" s="10"/>
      <c r="X180" s="10"/>
      <c r="Y180" s="10"/>
      <c r="Z180" s="10"/>
      <c r="AK180" s="39"/>
      <c r="AL180" s="39"/>
      <c r="AM180" s="39"/>
      <c r="AN180" s="39"/>
    </row>
    <row r="181" spans="1:40" s="11" customFormat="1" x14ac:dyDescent="0.2">
      <c r="A181" s="260"/>
      <c r="M181" s="4"/>
      <c r="V181" s="10"/>
      <c r="W181" s="10"/>
      <c r="X181" s="10"/>
      <c r="Y181" s="10"/>
      <c r="Z181" s="10"/>
      <c r="AK181" s="39"/>
      <c r="AL181" s="39"/>
      <c r="AM181" s="39"/>
      <c r="AN181" s="39"/>
    </row>
    <row r="182" spans="1:40" s="11" customFormat="1" x14ac:dyDescent="0.2">
      <c r="A182" s="260"/>
      <c r="M182" s="4"/>
      <c r="V182" s="10"/>
      <c r="W182" s="10"/>
      <c r="X182" s="10"/>
      <c r="Y182" s="10"/>
      <c r="Z182" s="10"/>
      <c r="AK182" s="39"/>
      <c r="AL182" s="39"/>
      <c r="AM182" s="39"/>
      <c r="AN182" s="39"/>
    </row>
    <row r="183" spans="1:40" s="11" customFormat="1" x14ac:dyDescent="0.2">
      <c r="A183" s="260"/>
      <c r="M183" s="4"/>
      <c r="V183" s="10"/>
      <c r="W183" s="10"/>
      <c r="X183" s="10"/>
      <c r="Y183" s="10"/>
      <c r="Z183" s="10"/>
      <c r="AK183" s="39"/>
      <c r="AL183" s="39"/>
      <c r="AM183" s="39"/>
      <c r="AN183" s="39"/>
    </row>
    <row r="184" spans="1:40" s="11" customFormat="1" x14ac:dyDescent="0.2">
      <c r="A184" s="260"/>
      <c r="M184" s="4"/>
      <c r="V184" s="10"/>
      <c r="W184" s="10"/>
      <c r="X184" s="10"/>
      <c r="Y184" s="10"/>
      <c r="Z184" s="10"/>
      <c r="AK184" s="39"/>
      <c r="AL184" s="39"/>
      <c r="AM184" s="39"/>
      <c r="AN184" s="39"/>
    </row>
    <row r="185" spans="1:40" s="11" customFormat="1" x14ac:dyDescent="0.2">
      <c r="A185" s="260"/>
      <c r="M185" s="4"/>
      <c r="V185" s="10"/>
      <c r="W185" s="10"/>
      <c r="X185" s="10"/>
      <c r="Y185" s="10"/>
      <c r="Z185" s="10"/>
      <c r="AK185" s="39"/>
      <c r="AL185" s="39"/>
      <c r="AM185" s="39"/>
      <c r="AN185" s="39"/>
    </row>
    <row r="186" spans="1:40" s="11" customFormat="1" x14ac:dyDescent="0.2">
      <c r="A186" s="260"/>
      <c r="M186" s="4"/>
      <c r="V186" s="10"/>
      <c r="W186" s="10"/>
      <c r="X186" s="10"/>
      <c r="Y186" s="10"/>
      <c r="Z186" s="10"/>
      <c r="AK186" s="39"/>
      <c r="AL186" s="39"/>
      <c r="AM186" s="39"/>
      <c r="AN186" s="39"/>
    </row>
    <row r="187" spans="1:40" s="11" customFormat="1" x14ac:dyDescent="0.2">
      <c r="A187" s="260"/>
      <c r="M187" s="4"/>
      <c r="V187" s="10"/>
      <c r="W187" s="10"/>
      <c r="X187" s="10"/>
      <c r="Y187" s="10"/>
      <c r="Z187" s="10"/>
      <c r="AK187" s="39"/>
      <c r="AL187" s="39"/>
      <c r="AM187" s="39"/>
      <c r="AN187" s="39"/>
    </row>
    <row r="188" spans="1:40" s="11" customFormat="1" x14ac:dyDescent="0.2">
      <c r="A188" s="260"/>
      <c r="M188" s="4"/>
      <c r="V188" s="10"/>
      <c r="W188" s="10"/>
      <c r="X188" s="10"/>
      <c r="Y188" s="10"/>
      <c r="Z188" s="10"/>
      <c r="AK188" s="39"/>
      <c r="AL188" s="39"/>
      <c r="AM188" s="39"/>
      <c r="AN188" s="39"/>
    </row>
    <row r="189" spans="1:40" s="11" customFormat="1" x14ac:dyDescent="0.2">
      <c r="A189" s="260"/>
      <c r="M189" s="4"/>
      <c r="V189" s="10"/>
      <c r="W189" s="10"/>
      <c r="X189" s="10"/>
      <c r="Y189" s="10"/>
      <c r="Z189" s="10"/>
      <c r="AK189" s="39"/>
      <c r="AL189" s="39"/>
      <c r="AM189" s="39"/>
      <c r="AN189" s="39"/>
    </row>
    <row r="190" spans="1:40" s="11" customFormat="1" x14ac:dyDescent="0.2">
      <c r="A190" s="260"/>
      <c r="M190" s="4"/>
      <c r="V190" s="10"/>
      <c r="W190" s="10"/>
      <c r="X190" s="10"/>
      <c r="Y190" s="10"/>
      <c r="Z190" s="10"/>
      <c r="AK190" s="39"/>
      <c r="AL190" s="39"/>
      <c r="AM190" s="39"/>
      <c r="AN190" s="39"/>
    </row>
    <row r="191" spans="1:40" s="11" customFormat="1" x14ac:dyDescent="0.2">
      <c r="A191" s="260"/>
      <c r="M191" s="4"/>
      <c r="V191" s="10"/>
      <c r="W191" s="10"/>
      <c r="X191" s="10"/>
      <c r="Y191" s="10"/>
      <c r="Z191" s="10"/>
      <c r="AK191" s="39"/>
      <c r="AL191" s="39"/>
      <c r="AM191" s="39"/>
      <c r="AN191" s="39"/>
    </row>
    <row r="192" spans="1:40" s="11" customFormat="1" x14ac:dyDescent="0.2">
      <c r="A192" s="260"/>
      <c r="M192" s="4"/>
      <c r="V192" s="10"/>
      <c r="W192" s="10"/>
      <c r="X192" s="10"/>
      <c r="Y192" s="10"/>
      <c r="Z192" s="10"/>
      <c r="AK192" s="39"/>
      <c r="AL192" s="39"/>
      <c r="AM192" s="39"/>
      <c r="AN192" s="39"/>
    </row>
    <row r="193" spans="1:40" s="11" customFormat="1" x14ac:dyDescent="0.2">
      <c r="A193" s="260"/>
      <c r="M193" s="4"/>
      <c r="V193" s="10"/>
      <c r="W193" s="10"/>
      <c r="X193" s="10"/>
      <c r="Y193" s="10"/>
      <c r="Z193" s="10"/>
      <c r="AK193" s="39"/>
      <c r="AL193" s="39"/>
      <c r="AM193" s="39"/>
      <c r="AN193" s="39"/>
    </row>
    <row r="194" spans="1:40" s="11" customFormat="1" x14ac:dyDescent="0.2">
      <c r="A194" s="260"/>
      <c r="M194" s="4"/>
      <c r="V194" s="10"/>
      <c r="W194" s="10"/>
      <c r="X194" s="10"/>
      <c r="Y194" s="10"/>
      <c r="Z194" s="10"/>
      <c r="AK194" s="39"/>
      <c r="AL194" s="39"/>
      <c r="AM194" s="39"/>
      <c r="AN194" s="39"/>
    </row>
    <row r="195" spans="1:40" s="11" customFormat="1" x14ac:dyDescent="0.2">
      <c r="A195" s="260"/>
      <c r="M195" s="4"/>
      <c r="V195" s="10"/>
      <c r="W195" s="10"/>
      <c r="X195" s="10"/>
      <c r="Y195" s="10"/>
      <c r="Z195" s="10"/>
      <c r="AK195" s="39"/>
      <c r="AL195" s="39"/>
      <c r="AM195" s="39"/>
      <c r="AN195" s="39"/>
    </row>
    <row r="196" spans="1:40" s="11" customFormat="1" x14ac:dyDescent="0.2">
      <c r="A196" s="260"/>
      <c r="M196" s="4"/>
      <c r="V196" s="10"/>
      <c r="W196" s="10"/>
      <c r="X196" s="10"/>
      <c r="Y196" s="10"/>
      <c r="Z196" s="10"/>
      <c r="AK196" s="39"/>
      <c r="AL196" s="39"/>
      <c r="AM196" s="39"/>
      <c r="AN196" s="39"/>
    </row>
    <row r="197" spans="1:40" s="11" customFormat="1" x14ac:dyDescent="0.2">
      <c r="A197" s="260"/>
      <c r="M197" s="4"/>
      <c r="V197" s="10"/>
      <c r="W197" s="10"/>
      <c r="X197" s="10"/>
      <c r="Y197" s="10"/>
      <c r="Z197" s="10"/>
      <c r="AK197" s="39"/>
      <c r="AL197" s="39"/>
      <c r="AM197" s="39"/>
      <c r="AN197" s="39"/>
    </row>
    <row r="198" spans="1:40" s="11" customFormat="1" x14ac:dyDescent="0.2">
      <c r="A198" s="260"/>
      <c r="M198" s="4"/>
      <c r="V198" s="10"/>
      <c r="W198" s="10"/>
      <c r="X198" s="10"/>
      <c r="Y198" s="10"/>
      <c r="Z198" s="10"/>
      <c r="AK198" s="39"/>
      <c r="AL198" s="39"/>
      <c r="AM198" s="39"/>
      <c r="AN198" s="39"/>
    </row>
    <row r="199" spans="1:40" s="11" customFormat="1" x14ac:dyDescent="0.2">
      <c r="A199" s="260"/>
      <c r="M199" s="4"/>
      <c r="V199" s="10"/>
      <c r="W199" s="10"/>
      <c r="X199" s="10"/>
      <c r="Y199" s="10"/>
      <c r="Z199" s="10"/>
      <c r="AK199" s="39"/>
      <c r="AL199" s="39"/>
      <c r="AM199" s="39"/>
      <c r="AN199" s="39"/>
    </row>
    <row r="200" spans="1:40" s="11" customFormat="1" x14ac:dyDescent="0.2">
      <c r="A200" s="260"/>
      <c r="M200" s="4"/>
      <c r="V200" s="10"/>
      <c r="W200" s="10"/>
      <c r="X200" s="10"/>
      <c r="Y200" s="10"/>
      <c r="Z200" s="10"/>
      <c r="AK200" s="39"/>
      <c r="AL200" s="39"/>
      <c r="AM200" s="39"/>
      <c r="AN200" s="39"/>
    </row>
    <row r="201" spans="1:40" s="11" customFormat="1" x14ac:dyDescent="0.2">
      <c r="A201" s="260"/>
      <c r="M201" s="4"/>
      <c r="V201" s="10"/>
      <c r="W201" s="10"/>
      <c r="X201" s="10"/>
      <c r="Y201" s="10"/>
      <c r="Z201" s="10"/>
      <c r="AK201" s="39"/>
      <c r="AL201" s="39"/>
      <c r="AM201" s="39"/>
      <c r="AN201" s="39"/>
    </row>
    <row r="202" spans="1:40" s="11" customFormat="1" x14ac:dyDescent="0.2">
      <c r="A202" s="260"/>
      <c r="M202" s="4"/>
      <c r="V202" s="10"/>
      <c r="W202" s="10"/>
      <c r="X202" s="10"/>
      <c r="Y202" s="10"/>
      <c r="Z202" s="10"/>
      <c r="AK202" s="39"/>
      <c r="AL202" s="39"/>
      <c r="AM202" s="39"/>
      <c r="AN202" s="39"/>
    </row>
    <row r="203" spans="1:40" s="11" customFormat="1" x14ac:dyDescent="0.2">
      <c r="A203" s="261">
        <f>SUM(A10:U134)</f>
        <v>313</v>
      </c>
      <c r="M203" s="4"/>
      <c r="V203" s="10"/>
      <c r="W203" s="10"/>
      <c r="X203" s="10"/>
      <c r="Y203" s="10"/>
      <c r="Z203" s="10"/>
      <c r="AK203" s="39"/>
      <c r="AL203" s="39"/>
      <c r="AM203" s="39"/>
      <c r="AN203" s="39"/>
    </row>
    <row r="204" spans="1:40" s="40" customFormat="1" x14ac:dyDescent="0.2">
      <c r="A204" s="262"/>
      <c r="M204" s="263"/>
      <c r="AD204" s="264">
        <f>SUM(AD1:AI203)</f>
        <v>0</v>
      </c>
    </row>
    <row r="205" spans="1:40" s="11" customFormat="1" x14ac:dyDescent="0.2">
      <c r="A205" s="260"/>
      <c r="M205" s="4"/>
      <c r="V205" s="10"/>
      <c r="W205" s="10"/>
      <c r="X205" s="10"/>
      <c r="Y205" s="10"/>
      <c r="Z205" s="10"/>
      <c r="AK205" s="39"/>
      <c r="AL205" s="39"/>
      <c r="AM205" s="39"/>
      <c r="AN205" s="39"/>
    </row>
    <row r="206" spans="1:40" s="11" customFormat="1" x14ac:dyDescent="0.2">
      <c r="A206" s="260"/>
      <c r="M206" s="4"/>
      <c r="V206" s="10"/>
      <c r="W206" s="10"/>
      <c r="X206" s="10"/>
      <c r="Y206" s="10"/>
      <c r="Z206" s="10"/>
      <c r="AK206" s="39"/>
      <c r="AL206" s="39"/>
      <c r="AM206" s="39"/>
      <c r="AN206" s="39"/>
    </row>
    <row r="207" spans="1:40" s="11" customFormat="1" x14ac:dyDescent="0.2">
      <c r="A207" s="260"/>
      <c r="M207" s="4"/>
      <c r="V207" s="10"/>
      <c r="W207" s="10"/>
      <c r="X207" s="10"/>
      <c r="Y207" s="10"/>
      <c r="Z207" s="10"/>
      <c r="AK207" s="39"/>
      <c r="AL207" s="39"/>
      <c r="AM207" s="39"/>
      <c r="AN207" s="39"/>
    </row>
    <row r="208" spans="1:40" s="11" customFormat="1" x14ac:dyDescent="0.2">
      <c r="A208" s="260"/>
      <c r="M208" s="4"/>
      <c r="V208" s="10"/>
      <c r="W208" s="10"/>
      <c r="X208" s="10"/>
      <c r="Y208" s="10"/>
      <c r="Z208" s="10"/>
      <c r="AK208" s="39"/>
      <c r="AL208" s="39"/>
      <c r="AM208" s="39"/>
      <c r="AN208" s="39"/>
    </row>
    <row r="209" spans="1:40" s="11" customFormat="1" x14ac:dyDescent="0.2">
      <c r="A209" s="260"/>
      <c r="M209" s="4"/>
      <c r="V209" s="10"/>
      <c r="W209" s="10"/>
      <c r="X209" s="10"/>
      <c r="Y209" s="10"/>
      <c r="Z209" s="10"/>
      <c r="AK209" s="39"/>
      <c r="AL209" s="39"/>
      <c r="AM209" s="39"/>
      <c r="AN209" s="39"/>
    </row>
    <row r="210" spans="1:40" s="11" customFormat="1" x14ac:dyDescent="0.2">
      <c r="A210" s="260"/>
      <c r="M210" s="4"/>
      <c r="V210" s="10"/>
      <c r="W210" s="10"/>
      <c r="X210" s="10"/>
      <c r="Y210" s="10"/>
      <c r="Z210" s="10"/>
      <c r="AK210" s="39"/>
      <c r="AL210" s="39"/>
      <c r="AM210" s="39"/>
      <c r="AN210" s="39"/>
    </row>
    <row r="211" spans="1:40" s="11" customFormat="1" x14ac:dyDescent="0.2">
      <c r="A211" s="260"/>
      <c r="M211" s="4"/>
      <c r="V211" s="10"/>
      <c r="W211" s="10"/>
      <c r="X211" s="10"/>
      <c r="Y211" s="10"/>
      <c r="Z211" s="10"/>
      <c r="AK211" s="39"/>
      <c r="AL211" s="39"/>
      <c r="AM211" s="39"/>
      <c r="AN211" s="39"/>
    </row>
    <row r="212" spans="1:40" s="11" customFormat="1" x14ac:dyDescent="0.2">
      <c r="A212" s="260"/>
      <c r="M212" s="4"/>
      <c r="V212" s="10"/>
      <c r="W212" s="10"/>
      <c r="X212" s="10"/>
      <c r="Y212" s="10"/>
      <c r="Z212" s="10"/>
      <c r="AK212" s="39"/>
      <c r="AL212" s="39"/>
      <c r="AM212" s="39"/>
      <c r="AN212" s="39"/>
    </row>
    <row r="213" spans="1:40" s="11" customFormat="1" x14ac:dyDescent="0.2">
      <c r="A213" s="260"/>
      <c r="M213" s="4"/>
      <c r="V213" s="10"/>
      <c r="W213" s="10"/>
      <c r="X213" s="10"/>
      <c r="Y213" s="10"/>
      <c r="Z213" s="10"/>
      <c r="AK213" s="39"/>
      <c r="AL213" s="39"/>
      <c r="AM213" s="39"/>
      <c r="AN213" s="39"/>
    </row>
    <row r="214" spans="1:40" s="11" customFormat="1" x14ac:dyDescent="0.2">
      <c r="A214" s="260"/>
      <c r="M214" s="4"/>
      <c r="V214" s="10"/>
      <c r="W214" s="10"/>
      <c r="X214" s="10"/>
      <c r="Y214" s="10"/>
      <c r="Z214" s="10"/>
      <c r="AK214" s="39"/>
      <c r="AL214" s="39"/>
      <c r="AM214" s="39"/>
      <c r="AN214" s="39"/>
    </row>
    <row r="215" spans="1:40" s="11" customFormat="1" x14ac:dyDescent="0.2">
      <c r="A215" s="260"/>
      <c r="M215" s="4"/>
      <c r="V215" s="10"/>
      <c r="W215" s="10"/>
      <c r="X215" s="10"/>
      <c r="Y215" s="10"/>
      <c r="Z215" s="10"/>
      <c r="AK215" s="39"/>
      <c r="AL215" s="39"/>
      <c r="AM215" s="39"/>
      <c r="AN215" s="39"/>
    </row>
    <row r="216" spans="1:40" s="11" customFormat="1" x14ac:dyDescent="0.2">
      <c r="A216" s="260"/>
      <c r="M216" s="4"/>
      <c r="V216" s="10"/>
      <c r="W216" s="10"/>
      <c r="X216" s="10"/>
      <c r="Y216" s="10"/>
      <c r="Z216" s="10"/>
      <c r="AK216" s="39"/>
      <c r="AL216" s="39"/>
      <c r="AM216" s="39"/>
      <c r="AN216" s="39"/>
    </row>
  </sheetData>
  <mergeCells count="169">
    <mergeCell ref="A149:B149"/>
    <mergeCell ref="A150:B150"/>
    <mergeCell ref="A151:B151"/>
    <mergeCell ref="A144:B144"/>
    <mergeCell ref="A145:B145"/>
    <mergeCell ref="A147:B148"/>
    <mergeCell ref="C147:C148"/>
    <mergeCell ref="D147:I147"/>
    <mergeCell ref="J147:K147"/>
    <mergeCell ref="A138:B138"/>
    <mergeCell ref="A139:B139"/>
    <mergeCell ref="A140:B140"/>
    <mergeCell ref="A141:B141"/>
    <mergeCell ref="A142:B142"/>
    <mergeCell ref="A143:B143"/>
    <mergeCell ref="A130:C130"/>
    <mergeCell ref="A132:B132"/>
    <mergeCell ref="A133:B133"/>
    <mergeCell ref="A134:B134"/>
    <mergeCell ref="A135:B135"/>
    <mergeCell ref="A137:B137"/>
    <mergeCell ref="A124:C124"/>
    <mergeCell ref="A125:C125"/>
    <mergeCell ref="A126:C126"/>
    <mergeCell ref="A127:C127"/>
    <mergeCell ref="A128:C128"/>
    <mergeCell ref="A129:C129"/>
    <mergeCell ref="A119:A121"/>
    <mergeCell ref="B119:C119"/>
    <mergeCell ref="B120:C120"/>
    <mergeCell ref="B121:C121"/>
    <mergeCell ref="A122:C122"/>
    <mergeCell ref="A123:C123"/>
    <mergeCell ref="A112:C112"/>
    <mergeCell ref="A113:C113"/>
    <mergeCell ref="A114:C114"/>
    <mergeCell ref="A115:C115"/>
    <mergeCell ref="A116:A118"/>
    <mergeCell ref="B116:C116"/>
    <mergeCell ref="B117:C117"/>
    <mergeCell ref="B118:C118"/>
    <mergeCell ref="A107:A108"/>
    <mergeCell ref="B107:C107"/>
    <mergeCell ref="B108:C108"/>
    <mergeCell ref="A109:C109"/>
    <mergeCell ref="A110:C110"/>
    <mergeCell ref="A111:C111"/>
    <mergeCell ref="M104:N104"/>
    <mergeCell ref="O104:P104"/>
    <mergeCell ref="Q104:R104"/>
    <mergeCell ref="S104:S105"/>
    <mergeCell ref="A106:C106"/>
    <mergeCell ref="D106:S106"/>
    <mergeCell ref="A102:C102"/>
    <mergeCell ref="A104:C105"/>
    <mergeCell ref="D104:F104"/>
    <mergeCell ref="G104:H104"/>
    <mergeCell ref="I104:J104"/>
    <mergeCell ref="K104:L104"/>
    <mergeCell ref="A96:C96"/>
    <mergeCell ref="A97:C97"/>
    <mergeCell ref="A98:C98"/>
    <mergeCell ref="A99:C99"/>
    <mergeCell ref="A100:C100"/>
    <mergeCell ref="A101:C101"/>
    <mergeCell ref="A91:A93"/>
    <mergeCell ref="B91:C91"/>
    <mergeCell ref="B92:C92"/>
    <mergeCell ref="B93:C93"/>
    <mergeCell ref="A94:C94"/>
    <mergeCell ref="A95:C95"/>
    <mergeCell ref="A83:C83"/>
    <mergeCell ref="A84:C84"/>
    <mergeCell ref="A85:C85"/>
    <mergeCell ref="A86:C86"/>
    <mergeCell ref="A87:C87"/>
    <mergeCell ref="A88:A90"/>
    <mergeCell ref="B88:C88"/>
    <mergeCell ref="B89:C89"/>
    <mergeCell ref="B90:C90"/>
    <mergeCell ref="A78:C78"/>
    <mergeCell ref="A79:A80"/>
    <mergeCell ref="B79:C79"/>
    <mergeCell ref="B80:C80"/>
    <mergeCell ref="A81:C81"/>
    <mergeCell ref="A82:C82"/>
    <mergeCell ref="G75:H75"/>
    <mergeCell ref="I75:J75"/>
    <mergeCell ref="K75:L75"/>
    <mergeCell ref="M75:N75"/>
    <mergeCell ref="O75:P75"/>
    <mergeCell ref="Q75:R75"/>
    <mergeCell ref="A70:B70"/>
    <mergeCell ref="A71:B71"/>
    <mergeCell ref="A72:B72"/>
    <mergeCell ref="A73:B73"/>
    <mergeCell ref="A75:C76"/>
    <mergeCell ref="D75:F75"/>
    <mergeCell ref="A64:B64"/>
    <mergeCell ref="A65:B65"/>
    <mergeCell ref="A66:B66"/>
    <mergeCell ref="A67:B67"/>
    <mergeCell ref="A68:B68"/>
    <mergeCell ref="A69:B69"/>
    <mergeCell ref="A58:A59"/>
    <mergeCell ref="A60:B60"/>
    <mergeCell ref="A62:B63"/>
    <mergeCell ref="C62:C63"/>
    <mergeCell ref="D62:D63"/>
    <mergeCell ref="E62:E63"/>
    <mergeCell ref="A51:A53"/>
    <mergeCell ref="A55:B57"/>
    <mergeCell ref="C55:C57"/>
    <mergeCell ref="D55:I55"/>
    <mergeCell ref="J55:J57"/>
    <mergeCell ref="K55:K57"/>
    <mergeCell ref="D56:E56"/>
    <mergeCell ref="F56:G56"/>
    <mergeCell ref="H56:I56"/>
    <mergeCell ref="T48:T50"/>
    <mergeCell ref="U48:U50"/>
    <mergeCell ref="F49:G49"/>
    <mergeCell ref="H49:I49"/>
    <mergeCell ref="J49:K49"/>
    <mergeCell ref="L49:M49"/>
    <mergeCell ref="N49:O49"/>
    <mergeCell ref="P49:Q49"/>
    <mergeCell ref="R49:S49"/>
    <mergeCell ref="P41:Q41"/>
    <mergeCell ref="R41:S41"/>
    <mergeCell ref="A43:B43"/>
    <mergeCell ref="A44:A46"/>
    <mergeCell ref="A48:B50"/>
    <mergeCell ref="C48:E49"/>
    <mergeCell ref="F48:S48"/>
    <mergeCell ref="A37:B37"/>
    <mergeCell ref="A38:B38"/>
    <mergeCell ref="A40:B42"/>
    <mergeCell ref="C40:E41"/>
    <mergeCell ref="F40:S40"/>
    <mergeCell ref="F41:G41"/>
    <mergeCell ref="H41:I41"/>
    <mergeCell ref="J41:K41"/>
    <mergeCell ref="L41:M41"/>
    <mergeCell ref="N41:O41"/>
    <mergeCell ref="A21:A25"/>
    <mergeCell ref="A26:A27"/>
    <mergeCell ref="A28:B28"/>
    <mergeCell ref="A33:B33"/>
    <mergeCell ref="A34:B34"/>
    <mergeCell ref="A36:B36"/>
    <mergeCell ref="A17:B18"/>
    <mergeCell ref="C17:C18"/>
    <mergeCell ref="D17:H17"/>
    <mergeCell ref="A6:U6"/>
    <mergeCell ref="A8:B9"/>
    <mergeCell ref="C8:C9"/>
    <mergeCell ref="D8:H8"/>
    <mergeCell ref="K8:L8"/>
    <mergeCell ref="M8:M9"/>
    <mergeCell ref="K17:L17"/>
    <mergeCell ref="M17:M18"/>
    <mergeCell ref="A19:B1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16"/>
  <sheetViews>
    <sheetView workbookViewId="0">
      <selection sqref="A1:XFD1048576"/>
    </sheetView>
  </sheetViews>
  <sheetFormatPr baseColWidth="10" defaultRowHeight="15" x14ac:dyDescent="0.2"/>
  <cols>
    <col min="1" max="1" width="22.7109375" style="260" customWidth="1"/>
    <col min="2" max="2" width="22.7109375" style="11" customWidth="1"/>
    <col min="3" max="12" width="10.28515625" style="11" customWidth="1"/>
    <col min="13" max="13" width="10.28515625" style="4" customWidth="1"/>
    <col min="14" max="20" width="10.28515625" style="11" customWidth="1"/>
    <col min="21" max="21" width="10.28515625" style="265" customWidth="1"/>
    <col min="22" max="22" width="10.28515625" style="266" customWidth="1"/>
    <col min="23" max="23" width="12.140625" style="266" customWidth="1"/>
    <col min="24" max="26" width="12.140625" style="266" hidden="1" customWidth="1"/>
    <col min="27" max="36" width="12.140625" style="265" hidden="1" customWidth="1"/>
    <col min="37" max="40" width="12.140625" style="267" hidden="1" customWidth="1"/>
    <col min="41" max="42" width="12.140625" style="265" hidden="1" customWidth="1"/>
    <col min="43" max="93" width="12.140625" style="265" customWidth="1"/>
    <col min="94" max="256" width="11.42578125" style="265"/>
    <col min="257" max="258" width="22.7109375" style="265" customWidth="1"/>
    <col min="259" max="278" width="10.28515625" style="265" customWidth="1"/>
    <col min="279" max="279" width="12.140625" style="265" customWidth="1"/>
    <col min="280" max="298" width="0" style="265" hidden="1" customWidth="1"/>
    <col min="299" max="349" width="12.140625" style="265" customWidth="1"/>
    <col min="350" max="512" width="11.42578125" style="265"/>
    <col min="513" max="514" width="22.7109375" style="265" customWidth="1"/>
    <col min="515" max="534" width="10.28515625" style="265" customWidth="1"/>
    <col min="535" max="535" width="12.140625" style="265" customWidth="1"/>
    <col min="536" max="554" width="0" style="265" hidden="1" customWidth="1"/>
    <col min="555" max="605" width="12.140625" style="265" customWidth="1"/>
    <col min="606" max="768" width="11.42578125" style="265"/>
    <col min="769" max="770" width="22.7109375" style="265" customWidth="1"/>
    <col min="771" max="790" width="10.28515625" style="265" customWidth="1"/>
    <col min="791" max="791" width="12.140625" style="265" customWidth="1"/>
    <col min="792" max="810" width="0" style="265" hidden="1" customWidth="1"/>
    <col min="811" max="861" width="12.140625" style="265" customWidth="1"/>
    <col min="862" max="1024" width="11.42578125" style="265"/>
    <col min="1025" max="1026" width="22.7109375" style="265" customWidth="1"/>
    <col min="1027" max="1046" width="10.28515625" style="265" customWidth="1"/>
    <col min="1047" max="1047" width="12.140625" style="265" customWidth="1"/>
    <col min="1048" max="1066" width="0" style="265" hidden="1" customWidth="1"/>
    <col min="1067" max="1117" width="12.140625" style="265" customWidth="1"/>
    <col min="1118" max="1280" width="11.42578125" style="265"/>
    <col min="1281" max="1282" width="22.7109375" style="265" customWidth="1"/>
    <col min="1283" max="1302" width="10.28515625" style="265" customWidth="1"/>
    <col min="1303" max="1303" width="12.140625" style="265" customWidth="1"/>
    <col min="1304" max="1322" width="0" style="265" hidden="1" customWidth="1"/>
    <col min="1323" max="1373" width="12.140625" style="265" customWidth="1"/>
    <col min="1374" max="1536" width="11.42578125" style="265"/>
    <col min="1537" max="1538" width="22.7109375" style="265" customWidth="1"/>
    <col min="1539" max="1558" width="10.28515625" style="265" customWidth="1"/>
    <col min="1559" max="1559" width="12.140625" style="265" customWidth="1"/>
    <col min="1560" max="1578" width="0" style="265" hidden="1" customWidth="1"/>
    <col min="1579" max="1629" width="12.140625" style="265" customWidth="1"/>
    <col min="1630" max="1792" width="11.42578125" style="265"/>
    <col min="1793" max="1794" width="22.7109375" style="265" customWidth="1"/>
    <col min="1795" max="1814" width="10.28515625" style="265" customWidth="1"/>
    <col min="1815" max="1815" width="12.140625" style="265" customWidth="1"/>
    <col min="1816" max="1834" width="0" style="265" hidden="1" customWidth="1"/>
    <col min="1835" max="1885" width="12.140625" style="265" customWidth="1"/>
    <col min="1886" max="2048" width="11.42578125" style="265"/>
    <col min="2049" max="2050" width="22.7109375" style="265" customWidth="1"/>
    <col min="2051" max="2070" width="10.28515625" style="265" customWidth="1"/>
    <col min="2071" max="2071" width="12.140625" style="265" customWidth="1"/>
    <col min="2072" max="2090" width="0" style="265" hidden="1" customWidth="1"/>
    <col min="2091" max="2141" width="12.140625" style="265" customWidth="1"/>
    <col min="2142" max="2304" width="11.42578125" style="265"/>
    <col min="2305" max="2306" width="22.7109375" style="265" customWidth="1"/>
    <col min="2307" max="2326" width="10.28515625" style="265" customWidth="1"/>
    <col min="2327" max="2327" width="12.140625" style="265" customWidth="1"/>
    <col min="2328" max="2346" width="0" style="265" hidden="1" customWidth="1"/>
    <col min="2347" max="2397" width="12.140625" style="265" customWidth="1"/>
    <col min="2398" max="2560" width="11.42578125" style="265"/>
    <col min="2561" max="2562" width="22.7109375" style="265" customWidth="1"/>
    <col min="2563" max="2582" width="10.28515625" style="265" customWidth="1"/>
    <col min="2583" max="2583" width="12.140625" style="265" customWidth="1"/>
    <col min="2584" max="2602" width="0" style="265" hidden="1" customWidth="1"/>
    <col min="2603" max="2653" width="12.140625" style="265" customWidth="1"/>
    <col min="2654" max="2816" width="11.42578125" style="265"/>
    <col min="2817" max="2818" width="22.7109375" style="265" customWidth="1"/>
    <col min="2819" max="2838" width="10.28515625" style="265" customWidth="1"/>
    <col min="2839" max="2839" width="12.140625" style="265" customWidth="1"/>
    <col min="2840" max="2858" width="0" style="265" hidden="1" customWidth="1"/>
    <col min="2859" max="2909" width="12.140625" style="265" customWidth="1"/>
    <col min="2910" max="3072" width="11.42578125" style="265"/>
    <col min="3073" max="3074" width="22.7109375" style="265" customWidth="1"/>
    <col min="3075" max="3094" width="10.28515625" style="265" customWidth="1"/>
    <col min="3095" max="3095" width="12.140625" style="265" customWidth="1"/>
    <col min="3096" max="3114" width="0" style="265" hidden="1" customWidth="1"/>
    <col min="3115" max="3165" width="12.140625" style="265" customWidth="1"/>
    <col min="3166" max="3328" width="11.42578125" style="265"/>
    <col min="3329" max="3330" width="22.7109375" style="265" customWidth="1"/>
    <col min="3331" max="3350" width="10.28515625" style="265" customWidth="1"/>
    <col min="3351" max="3351" width="12.140625" style="265" customWidth="1"/>
    <col min="3352" max="3370" width="0" style="265" hidden="1" customWidth="1"/>
    <col min="3371" max="3421" width="12.140625" style="265" customWidth="1"/>
    <col min="3422" max="3584" width="11.42578125" style="265"/>
    <col min="3585" max="3586" width="22.7109375" style="265" customWidth="1"/>
    <col min="3587" max="3606" width="10.28515625" style="265" customWidth="1"/>
    <col min="3607" max="3607" width="12.140625" style="265" customWidth="1"/>
    <col min="3608" max="3626" width="0" style="265" hidden="1" customWidth="1"/>
    <col min="3627" max="3677" width="12.140625" style="265" customWidth="1"/>
    <col min="3678" max="3840" width="11.42578125" style="265"/>
    <col min="3841" max="3842" width="22.7109375" style="265" customWidth="1"/>
    <col min="3843" max="3862" width="10.28515625" style="265" customWidth="1"/>
    <col min="3863" max="3863" width="12.140625" style="265" customWidth="1"/>
    <col min="3864" max="3882" width="0" style="265" hidden="1" customWidth="1"/>
    <col min="3883" max="3933" width="12.140625" style="265" customWidth="1"/>
    <col min="3934" max="4096" width="11.42578125" style="265"/>
    <col min="4097" max="4098" width="22.7109375" style="265" customWidth="1"/>
    <col min="4099" max="4118" width="10.28515625" style="265" customWidth="1"/>
    <col min="4119" max="4119" width="12.140625" style="265" customWidth="1"/>
    <col min="4120" max="4138" width="0" style="265" hidden="1" customWidth="1"/>
    <col min="4139" max="4189" width="12.140625" style="265" customWidth="1"/>
    <col min="4190" max="4352" width="11.42578125" style="265"/>
    <col min="4353" max="4354" width="22.7109375" style="265" customWidth="1"/>
    <col min="4355" max="4374" width="10.28515625" style="265" customWidth="1"/>
    <col min="4375" max="4375" width="12.140625" style="265" customWidth="1"/>
    <col min="4376" max="4394" width="0" style="265" hidden="1" customWidth="1"/>
    <col min="4395" max="4445" width="12.140625" style="265" customWidth="1"/>
    <col min="4446" max="4608" width="11.42578125" style="265"/>
    <col min="4609" max="4610" width="22.7109375" style="265" customWidth="1"/>
    <col min="4611" max="4630" width="10.28515625" style="265" customWidth="1"/>
    <col min="4631" max="4631" width="12.140625" style="265" customWidth="1"/>
    <col min="4632" max="4650" width="0" style="265" hidden="1" customWidth="1"/>
    <col min="4651" max="4701" width="12.140625" style="265" customWidth="1"/>
    <col min="4702" max="4864" width="11.42578125" style="265"/>
    <col min="4865" max="4866" width="22.7109375" style="265" customWidth="1"/>
    <col min="4867" max="4886" width="10.28515625" style="265" customWidth="1"/>
    <col min="4887" max="4887" width="12.140625" style="265" customWidth="1"/>
    <col min="4888" max="4906" width="0" style="265" hidden="1" customWidth="1"/>
    <col min="4907" max="4957" width="12.140625" style="265" customWidth="1"/>
    <col min="4958" max="5120" width="11.42578125" style="265"/>
    <col min="5121" max="5122" width="22.7109375" style="265" customWidth="1"/>
    <col min="5123" max="5142" width="10.28515625" style="265" customWidth="1"/>
    <col min="5143" max="5143" width="12.140625" style="265" customWidth="1"/>
    <col min="5144" max="5162" width="0" style="265" hidden="1" customWidth="1"/>
    <col min="5163" max="5213" width="12.140625" style="265" customWidth="1"/>
    <col min="5214" max="5376" width="11.42578125" style="265"/>
    <col min="5377" max="5378" width="22.7109375" style="265" customWidth="1"/>
    <col min="5379" max="5398" width="10.28515625" style="265" customWidth="1"/>
    <col min="5399" max="5399" width="12.140625" style="265" customWidth="1"/>
    <col min="5400" max="5418" width="0" style="265" hidden="1" customWidth="1"/>
    <col min="5419" max="5469" width="12.140625" style="265" customWidth="1"/>
    <col min="5470" max="5632" width="11.42578125" style="265"/>
    <col min="5633" max="5634" width="22.7109375" style="265" customWidth="1"/>
    <col min="5635" max="5654" width="10.28515625" style="265" customWidth="1"/>
    <col min="5655" max="5655" width="12.140625" style="265" customWidth="1"/>
    <col min="5656" max="5674" width="0" style="265" hidden="1" customWidth="1"/>
    <col min="5675" max="5725" width="12.140625" style="265" customWidth="1"/>
    <col min="5726" max="5888" width="11.42578125" style="265"/>
    <col min="5889" max="5890" width="22.7109375" style="265" customWidth="1"/>
    <col min="5891" max="5910" width="10.28515625" style="265" customWidth="1"/>
    <col min="5911" max="5911" width="12.140625" style="265" customWidth="1"/>
    <col min="5912" max="5930" width="0" style="265" hidden="1" customWidth="1"/>
    <col min="5931" max="5981" width="12.140625" style="265" customWidth="1"/>
    <col min="5982" max="6144" width="11.42578125" style="265"/>
    <col min="6145" max="6146" width="22.7109375" style="265" customWidth="1"/>
    <col min="6147" max="6166" width="10.28515625" style="265" customWidth="1"/>
    <col min="6167" max="6167" width="12.140625" style="265" customWidth="1"/>
    <col min="6168" max="6186" width="0" style="265" hidden="1" customWidth="1"/>
    <col min="6187" max="6237" width="12.140625" style="265" customWidth="1"/>
    <col min="6238" max="6400" width="11.42578125" style="265"/>
    <col min="6401" max="6402" width="22.7109375" style="265" customWidth="1"/>
    <col min="6403" max="6422" width="10.28515625" style="265" customWidth="1"/>
    <col min="6423" max="6423" width="12.140625" style="265" customWidth="1"/>
    <col min="6424" max="6442" width="0" style="265" hidden="1" customWidth="1"/>
    <col min="6443" max="6493" width="12.140625" style="265" customWidth="1"/>
    <col min="6494" max="6656" width="11.42578125" style="265"/>
    <col min="6657" max="6658" width="22.7109375" style="265" customWidth="1"/>
    <col min="6659" max="6678" width="10.28515625" style="265" customWidth="1"/>
    <col min="6679" max="6679" width="12.140625" style="265" customWidth="1"/>
    <col min="6680" max="6698" width="0" style="265" hidden="1" customWidth="1"/>
    <col min="6699" max="6749" width="12.140625" style="265" customWidth="1"/>
    <col min="6750" max="6912" width="11.42578125" style="265"/>
    <col min="6913" max="6914" width="22.7109375" style="265" customWidth="1"/>
    <col min="6915" max="6934" width="10.28515625" style="265" customWidth="1"/>
    <col min="6935" max="6935" width="12.140625" style="265" customWidth="1"/>
    <col min="6936" max="6954" width="0" style="265" hidden="1" customWidth="1"/>
    <col min="6955" max="7005" width="12.140625" style="265" customWidth="1"/>
    <col min="7006" max="7168" width="11.42578125" style="265"/>
    <col min="7169" max="7170" width="22.7109375" style="265" customWidth="1"/>
    <col min="7171" max="7190" width="10.28515625" style="265" customWidth="1"/>
    <col min="7191" max="7191" width="12.140625" style="265" customWidth="1"/>
    <col min="7192" max="7210" width="0" style="265" hidden="1" customWidth="1"/>
    <col min="7211" max="7261" width="12.140625" style="265" customWidth="1"/>
    <col min="7262" max="7424" width="11.42578125" style="265"/>
    <col min="7425" max="7426" width="22.7109375" style="265" customWidth="1"/>
    <col min="7427" max="7446" width="10.28515625" style="265" customWidth="1"/>
    <col min="7447" max="7447" width="12.140625" style="265" customWidth="1"/>
    <col min="7448" max="7466" width="0" style="265" hidden="1" customWidth="1"/>
    <col min="7467" max="7517" width="12.140625" style="265" customWidth="1"/>
    <col min="7518" max="7680" width="11.42578125" style="265"/>
    <col min="7681" max="7682" width="22.7109375" style="265" customWidth="1"/>
    <col min="7683" max="7702" width="10.28515625" style="265" customWidth="1"/>
    <col min="7703" max="7703" width="12.140625" style="265" customWidth="1"/>
    <col min="7704" max="7722" width="0" style="265" hidden="1" customWidth="1"/>
    <col min="7723" max="7773" width="12.140625" style="265" customWidth="1"/>
    <col min="7774" max="7936" width="11.42578125" style="265"/>
    <col min="7937" max="7938" width="22.7109375" style="265" customWidth="1"/>
    <col min="7939" max="7958" width="10.28515625" style="265" customWidth="1"/>
    <col min="7959" max="7959" width="12.140625" style="265" customWidth="1"/>
    <col min="7960" max="7978" width="0" style="265" hidden="1" customWidth="1"/>
    <col min="7979" max="8029" width="12.140625" style="265" customWidth="1"/>
    <col min="8030" max="8192" width="11.42578125" style="265"/>
    <col min="8193" max="8194" width="22.7109375" style="265" customWidth="1"/>
    <col min="8195" max="8214" width="10.28515625" style="265" customWidth="1"/>
    <col min="8215" max="8215" width="12.140625" style="265" customWidth="1"/>
    <col min="8216" max="8234" width="0" style="265" hidden="1" customWidth="1"/>
    <col min="8235" max="8285" width="12.140625" style="265" customWidth="1"/>
    <col min="8286" max="8448" width="11.42578125" style="265"/>
    <col min="8449" max="8450" width="22.7109375" style="265" customWidth="1"/>
    <col min="8451" max="8470" width="10.28515625" style="265" customWidth="1"/>
    <col min="8471" max="8471" width="12.140625" style="265" customWidth="1"/>
    <col min="8472" max="8490" width="0" style="265" hidden="1" customWidth="1"/>
    <col min="8491" max="8541" width="12.140625" style="265" customWidth="1"/>
    <col min="8542" max="8704" width="11.42578125" style="265"/>
    <col min="8705" max="8706" width="22.7109375" style="265" customWidth="1"/>
    <col min="8707" max="8726" width="10.28515625" style="265" customWidth="1"/>
    <col min="8727" max="8727" width="12.140625" style="265" customWidth="1"/>
    <col min="8728" max="8746" width="0" style="265" hidden="1" customWidth="1"/>
    <col min="8747" max="8797" width="12.140625" style="265" customWidth="1"/>
    <col min="8798" max="8960" width="11.42578125" style="265"/>
    <col min="8961" max="8962" width="22.7109375" style="265" customWidth="1"/>
    <col min="8963" max="8982" width="10.28515625" style="265" customWidth="1"/>
    <col min="8983" max="8983" width="12.140625" style="265" customWidth="1"/>
    <col min="8984" max="9002" width="0" style="265" hidden="1" customWidth="1"/>
    <col min="9003" max="9053" width="12.140625" style="265" customWidth="1"/>
    <col min="9054" max="9216" width="11.42578125" style="265"/>
    <col min="9217" max="9218" width="22.7109375" style="265" customWidth="1"/>
    <col min="9219" max="9238" width="10.28515625" style="265" customWidth="1"/>
    <col min="9239" max="9239" width="12.140625" style="265" customWidth="1"/>
    <col min="9240" max="9258" width="0" style="265" hidden="1" customWidth="1"/>
    <col min="9259" max="9309" width="12.140625" style="265" customWidth="1"/>
    <col min="9310" max="9472" width="11.42578125" style="265"/>
    <col min="9473" max="9474" width="22.7109375" style="265" customWidth="1"/>
    <col min="9475" max="9494" width="10.28515625" style="265" customWidth="1"/>
    <col min="9495" max="9495" width="12.140625" style="265" customWidth="1"/>
    <col min="9496" max="9514" width="0" style="265" hidden="1" customWidth="1"/>
    <col min="9515" max="9565" width="12.140625" style="265" customWidth="1"/>
    <col min="9566" max="9728" width="11.42578125" style="265"/>
    <col min="9729" max="9730" width="22.7109375" style="265" customWidth="1"/>
    <col min="9731" max="9750" width="10.28515625" style="265" customWidth="1"/>
    <col min="9751" max="9751" width="12.140625" style="265" customWidth="1"/>
    <col min="9752" max="9770" width="0" style="265" hidden="1" customWidth="1"/>
    <col min="9771" max="9821" width="12.140625" style="265" customWidth="1"/>
    <col min="9822" max="9984" width="11.42578125" style="265"/>
    <col min="9985" max="9986" width="22.7109375" style="265" customWidth="1"/>
    <col min="9987" max="10006" width="10.28515625" style="265" customWidth="1"/>
    <col min="10007" max="10007" width="12.140625" style="265" customWidth="1"/>
    <col min="10008" max="10026" width="0" style="265" hidden="1" customWidth="1"/>
    <col min="10027" max="10077" width="12.140625" style="265" customWidth="1"/>
    <col min="10078" max="10240" width="11.42578125" style="265"/>
    <col min="10241" max="10242" width="22.7109375" style="265" customWidth="1"/>
    <col min="10243" max="10262" width="10.28515625" style="265" customWidth="1"/>
    <col min="10263" max="10263" width="12.140625" style="265" customWidth="1"/>
    <col min="10264" max="10282" width="0" style="265" hidden="1" customWidth="1"/>
    <col min="10283" max="10333" width="12.140625" style="265" customWidth="1"/>
    <col min="10334" max="10496" width="11.42578125" style="265"/>
    <col min="10497" max="10498" width="22.7109375" style="265" customWidth="1"/>
    <col min="10499" max="10518" width="10.28515625" style="265" customWidth="1"/>
    <col min="10519" max="10519" width="12.140625" style="265" customWidth="1"/>
    <col min="10520" max="10538" width="0" style="265" hidden="1" customWidth="1"/>
    <col min="10539" max="10589" width="12.140625" style="265" customWidth="1"/>
    <col min="10590" max="10752" width="11.42578125" style="265"/>
    <col min="10753" max="10754" width="22.7109375" style="265" customWidth="1"/>
    <col min="10755" max="10774" width="10.28515625" style="265" customWidth="1"/>
    <col min="10775" max="10775" width="12.140625" style="265" customWidth="1"/>
    <col min="10776" max="10794" width="0" style="265" hidden="1" customWidth="1"/>
    <col min="10795" max="10845" width="12.140625" style="265" customWidth="1"/>
    <col min="10846" max="11008" width="11.42578125" style="265"/>
    <col min="11009" max="11010" width="22.7109375" style="265" customWidth="1"/>
    <col min="11011" max="11030" width="10.28515625" style="265" customWidth="1"/>
    <col min="11031" max="11031" width="12.140625" style="265" customWidth="1"/>
    <col min="11032" max="11050" width="0" style="265" hidden="1" customWidth="1"/>
    <col min="11051" max="11101" width="12.140625" style="265" customWidth="1"/>
    <col min="11102" max="11264" width="11.42578125" style="265"/>
    <col min="11265" max="11266" width="22.7109375" style="265" customWidth="1"/>
    <col min="11267" max="11286" width="10.28515625" style="265" customWidth="1"/>
    <col min="11287" max="11287" width="12.140625" style="265" customWidth="1"/>
    <col min="11288" max="11306" width="0" style="265" hidden="1" customWidth="1"/>
    <col min="11307" max="11357" width="12.140625" style="265" customWidth="1"/>
    <col min="11358" max="11520" width="11.42578125" style="265"/>
    <col min="11521" max="11522" width="22.7109375" style="265" customWidth="1"/>
    <col min="11523" max="11542" width="10.28515625" style="265" customWidth="1"/>
    <col min="11543" max="11543" width="12.140625" style="265" customWidth="1"/>
    <col min="11544" max="11562" width="0" style="265" hidden="1" customWidth="1"/>
    <col min="11563" max="11613" width="12.140625" style="265" customWidth="1"/>
    <col min="11614" max="11776" width="11.42578125" style="265"/>
    <col min="11777" max="11778" width="22.7109375" style="265" customWidth="1"/>
    <col min="11779" max="11798" width="10.28515625" style="265" customWidth="1"/>
    <col min="11799" max="11799" width="12.140625" style="265" customWidth="1"/>
    <col min="11800" max="11818" width="0" style="265" hidden="1" customWidth="1"/>
    <col min="11819" max="11869" width="12.140625" style="265" customWidth="1"/>
    <col min="11870" max="12032" width="11.42578125" style="265"/>
    <col min="12033" max="12034" width="22.7109375" style="265" customWidth="1"/>
    <col min="12035" max="12054" width="10.28515625" style="265" customWidth="1"/>
    <col min="12055" max="12055" width="12.140625" style="265" customWidth="1"/>
    <col min="12056" max="12074" width="0" style="265" hidden="1" customWidth="1"/>
    <col min="12075" max="12125" width="12.140625" style="265" customWidth="1"/>
    <col min="12126" max="12288" width="11.42578125" style="265"/>
    <col min="12289" max="12290" width="22.7109375" style="265" customWidth="1"/>
    <col min="12291" max="12310" width="10.28515625" style="265" customWidth="1"/>
    <col min="12311" max="12311" width="12.140625" style="265" customWidth="1"/>
    <col min="12312" max="12330" width="0" style="265" hidden="1" customWidth="1"/>
    <col min="12331" max="12381" width="12.140625" style="265" customWidth="1"/>
    <col min="12382" max="12544" width="11.42578125" style="265"/>
    <col min="12545" max="12546" width="22.7109375" style="265" customWidth="1"/>
    <col min="12547" max="12566" width="10.28515625" style="265" customWidth="1"/>
    <col min="12567" max="12567" width="12.140625" style="265" customWidth="1"/>
    <col min="12568" max="12586" width="0" style="265" hidden="1" customWidth="1"/>
    <col min="12587" max="12637" width="12.140625" style="265" customWidth="1"/>
    <col min="12638" max="12800" width="11.42578125" style="265"/>
    <col min="12801" max="12802" width="22.7109375" style="265" customWidth="1"/>
    <col min="12803" max="12822" width="10.28515625" style="265" customWidth="1"/>
    <col min="12823" max="12823" width="12.140625" style="265" customWidth="1"/>
    <col min="12824" max="12842" width="0" style="265" hidden="1" customWidth="1"/>
    <col min="12843" max="12893" width="12.140625" style="265" customWidth="1"/>
    <col min="12894" max="13056" width="11.42578125" style="265"/>
    <col min="13057" max="13058" width="22.7109375" style="265" customWidth="1"/>
    <col min="13059" max="13078" width="10.28515625" style="265" customWidth="1"/>
    <col min="13079" max="13079" width="12.140625" style="265" customWidth="1"/>
    <col min="13080" max="13098" width="0" style="265" hidden="1" customWidth="1"/>
    <col min="13099" max="13149" width="12.140625" style="265" customWidth="1"/>
    <col min="13150" max="13312" width="11.42578125" style="265"/>
    <col min="13313" max="13314" width="22.7109375" style="265" customWidth="1"/>
    <col min="13315" max="13334" width="10.28515625" style="265" customWidth="1"/>
    <col min="13335" max="13335" width="12.140625" style="265" customWidth="1"/>
    <col min="13336" max="13354" width="0" style="265" hidden="1" customWidth="1"/>
    <col min="13355" max="13405" width="12.140625" style="265" customWidth="1"/>
    <col min="13406" max="13568" width="11.42578125" style="265"/>
    <col min="13569" max="13570" width="22.7109375" style="265" customWidth="1"/>
    <col min="13571" max="13590" width="10.28515625" style="265" customWidth="1"/>
    <col min="13591" max="13591" width="12.140625" style="265" customWidth="1"/>
    <col min="13592" max="13610" width="0" style="265" hidden="1" customWidth="1"/>
    <col min="13611" max="13661" width="12.140625" style="265" customWidth="1"/>
    <col min="13662" max="13824" width="11.42578125" style="265"/>
    <col min="13825" max="13826" width="22.7109375" style="265" customWidth="1"/>
    <col min="13827" max="13846" width="10.28515625" style="265" customWidth="1"/>
    <col min="13847" max="13847" width="12.140625" style="265" customWidth="1"/>
    <col min="13848" max="13866" width="0" style="265" hidden="1" customWidth="1"/>
    <col min="13867" max="13917" width="12.140625" style="265" customWidth="1"/>
    <col min="13918" max="14080" width="11.42578125" style="265"/>
    <col min="14081" max="14082" width="22.7109375" style="265" customWidth="1"/>
    <col min="14083" max="14102" width="10.28515625" style="265" customWidth="1"/>
    <col min="14103" max="14103" width="12.140625" style="265" customWidth="1"/>
    <col min="14104" max="14122" width="0" style="265" hidden="1" customWidth="1"/>
    <col min="14123" max="14173" width="12.140625" style="265" customWidth="1"/>
    <col min="14174" max="14336" width="11.42578125" style="265"/>
    <col min="14337" max="14338" width="22.7109375" style="265" customWidth="1"/>
    <col min="14339" max="14358" width="10.28515625" style="265" customWidth="1"/>
    <col min="14359" max="14359" width="12.140625" style="265" customWidth="1"/>
    <col min="14360" max="14378" width="0" style="265" hidden="1" customWidth="1"/>
    <col min="14379" max="14429" width="12.140625" style="265" customWidth="1"/>
    <col min="14430" max="14592" width="11.42578125" style="265"/>
    <col min="14593" max="14594" width="22.7109375" style="265" customWidth="1"/>
    <col min="14595" max="14614" width="10.28515625" style="265" customWidth="1"/>
    <col min="14615" max="14615" width="12.140625" style="265" customWidth="1"/>
    <col min="14616" max="14634" width="0" style="265" hidden="1" customWidth="1"/>
    <col min="14635" max="14685" width="12.140625" style="265" customWidth="1"/>
    <col min="14686" max="14848" width="11.42578125" style="265"/>
    <col min="14849" max="14850" width="22.7109375" style="265" customWidth="1"/>
    <col min="14851" max="14870" width="10.28515625" style="265" customWidth="1"/>
    <col min="14871" max="14871" width="12.140625" style="265" customWidth="1"/>
    <col min="14872" max="14890" width="0" style="265" hidden="1" customWidth="1"/>
    <col min="14891" max="14941" width="12.140625" style="265" customWidth="1"/>
    <col min="14942" max="15104" width="11.42578125" style="265"/>
    <col min="15105" max="15106" width="22.7109375" style="265" customWidth="1"/>
    <col min="15107" max="15126" width="10.28515625" style="265" customWidth="1"/>
    <col min="15127" max="15127" width="12.140625" style="265" customWidth="1"/>
    <col min="15128" max="15146" width="0" style="265" hidden="1" customWidth="1"/>
    <col min="15147" max="15197" width="12.140625" style="265" customWidth="1"/>
    <col min="15198" max="15360" width="11.42578125" style="265"/>
    <col min="15361" max="15362" width="22.7109375" style="265" customWidth="1"/>
    <col min="15363" max="15382" width="10.28515625" style="265" customWidth="1"/>
    <col min="15383" max="15383" width="12.140625" style="265" customWidth="1"/>
    <col min="15384" max="15402" width="0" style="265" hidden="1" customWidth="1"/>
    <col min="15403" max="15453" width="12.140625" style="265" customWidth="1"/>
    <col min="15454" max="15616" width="11.42578125" style="265"/>
    <col min="15617" max="15618" width="22.7109375" style="265" customWidth="1"/>
    <col min="15619" max="15638" width="10.28515625" style="265" customWidth="1"/>
    <col min="15639" max="15639" width="12.140625" style="265" customWidth="1"/>
    <col min="15640" max="15658" width="0" style="265" hidden="1" customWidth="1"/>
    <col min="15659" max="15709" width="12.140625" style="265" customWidth="1"/>
    <col min="15710" max="15872" width="11.42578125" style="265"/>
    <col min="15873" max="15874" width="22.7109375" style="265" customWidth="1"/>
    <col min="15875" max="15894" width="10.28515625" style="265" customWidth="1"/>
    <col min="15895" max="15895" width="12.140625" style="265" customWidth="1"/>
    <col min="15896" max="15914" width="0" style="265" hidden="1" customWidth="1"/>
    <col min="15915" max="15965" width="12.140625" style="265" customWidth="1"/>
    <col min="15966" max="16128" width="11.42578125" style="265"/>
    <col min="16129" max="16130" width="22.7109375" style="265" customWidth="1"/>
    <col min="16131" max="16150" width="10.28515625" style="265" customWidth="1"/>
    <col min="16151" max="16151" width="12.140625" style="265" customWidth="1"/>
    <col min="16152" max="16170" width="0" style="265" hidden="1" customWidth="1"/>
    <col min="16171" max="16221" width="12.140625" style="265" customWidth="1"/>
    <col min="16222" max="16384" width="11.42578125" style="26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6"/>
      <c r="AL1" s="6"/>
      <c r="AM1" s="6"/>
      <c r="AN1" s="6"/>
    </row>
    <row r="2" spans="1:100" s="3" customFormat="1" ht="12.75" customHeight="1" x14ac:dyDescent="0.2">
      <c r="A2" s="1" t="str">
        <f>CONCATENATE("COMUNA: ",[5]NOMBRE!B2," - ","( ",[5]NOMBRE!C2,[5]NOMBRE!D2,[5]NOMBRE!E2,[5]NOMBRE!F2,[5]NOMBRE!G2,"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6"/>
      <c r="AL2" s="6"/>
      <c r="AM2" s="6"/>
      <c r="AN2" s="6"/>
    </row>
    <row r="3" spans="1:100" s="3" customFormat="1" ht="12.75" customHeight="1" x14ac:dyDescent="0.2">
      <c r="A3" s="1" t="str">
        <f>CONCATENATE("ESTABLECIMIENTO: ",[5]NOMBRE!B3," - ","( ",[5]NOMBRE!C3,[5]NOMBRE!D3,[5]NOMBRE!E3,[5]NOMBRE!F3,[5]NOMBRE!G3," )")</f>
        <v>ESTABLECIMIENTO: HOSPITAL BASE DE LINARES - ( 16108 )</v>
      </c>
      <c r="B3" s="2"/>
      <c r="C3" s="2"/>
      <c r="D3" s="7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6"/>
      <c r="AL3" s="6"/>
      <c r="AM3" s="6"/>
      <c r="AN3" s="6"/>
    </row>
    <row r="4" spans="1:100" s="3" customFormat="1" ht="12.75" customHeight="1" x14ac:dyDescent="0.2">
      <c r="A4" s="1" t="str">
        <f>CONCATENATE("MES: ",[5]NOMBRE!B6," - ","( ",[5]NOMBRE!C6,[5]NOMBRE!D6,"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6"/>
      <c r="AL4" s="6"/>
      <c r="AM4" s="6"/>
      <c r="AN4" s="6"/>
    </row>
    <row r="5" spans="1:100" s="3" customFormat="1" ht="12.75" customHeight="1" x14ac:dyDescent="0.2">
      <c r="A5" s="1" t="str">
        <f>CONCATENATE("AÑO: ",[5]NOMBRE!B7)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6"/>
      <c r="AL5" s="6"/>
      <c r="AM5" s="6"/>
      <c r="AN5" s="6"/>
    </row>
    <row r="6" spans="1:100" s="11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8"/>
      <c r="W6" s="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</row>
    <row r="7" spans="1:100" s="11" customFormat="1" ht="45" customHeight="1" x14ac:dyDescent="0.2">
      <c r="A7" s="12" t="s">
        <v>2</v>
      </c>
      <c r="B7" s="13"/>
      <c r="C7" s="13"/>
      <c r="D7" s="14"/>
      <c r="E7" s="15"/>
      <c r="F7" s="16"/>
      <c r="G7" s="16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</row>
    <row r="8" spans="1:100" s="11" customFormat="1" ht="12.75" x14ac:dyDescent="0.2">
      <c r="A8" s="338" t="s">
        <v>3</v>
      </c>
      <c r="B8" s="339"/>
      <c r="C8" s="342" t="s">
        <v>4</v>
      </c>
      <c r="D8" s="344" t="s">
        <v>5</v>
      </c>
      <c r="E8" s="345"/>
      <c r="F8" s="345"/>
      <c r="G8" s="345"/>
      <c r="H8" s="346"/>
      <c r="I8" s="18"/>
      <c r="J8" s="279"/>
      <c r="K8" s="347"/>
      <c r="L8" s="347"/>
      <c r="M8" s="348"/>
      <c r="N8" s="21"/>
      <c r="O8" s="21"/>
      <c r="P8" s="21"/>
      <c r="Q8" s="21"/>
      <c r="R8" s="21"/>
      <c r="S8" s="21"/>
      <c r="T8" s="21"/>
      <c r="U8" s="21"/>
      <c r="V8" s="21"/>
      <c r="W8" s="21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</row>
    <row r="9" spans="1:100" s="11" customFormat="1" ht="27.75" customHeight="1" x14ac:dyDescent="0.2">
      <c r="A9" s="340"/>
      <c r="B9" s="341"/>
      <c r="C9" s="343"/>
      <c r="D9" s="22" t="s">
        <v>6</v>
      </c>
      <c r="E9" s="23" t="s">
        <v>7</v>
      </c>
      <c r="F9" s="23" t="s">
        <v>8</v>
      </c>
      <c r="G9" s="23" t="s">
        <v>9</v>
      </c>
      <c r="H9" s="24" t="s">
        <v>10</v>
      </c>
      <c r="I9" s="25"/>
      <c r="J9" s="279"/>
      <c r="K9" s="279"/>
      <c r="L9" s="279"/>
      <c r="M9" s="348"/>
      <c r="N9" s="21"/>
      <c r="O9" s="21"/>
      <c r="P9" s="21"/>
      <c r="Q9" s="21"/>
      <c r="R9" s="21"/>
      <c r="S9" s="21"/>
      <c r="T9" s="21"/>
      <c r="U9" s="21"/>
      <c r="V9" s="21"/>
      <c r="W9" s="2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</row>
    <row r="10" spans="1:100" s="11" customFormat="1" ht="15.95" customHeight="1" x14ac:dyDescent="0.2">
      <c r="A10" s="350" t="s">
        <v>11</v>
      </c>
      <c r="B10" s="351"/>
      <c r="C10" s="26">
        <f>SUM(D10:H10)</f>
        <v>0</v>
      </c>
      <c r="D10" s="27"/>
      <c r="E10" s="28"/>
      <c r="F10" s="29"/>
      <c r="G10" s="30"/>
      <c r="H10" s="31"/>
      <c r="I10" s="32"/>
      <c r="J10" s="21"/>
      <c r="K10" s="21"/>
      <c r="L10" s="21"/>
      <c r="M10" s="21"/>
      <c r="N10" s="21"/>
      <c r="O10" s="21"/>
      <c r="P10" s="21"/>
      <c r="Q10" s="10"/>
      <c r="R10" s="10"/>
      <c r="S10" s="10"/>
      <c r="T10" s="10"/>
      <c r="U10" s="10"/>
      <c r="V10" s="10"/>
      <c r="X10" s="10"/>
      <c r="Y10" s="10"/>
      <c r="Z10" s="10"/>
      <c r="AA10" s="10"/>
      <c r="AB10" s="10"/>
      <c r="AC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</row>
    <row r="11" spans="1:100" s="11" customFormat="1" ht="15.95" customHeight="1" x14ac:dyDescent="0.2">
      <c r="A11" s="352" t="s">
        <v>12</v>
      </c>
      <c r="B11" s="352"/>
      <c r="C11" s="33">
        <f>SUM(D11:H11)</f>
        <v>0</v>
      </c>
      <c r="D11" s="34"/>
      <c r="E11" s="35"/>
      <c r="F11" s="36"/>
      <c r="G11" s="37"/>
      <c r="H11" s="38"/>
      <c r="I11" s="290" t="str">
        <f>$X11</f>
        <v/>
      </c>
      <c r="J11" s="21"/>
      <c r="K11" s="21"/>
      <c r="L11" s="21"/>
      <c r="M11" s="21"/>
      <c r="N11" s="21"/>
      <c r="O11" s="21"/>
      <c r="P11" s="21"/>
      <c r="Q11" s="10"/>
      <c r="R11" s="10"/>
      <c r="S11" s="10"/>
      <c r="T11" s="10"/>
      <c r="U11" s="10"/>
      <c r="V11" s="10"/>
      <c r="X11" s="39" t="str">
        <f>IF(C10&lt;C11," Total Gestantes es menor que primigestas","")</f>
        <v/>
      </c>
      <c r="Y11" s="39"/>
      <c r="Z11" s="39"/>
      <c r="AA11" s="39"/>
      <c r="AB11" s="39"/>
      <c r="AC11" s="39"/>
      <c r="AD11" s="40">
        <f>IF(C10&lt;C11,1,0)</f>
        <v>0</v>
      </c>
      <c r="AE11" s="40"/>
      <c r="AF11" s="40"/>
      <c r="AG11" s="40"/>
      <c r="AH11" s="40"/>
      <c r="AI11" s="4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</row>
    <row r="12" spans="1:100" s="11" customFormat="1" ht="15.95" customHeight="1" x14ac:dyDescent="0.2">
      <c r="A12" s="353" t="s">
        <v>13</v>
      </c>
      <c r="B12" s="354"/>
      <c r="C12" s="33">
        <f>SUM(D12:H12)</f>
        <v>0</v>
      </c>
      <c r="D12" s="34"/>
      <c r="E12" s="35"/>
      <c r="F12" s="36"/>
      <c r="G12" s="37"/>
      <c r="H12" s="38"/>
      <c r="I12" s="32"/>
      <c r="J12" s="21"/>
      <c r="K12" s="21"/>
      <c r="L12" s="21"/>
      <c r="M12" s="21"/>
      <c r="N12" s="21"/>
      <c r="O12" s="21"/>
      <c r="P12" s="21"/>
      <c r="Q12" s="10"/>
      <c r="R12" s="10"/>
      <c r="S12" s="10"/>
      <c r="T12" s="10"/>
      <c r="U12" s="10"/>
      <c r="V12" s="10"/>
      <c r="X12" s="39"/>
      <c r="Y12" s="39"/>
      <c r="Z12" s="39"/>
      <c r="AA12" s="39"/>
      <c r="AB12" s="39"/>
      <c r="AC12" s="39"/>
      <c r="AD12" s="40"/>
      <c r="AE12" s="40"/>
      <c r="AF12" s="40"/>
      <c r="AG12" s="40"/>
      <c r="AH12" s="40"/>
      <c r="AI12" s="4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</row>
    <row r="13" spans="1:100" s="11" customFormat="1" ht="15.95" customHeight="1" x14ac:dyDescent="0.2">
      <c r="A13" s="353" t="s">
        <v>14</v>
      </c>
      <c r="B13" s="354"/>
      <c r="C13" s="33">
        <f>SUM(D13:H13)</f>
        <v>0</v>
      </c>
      <c r="D13" s="34"/>
      <c r="E13" s="35"/>
      <c r="F13" s="36"/>
      <c r="G13" s="37"/>
      <c r="H13" s="38"/>
      <c r="I13" s="32"/>
      <c r="J13" s="21"/>
      <c r="K13" s="21"/>
      <c r="L13" s="21"/>
      <c r="M13" s="21"/>
      <c r="N13" s="21"/>
      <c r="O13" s="21"/>
      <c r="P13" s="21"/>
      <c r="Q13" s="10"/>
      <c r="R13" s="10"/>
      <c r="S13" s="10"/>
      <c r="T13" s="10"/>
      <c r="U13" s="10"/>
      <c r="V13" s="10"/>
      <c r="X13" s="39"/>
      <c r="Y13" s="39"/>
      <c r="Z13" s="39"/>
      <c r="AA13" s="39"/>
      <c r="AB13" s="39"/>
      <c r="AC13" s="39"/>
      <c r="AD13" s="40"/>
      <c r="AE13" s="40"/>
      <c r="AF13" s="40"/>
      <c r="AG13" s="40"/>
      <c r="AH13" s="40"/>
      <c r="AI13" s="4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</row>
    <row r="14" spans="1:100" s="11" customFormat="1" ht="15.95" customHeight="1" x14ac:dyDescent="0.2">
      <c r="A14" s="353" t="s">
        <v>15</v>
      </c>
      <c r="B14" s="354"/>
      <c r="C14" s="33">
        <f>SUM(D14:H14)</f>
        <v>0</v>
      </c>
      <c r="D14" s="34"/>
      <c r="E14" s="35"/>
      <c r="F14" s="36"/>
      <c r="G14" s="37"/>
      <c r="H14" s="38"/>
      <c r="I14" s="32"/>
      <c r="J14" s="21"/>
      <c r="K14" s="21"/>
      <c r="L14" s="21"/>
      <c r="M14" s="21"/>
      <c r="N14" s="21"/>
      <c r="O14" s="21"/>
      <c r="P14" s="21"/>
      <c r="Q14" s="10"/>
      <c r="R14" s="10"/>
      <c r="S14" s="10"/>
      <c r="T14" s="10"/>
      <c r="U14" s="10"/>
      <c r="V14" s="10"/>
      <c r="X14" s="39"/>
      <c r="Y14" s="39"/>
      <c r="Z14" s="39"/>
      <c r="AA14" s="39"/>
      <c r="AB14" s="39"/>
      <c r="AC14" s="39"/>
      <c r="AD14" s="40"/>
      <c r="AE14" s="40"/>
      <c r="AF14" s="40"/>
      <c r="AG14" s="40"/>
      <c r="AH14" s="40"/>
      <c r="AI14" s="4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11" customFormat="1" ht="15.95" customHeight="1" x14ac:dyDescent="0.2">
      <c r="A15" s="355" t="s">
        <v>16</v>
      </c>
      <c r="B15" s="356"/>
      <c r="C15" s="41"/>
      <c r="D15" s="42"/>
      <c r="E15" s="43"/>
      <c r="F15" s="44"/>
      <c r="G15" s="45"/>
      <c r="H15" s="46"/>
      <c r="I15" s="47"/>
      <c r="J15" s="21"/>
      <c r="K15" s="21"/>
      <c r="L15" s="21"/>
      <c r="M15" s="21"/>
      <c r="N15" s="21"/>
      <c r="O15" s="21"/>
      <c r="P15" s="21"/>
      <c r="Q15" s="10"/>
      <c r="R15" s="10"/>
      <c r="S15" s="10"/>
      <c r="T15" s="10"/>
      <c r="U15" s="10"/>
      <c r="V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s="11" customFormat="1" ht="30" customHeight="1" x14ac:dyDescent="0.2">
      <c r="A16" s="12" t="s">
        <v>17</v>
      </c>
      <c r="B16" s="48"/>
      <c r="C16" s="49"/>
      <c r="D16" s="50"/>
      <c r="E16" s="51"/>
      <c r="F16" s="52"/>
      <c r="G16" s="53"/>
      <c r="H16" s="53"/>
      <c r="I16" s="21"/>
      <c r="J16" s="21"/>
      <c r="K16" s="21"/>
      <c r="L16" s="21"/>
      <c r="M16" s="21"/>
      <c r="N16" s="21"/>
      <c r="O16" s="21"/>
      <c r="P16" s="21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</row>
    <row r="17" spans="1:100" s="11" customFormat="1" ht="12.75" x14ac:dyDescent="0.2">
      <c r="A17" s="338" t="s">
        <v>18</v>
      </c>
      <c r="B17" s="339"/>
      <c r="C17" s="342" t="s">
        <v>4</v>
      </c>
      <c r="D17" s="344" t="s">
        <v>5</v>
      </c>
      <c r="E17" s="345"/>
      <c r="F17" s="345"/>
      <c r="G17" s="345"/>
      <c r="H17" s="346"/>
      <c r="I17" s="18"/>
      <c r="J17" s="279"/>
      <c r="K17" s="347"/>
      <c r="L17" s="347"/>
      <c r="M17" s="348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</row>
    <row r="18" spans="1:100" s="11" customFormat="1" ht="21" x14ac:dyDescent="0.2">
      <c r="A18" s="340"/>
      <c r="B18" s="341"/>
      <c r="C18" s="343"/>
      <c r="D18" s="22" t="s">
        <v>6</v>
      </c>
      <c r="E18" s="23" t="s">
        <v>7</v>
      </c>
      <c r="F18" s="23" t="s">
        <v>8</v>
      </c>
      <c r="G18" s="23" t="s">
        <v>9</v>
      </c>
      <c r="H18" s="24" t="s">
        <v>10</v>
      </c>
      <c r="I18" s="25"/>
      <c r="J18" s="279"/>
      <c r="K18" s="279"/>
      <c r="L18" s="279"/>
      <c r="M18" s="348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</row>
    <row r="19" spans="1:100" s="11" customFormat="1" ht="15.95" customHeight="1" x14ac:dyDescent="0.2">
      <c r="A19" s="349" t="s">
        <v>19</v>
      </c>
      <c r="B19" s="349"/>
      <c r="C19" s="54">
        <f t="shared" ref="C19:C28" si="0">SUM(D19:H19)</f>
        <v>0</v>
      </c>
      <c r="D19" s="55">
        <f>SUM(D20:D28)</f>
        <v>0</v>
      </c>
      <c r="E19" s="56">
        <f>SUM(E20:E28)</f>
        <v>0</v>
      </c>
      <c r="F19" s="57">
        <f>SUM(F20:F28)</f>
        <v>0</v>
      </c>
      <c r="G19" s="57">
        <f>SUM(G20:G28)</f>
        <v>0</v>
      </c>
      <c r="H19" s="58">
        <f>SUM(H20:H28)</f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11" customFormat="1" ht="15.95" customHeight="1" x14ac:dyDescent="0.2">
      <c r="A20" s="59" t="s">
        <v>20</v>
      </c>
      <c r="B20" s="60"/>
      <c r="C20" s="61">
        <f t="shared" si="0"/>
        <v>0</v>
      </c>
      <c r="D20" s="62"/>
      <c r="E20" s="63"/>
      <c r="F20" s="64"/>
      <c r="G20" s="65"/>
      <c r="H20" s="66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</row>
    <row r="21" spans="1:100" s="11" customFormat="1" ht="15.95" customHeight="1" x14ac:dyDescent="0.2">
      <c r="A21" s="357" t="s">
        <v>21</v>
      </c>
      <c r="B21" s="67" t="s">
        <v>22</v>
      </c>
      <c r="C21" s="68">
        <f t="shared" si="0"/>
        <v>0</v>
      </c>
      <c r="D21" s="69"/>
      <c r="E21" s="70"/>
      <c r="F21" s="71"/>
      <c r="G21" s="72"/>
      <c r="H21" s="73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</row>
    <row r="22" spans="1:100" s="11" customFormat="1" ht="15.95" customHeight="1" x14ac:dyDescent="0.2">
      <c r="A22" s="358"/>
      <c r="B22" s="74" t="s">
        <v>23</v>
      </c>
      <c r="C22" s="75">
        <f t="shared" si="0"/>
        <v>0</v>
      </c>
      <c r="D22" s="76"/>
      <c r="E22" s="77"/>
      <c r="F22" s="78"/>
      <c r="G22" s="79"/>
      <c r="H22" s="8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</row>
    <row r="23" spans="1:100" s="11" customFormat="1" ht="15.95" customHeight="1" x14ac:dyDescent="0.2">
      <c r="A23" s="358"/>
      <c r="B23" s="74" t="s">
        <v>24</v>
      </c>
      <c r="C23" s="75">
        <f t="shared" si="0"/>
        <v>0</v>
      </c>
      <c r="D23" s="76"/>
      <c r="E23" s="77"/>
      <c r="F23" s="78"/>
      <c r="G23" s="79"/>
      <c r="H23" s="8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</row>
    <row r="24" spans="1:100" s="11" customFormat="1" ht="15.95" customHeight="1" x14ac:dyDescent="0.2">
      <c r="A24" s="359"/>
      <c r="B24" s="74" t="s">
        <v>25</v>
      </c>
      <c r="C24" s="81">
        <f t="shared" si="0"/>
        <v>0</v>
      </c>
      <c r="D24" s="82"/>
      <c r="E24" s="83"/>
      <c r="F24" s="84"/>
      <c r="G24" s="85"/>
      <c r="H24" s="8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11" customFormat="1" ht="15.95" customHeight="1" x14ac:dyDescent="0.2">
      <c r="A25" s="359"/>
      <c r="B25" s="87" t="s">
        <v>26</v>
      </c>
      <c r="C25" s="81">
        <f t="shared" si="0"/>
        <v>0</v>
      </c>
      <c r="D25" s="82"/>
      <c r="E25" s="83"/>
      <c r="F25" s="84"/>
      <c r="G25" s="85"/>
      <c r="H25" s="8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</row>
    <row r="26" spans="1:100" s="11" customFormat="1" ht="15.95" customHeight="1" x14ac:dyDescent="0.2">
      <c r="A26" s="357" t="s">
        <v>27</v>
      </c>
      <c r="B26" s="88" t="s">
        <v>28</v>
      </c>
      <c r="C26" s="89">
        <f t="shared" si="0"/>
        <v>0</v>
      </c>
      <c r="D26" s="90"/>
      <c r="E26" s="91"/>
      <c r="F26" s="92"/>
      <c r="G26" s="93"/>
      <c r="H26" s="94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</row>
    <row r="27" spans="1:100" s="11" customFormat="1" ht="15.95" customHeight="1" x14ac:dyDescent="0.2">
      <c r="A27" s="360"/>
      <c r="B27" s="95" t="s">
        <v>29</v>
      </c>
      <c r="C27" s="96">
        <f t="shared" si="0"/>
        <v>0</v>
      </c>
      <c r="D27" s="97"/>
      <c r="E27" s="98"/>
      <c r="F27" s="99"/>
      <c r="G27" s="100"/>
      <c r="H27" s="10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</row>
    <row r="28" spans="1:100" s="11" customFormat="1" ht="15.95" customHeight="1" x14ac:dyDescent="0.2">
      <c r="A28" s="344" t="s">
        <v>30</v>
      </c>
      <c r="B28" s="346"/>
      <c r="C28" s="96">
        <f t="shared" si="0"/>
        <v>0</v>
      </c>
      <c r="D28" s="97"/>
      <c r="E28" s="98"/>
      <c r="F28" s="99"/>
      <c r="G28" s="100"/>
      <c r="H28" s="10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</row>
    <row r="29" spans="1:100" s="11" customFormat="1" ht="30" customHeight="1" x14ac:dyDescent="0.2">
      <c r="A29" s="102" t="s">
        <v>31</v>
      </c>
      <c r="B29" s="16"/>
      <c r="C29" s="16"/>
      <c r="D29" s="16"/>
      <c r="E29" s="16"/>
      <c r="F29" s="16"/>
      <c r="G29" s="16"/>
      <c r="H29" s="10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53"/>
      <c r="T29" s="53"/>
      <c r="U29" s="16"/>
      <c r="V29" s="104"/>
      <c r="W29" s="104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</row>
    <row r="30" spans="1:100" s="11" customFormat="1" ht="17.100000000000001" customHeight="1" x14ac:dyDescent="0.2">
      <c r="A30" s="105"/>
      <c r="B30" s="281" t="s">
        <v>32</v>
      </c>
      <c r="C30" s="107"/>
      <c r="D30" s="107"/>
      <c r="E30" s="107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53"/>
      <c r="T30" s="53"/>
      <c r="U30" s="108"/>
      <c r="V30" s="3"/>
      <c r="W30" s="3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</row>
    <row r="31" spans="1:100" s="11" customFormat="1" ht="15.95" customHeight="1" x14ac:dyDescent="0.2">
      <c r="A31" s="109" t="s">
        <v>33</v>
      </c>
      <c r="B31" s="110"/>
      <c r="C31" s="111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53"/>
      <c r="T31" s="53"/>
      <c r="U31" s="108"/>
      <c r="V31" s="3"/>
      <c r="W31" s="3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</row>
    <row r="32" spans="1:100" s="11" customFormat="1" ht="30" customHeight="1" x14ac:dyDescent="0.2">
      <c r="A32" s="102" t="s">
        <v>34</v>
      </c>
      <c r="B32" s="112"/>
      <c r="C32" s="112"/>
      <c r="D32" s="112"/>
      <c r="E32" s="112"/>
      <c r="F32" s="113"/>
      <c r="G32" s="114"/>
      <c r="H32" s="114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7"/>
      <c r="W32" s="17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11" customFormat="1" ht="17.100000000000001" customHeight="1" x14ac:dyDescent="0.2">
      <c r="A33" s="361" t="s">
        <v>35</v>
      </c>
      <c r="B33" s="362"/>
      <c r="C33" s="281" t="s">
        <v>33</v>
      </c>
      <c r="D33" s="22" t="s">
        <v>36</v>
      </c>
      <c r="E33" s="115" t="s">
        <v>37</v>
      </c>
      <c r="F33" s="116"/>
      <c r="G33" s="117"/>
      <c r="H33" s="108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21"/>
      <c r="W33" s="21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</row>
    <row r="34" spans="1:100" s="11" customFormat="1" ht="15.95" customHeight="1" x14ac:dyDescent="0.2">
      <c r="A34" s="363" t="s">
        <v>38</v>
      </c>
      <c r="B34" s="364"/>
      <c r="C34" s="96">
        <f>SUM(D34:E34)</f>
        <v>0</v>
      </c>
      <c r="D34" s="118"/>
      <c r="E34" s="119"/>
      <c r="F34" s="116"/>
      <c r="G34" s="117"/>
      <c r="H34" s="108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21"/>
      <c r="W34" s="2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</row>
    <row r="35" spans="1:100" s="11" customFormat="1" ht="30" customHeight="1" x14ac:dyDescent="0.2">
      <c r="A35" s="102" t="s">
        <v>39</v>
      </c>
      <c r="B35" s="112"/>
      <c r="C35" s="112"/>
      <c r="D35" s="112"/>
      <c r="E35" s="112"/>
      <c r="F35" s="113"/>
      <c r="G35" s="114"/>
      <c r="H35" s="114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7"/>
      <c r="W35" s="17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1:100" s="11" customFormat="1" ht="17.100000000000001" customHeight="1" x14ac:dyDescent="0.2">
      <c r="A36" s="361"/>
      <c r="B36" s="362"/>
      <c r="C36" s="281" t="s">
        <v>33</v>
      </c>
      <c r="D36" s="22" t="s">
        <v>36</v>
      </c>
      <c r="E36" s="115" t="s">
        <v>37</v>
      </c>
      <c r="F36" s="116"/>
      <c r="G36" s="11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21"/>
      <c r="W36" s="21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</row>
    <row r="37" spans="1:100" s="11" customFormat="1" ht="15.95" customHeight="1" x14ac:dyDescent="0.2">
      <c r="A37" s="379" t="s">
        <v>32</v>
      </c>
      <c r="B37" s="380"/>
      <c r="C37" s="89">
        <f>SUM(D37:E37)</f>
        <v>0</v>
      </c>
      <c r="D37" s="120"/>
      <c r="E37" s="121"/>
      <c r="F37" s="116"/>
      <c r="G37" s="11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21"/>
      <c r="W37" s="21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  <row r="38" spans="1:100" s="11" customFormat="1" ht="15.95" customHeight="1" x14ac:dyDescent="0.2">
      <c r="A38" s="381" t="s">
        <v>40</v>
      </c>
      <c r="B38" s="382"/>
      <c r="C38" s="96">
        <f>SUM(D38:E38)</f>
        <v>0</v>
      </c>
      <c r="D38" s="122"/>
      <c r="E38" s="123"/>
      <c r="F38" s="124"/>
      <c r="G38" s="125"/>
      <c r="H38" s="116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6"/>
      <c r="W38" s="126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</row>
    <row r="39" spans="1:100" s="11" customFormat="1" ht="30" customHeight="1" x14ac:dyDescent="0.2">
      <c r="A39" s="102" t="s">
        <v>41</v>
      </c>
      <c r="B39" s="102"/>
      <c r="C39" s="102"/>
      <c r="D39" s="102"/>
      <c r="E39" s="102"/>
      <c r="F39" s="102"/>
      <c r="G39" s="102"/>
      <c r="H39" s="127"/>
      <c r="I39" s="128"/>
      <c r="J39" s="128"/>
      <c r="K39" s="129"/>
      <c r="L39" s="129"/>
      <c r="M39" s="129"/>
      <c r="N39" s="129"/>
      <c r="O39" s="129"/>
      <c r="P39" s="128"/>
      <c r="Q39" s="128"/>
      <c r="R39" s="128"/>
      <c r="S39" s="128"/>
      <c r="T39" s="128"/>
      <c r="U39" s="128"/>
      <c r="V39" s="130"/>
      <c r="W39" s="13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</row>
    <row r="40" spans="1:100" s="11" customFormat="1" ht="12.75" customHeight="1" x14ac:dyDescent="0.2">
      <c r="A40" s="369" t="s">
        <v>42</v>
      </c>
      <c r="B40" s="370"/>
      <c r="C40" s="369" t="s">
        <v>33</v>
      </c>
      <c r="D40" s="375"/>
      <c r="E40" s="370"/>
      <c r="F40" s="377" t="s">
        <v>32</v>
      </c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131"/>
      <c r="U40" s="132"/>
      <c r="V40" s="133"/>
      <c r="W40" s="133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</row>
    <row r="41" spans="1:100" s="11" customFormat="1" ht="12.75" x14ac:dyDescent="0.2">
      <c r="A41" s="371"/>
      <c r="B41" s="372"/>
      <c r="C41" s="371"/>
      <c r="D41" s="376"/>
      <c r="E41" s="372"/>
      <c r="F41" s="365" t="s">
        <v>43</v>
      </c>
      <c r="G41" s="365"/>
      <c r="H41" s="365" t="s">
        <v>44</v>
      </c>
      <c r="I41" s="365"/>
      <c r="J41" s="383" t="s">
        <v>9</v>
      </c>
      <c r="K41" s="384"/>
      <c r="L41" s="366" t="s">
        <v>10</v>
      </c>
      <c r="M41" s="365"/>
      <c r="N41" s="385" t="s">
        <v>45</v>
      </c>
      <c r="O41" s="384"/>
      <c r="P41" s="365" t="s">
        <v>46</v>
      </c>
      <c r="Q41" s="365"/>
      <c r="R41" s="366" t="s">
        <v>47</v>
      </c>
      <c r="S41" s="365"/>
      <c r="T41" s="134"/>
      <c r="U41" s="134"/>
      <c r="V41" s="133"/>
      <c r="W41" s="133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</row>
    <row r="42" spans="1:100" s="11" customFormat="1" ht="21" x14ac:dyDescent="0.2">
      <c r="A42" s="373"/>
      <c r="B42" s="374"/>
      <c r="C42" s="281" t="s">
        <v>48</v>
      </c>
      <c r="D42" s="22" t="s">
        <v>29</v>
      </c>
      <c r="E42" s="115" t="s">
        <v>49</v>
      </c>
      <c r="F42" s="135" t="s">
        <v>29</v>
      </c>
      <c r="G42" s="136" t="s">
        <v>49</v>
      </c>
      <c r="H42" s="135" t="s">
        <v>29</v>
      </c>
      <c r="I42" s="136" t="s">
        <v>49</v>
      </c>
      <c r="J42" s="135" t="s">
        <v>29</v>
      </c>
      <c r="K42" s="136" t="s">
        <v>49</v>
      </c>
      <c r="L42" s="135" t="s">
        <v>29</v>
      </c>
      <c r="M42" s="136" t="s">
        <v>49</v>
      </c>
      <c r="N42" s="135" t="s">
        <v>29</v>
      </c>
      <c r="O42" s="136" t="s">
        <v>49</v>
      </c>
      <c r="P42" s="135" t="s">
        <v>29</v>
      </c>
      <c r="Q42" s="136" t="s">
        <v>49</v>
      </c>
      <c r="R42" s="135" t="s">
        <v>29</v>
      </c>
      <c r="S42" s="136" t="s">
        <v>49</v>
      </c>
      <c r="T42" s="134"/>
      <c r="U42" s="134"/>
      <c r="V42" s="133"/>
      <c r="W42" s="133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</row>
    <row r="43" spans="1:100" s="11" customFormat="1" ht="15.95" customHeight="1" x14ac:dyDescent="0.2">
      <c r="A43" s="363" t="s">
        <v>50</v>
      </c>
      <c r="B43" s="364"/>
      <c r="C43" s="96">
        <f>SUM(D43:E43)</f>
        <v>0</v>
      </c>
      <c r="D43" s="137">
        <f t="shared" ref="D43:E46" si="1">F43+H43+J43+L43+N43+P43+R43</f>
        <v>0</v>
      </c>
      <c r="E43" s="138">
        <f t="shared" si="1"/>
        <v>0</v>
      </c>
      <c r="F43" s="139"/>
      <c r="G43" s="140"/>
      <c r="H43" s="139"/>
      <c r="I43" s="140"/>
      <c r="J43" s="139"/>
      <c r="K43" s="140"/>
      <c r="L43" s="139"/>
      <c r="M43" s="140"/>
      <c r="N43" s="139"/>
      <c r="O43" s="140"/>
      <c r="P43" s="139"/>
      <c r="Q43" s="140"/>
      <c r="R43" s="139"/>
      <c r="S43" s="140"/>
      <c r="T43" s="134"/>
      <c r="U43" s="134"/>
      <c r="V43" s="133"/>
      <c r="W43" s="133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</row>
    <row r="44" spans="1:100" s="11" customFormat="1" ht="15.95" customHeight="1" x14ac:dyDescent="0.2">
      <c r="A44" s="367" t="s">
        <v>51</v>
      </c>
      <c r="B44" s="285" t="s">
        <v>52</v>
      </c>
      <c r="C44" s="142">
        <f>SUM(D44:E44)</f>
        <v>0</v>
      </c>
      <c r="D44" s="143">
        <f t="shared" si="1"/>
        <v>0</v>
      </c>
      <c r="E44" s="144">
        <f t="shared" si="1"/>
        <v>0</v>
      </c>
      <c r="F44" s="139"/>
      <c r="G44" s="140"/>
      <c r="H44" s="139"/>
      <c r="I44" s="140"/>
      <c r="J44" s="139"/>
      <c r="K44" s="140"/>
      <c r="L44" s="139"/>
      <c r="M44" s="140"/>
      <c r="N44" s="139"/>
      <c r="O44" s="140"/>
      <c r="P44" s="139"/>
      <c r="Q44" s="140"/>
      <c r="R44" s="139"/>
      <c r="S44" s="140"/>
      <c r="T44" s="134"/>
      <c r="U44" s="134"/>
      <c r="V44" s="133"/>
      <c r="W44" s="133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</row>
    <row r="45" spans="1:100" s="11" customFormat="1" ht="15.95" customHeight="1" x14ac:dyDescent="0.2">
      <c r="A45" s="368"/>
      <c r="B45" s="280" t="s">
        <v>53</v>
      </c>
      <c r="C45" s="146">
        <f>SUM(D45:E45)</f>
        <v>0</v>
      </c>
      <c r="D45" s="147">
        <f t="shared" si="1"/>
        <v>0</v>
      </c>
      <c r="E45" s="148">
        <f t="shared" si="1"/>
        <v>0</v>
      </c>
      <c r="F45" s="149"/>
      <c r="G45" s="150"/>
      <c r="H45" s="149"/>
      <c r="I45" s="150"/>
      <c r="J45" s="149"/>
      <c r="K45" s="150"/>
      <c r="L45" s="149"/>
      <c r="M45" s="150"/>
      <c r="N45" s="149"/>
      <c r="O45" s="150"/>
      <c r="P45" s="149"/>
      <c r="Q45" s="150"/>
      <c r="R45" s="149"/>
      <c r="S45" s="150"/>
      <c r="T45" s="151"/>
      <c r="U45" s="151"/>
      <c r="V45" s="130"/>
      <c r="W45" s="13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</row>
    <row r="46" spans="1:100" s="11" customFormat="1" ht="15.95" customHeight="1" x14ac:dyDescent="0.2">
      <c r="A46" s="356"/>
      <c r="B46" s="286" t="s">
        <v>54</v>
      </c>
      <c r="C46" s="153">
        <f>SUM(D46:E46)</f>
        <v>0</v>
      </c>
      <c r="D46" s="154">
        <f t="shared" si="1"/>
        <v>0</v>
      </c>
      <c r="E46" s="155">
        <f t="shared" si="1"/>
        <v>0</v>
      </c>
      <c r="F46" s="156"/>
      <c r="G46" s="157"/>
      <c r="H46" s="156"/>
      <c r="I46" s="157"/>
      <c r="J46" s="156"/>
      <c r="K46" s="157"/>
      <c r="L46" s="156"/>
      <c r="M46" s="157"/>
      <c r="N46" s="156"/>
      <c r="O46" s="157"/>
      <c r="P46" s="156"/>
      <c r="Q46" s="157"/>
      <c r="R46" s="156"/>
      <c r="S46" s="157"/>
      <c r="T46" s="151"/>
      <c r="U46" s="151"/>
      <c r="V46" s="133"/>
      <c r="W46" s="133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</row>
    <row r="47" spans="1:100" s="11" customFormat="1" ht="30" customHeight="1" x14ac:dyDescent="0.2">
      <c r="A47" s="102" t="s">
        <v>55</v>
      </c>
      <c r="B47" s="102"/>
      <c r="C47" s="102"/>
      <c r="D47" s="102"/>
      <c r="E47" s="102"/>
      <c r="F47" s="102"/>
      <c r="G47" s="102"/>
      <c r="H47" s="127"/>
      <c r="I47" s="128"/>
      <c r="J47" s="128"/>
      <c r="K47" s="129"/>
      <c r="L47" s="129"/>
      <c r="M47" s="129"/>
      <c r="N47" s="129"/>
      <c r="O47" s="129"/>
      <c r="P47" s="128"/>
      <c r="Q47" s="128"/>
      <c r="R47" s="128"/>
      <c r="S47" s="128"/>
      <c r="T47" s="128"/>
      <c r="U47" s="128"/>
      <c r="V47" s="133"/>
      <c r="W47" s="133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</row>
    <row r="48" spans="1:100" s="11" customFormat="1" ht="12.75" customHeight="1" x14ac:dyDescent="0.2">
      <c r="A48" s="369" t="s">
        <v>42</v>
      </c>
      <c r="B48" s="370"/>
      <c r="C48" s="369" t="s">
        <v>33</v>
      </c>
      <c r="D48" s="375"/>
      <c r="E48" s="370"/>
      <c r="F48" s="377" t="s">
        <v>40</v>
      </c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86" t="s">
        <v>56</v>
      </c>
      <c r="U48" s="386" t="s">
        <v>57</v>
      </c>
      <c r="V48" s="133"/>
      <c r="W48" s="133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</row>
    <row r="49" spans="1:100" s="11" customFormat="1" ht="12.95" customHeight="1" x14ac:dyDescent="0.2">
      <c r="A49" s="371"/>
      <c r="B49" s="372"/>
      <c r="C49" s="371"/>
      <c r="D49" s="376"/>
      <c r="E49" s="372"/>
      <c r="F49" s="365" t="s">
        <v>43</v>
      </c>
      <c r="G49" s="365"/>
      <c r="H49" s="365" t="s">
        <v>44</v>
      </c>
      <c r="I49" s="365"/>
      <c r="J49" s="383" t="s">
        <v>9</v>
      </c>
      <c r="K49" s="384"/>
      <c r="L49" s="366" t="s">
        <v>10</v>
      </c>
      <c r="M49" s="365"/>
      <c r="N49" s="385" t="s">
        <v>45</v>
      </c>
      <c r="O49" s="384"/>
      <c r="P49" s="365" t="s">
        <v>46</v>
      </c>
      <c r="Q49" s="365"/>
      <c r="R49" s="366" t="s">
        <v>47</v>
      </c>
      <c r="S49" s="365"/>
      <c r="T49" s="386"/>
      <c r="U49" s="386"/>
      <c r="V49" s="133"/>
      <c r="W49" s="133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</row>
    <row r="50" spans="1:100" s="11" customFormat="1" ht="21" x14ac:dyDescent="0.2">
      <c r="A50" s="373"/>
      <c r="B50" s="374"/>
      <c r="C50" s="281" t="s">
        <v>48</v>
      </c>
      <c r="D50" s="22" t="s">
        <v>29</v>
      </c>
      <c r="E50" s="115" t="s">
        <v>49</v>
      </c>
      <c r="F50" s="135" t="s">
        <v>29</v>
      </c>
      <c r="G50" s="136" t="s">
        <v>49</v>
      </c>
      <c r="H50" s="135" t="s">
        <v>29</v>
      </c>
      <c r="I50" s="136" t="s">
        <v>49</v>
      </c>
      <c r="J50" s="135" t="s">
        <v>29</v>
      </c>
      <c r="K50" s="136" t="s">
        <v>49</v>
      </c>
      <c r="L50" s="135" t="s">
        <v>29</v>
      </c>
      <c r="M50" s="136" t="s">
        <v>49</v>
      </c>
      <c r="N50" s="135" t="s">
        <v>29</v>
      </c>
      <c r="O50" s="136" t="s">
        <v>49</v>
      </c>
      <c r="P50" s="135" t="s">
        <v>29</v>
      </c>
      <c r="Q50" s="136" t="s">
        <v>49</v>
      </c>
      <c r="R50" s="135" t="s">
        <v>29</v>
      </c>
      <c r="S50" s="136" t="s">
        <v>49</v>
      </c>
      <c r="T50" s="386"/>
      <c r="U50" s="386"/>
      <c r="V50" s="133"/>
      <c r="W50" s="133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</row>
    <row r="51" spans="1:100" s="11" customFormat="1" ht="15.95" customHeight="1" x14ac:dyDescent="0.2">
      <c r="A51" s="367" t="s">
        <v>51</v>
      </c>
      <c r="B51" s="285" t="s">
        <v>52</v>
      </c>
      <c r="C51" s="142">
        <f>SUM(D51:E51)</f>
        <v>0</v>
      </c>
      <c r="D51" s="143">
        <f t="shared" ref="D51:E53" si="2">F51+H51+J51+L51+N51+P51+R51</f>
        <v>0</v>
      </c>
      <c r="E51" s="144">
        <f t="shared" si="2"/>
        <v>0</v>
      </c>
      <c r="F51" s="139"/>
      <c r="G51" s="140"/>
      <c r="H51" s="139"/>
      <c r="I51" s="140"/>
      <c r="J51" s="139"/>
      <c r="K51" s="140"/>
      <c r="L51" s="139"/>
      <c r="M51" s="140"/>
      <c r="N51" s="139"/>
      <c r="O51" s="140"/>
      <c r="P51" s="139"/>
      <c r="Q51" s="140"/>
      <c r="R51" s="139"/>
      <c r="S51" s="140"/>
      <c r="T51" s="159"/>
      <c r="U51" s="159"/>
      <c r="V51" s="160"/>
      <c r="W51" s="16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</row>
    <row r="52" spans="1:100" s="11" customFormat="1" ht="15.95" customHeight="1" x14ac:dyDescent="0.2">
      <c r="A52" s="368"/>
      <c r="B52" s="280" t="s">
        <v>53</v>
      </c>
      <c r="C52" s="146">
        <f>SUM(D52:E52)</f>
        <v>0</v>
      </c>
      <c r="D52" s="147">
        <f t="shared" si="2"/>
        <v>0</v>
      </c>
      <c r="E52" s="148">
        <f t="shared" si="2"/>
        <v>0</v>
      </c>
      <c r="F52" s="149"/>
      <c r="G52" s="150"/>
      <c r="H52" s="149"/>
      <c r="I52" s="150"/>
      <c r="J52" s="149"/>
      <c r="K52" s="150"/>
      <c r="L52" s="149"/>
      <c r="M52" s="150"/>
      <c r="N52" s="149"/>
      <c r="O52" s="150"/>
      <c r="P52" s="149"/>
      <c r="Q52" s="150"/>
      <c r="R52" s="149"/>
      <c r="S52" s="150"/>
      <c r="T52" s="161"/>
      <c r="U52" s="161"/>
      <c r="V52" s="133"/>
      <c r="W52" s="133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</row>
    <row r="53" spans="1:100" s="11" customFormat="1" ht="15.95" customHeight="1" x14ac:dyDescent="0.2">
      <c r="A53" s="356"/>
      <c r="B53" s="286" t="s">
        <v>54</v>
      </c>
      <c r="C53" s="153">
        <f>SUM(D53:E53)</f>
        <v>0</v>
      </c>
      <c r="D53" s="154">
        <f t="shared" si="2"/>
        <v>0</v>
      </c>
      <c r="E53" s="155">
        <f t="shared" si="2"/>
        <v>0</v>
      </c>
      <c r="F53" s="156"/>
      <c r="G53" s="157"/>
      <c r="H53" s="156"/>
      <c r="I53" s="157"/>
      <c r="J53" s="156"/>
      <c r="K53" s="157"/>
      <c r="L53" s="156"/>
      <c r="M53" s="157"/>
      <c r="N53" s="156"/>
      <c r="O53" s="157"/>
      <c r="P53" s="156"/>
      <c r="Q53" s="157"/>
      <c r="R53" s="156"/>
      <c r="S53" s="157"/>
      <c r="T53" s="162"/>
      <c r="U53" s="162"/>
      <c r="V53" s="160"/>
      <c r="W53" s="16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</row>
    <row r="54" spans="1:100" s="11" customFormat="1" ht="30" customHeight="1" x14ac:dyDescent="0.2">
      <c r="A54" s="102" t="s">
        <v>58</v>
      </c>
      <c r="B54" s="102"/>
      <c r="C54" s="102"/>
      <c r="D54" s="102"/>
      <c r="E54" s="102"/>
      <c r="F54" s="102"/>
      <c r="G54" s="102"/>
      <c r="H54" s="127"/>
      <c r="I54" s="128"/>
      <c r="J54" s="128"/>
      <c r="K54" s="129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33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</row>
    <row r="55" spans="1:100" s="11" customFormat="1" ht="12.75" x14ac:dyDescent="0.2">
      <c r="A55" s="375" t="s">
        <v>42</v>
      </c>
      <c r="B55" s="375"/>
      <c r="C55" s="342" t="s">
        <v>59</v>
      </c>
      <c r="D55" s="391" t="s">
        <v>32</v>
      </c>
      <c r="E55" s="392"/>
      <c r="F55" s="392"/>
      <c r="G55" s="392"/>
      <c r="H55" s="392"/>
      <c r="I55" s="393"/>
      <c r="J55" s="342" t="s">
        <v>60</v>
      </c>
      <c r="K55" s="386" t="s">
        <v>61</v>
      </c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33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</row>
    <row r="56" spans="1:100" s="11" customFormat="1" ht="12.75" x14ac:dyDescent="0.2">
      <c r="A56" s="376"/>
      <c r="B56" s="376"/>
      <c r="C56" s="390"/>
      <c r="D56" s="377" t="s">
        <v>62</v>
      </c>
      <c r="E56" s="394"/>
      <c r="F56" s="377" t="s">
        <v>63</v>
      </c>
      <c r="G56" s="394"/>
      <c r="H56" s="377" t="s">
        <v>64</v>
      </c>
      <c r="I56" s="394"/>
      <c r="J56" s="390"/>
      <c r="K56" s="386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33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</row>
    <row r="57" spans="1:100" s="11" customFormat="1" ht="12.95" customHeight="1" x14ac:dyDescent="0.2">
      <c r="A57" s="389"/>
      <c r="B57" s="389"/>
      <c r="C57" s="343"/>
      <c r="D57" s="22" t="s">
        <v>29</v>
      </c>
      <c r="E57" s="115" t="s">
        <v>49</v>
      </c>
      <c r="F57" s="22" t="s">
        <v>29</v>
      </c>
      <c r="G57" s="115" t="s">
        <v>49</v>
      </c>
      <c r="H57" s="22" t="s">
        <v>29</v>
      </c>
      <c r="I57" s="115" t="s">
        <v>49</v>
      </c>
      <c r="J57" s="343"/>
      <c r="K57" s="386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33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</row>
    <row r="58" spans="1:100" s="11" customFormat="1" ht="15.95" customHeight="1" x14ac:dyDescent="0.2">
      <c r="A58" s="403" t="s">
        <v>65</v>
      </c>
      <c r="B58" s="164" t="s">
        <v>66</v>
      </c>
      <c r="C58" s="89">
        <f>SUM(D58:I58)</f>
        <v>12</v>
      </c>
      <c r="D58" s="165"/>
      <c r="E58" s="166"/>
      <c r="F58" s="165"/>
      <c r="G58" s="166">
        <v>2</v>
      </c>
      <c r="H58" s="165">
        <v>6</v>
      </c>
      <c r="I58" s="166">
        <v>4</v>
      </c>
      <c r="J58" s="167">
        <v>2</v>
      </c>
      <c r="K58" s="167">
        <v>1</v>
      </c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</row>
    <row r="59" spans="1:100" s="11" customFormat="1" ht="15.95" customHeight="1" x14ac:dyDescent="0.2">
      <c r="A59" s="404"/>
      <c r="B59" s="168" t="s">
        <v>67</v>
      </c>
      <c r="C59" s="96">
        <f>SUM(D59:I59)</f>
        <v>0</v>
      </c>
      <c r="D59" s="169"/>
      <c r="E59" s="170"/>
      <c r="F59" s="169"/>
      <c r="G59" s="170"/>
      <c r="H59" s="169"/>
      <c r="I59" s="170"/>
      <c r="J59" s="171"/>
      <c r="K59" s="171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</row>
    <row r="60" spans="1:100" s="11" customFormat="1" ht="15.95" customHeight="1" x14ac:dyDescent="0.2">
      <c r="A60" s="363" t="s">
        <v>68</v>
      </c>
      <c r="B60" s="364"/>
      <c r="C60" s="96">
        <f>SUM(D60:I60)</f>
        <v>0</v>
      </c>
      <c r="D60" s="172"/>
      <c r="E60" s="173"/>
      <c r="F60" s="172"/>
      <c r="G60" s="173"/>
      <c r="H60" s="172"/>
      <c r="I60" s="173"/>
      <c r="J60" s="174"/>
      <c r="K60" s="174"/>
      <c r="L60" s="175"/>
      <c r="M60" s="175"/>
      <c r="N60" s="175"/>
      <c r="O60" s="175"/>
      <c r="P60" s="176"/>
      <c r="Q60" s="130"/>
      <c r="R60" s="130"/>
      <c r="S60" s="130"/>
      <c r="T60" s="130"/>
      <c r="U60" s="130"/>
      <c r="V60" s="130"/>
      <c r="W60" s="13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</row>
    <row r="61" spans="1:100" s="11" customFormat="1" ht="30" customHeight="1" x14ac:dyDescent="0.2">
      <c r="A61" s="102" t="s">
        <v>69</v>
      </c>
      <c r="B61" s="102"/>
      <c r="C61" s="102"/>
      <c r="D61" s="102"/>
      <c r="E61" s="102"/>
      <c r="F61" s="102"/>
      <c r="G61" s="102"/>
      <c r="H61" s="177"/>
      <c r="I61" s="128"/>
      <c r="J61" s="128"/>
      <c r="K61" s="128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</row>
    <row r="62" spans="1:100" s="11" customFormat="1" ht="16.5" customHeight="1" x14ac:dyDescent="0.2">
      <c r="A62" s="405" t="s">
        <v>3</v>
      </c>
      <c r="B62" s="406"/>
      <c r="C62" s="387" t="s">
        <v>70</v>
      </c>
      <c r="D62" s="387" t="s">
        <v>71</v>
      </c>
      <c r="E62" s="387" t="s">
        <v>72</v>
      </c>
      <c r="F62" s="108"/>
      <c r="G62" s="108"/>
      <c r="H62" s="108"/>
      <c r="I62" s="53"/>
      <c r="J62" s="53"/>
      <c r="K62" s="5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</row>
    <row r="63" spans="1:100" s="11" customFormat="1" ht="16.5" customHeight="1" x14ac:dyDescent="0.2">
      <c r="A63" s="407"/>
      <c r="B63" s="408"/>
      <c r="C63" s="388"/>
      <c r="D63" s="388"/>
      <c r="E63" s="388"/>
      <c r="F63" s="151"/>
      <c r="G63" s="151"/>
      <c r="H63" s="151"/>
      <c r="I63" s="151"/>
      <c r="J63" s="151"/>
      <c r="K63" s="151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</row>
    <row r="64" spans="1:100" s="11" customFormat="1" ht="15.95" customHeight="1" x14ac:dyDescent="0.2">
      <c r="A64" s="395" t="s">
        <v>73</v>
      </c>
      <c r="B64" s="396"/>
      <c r="C64" s="178"/>
      <c r="D64" s="178"/>
      <c r="E64" s="178"/>
      <c r="F64" s="151"/>
      <c r="G64" s="151"/>
      <c r="H64" s="151"/>
      <c r="I64" s="151"/>
      <c r="J64" s="151"/>
      <c r="K64" s="151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</row>
    <row r="65" spans="1:100" s="11" customFormat="1" ht="15.95" customHeight="1" x14ac:dyDescent="0.2">
      <c r="A65" s="395" t="s">
        <v>74</v>
      </c>
      <c r="B65" s="396"/>
      <c r="C65" s="179"/>
      <c r="D65" s="179"/>
      <c r="E65" s="179"/>
      <c r="F65" s="151"/>
      <c r="G65" s="151"/>
      <c r="H65" s="151"/>
      <c r="I65" s="151"/>
      <c r="J65" s="151"/>
      <c r="K65" s="151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</row>
    <row r="66" spans="1:100" s="11" customFormat="1" ht="15.95" customHeight="1" x14ac:dyDescent="0.2">
      <c r="A66" s="397" t="s">
        <v>75</v>
      </c>
      <c r="B66" s="398"/>
      <c r="C66" s="179"/>
      <c r="D66" s="179"/>
      <c r="E66" s="179"/>
      <c r="F66" s="151"/>
      <c r="G66" s="151"/>
      <c r="H66" s="151"/>
      <c r="I66" s="151"/>
      <c r="J66" s="151"/>
      <c r="K66" s="151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</row>
    <row r="67" spans="1:100" s="11" customFormat="1" ht="15.95" customHeight="1" x14ac:dyDescent="0.2">
      <c r="A67" s="397" t="s">
        <v>76</v>
      </c>
      <c r="B67" s="398"/>
      <c r="C67" s="180"/>
      <c r="D67" s="180"/>
      <c r="E67" s="180"/>
      <c r="F67" s="151"/>
      <c r="G67" s="151"/>
      <c r="H67" s="151"/>
      <c r="I67" s="151"/>
      <c r="J67" s="151"/>
      <c r="K67" s="151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</row>
    <row r="68" spans="1:100" s="11" customFormat="1" ht="15.95" customHeight="1" x14ac:dyDescent="0.2">
      <c r="A68" s="399" t="s">
        <v>77</v>
      </c>
      <c r="B68" s="400"/>
      <c r="C68" s="181">
        <f>SUM(C64:C67)</f>
        <v>0</v>
      </c>
      <c r="D68" s="181">
        <f>SUM(D64:D67)</f>
        <v>0</v>
      </c>
      <c r="E68" s="181">
        <f>SUM(E64:E67)</f>
        <v>0</v>
      </c>
      <c r="F68" s="151"/>
      <c r="G68" s="151"/>
      <c r="H68" s="151"/>
      <c r="I68" s="151"/>
      <c r="J68" s="151"/>
      <c r="K68" s="15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</row>
    <row r="69" spans="1:100" s="11" customFormat="1" ht="15.95" customHeight="1" x14ac:dyDescent="0.2">
      <c r="A69" s="401" t="s">
        <v>78</v>
      </c>
      <c r="B69" s="402"/>
      <c r="C69" s="182"/>
      <c r="D69" s="182"/>
      <c r="E69" s="182"/>
      <c r="F69" s="151"/>
      <c r="G69" s="151"/>
      <c r="H69" s="151"/>
      <c r="I69" s="151"/>
      <c r="J69" s="151"/>
      <c r="K69" s="151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</row>
    <row r="70" spans="1:100" s="11" customFormat="1" ht="15.95" customHeight="1" x14ac:dyDescent="0.2">
      <c r="A70" s="395" t="s">
        <v>79</v>
      </c>
      <c r="B70" s="396"/>
      <c r="C70" s="179"/>
      <c r="D70" s="179"/>
      <c r="E70" s="179"/>
      <c r="F70" s="151"/>
      <c r="G70" s="151"/>
      <c r="H70" s="151"/>
      <c r="I70" s="151"/>
      <c r="J70" s="151"/>
      <c r="K70" s="151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</row>
    <row r="71" spans="1:100" s="11" customFormat="1" ht="15.95" customHeight="1" x14ac:dyDescent="0.2">
      <c r="A71" s="410" t="s">
        <v>80</v>
      </c>
      <c r="B71" s="411"/>
      <c r="C71" s="183"/>
      <c r="D71" s="183"/>
      <c r="E71" s="183"/>
      <c r="F71" s="151"/>
      <c r="G71" s="151"/>
      <c r="H71" s="151"/>
      <c r="I71" s="151"/>
      <c r="J71" s="151"/>
      <c r="K71" s="151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</row>
    <row r="72" spans="1:100" s="11" customFormat="1" ht="15.95" customHeight="1" x14ac:dyDescent="0.2">
      <c r="A72" s="399" t="s">
        <v>77</v>
      </c>
      <c r="B72" s="400"/>
      <c r="C72" s="181">
        <f>SUM(C69:C71)</f>
        <v>0</v>
      </c>
      <c r="D72" s="181">
        <f>SUM(D69:D71)</f>
        <v>0</v>
      </c>
      <c r="E72" s="181">
        <f>SUM(E69:E71)</f>
        <v>0</v>
      </c>
      <c r="F72" s="151"/>
      <c r="G72" s="151"/>
      <c r="H72" s="151"/>
      <c r="I72" s="151"/>
      <c r="J72" s="151"/>
      <c r="K72" s="151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</row>
    <row r="73" spans="1:100" s="11" customFormat="1" ht="15.95" customHeight="1" x14ac:dyDescent="0.2">
      <c r="A73" s="412" t="s">
        <v>81</v>
      </c>
      <c r="B73" s="412"/>
      <c r="C73" s="184">
        <f>C68+C72</f>
        <v>0</v>
      </c>
      <c r="D73" s="184">
        <f>D68+D72</f>
        <v>0</v>
      </c>
      <c r="E73" s="184">
        <f>E68+E72</f>
        <v>0</v>
      </c>
      <c r="F73" s="151"/>
      <c r="G73" s="151"/>
      <c r="H73" s="151"/>
      <c r="I73" s="151"/>
      <c r="J73" s="151"/>
      <c r="K73" s="151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</row>
    <row r="74" spans="1:100" s="11" customFormat="1" ht="30" customHeight="1" x14ac:dyDescent="0.2">
      <c r="A74" s="102" t="s">
        <v>82</v>
      </c>
      <c r="B74" s="102"/>
      <c r="C74" s="102"/>
      <c r="D74" s="102"/>
      <c r="E74" s="102"/>
      <c r="F74" s="102"/>
      <c r="G74" s="102"/>
      <c r="H74" s="185"/>
      <c r="I74" s="185"/>
      <c r="J74" s="185"/>
      <c r="K74" s="186"/>
      <c r="L74" s="187"/>
      <c r="M74" s="186"/>
      <c r="N74" s="186"/>
      <c r="O74" s="188"/>
      <c r="P74" s="188"/>
      <c r="Q74" s="151"/>
      <c r="R74" s="151"/>
      <c r="S74" s="151"/>
      <c r="T74" s="160"/>
      <c r="U74" s="160"/>
      <c r="V74" s="189"/>
      <c r="W74" s="16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</row>
    <row r="75" spans="1:100" s="11" customFormat="1" ht="12.75" x14ac:dyDescent="0.2">
      <c r="A75" s="413" t="s">
        <v>83</v>
      </c>
      <c r="B75" s="413"/>
      <c r="C75" s="413"/>
      <c r="D75" s="414" t="s">
        <v>33</v>
      </c>
      <c r="E75" s="415"/>
      <c r="F75" s="385"/>
      <c r="G75" s="409" t="s">
        <v>84</v>
      </c>
      <c r="H75" s="409"/>
      <c r="I75" s="409" t="s">
        <v>85</v>
      </c>
      <c r="J75" s="409"/>
      <c r="K75" s="409" t="s">
        <v>86</v>
      </c>
      <c r="L75" s="409"/>
      <c r="M75" s="409" t="s">
        <v>87</v>
      </c>
      <c r="N75" s="409"/>
      <c r="O75" s="409" t="s">
        <v>88</v>
      </c>
      <c r="P75" s="409"/>
      <c r="Q75" s="409" t="s">
        <v>89</v>
      </c>
      <c r="R75" s="409"/>
      <c r="S75" s="19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</row>
    <row r="76" spans="1:100" s="11" customFormat="1" ht="21" x14ac:dyDescent="0.2">
      <c r="A76" s="413"/>
      <c r="B76" s="413"/>
      <c r="C76" s="413"/>
      <c r="D76" s="191" t="s">
        <v>90</v>
      </c>
      <c r="E76" s="192" t="s">
        <v>29</v>
      </c>
      <c r="F76" s="193" t="s">
        <v>49</v>
      </c>
      <c r="G76" s="194" t="s">
        <v>29</v>
      </c>
      <c r="H76" s="195" t="s">
        <v>49</v>
      </c>
      <c r="I76" s="194" t="s">
        <v>29</v>
      </c>
      <c r="J76" s="195" t="s">
        <v>49</v>
      </c>
      <c r="K76" s="194" t="s">
        <v>29</v>
      </c>
      <c r="L76" s="195" t="s">
        <v>49</v>
      </c>
      <c r="M76" s="194" t="s">
        <v>29</v>
      </c>
      <c r="N76" s="195" t="s">
        <v>49</v>
      </c>
      <c r="O76" s="194" t="s">
        <v>29</v>
      </c>
      <c r="P76" s="195" t="s">
        <v>49</v>
      </c>
      <c r="Q76" s="194" t="s">
        <v>29</v>
      </c>
      <c r="R76" s="195" t="s">
        <v>49</v>
      </c>
      <c r="S76" s="19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</row>
    <row r="77" spans="1:100" s="11" customFormat="1" ht="15.95" customHeight="1" x14ac:dyDescent="0.2">
      <c r="A77" s="196" t="s">
        <v>91</v>
      </c>
      <c r="B77" s="287"/>
      <c r="C77" s="288"/>
      <c r="D77" s="199">
        <f>SUM(E77:F77)</f>
        <v>0</v>
      </c>
      <c r="E77" s="200">
        <f>G77+I77+K77+M77+O77+Q77</f>
        <v>0</v>
      </c>
      <c r="F77" s="201">
        <f>H77+J77+L77+N77+P77+R77</f>
        <v>0</v>
      </c>
      <c r="G77" s="202"/>
      <c r="H77" s="203"/>
      <c r="I77" s="202"/>
      <c r="J77" s="203"/>
      <c r="K77" s="202"/>
      <c r="L77" s="203"/>
      <c r="M77" s="202"/>
      <c r="N77" s="203"/>
      <c r="O77" s="202"/>
      <c r="P77" s="203"/>
      <c r="Q77" s="202"/>
      <c r="R77" s="203"/>
      <c r="S77" s="190"/>
      <c r="T77" s="160"/>
      <c r="U77" s="160"/>
      <c r="V77" s="160"/>
      <c r="W77" s="16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</row>
    <row r="78" spans="1:100" s="11" customFormat="1" ht="24.95" customHeight="1" x14ac:dyDescent="0.2">
      <c r="A78" s="416" t="s">
        <v>92</v>
      </c>
      <c r="B78" s="417"/>
      <c r="C78" s="418"/>
      <c r="D78" s="282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4"/>
      <c r="S78" s="190"/>
      <c r="T78" s="160"/>
      <c r="U78" s="160"/>
      <c r="V78" s="160"/>
      <c r="W78" s="16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</row>
    <row r="79" spans="1:100" s="11" customFormat="1" ht="15.95" customHeight="1" x14ac:dyDescent="0.2">
      <c r="A79" s="419" t="s">
        <v>93</v>
      </c>
      <c r="B79" s="421" t="s">
        <v>94</v>
      </c>
      <c r="C79" s="422"/>
      <c r="D79" s="207">
        <f t="shared" ref="D79:D86" si="3">SUM(E79:F79)</f>
        <v>0</v>
      </c>
      <c r="E79" s="208">
        <f t="shared" ref="E79:F86" si="4">G79+I79+K79+M79+O79+Q79</f>
        <v>0</v>
      </c>
      <c r="F79" s="209">
        <f t="shared" si="4"/>
        <v>0</v>
      </c>
      <c r="G79" s="210"/>
      <c r="H79" s="211"/>
      <c r="I79" s="210"/>
      <c r="J79" s="211"/>
      <c r="K79" s="210"/>
      <c r="L79" s="211"/>
      <c r="M79" s="210"/>
      <c r="N79" s="211"/>
      <c r="O79" s="210"/>
      <c r="P79" s="211"/>
      <c r="Q79" s="210"/>
      <c r="R79" s="211"/>
      <c r="S79" s="151"/>
      <c r="T79" s="160"/>
      <c r="U79" s="160"/>
      <c r="V79" s="160"/>
      <c r="W79" s="16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</row>
    <row r="80" spans="1:100" s="11" customFormat="1" ht="15.95" customHeight="1" x14ac:dyDescent="0.2">
      <c r="A80" s="420"/>
      <c r="B80" s="423" t="s">
        <v>95</v>
      </c>
      <c r="C80" s="424"/>
      <c r="D80" s="212">
        <f t="shared" si="3"/>
        <v>0</v>
      </c>
      <c r="E80" s="213">
        <f t="shared" si="4"/>
        <v>0</v>
      </c>
      <c r="F80" s="214">
        <f t="shared" si="4"/>
        <v>0</v>
      </c>
      <c r="G80" s="215"/>
      <c r="H80" s="216"/>
      <c r="I80" s="215"/>
      <c r="J80" s="216"/>
      <c r="K80" s="215"/>
      <c r="L80" s="216"/>
      <c r="M80" s="215"/>
      <c r="N80" s="216"/>
      <c r="O80" s="215"/>
      <c r="P80" s="216"/>
      <c r="Q80" s="215"/>
      <c r="R80" s="216"/>
      <c r="S80" s="151"/>
      <c r="T80" s="160"/>
      <c r="U80" s="160"/>
      <c r="V80" s="160"/>
      <c r="W80" s="16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</row>
    <row r="81" spans="1:100" s="11" customFormat="1" ht="15.95" customHeight="1" x14ac:dyDescent="0.2">
      <c r="A81" s="425" t="s">
        <v>96</v>
      </c>
      <c r="B81" s="425"/>
      <c r="C81" s="424"/>
      <c r="D81" s="212">
        <f t="shared" si="3"/>
        <v>0</v>
      </c>
      <c r="E81" s="217">
        <f>Q81</f>
        <v>0</v>
      </c>
      <c r="F81" s="214">
        <f>R81</f>
        <v>0</v>
      </c>
      <c r="G81" s="218"/>
      <c r="H81" s="219"/>
      <c r="I81" s="218"/>
      <c r="J81" s="219"/>
      <c r="K81" s="218"/>
      <c r="L81" s="219"/>
      <c r="M81" s="218"/>
      <c r="N81" s="219"/>
      <c r="O81" s="218"/>
      <c r="P81" s="219"/>
      <c r="Q81" s="215"/>
      <c r="R81" s="216"/>
      <c r="S81" s="151"/>
      <c r="T81" s="160"/>
      <c r="U81" s="160"/>
      <c r="V81" s="160"/>
      <c r="W81" s="16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</row>
    <row r="82" spans="1:100" s="11" customFormat="1" ht="15.95" customHeight="1" x14ac:dyDescent="0.2">
      <c r="A82" s="425" t="s">
        <v>97</v>
      </c>
      <c r="B82" s="425"/>
      <c r="C82" s="424"/>
      <c r="D82" s="212">
        <f t="shared" si="3"/>
        <v>0</v>
      </c>
      <c r="E82" s="217">
        <f>G82+I82</f>
        <v>0</v>
      </c>
      <c r="F82" s="214">
        <f>H82+J82</f>
        <v>0</v>
      </c>
      <c r="G82" s="215"/>
      <c r="H82" s="216"/>
      <c r="I82" s="215"/>
      <c r="J82" s="216"/>
      <c r="K82" s="218"/>
      <c r="L82" s="219"/>
      <c r="M82" s="218"/>
      <c r="N82" s="219"/>
      <c r="O82" s="218"/>
      <c r="P82" s="219"/>
      <c r="Q82" s="218"/>
      <c r="R82" s="219"/>
      <c r="S82" s="151"/>
      <c r="T82" s="160"/>
      <c r="U82" s="160"/>
      <c r="V82" s="160"/>
      <c r="W82" s="16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</row>
    <row r="83" spans="1:100" s="11" customFormat="1" ht="15.95" customHeight="1" x14ac:dyDescent="0.2">
      <c r="A83" s="425" t="s">
        <v>98</v>
      </c>
      <c r="B83" s="425"/>
      <c r="C83" s="424"/>
      <c r="D83" s="212">
        <f t="shared" si="3"/>
        <v>0</v>
      </c>
      <c r="E83" s="213">
        <f t="shared" si="4"/>
        <v>0</v>
      </c>
      <c r="F83" s="214">
        <f t="shared" si="4"/>
        <v>0</v>
      </c>
      <c r="G83" s="215"/>
      <c r="H83" s="216"/>
      <c r="I83" s="215"/>
      <c r="J83" s="216"/>
      <c r="K83" s="215"/>
      <c r="L83" s="216"/>
      <c r="M83" s="215"/>
      <c r="N83" s="216"/>
      <c r="O83" s="215"/>
      <c r="P83" s="216"/>
      <c r="Q83" s="215"/>
      <c r="R83" s="216"/>
      <c r="S83" s="151"/>
      <c r="T83" s="160"/>
      <c r="U83" s="160"/>
      <c r="V83" s="160"/>
      <c r="W83" s="16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</row>
    <row r="84" spans="1:100" s="11" customFormat="1" ht="15.95" customHeight="1" x14ac:dyDescent="0.2">
      <c r="A84" s="425" t="s">
        <v>99</v>
      </c>
      <c r="B84" s="425"/>
      <c r="C84" s="424"/>
      <c r="D84" s="212">
        <f t="shared" si="3"/>
        <v>0</v>
      </c>
      <c r="E84" s="213">
        <f t="shared" si="4"/>
        <v>0</v>
      </c>
      <c r="F84" s="214">
        <f t="shared" si="4"/>
        <v>0</v>
      </c>
      <c r="G84" s="215"/>
      <c r="H84" s="216"/>
      <c r="I84" s="215"/>
      <c r="J84" s="216"/>
      <c r="K84" s="215"/>
      <c r="L84" s="216"/>
      <c r="M84" s="215"/>
      <c r="N84" s="216"/>
      <c r="O84" s="215"/>
      <c r="P84" s="216"/>
      <c r="Q84" s="215"/>
      <c r="R84" s="216"/>
      <c r="S84" s="151"/>
      <c r="T84" s="160"/>
      <c r="U84" s="160"/>
      <c r="V84" s="160"/>
      <c r="W84" s="16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</row>
    <row r="85" spans="1:100" s="11" customFormat="1" ht="15.95" customHeight="1" x14ac:dyDescent="0.2">
      <c r="A85" s="425" t="s">
        <v>100</v>
      </c>
      <c r="B85" s="425"/>
      <c r="C85" s="424"/>
      <c r="D85" s="212">
        <f t="shared" si="3"/>
        <v>0</v>
      </c>
      <c r="E85" s="213">
        <f t="shared" si="4"/>
        <v>0</v>
      </c>
      <c r="F85" s="214">
        <f t="shared" si="4"/>
        <v>0</v>
      </c>
      <c r="G85" s="215"/>
      <c r="H85" s="216"/>
      <c r="I85" s="215"/>
      <c r="J85" s="216"/>
      <c r="K85" s="215"/>
      <c r="L85" s="216"/>
      <c r="M85" s="215"/>
      <c r="N85" s="216"/>
      <c r="O85" s="215"/>
      <c r="P85" s="216"/>
      <c r="Q85" s="215"/>
      <c r="R85" s="216"/>
      <c r="S85" s="151"/>
      <c r="T85" s="160"/>
      <c r="U85" s="160"/>
      <c r="V85" s="160"/>
      <c r="W85" s="16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</row>
    <row r="86" spans="1:100" s="11" customFormat="1" ht="15.95" customHeight="1" x14ac:dyDescent="0.2">
      <c r="A86" s="425" t="s">
        <v>101</v>
      </c>
      <c r="B86" s="425"/>
      <c r="C86" s="424"/>
      <c r="D86" s="212">
        <f t="shared" si="3"/>
        <v>0</v>
      </c>
      <c r="E86" s="213">
        <f t="shared" si="4"/>
        <v>0</v>
      </c>
      <c r="F86" s="214">
        <f t="shared" si="4"/>
        <v>0</v>
      </c>
      <c r="G86" s="215"/>
      <c r="H86" s="216"/>
      <c r="I86" s="215"/>
      <c r="J86" s="216"/>
      <c r="K86" s="215"/>
      <c r="L86" s="216"/>
      <c r="M86" s="215"/>
      <c r="N86" s="216"/>
      <c r="O86" s="215"/>
      <c r="P86" s="216"/>
      <c r="Q86" s="215"/>
      <c r="R86" s="216"/>
      <c r="S86" s="151"/>
      <c r="T86" s="160"/>
      <c r="U86" s="160"/>
      <c r="V86" s="160"/>
      <c r="W86" s="16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</row>
    <row r="87" spans="1:100" s="11" customFormat="1" ht="15.95" customHeight="1" x14ac:dyDescent="0.2">
      <c r="A87" s="426" t="s">
        <v>102</v>
      </c>
      <c r="B87" s="427"/>
      <c r="C87" s="428"/>
      <c r="D87" s="282"/>
      <c r="E87" s="283"/>
      <c r="F87" s="283"/>
      <c r="G87" s="282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4"/>
      <c r="S87" s="151"/>
      <c r="T87" s="160"/>
      <c r="U87" s="160"/>
      <c r="V87" s="160"/>
      <c r="W87" s="16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</row>
    <row r="88" spans="1:100" s="11" customFormat="1" ht="15.95" customHeight="1" x14ac:dyDescent="0.2">
      <c r="A88" s="429" t="s">
        <v>103</v>
      </c>
      <c r="B88" s="421" t="s">
        <v>104</v>
      </c>
      <c r="C88" s="422"/>
      <c r="D88" s="220">
        <f t="shared" ref="D88:D102" si="5">SUM(E88:F88)</f>
        <v>13</v>
      </c>
      <c r="E88" s="221">
        <f t="shared" ref="E88:F102" si="6">G88+I88+K88+M88+O88+Q88</f>
        <v>5</v>
      </c>
      <c r="F88" s="222">
        <f t="shared" si="6"/>
        <v>8</v>
      </c>
      <c r="G88" s="210"/>
      <c r="H88" s="211"/>
      <c r="I88" s="210">
        <v>1</v>
      </c>
      <c r="J88" s="211">
        <v>1</v>
      </c>
      <c r="K88" s="210"/>
      <c r="L88" s="211"/>
      <c r="M88" s="210"/>
      <c r="N88" s="211"/>
      <c r="O88" s="210">
        <v>4</v>
      </c>
      <c r="P88" s="211">
        <v>7</v>
      </c>
      <c r="Q88" s="210"/>
      <c r="R88" s="211"/>
      <c r="S88" s="151"/>
      <c r="T88" s="160"/>
      <c r="U88" s="160"/>
      <c r="V88" s="160"/>
      <c r="W88" s="16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</row>
    <row r="89" spans="1:100" s="11" customFormat="1" ht="15.95" customHeight="1" x14ac:dyDescent="0.2">
      <c r="A89" s="430"/>
      <c r="B89" s="423" t="s">
        <v>105</v>
      </c>
      <c r="C89" s="424"/>
      <c r="D89" s="212">
        <f t="shared" si="5"/>
        <v>0</v>
      </c>
      <c r="E89" s="213">
        <f t="shared" si="6"/>
        <v>0</v>
      </c>
      <c r="F89" s="214">
        <f t="shared" si="6"/>
        <v>0</v>
      </c>
      <c r="G89" s="215"/>
      <c r="H89" s="216"/>
      <c r="I89" s="215"/>
      <c r="J89" s="216"/>
      <c r="K89" s="215"/>
      <c r="L89" s="216"/>
      <c r="M89" s="215"/>
      <c r="N89" s="216"/>
      <c r="O89" s="215"/>
      <c r="P89" s="216"/>
      <c r="Q89" s="215"/>
      <c r="R89" s="216"/>
      <c r="S89" s="151"/>
      <c r="T89" s="160"/>
      <c r="U89" s="160"/>
      <c r="V89" s="160"/>
      <c r="W89" s="16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</row>
    <row r="90" spans="1:100" s="11" customFormat="1" ht="15.95" customHeight="1" x14ac:dyDescent="0.2">
      <c r="A90" s="420"/>
      <c r="B90" s="423" t="s">
        <v>106</v>
      </c>
      <c r="C90" s="424"/>
      <c r="D90" s="212">
        <f t="shared" si="5"/>
        <v>3</v>
      </c>
      <c r="E90" s="213">
        <f t="shared" si="6"/>
        <v>0</v>
      </c>
      <c r="F90" s="214">
        <f t="shared" si="6"/>
        <v>3</v>
      </c>
      <c r="G90" s="215"/>
      <c r="H90" s="216"/>
      <c r="I90" s="215"/>
      <c r="J90" s="216"/>
      <c r="K90" s="215"/>
      <c r="L90" s="216"/>
      <c r="M90" s="215"/>
      <c r="N90" s="216">
        <v>1</v>
      </c>
      <c r="O90" s="215"/>
      <c r="P90" s="216">
        <v>2</v>
      </c>
      <c r="Q90" s="215"/>
      <c r="R90" s="216"/>
      <c r="S90" s="151"/>
      <c r="T90" s="160"/>
      <c r="U90" s="160"/>
      <c r="V90" s="160"/>
      <c r="W90" s="16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</row>
    <row r="91" spans="1:100" s="11" customFormat="1" ht="15.95" customHeight="1" x14ac:dyDescent="0.2">
      <c r="A91" s="420" t="s">
        <v>107</v>
      </c>
      <c r="B91" s="423" t="s">
        <v>108</v>
      </c>
      <c r="C91" s="424"/>
      <c r="D91" s="212">
        <f t="shared" si="5"/>
        <v>0</v>
      </c>
      <c r="E91" s="213">
        <f t="shared" si="6"/>
        <v>0</v>
      </c>
      <c r="F91" s="214">
        <f t="shared" si="6"/>
        <v>0</v>
      </c>
      <c r="G91" s="215"/>
      <c r="H91" s="216"/>
      <c r="I91" s="215"/>
      <c r="J91" s="216"/>
      <c r="K91" s="215"/>
      <c r="L91" s="216"/>
      <c r="M91" s="215"/>
      <c r="N91" s="216"/>
      <c r="O91" s="215"/>
      <c r="P91" s="216"/>
      <c r="Q91" s="215"/>
      <c r="R91" s="216"/>
      <c r="S91" s="151"/>
      <c r="T91" s="160"/>
      <c r="U91" s="160"/>
      <c r="V91" s="160"/>
      <c r="W91" s="16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</row>
    <row r="92" spans="1:100" s="11" customFormat="1" ht="24.95" customHeight="1" x14ac:dyDescent="0.2">
      <c r="A92" s="420"/>
      <c r="B92" s="423" t="s">
        <v>109</v>
      </c>
      <c r="C92" s="424"/>
      <c r="D92" s="212">
        <f t="shared" si="5"/>
        <v>1</v>
      </c>
      <c r="E92" s="213">
        <f t="shared" si="6"/>
        <v>1</v>
      </c>
      <c r="F92" s="214">
        <f t="shared" si="6"/>
        <v>0</v>
      </c>
      <c r="G92" s="215"/>
      <c r="H92" s="216"/>
      <c r="I92" s="215"/>
      <c r="J92" s="216"/>
      <c r="K92" s="215">
        <v>1</v>
      </c>
      <c r="L92" s="216"/>
      <c r="M92" s="215"/>
      <c r="N92" s="216"/>
      <c r="O92" s="215"/>
      <c r="P92" s="216"/>
      <c r="Q92" s="215"/>
      <c r="R92" s="216"/>
      <c r="S92" s="151"/>
      <c r="T92" s="160"/>
      <c r="U92" s="160"/>
      <c r="V92" s="160"/>
      <c r="W92" s="16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</row>
    <row r="93" spans="1:100" s="11" customFormat="1" ht="15.95" customHeight="1" x14ac:dyDescent="0.2">
      <c r="A93" s="420"/>
      <c r="B93" s="423" t="s">
        <v>110</v>
      </c>
      <c r="C93" s="424"/>
      <c r="D93" s="212">
        <f t="shared" si="5"/>
        <v>0</v>
      </c>
      <c r="E93" s="213">
        <f t="shared" si="6"/>
        <v>0</v>
      </c>
      <c r="F93" s="214">
        <f t="shared" si="6"/>
        <v>0</v>
      </c>
      <c r="G93" s="215"/>
      <c r="H93" s="216"/>
      <c r="I93" s="215"/>
      <c r="J93" s="216"/>
      <c r="K93" s="215"/>
      <c r="L93" s="216"/>
      <c r="M93" s="215"/>
      <c r="N93" s="216"/>
      <c r="O93" s="215"/>
      <c r="P93" s="216"/>
      <c r="Q93" s="215"/>
      <c r="R93" s="216"/>
      <c r="S93" s="151"/>
      <c r="T93" s="160"/>
      <c r="U93" s="160"/>
      <c r="V93" s="160"/>
      <c r="W93" s="16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</row>
    <row r="94" spans="1:100" s="11" customFormat="1" ht="15.95" customHeight="1" x14ac:dyDescent="0.2">
      <c r="A94" s="425" t="s">
        <v>111</v>
      </c>
      <c r="B94" s="425"/>
      <c r="C94" s="424"/>
      <c r="D94" s="212">
        <f t="shared" si="5"/>
        <v>13</v>
      </c>
      <c r="E94" s="213">
        <f t="shared" si="6"/>
        <v>5</v>
      </c>
      <c r="F94" s="214">
        <f t="shared" si="6"/>
        <v>8</v>
      </c>
      <c r="G94" s="215">
        <v>3</v>
      </c>
      <c r="H94" s="216">
        <v>2</v>
      </c>
      <c r="I94" s="215"/>
      <c r="J94" s="216">
        <v>1</v>
      </c>
      <c r="K94" s="215"/>
      <c r="L94" s="216"/>
      <c r="M94" s="215"/>
      <c r="N94" s="216"/>
      <c r="O94" s="215">
        <v>2</v>
      </c>
      <c r="P94" s="216">
        <v>5</v>
      </c>
      <c r="Q94" s="215"/>
      <c r="R94" s="216"/>
      <c r="S94" s="151"/>
      <c r="T94" s="160"/>
      <c r="U94" s="160"/>
      <c r="V94" s="160"/>
      <c r="W94" s="16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</row>
    <row r="95" spans="1:100" s="11" customFormat="1" ht="15.95" customHeight="1" x14ac:dyDescent="0.2">
      <c r="A95" s="425" t="s">
        <v>112</v>
      </c>
      <c r="B95" s="425"/>
      <c r="C95" s="424"/>
      <c r="D95" s="212">
        <f t="shared" si="5"/>
        <v>0</v>
      </c>
      <c r="E95" s="213">
        <f t="shared" si="6"/>
        <v>0</v>
      </c>
      <c r="F95" s="214">
        <f t="shared" si="6"/>
        <v>0</v>
      </c>
      <c r="G95" s="215"/>
      <c r="H95" s="216"/>
      <c r="I95" s="215"/>
      <c r="J95" s="216"/>
      <c r="K95" s="215"/>
      <c r="L95" s="216"/>
      <c r="M95" s="215"/>
      <c r="N95" s="216"/>
      <c r="O95" s="215"/>
      <c r="P95" s="216"/>
      <c r="Q95" s="215"/>
      <c r="R95" s="216"/>
      <c r="S95" s="151"/>
      <c r="T95" s="160"/>
      <c r="U95" s="160"/>
      <c r="V95" s="160"/>
      <c r="W95" s="16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</row>
    <row r="96" spans="1:100" s="11" customFormat="1" ht="15.95" customHeight="1" x14ac:dyDescent="0.2">
      <c r="A96" s="425" t="s">
        <v>113</v>
      </c>
      <c r="B96" s="425"/>
      <c r="C96" s="424"/>
      <c r="D96" s="212">
        <f t="shared" si="5"/>
        <v>1</v>
      </c>
      <c r="E96" s="213">
        <f t="shared" si="6"/>
        <v>1</v>
      </c>
      <c r="F96" s="214">
        <f t="shared" si="6"/>
        <v>0</v>
      </c>
      <c r="G96" s="215"/>
      <c r="H96" s="216"/>
      <c r="I96" s="215"/>
      <c r="J96" s="216"/>
      <c r="K96" s="215"/>
      <c r="L96" s="216"/>
      <c r="M96" s="215"/>
      <c r="N96" s="216"/>
      <c r="O96" s="215">
        <v>1</v>
      </c>
      <c r="P96" s="216"/>
      <c r="Q96" s="215"/>
      <c r="R96" s="216"/>
      <c r="S96" s="151"/>
      <c r="T96" s="160"/>
      <c r="U96" s="160"/>
      <c r="V96" s="160"/>
      <c r="W96" s="16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s="11" customFormat="1" ht="15.95" customHeight="1" x14ac:dyDescent="0.2">
      <c r="A97" s="425" t="s">
        <v>114</v>
      </c>
      <c r="B97" s="425"/>
      <c r="C97" s="424"/>
      <c r="D97" s="212">
        <f t="shared" si="5"/>
        <v>1</v>
      </c>
      <c r="E97" s="213">
        <f t="shared" si="6"/>
        <v>1</v>
      </c>
      <c r="F97" s="214">
        <f t="shared" si="6"/>
        <v>0</v>
      </c>
      <c r="G97" s="215">
        <v>1</v>
      </c>
      <c r="H97" s="216"/>
      <c r="I97" s="215"/>
      <c r="J97" s="216"/>
      <c r="K97" s="215"/>
      <c r="L97" s="216"/>
      <c r="M97" s="215"/>
      <c r="N97" s="216"/>
      <c r="O97" s="215"/>
      <c r="P97" s="216"/>
      <c r="Q97" s="215"/>
      <c r="R97" s="216"/>
      <c r="S97" s="151"/>
      <c r="T97" s="160"/>
      <c r="U97" s="160"/>
      <c r="V97" s="160"/>
      <c r="W97" s="16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s="11" customFormat="1" ht="15.95" customHeight="1" x14ac:dyDescent="0.2">
      <c r="A98" s="431" t="s">
        <v>115</v>
      </c>
      <c r="B98" s="431"/>
      <c r="C98" s="432"/>
      <c r="D98" s="223">
        <f t="shared" si="5"/>
        <v>5</v>
      </c>
      <c r="E98" s="224">
        <f t="shared" si="6"/>
        <v>5</v>
      </c>
      <c r="F98" s="225">
        <f t="shared" si="6"/>
        <v>0</v>
      </c>
      <c r="G98" s="215">
        <v>5</v>
      </c>
      <c r="H98" s="216"/>
      <c r="I98" s="215"/>
      <c r="J98" s="216"/>
      <c r="K98" s="215"/>
      <c r="L98" s="216"/>
      <c r="M98" s="215"/>
      <c r="N98" s="216"/>
      <c r="O98" s="215"/>
      <c r="P98" s="216"/>
      <c r="Q98" s="215"/>
      <c r="R98" s="216"/>
      <c r="S98" s="151"/>
      <c r="T98" s="160"/>
      <c r="U98" s="160"/>
      <c r="V98" s="160"/>
      <c r="W98" s="16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s="11" customFormat="1" ht="24.95" customHeight="1" x14ac:dyDescent="0.2">
      <c r="A99" s="431" t="s">
        <v>116</v>
      </c>
      <c r="B99" s="431"/>
      <c r="C99" s="432"/>
      <c r="D99" s="223">
        <f t="shared" si="5"/>
        <v>14</v>
      </c>
      <c r="E99" s="224">
        <f t="shared" si="6"/>
        <v>9</v>
      </c>
      <c r="F99" s="225">
        <f t="shared" si="6"/>
        <v>5</v>
      </c>
      <c r="G99" s="215">
        <v>4</v>
      </c>
      <c r="H99" s="216">
        <v>4</v>
      </c>
      <c r="I99" s="215">
        <v>5</v>
      </c>
      <c r="J99" s="216">
        <v>1</v>
      </c>
      <c r="K99" s="215"/>
      <c r="L99" s="216"/>
      <c r="M99" s="215"/>
      <c r="N99" s="216"/>
      <c r="O99" s="215"/>
      <c r="P99" s="216"/>
      <c r="Q99" s="215"/>
      <c r="R99" s="216"/>
      <c r="S99" s="151"/>
      <c r="T99" s="160"/>
      <c r="U99" s="160"/>
      <c r="V99" s="160"/>
      <c r="W99" s="16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s="11" customFormat="1" ht="15.95" customHeight="1" x14ac:dyDescent="0.2">
      <c r="A100" s="425" t="s">
        <v>117</v>
      </c>
      <c r="B100" s="425"/>
      <c r="C100" s="424"/>
      <c r="D100" s="212">
        <f t="shared" si="5"/>
        <v>10</v>
      </c>
      <c r="E100" s="213">
        <f t="shared" si="6"/>
        <v>6</v>
      </c>
      <c r="F100" s="214">
        <f t="shared" si="6"/>
        <v>4</v>
      </c>
      <c r="G100" s="215">
        <v>3</v>
      </c>
      <c r="H100" s="216">
        <v>2</v>
      </c>
      <c r="I100" s="215">
        <v>1</v>
      </c>
      <c r="J100" s="216"/>
      <c r="K100" s="215"/>
      <c r="L100" s="216"/>
      <c r="M100" s="215"/>
      <c r="N100" s="216"/>
      <c r="O100" s="215">
        <v>2</v>
      </c>
      <c r="P100" s="216">
        <v>2</v>
      </c>
      <c r="Q100" s="215"/>
      <c r="R100" s="216"/>
      <c r="S100" s="151"/>
      <c r="T100" s="160"/>
      <c r="U100" s="160"/>
      <c r="V100" s="160"/>
      <c r="W100" s="16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s="11" customFormat="1" ht="15.95" customHeight="1" x14ac:dyDescent="0.2">
      <c r="A101" s="433" t="s">
        <v>118</v>
      </c>
      <c r="B101" s="433"/>
      <c r="C101" s="434"/>
      <c r="D101" s="226">
        <f t="shared" si="5"/>
        <v>1</v>
      </c>
      <c r="E101" s="227">
        <f t="shared" si="6"/>
        <v>0</v>
      </c>
      <c r="F101" s="228">
        <f t="shared" si="6"/>
        <v>1</v>
      </c>
      <c r="G101" s="229"/>
      <c r="H101" s="230"/>
      <c r="I101" s="229"/>
      <c r="J101" s="230"/>
      <c r="K101" s="229"/>
      <c r="L101" s="230"/>
      <c r="M101" s="229"/>
      <c r="N101" s="230"/>
      <c r="O101" s="229"/>
      <c r="P101" s="230">
        <v>1</v>
      </c>
      <c r="Q101" s="229"/>
      <c r="R101" s="230"/>
      <c r="S101" s="151"/>
      <c r="T101" s="160"/>
      <c r="U101" s="160"/>
      <c r="V101" s="160"/>
      <c r="W101" s="16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s="11" customFormat="1" ht="15.95" customHeight="1" x14ac:dyDescent="0.2">
      <c r="A102" s="438" t="s">
        <v>119</v>
      </c>
      <c r="B102" s="438"/>
      <c r="C102" s="439"/>
      <c r="D102" s="231">
        <f t="shared" si="5"/>
        <v>0</v>
      </c>
      <c r="E102" s="232">
        <f t="shared" si="6"/>
        <v>0</v>
      </c>
      <c r="F102" s="233">
        <f t="shared" si="6"/>
        <v>0</v>
      </c>
      <c r="G102" s="234"/>
      <c r="H102" s="235"/>
      <c r="I102" s="234"/>
      <c r="J102" s="235"/>
      <c r="K102" s="234"/>
      <c r="L102" s="235"/>
      <c r="M102" s="234"/>
      <c r="N102" s="235"/>
      <c r="O102" s="234"/>
      <c r="P102" s="235"/>
      <c r="Q102" s="234"/>
      <c r="R102" s="235"/>
      <c r="S102" s="151"/>
      <c r="T102" s="160"/>
      <c r="U102" s="160"/>
      <c r="V102" s="160"/>
      <c r="W102" s="16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s="11" customFormat="1" ht="30" customHeight="1" x14ac:dyDescent="0.2">
      <c r="A103" s="102" t="s">
        <v>120</v>
      </c>
      <c r="B103" s="102"/>
      <c r="C103" s="102"/>
      <c r="D103" s="102"/>
      <c r="E103" s="102"/>
      <c r="F103" s="102"/>
      <c r="G103" s="102"/>
      <c r="H103" s="185"/>
      <c r="I103" s="185"/>
      <c r="J103" s="185"/>
      <c r="K103" s="186"/>
      <c r="L103" s="187"/>
      <c r="M103" s="186"/>
      <c r="N103" s="186"/>
      <c r="O103" s="188"/>
      <c r="P103" s="188"/>
      <c r="Q103" s="151"/>
      <c r="R103" s="151"/>
      <c r="S103" s="151"/>
      <c r="T103" s="160"/>
      <c r="U103" s="160"/>
      <c r="V103" s="189"/>
      <c r="W103" s="16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s="11" customFormat="1" ht="12.75" customHeight="1" x14ac:dyDescent="0.2">
      <c r="A104" s="413" t="s">
        <v>121</v>
      </c>
      <c r="B104" s="413"/>
      <c r="C104" s="413"/>
      <c r="D104" s="414" t="s">
        <v>33</v>
      </c>
      <c r="E104" s="415"/>
      <c r="F104" s="385"/>
      <c r="G104" s="409" t="s">
        <v>84</v>
      </c>
      <c r="H104" s="409"/>
      <c r="I104" s="409" t="s">
        <v>85</v>
      </c>
      <c r="J104" s="409"/>
      <c r="K104" s="409" t="s">
        <v>86</v>
      </c>
      <c r="L104" s="409"/>
      <c r="M104" s="409" t="s">
        <v>87</v>
      </c>
      <c r="N104" s="409"/>
      <c r="O104" s="409" t="s">
        <v>88</v>
      </c>
      <c r="P104" s="409"/>
      <c r="Q104" s="409" t="s">
        <v>89</v>
      </c>
      <c r="R104" s="409"/>
      <c r="S104" s="342" t="s">
        <v>122</v>
      </c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s="11" customFormat="1" ht="21" x14ac:dyDescent="0.2">
      <c r="A105" s="413"/>
      <c r="B105" s="413"/>
      <c r="C105" s="413"/>
      <c r="D105" s="191" t="s">
        <v>90</v>
      </c>
      <c r="E105" s="192" t="s">
        <v>29</v>
      </c>
      <c r="F105" s="193" t="s">
        <v>49</v>
      </c>
      <c r="G105" s="194" t="s">
        <v>29</v>
      </c>
      <c r="H105" s="195" t="s">
        <v>49</v>
      </c>
      <c r="I105" s="194" t="s">
        <v>29</v>
      </c>
      <c r="J105" s="195" t="s">
        <v>49</v>
      </c>
      <c r="K105" s="194" t="s">
        <v>29</v>
      </c>
      <c r="L105" s="195" t="s">
        <v>49</v>
      </c>
      <c r="M105" s="194" t="s">
        <v>29</v>
      </c>
      <c r="N105" s="195" t="s">
        <v>49</v>
      </c>
      <c r="O105" s="194" t="s">
        <v>29</v>
      </c>
      <c r="P105" s="195" t="s">
        <v>49</v>
      </c>
      <c r="Q105" s="194" t="s">
        <v>29</v>
      </c>
      <c r="R105" s="195" t="s">
        <v>49</v>
      </c>
      <c r="S105" s="343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s="11" customFormat="1" ht="24.95" customHeight="1" x14ac:dyDescent="0.2">
      <c r="A106" s="416" t="s">
        <v>92</v>
      </c>
      <c r="B106" s="417"/>
      <c r="C106" s="418"/>
      <c r="D106" s="435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7"/>
      <c r="T106" s="160"/>
      <c r="U106" s="160"/>
      <c r="V106" s="160"/>
      <c r="W106" s="16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s="11" customFormat="1" ht="15.95" customHeight="1" x14ac:dyDescent="0.2">
      <c r="A107" s="419" t="s">
        <v>93</v>
      </c>
      <c r="B107" s="421" t="s">
        <v>94</v>
      </c>
      <c r="C107" s="422"/>
      <c r="D107" s="207">
        <f t="shared" ref="D107:D114" si="7">SUM(E107:F107)</f>
        <v>0</v>
      </c>
      <c r="E107" s="208">
        <f t="shared" ref="E107:F114" si="8">G107+I107+K107+M107+O107+Q107</f>
        <v>0</v>
      </c>
      <c r="F107" s="209">
        <f t="shared" si="8"/>
        <v>0</v>
      </c>
      <c r="G107" s="210"/>
      <c r="H107" s="211"/>
      <c r="I107" s="210"/>
      <c r="J107" s="211"/>
      <c r="K107" s="210"/>
      <c r="L107" s="211"/>
      <c r="M107" s="210"/>
      <c r="N107" s="211"/>
      <c r="O107" s="210"/>
      <c r="P107" s="211"/>
      <c r="Q107" s="210"/>
      <c r="R107" s="211"/>
      <c r="S107" s="239"/>
      <c r="T107" s="160"/>
      <c r="U107" s="160"/>
      <c r="V107" s="160"/>
      <c r="W107" s="16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s="11" customFormat="1" ht="15.95" customHeight="1" x14ac:dyDescent="0.2">
      <c r="A108" s="420"/>
      <c r="B108" s="423" t="s">
        <v>95</v>
      </c>
      <c r="C108" s="424"/>
      <c r="D108" s="212">
        <f t="shared" si="7"/>
        <v>0</v>
      </c>
      <c r="E108" s="213">
        <f t="shared" si="8"/>
        <v>0</v>
      </c>
      <c r="F108" s="214">
        <f t="shared" si="8"/>
        <v>0</v>
      </c>
      <c r="G108" s="215"/>
      <c r="H108" s="216"/>
      <c r="I108" s="215"/>
      <c r="J108" s="216"/>
      <c r="K108" s="215"/>
      <c r="L108" s="216"/>
      <c r="M108" s="215"/>
      <c r="N108" s="216"/>
      <c r="O108" s="215"/>
      <c r="P108" s="216"/>
      <c r="Q108" s="215"/>
      <c r="R108" s="216"/>
      <c r="S108" s="240"/>
      <c r="T108" s="160"/>
      <c r="U108" s="160"/>
      <c r="V108" s="160"/>
      <c r="W108" s="16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s="11" customFormat="1" ht="15.95" customHeight="1" x14ac:dyDescent="0.2">
      <c r="A109" s="425" t="s">
        <v>96</v>
      </c>
      <c r="B109" s="425"/>
      <c r="C109" s="424"/>
      <c r="D109" s="212">
        <f t="shared" si="7"/>
        <v>0</v>
      </c>
      <c r="E109" s="213">
        <f t="shared" si="8"/>
        <v>0</v>
      </c>
      <c r="F109" s="214">
        <f t="shared" si="8"/>
        <v>0</v>
      </c>
      <c r="G109" s="215"/>
      <c r="H109" s="216"/>
      <c r="I109" s="215"/>
      <c r="J109" s="216"/>
      <c r="K109" s="215"/>
      <c r="L109" s="216"/>
      <c r="M109" s="215"/>
      <c r="N109" s="216"/>
      <c r="O109" s="215"/>
      <c r="P109" s="216"/>
      <c r="Q109" s="215"/>
      <c r="R109" s="216"/>
      <c r="S109" s="240"/>
      <c r="T109" s="160"/>
      <c r="U109" s="160"/>
      <c r="V109" s="160"/>
      <c r="W109" s="16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s="11" customFormat="1" ht="15.95" customHeight="1" x14ac:dyDescent="0.2">
      <c r="A110" s="425" t="s">
        <v>97</v>
      </c>
      <c r="B110" s="425"/>
      <c r="C110" s="424"/>
      <c r="D110" s="212">
        <f t="shared" si="7"/>
        <v>0</v>
      </c>
      <c r="E110" s="217">
        <f>G110+I110</f>
        <v>0</v>
      </c>
      <c r="F110" s="214">
        <f>H110+J110</f>
        <v>0</v>
      </c>
      <c r="G110" s="215"/>
      <c r="H110" s="216"/>
      <c r="I110" s="215"/>
      <c r="J110" s="216"/>
      <c r="K110" s="218"/>
      <c r="L110" s="219"/>
      <c r="M110" s="218"/>
      <c r="N110" s="219"/>
      <c r="O110" s="218"/>
      <c r="P110" s="219"/>
      <c r="Q110" s="218"/>
      <c r="R110" s="219"/>
      <c r="S110" s="241"/>
      <c r="T110" s="160"/>
      <c r="U110" s="160"/>
      <c r="V110" s="160"/>
      <c r="W110" s="16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s="11" customFormat="1" ht="15.95" customHeight="1" x14ac:dyDescent="0.2">
      <c r="A111" s="425" t="s">
        <v>98</v>
      </c>
      <c r="B111" s="425"/>
      <c r="C111" s="424"/>
      <c r="D111" s="212">
        <f t="shared" si="7"/>
        <v>0</v>
      </c>
      <c r="E111" s="213">
        <f t="shared" si="8"/>
        <v>0</v>
      </c>
      <c r="F111" s="214">
        <f t="shared" si="8"/>
        <v>0</v>
      </c>
      <c r="G111" s="215"/>
      <c r="H111" s="216"/>
      <c r="I111" s="215"/>
      <c r="J111" s="216"/>
      <c r="K111" s="215"/>
      <c r="L111" s="216"/>
      <c r="M111" s="215"/>
      <c r="N111" s="216"/>
      <c r="O111" s="215"/>
      <c r="P111" s="216"/>
      <c r="Q111" s="215"/>
      <c r="R111" s="216"/>
      <c r="S111" s="240"/>
      <c r="T111" s="160"/>
      <c r="U111" s="160"/>
      <c r="V111" s="160"/>
      <c r="W111" s="16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s="11" customFormat="1" ht="15.95" customHeight="1" x14ac:dyDescent="0.2">
      <c r="A112" s="425" t="s">
        <v>99</v>
      </c>
      <c r="B112" s="425"/>
      <c r="C112" s="424"/>
      <c r="D112" s="212">
        <f t="shared" si="7"/>
        <v>0</v>
      </c>
      <c r="E112" s="213">
        <f t="shared" si="8"/>
        <v>0</v>
      </c>
      <c r="F112" s="214">
        <f t="shared" si="8"/>
        <v>0</v>
      </c>
      <c r="G112" s="215"/>
      <c r="H112" s="216"/>
      <c r="I112" s="215"/>
      <c r="J112" s="216"/>
      <c r="K112" s="215"/>
      <c r="L112" s="216"/>
      <c r="M112" s="215"/>
      <c r="N112" s="216"/>
      <c r="O112" s="215"/>
      <c r="P112" s="216"/>
      <c r="Q112" s="215"/>
      <c r="R112" s="216"/>
      <c r="S112" s="240"/>
      <c r="T112" s="160"/>
      <c r="U112" s="160"/>
      <c r="V112" s="160"/>
      <c r="W112" s="16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s="11" customFormat="1" ht="15.95" customHeight="1" x14ac:dyDescent="0.2">
      <c r="A113" s="425" t="s">
        <v>100</v>
      </c>
      <c r="B113" s="425"/>
      <c r="C113" s="424"/>
      <c r="D113" s="212">
        <f t="shared" si="7"/>
        <v>0</v>
      </c>
      <c r="E113" s="213">
        <f t="shared" si="8"/>
        <v>0</v>
      </c>
      <c r="F113" s="214">
        <f t="shared" si="8"/>
        <v>0</v>
      </c>
      <c r="G113" s="215"/>
      <c r="H113" s="216"/>
      <c r="I113" s="215"/>
      <c r="J113" s="216"/>
      <c r="K113" s="215"/>
      <c r="L113" s="216"/>
      <c r="M113" s="215"/>
      <c r="N113" s="216"/>
      <c r="O113" s="215"/>
      <c r="P113" s="216"/>
      <c r="Q113" s="215"/>
      <c r="R113" s="216"/>
      <c r="S113" s="216"/>
      <c r="T113" s="160"/>
      <c r="U113" s="160"/>
      <c r="V113" s="160"/>
      <c r="W113" s="16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s="11" customFormat="1" ht="15.95" customHeight="1" x14ac:dyDescent="0.2">
      <c r="A114" s="425" t="s">
        <v>101</v>
      </c>
      <c r="B114" s="425"/>
      <c r="C114" s="424"/>
      <c r="D114" s="226">
        <f t="shared" si="7"/>
        <v>0</v>
      </c>
      <c r="E114" s="227">
        <f t="shared" si="8"/>
        <v>0</v>
      </c>
      <c r="F114" s="228">
        <f t="shared" si="8"/>
        <v>0</v>
      </c>
      <c r="G114" s="229"/>
      <c r="H114" s="230"/>
      <c r="I114" s="229"/>
      <c r="J114" s="230"/>
      <c r="K114" s="229"/>
      <c r="L114" s="230"/>
      <c r="M114" s="229"/>
      <c r="N114" s="230"/>
      <c r="O114" s="229"/>
      <c r="P114" s="230"/>
      <c r="Q114" s="229"/>
      <c r="R114" s="230"/>
      <c r="S114" s="230"/>
      <c r="T114" s="160"/>
      <c r="U114" s="160"/>
      <c r="V114" s="160"/>
      <c r="W114" s="16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s="11" customFormat="1" ht="15.95" customHeight="1" x14ac:dyDescent="0.2">
      <c r="A115" s="426" t="s">
        <v>102</v>
      </c>
      <c r="B115" s="427"/>
      <c r="C115" s="428"/>
      <c r="D115" s="242"/>
      <c r="E115" s="243"/>
      <c r="F115" s="243"/>
      <c r="G115" s="242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4"/>
      <c r="S115" s="244"/>
      <c r="T115" s="160"/>
      <c r="U115" s="160"/>
      <c r="V115" s="160"/>
      <c r="W115" s="16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s="11" customFormat="1" ht="15.95" customHeight="1" x14ac:dyDescent="0.2">
      <c r="A116" s="429" t="s">
        <v>103</v>
      </c>
      <c r="B116" s="421" t="s">
        <v>104</v>
      </c>
      <c r="C116" s="422"/>
      <c r="D116" s="220">
        <f t="shared" ref="D116:D130" si="9">SUM(E116:F116)</f>
        <v>3</v>
      </c>
      <c r="E116" s="221">
        <f t="shared" ref="E116:F130" si="10">G116+I116+K116+M116+O116+Q116</f>
        <v>0</v>
      </c>
      <c r="F116" s="222">
        <f t="shared" si="10"/>
        <v>3</v>
      </c>
      <c r="G116" s="210"/>
      <c r="H116" s="211"/>
      <c r="I116" s="210"/>
      <c r="J116" s="211">
        <v>2</v>
      </c>
      <c r="K116" s="210"/>
      <c r="L116" s="211"/>
      <c r="M116" s="210"/>
      <c r="N116" s="211"/>
      <c r="O116" s="210"/>
      <c r="P116" s="211">
        <v>1</v>
      </c>
      <c r="Q116" s="210"/>
      <c r="R116" s="211"/>
      <c r="S116" s="239"/>
      <c r="T116" s="160"/>
      <c r="U116" s="160"/>
      <c r="V116" s="160"/>
      <c r="W116" s="16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s="11" customFormat="1" ht="15.95" customHeight="1" x14ac:dyDescent="0.2">
      <c r="A117" s="430"/>
      <c r="B117" s="423" t="s">
        <v>105</v>
      </c>
      <c r="C117" s="424"/>
      <c r="D117" s="212">
        <f t="shared" si="9"/>
        <v>0</v>
      </c>
      <c r="E117" s="213">
        <f t="shared" si="10"/>
        <v>0</v>
      </c>
      <c r="F117" s="214">
        <f t="shared" si="10"/>
        <v>0</v>
      </c>
      <c r="G117" s="215"/>
      <c r="H117" s="216"/>
      <c r="I117" s="215"/>
      <c r="J117" s="216"/>
      <c r="K117" s="215"/>
      <c r="L117" s="216"/>
      <c r="M117" s="215"/>
      <c r="N117" s="216"/>
      <c r="O117" s="215"/>
      <c r="P117" s="216"/>
      <c r="Q117" s="215"/>
      <c r="R117" s="216"/>
      <c r="S117" s="240"/>
      <c r="T117" s="160"/>
      <c r="U117" s="160"/>
      <c r="V117" s="160"/>
      <c r="W117" s="16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s="11" customFormat="1" ht="15.95" customHeight="1" x14ac:dyDescent="0.2">
      <c r="A118" s="420"/>
      <c r="B118" s="423" t="s">
        <v>106</v>
      </c>
      <c r="C118" s="424"/>
      <c r="D118" s="212">
        <f t="shared" si="9"/>
        <v>0</v>
      </c>
      <c r="E118" s="213">
        <f t="shared" si="10"/>
        <v>0</v>
      </c>
      <c r="F118" s="214">
        <f t="shared" si="10"/>
        <v>0</v>
      </c>
      <c r="G118" s="215"/>
      <c r="H118" s="216"/>
      <c r="I118" s="215"/>
      <c r="J118" s="216"/>
      <c r="K118" s="215"/>
      <c r="L118" s="216"/>
      <c r="M118" s="215"/>
      <c r="N118" s="216"/>
      <c r="O118" s="215"/>
      <c r="P118" s="216"/>
      <c r="Q118" s="215"/>
      <c r="R118" s="216"/>
      <c r="S118" s="240"/>
      <c r="T118" s="160"/>
      <c r="U118" s="160"/>
      <c r="V118" s="160"/>
      <c r="W118" s="16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s="11" customFormat="1" ht="15.95" customHeight="1" x14ac:dyDescent="0.2">
      <c r="A119" s="420" t="s">
        <v>107</v>
      </c>
      <c r="B119" s="423" t="s">
        <v>108</v>
      </c>
      <c r="C119" s="424"/>
      <c r="D119" s="212">
        <f t="shared" si="9"/>
        <v>0</v>
      </c>
      <c r="E119" s="213">
        <f t="shared" si="10"/>
        <v>0</v>
      </c>
      <c r="F119" s="214">
        <f t="shared" si="10"/>
        <v>0</v>
      </c>
      <c r="G119" s="215"/>
      <c r="H119" s="216"/>
      <c r="I119" s="215"/>
      <c r="J119" s="216"/>
      <c r="K119" s="215"/>
      <c r="L119" s="216"/>
      <c r="M119" s="215"/>
      <c r="N119" s="216"/>
      <c r="O119" s="215"/>
      <c r="P119" s="216"/>
      <c r="Q119" s="215"/>
      <c r="R119" s="216"/>
      <c r="S119" s="240"/>
      <c r="T119" s="160"/>
      <c r="U119" s="160"/>
      <c r="V119" s="160"/>
      <c r="W119" s="16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s="11" customFormat="1" ht="24.95" customHeight="1" x14ac:dyDescent="0.2">
      <c r="A120" s="420"/>
      <c r="B120" s="423" t="s">
        <v>109</v>
      </c>
      <c r="C120" s="424"/>
      <c r="D120" s="212">
        <f t="shared" si="9"/>
        <v>0</v>
      </c>
      <c r="E120" s="213">
        <f t="shared" si="10"/>
        <v>0</v>
      </c>
      <c r="F120" s="214">
        <f t="shared" si="10"/>
        <v>0</v>
      </c>
      <c r="G120" s="215"/>
      <c r="H120" s="216"/>
      <c r="I120" s="215"/>
      <c r="J120" s="216"/>
      <c r="K120" s="215"/>
      <c r="L120" s="216"/>
      <c r="M120" s="215"/>
      <c r="N120" s="216"/>
      <c r="O120" s="215"/>
      <c r="P120" s="216"/>
      <c r="Q120" s="215"/>
      <c r="R120" s="216"/>
      <c r="S120" s="240"/>
      <c r="T120" s="160"/>
      <c r="U120" s="160"/>
      <c r="V120" s="160"/>
      <c r="W120" s="16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s="11" customFormat="1" ht="15.95" customHeight="1" x14ac:dyDescent="0.2">
      <c r="A121" s="420"/>
      <c r="B121" s="423" t="s">
        <v>110</v>
      </c>
      <c r="C121" s="424"/>
      <c r="D121" s="212">
        <f t="shared" si="9"/>
        <v>0</v>
      </c>
      <c r="E121" s="213">
        <f t="shared" si="10"/>
        <v>0</v>
      </c>
      <c r="F121" s="214">
        <f t="shared" si="10"/>
        <v>0</v>
      </c>
      <c r="G121" s="215"/>
      <c r="H121" s="216"/>
      <c r="I121" s="215"/>
      <c r="J121" s="216"/>
      <c r="K121" s="215"/>
      <c r="L121" s="216"/>
      <c r="M121" s="215"/>
      <c r="N121" s="216"/>
      <c r="O121" s="215"/>
      <c r="P121" s="216"/>
      <c r="Q121" s="215"/>
      <c r="R121" s="216"/>
      <c r="S121" s="240"/>
      <c r="T121" s="160"/>
      <c r="U121" s="160"/>
      <c r="V121" s="160"/>
      <c r="W121" s="16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s="11" customFormat="1" ht="15.95" customHeight="1" x14ac:dyDescent="0.2">
      <c r="A122" s="425" t="s">
        <v>111</v>
      </c>
      <c r="B122" s="425"/>
      <c r="C122" s="424"/>
      <c r="D122" s="212">
        <f t="shared" si="9"/>
        <v>3</v>
      </c>
      <c r="E122" s="213">
        <f t="shared" si="10"/>
        <v>2</v>
      </c>
      <c r="F122" s="214">
        <f t="shared" si="10"/>
        <v>1</v>
      </c>
      <c r="G122" s="215">
        <v>1</v>
      </c>
      <c r="H122" s="216"/>
      <c r="I122" s="215">
        <v>1</v>
      </c>
      <c r="J122" s="216"/>
      <c r="K122" s="215"/>
      <c r="L122" s="216"/>
      <c r="M122" s="215"/>
      <c r="N122" s="216"/>
      <c r="O122" s="215"/>
      <c r="P122" s="216">
        <v>1</v>
      </c>
      <c r="Q122" s="215"/>
      <c r="R122" s="216"/>
      <c r="S122" s="240"/>
      <c r="T122" s="160"/>
      <c r="U122" s="160"/>
      <c r="V122" s="160"/>
      <c r="W122" s="16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s="11" customFormat="1" ht="15.95" customHeight="1" x14ac:dyDescent="0.2">
      <c r="A123" s="425" t="s">
        <v>112</v>
      </c>
      <c r="B123" s="425"/>
      <c r="C123" s="424"/>
      <c r="D123" s="212">
        <f t="shared" si="9"/>
        <v>1</v>
      </c>
      <c r="E123" s="213">
        <f t="shared" si="10"/>
        <v>0</v>
      </c>
      <c r="F123" s="214">
        <f t="shared" si="10"/>
        <v>1</v>
      </c>
      <c r="G123" s="215"/>
      <c r="H123" s="216"/>
      <c r="I123" s="215"/>
      <c r="J123" s="216"/>
      <c r="K123" s="215"/>
      <c r="L123" s="216"/>
      <c r="M123" s="215"/>
      <c r="N123" s="216"/>
      <c r="O123" s="215"/>
      <c r="P123" s="216">
        <v>1</v>
      </c>
      <c r="Q123" s="215"/>
      <c r="R123" s="216"/>
      <c r="S123" s="240"/>
      <c r="T123" s="160"/>
      <c r="U123" s="160"/>
      <c r="V123" s="160"/>
      <c r="W123" s="16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s="11" customFormat="1" ht="15.95" customHeight="1" x14ac:dyDescent="0.2">
      <c r="A124" s="425" t="s">
        <v>113</v>
      </c>
      <c r="B124" s="425"/>
      <c r="C124" s="424"/>
      <c r="D124" s="212">
        <f t="shared" si="9"/>
        <v>0</v>
      </c>
      <c r="E124" s="213">
        <f t="shared" si="10"/>
        <v>0</v>
      </c>
      <c r="F124" s="214">
        <f t="shared" si="10"/>
        <v>0</v>
      </c>
      <c r="G124" s="215"/>
      <c r="H124" s="216"/>
      <c r="I124" s="215"/>
      <c r="J124" s="216"/>
      <c r="K124" s="215"/>
      <c r="L124" s="216"/>
      <c r="M124" s="215"/>
      <c r="N124" s="216"/>
      <c r="O124" s="215"/>
      <c r="P124" s="216"/>
      <c r="Q124" s="215"/>
      <c r="R124" s="216"/>
      <c r="S124" s="240"/>
      <c r="T124" s="160"/>
      <c r="U124" s="160"/>
      <c r="V124" s="160"/>
      <c r="W124" s="16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s="11" customFormat="1" ht="15.95" customHeight="1" x14ac:dyDescent="0.2">
      <c r="A125" s="425" t="s">
        <v>114</v>
      </c>
      <c r="B125" s="425"/>
      <c r="C125" s="424"/>
      <c r="D125" s="212">
        <f t="shared" si="9"/>
        <v>0</v>
      </c>
      <c r="E125" s="213">
        <f t="shared" si="10"/>
        <v>0</v>
      </c>
      <c r="F125" s="214">
        <f t="shared" si="10"/>
        <v>0</v>
      </c>
      <c r="G125" s="215"/>
      <c r="H125" s="216"/>
      <c r="I125" s="215"/>
      <c r="J125" s="216"/>
      <c r="K125" s="215"/>
      <c r="L125" s="216"/>
      <c r="M125" s="215"/>
      <c r="N125" s="216"/>
      <c r="O125" s="215"/>
      <c r="P125" s="216"/>
      <c r="Q125" s="215"/>
      <c r="R125" s="216"/>
      <c r="S125" s="240"/>
      <c r="T125" s="160"/>
      <c r="U125" s="160"/>
      <c r="V125" s="160"/>
      <c r="W125" s="16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s="11" customFormat="1" ht="15.95" customHeight="1" x14ac:dyDescent="0.2">
      <c r="A126" s="431" t="s">
        <v>115</v>
      </c>
      <c r="B126" s="431"/>
      <c r="C126" s="432"/>
      <c r="D126" s="223">
        <f t="shared" si="9"/>
        <v>2</v>
      </c>
      <c r="E126" s="224">
        <f t="shared" si="10"/>
        <v>1</v>
      </c>
      <c r="F126" s="225">
        <f t="shared" si="10"/>
        <v>1</v>
      </c>
      <c r="G126" s="215"/>
      <c r="H126" s="216">
        <v>1</v>
      </c>
      <c r="I126" s="215">
        <v>1</v>
      </c>
      <c r="J126" s="216"/>
      <c r="K126" s="215"/>
      <c r="L126" s="216"/>
      <c r="M126" s="215"/>
      <c r="N126" s="216"/>
      <c r="O126" s="215"/>
      <c r="P126" s="216"/>
      <c r="Q126" s="215"/>
      <c r="R126" s="216"/>
      <c r="S126" s="240"/>
      <c r="T126" s="160"/>
      <c r="U126" s="160"/>
      <c r="V126" s="160"/>
      <c r="W126" s="16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s="11" customFormat="1" ht="24.95" customHeight="1" x14ac:dyDescent="0.2">
      <c r="A127" s="431" t="s">
        <v>116</v>
      </c>
      <c r="B127" s="431"/>
      <c r="C127" s="432"/>
      <c r="D127" s="223">
        <f t="shared" si="9"/>
        <v>2</v>
      </c>
      <c r="E127" s="224">
        <f t="shared" si="10"/>
        <v>1</v>
      </c>
      <c r="F127" s="225">
        <f t="shared" si="10"/>
        <v>1</v>
      </c>
      <c r="G127" s="215">
        <v>1</v>
      </c>
      <c r="H127" s="216"/>
      <c r="I127" s="215"/>
      <c r="J127" s="216">
        <v>1</v>
      </c>
      <c r="K127" s="215"/>
      <c r="L127" s="216"/>
      <c r="M127" s="215"/>
      <c r="N127" s="216"/>
      <c r="O127" s="215"/>
      <c r="P127" s="216"/>
      <c r="Q127" s="215"/>
      <c r="R127" s="216"/>
      <c r="S127" s="240"/>
      <c r="T127" s="160"/>
      <c r="U127" s="160"/>
      <c r="V127" s="160"/>
      <c r="W127" s="16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s="11" customFormat="1" ht="15.95" customHeight="1" x14ac:dyDescent="0.2">
      <c r="A128" s="425" t="s">
        <v>117</v>
      </c>
      <c r="B128" s="425"/>
      <c r="C128" s="424"/>
      <c r="D128" s="212">
        <f t="shared" si="9"/>
        <v>12</v>
      </c>
      <c r="E128" s="213">
        <f t="shared" si="10"/>
        <v>7</v>
      </c>
      <c r="F128" s="214">
        <f t="shared" si="10"/>
        <v>5</v>
      </c>
      <c r="G128" s="215">
        <v>3</v>
      </c>
      <c r="H128" s="216">
        <v>3</v>
      </c>
      <c r="I128" s="215">
        <v>1</v>
      </c>
      <c r="J128" s="216"/>
      <c r="K128" s="215">
        <v>1</v>
      </c>
      <c r="L128" s="216"/>
      <c r="M128" s="215"/>
      <c r="N128" s="216">
        <v>1</v>
      </c>
      <c r="O128" s="215">
        <v>2</v>
      </c>
      <c r="P128" s="216">
        <v>1</v>
      </c>
      <c r="Q128" s="215"/>
      <c r="R128" s="216"/>
      <c r="S128" s="240"/>
      <c r="T128" s="160"/>
      <c r="U128" s="160"/>
      <c r="V128" s="160"/>
      <c r="W128" s="16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s="11" customFormat="1" ht="15.95" customHeight="1" x14ac:dyDescent="0.2">
      <c r="A129" s="433" t="s">
        <v>118</v>
      </c>
      <c r="B129" s="433"/>
      <c r="C129" s="434"/>
      <c r="D129" s="226">
        <f t="shared" si="9"/>
        <v>1</v>
      </c>
      <c r="E129" s="227">
        <f t="shared" si="10"/>
        <v>0</v>
      </c>
      <c r="F129" s="228">
        <f t="shared" si="10"/>
        <v>1</v>
      </c>
      <c r="G129" s="229"/>
      <c r="H129" s="230"/>
      <c r="I129" s="229"/>
      <c r="J129" s="230"/>
      <c r="K129" s="229"/>
      <c r="L129" s="230"/>
      <c r="M129" s="229"/>
      <c r="N129" s="230"/>
      <c r="O129" s="229"/>
      <c r="P129" s="230">
        <v>1</v>
      </c>
      <c r="Q129" s="229"/>
      <c r="R129" s="230"/>
      <c r="S129" s="245"/>
      <c r="T129" s="160"/>
      <c r="U129" s="160"/>
      <c r="V129" s="160"/>
      <c r="W129" s="16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s="11" customFormat="1" ht="15.95" customHeight="1" x14ac:dyDescent="0.2">
      <c r="A130" s="438" t="s">
        <v>119</v>
      </c>
      <c r="B130" s="438"/>
      <c r="C130" s="439"/>
      <c r="D130" s="231">
        <f t="shared" si="9"/>
        <v>0</v>
      </c>
      <c r="E130" s="232">
        <f t="shared" si="10"/>
        <v>0</v>
      </c>
      <c r="F130" s="233">
        <f t="shared" si="10"/>
        <v>0</v>
      </c>
      <c r="G130" s="234"/>
      <c r="H130" s="235"/>
      <c r="I130" s="234"/>
      <c r="J130" s="235"/>
      <c r="K130" s="234"/>
      <c r="L130" s="235"/>
      <c r="M130" s="234"/>
      <c r="N130" s="235"/>
      <c r="O130" s="234"/>
      <c r="P130" s="235"/>
      <c r="Q130" s="234"/>
      <c r="R130" s="235"/>
      <c r="S130" s="246"/>
      <c r="T130" s="160"/>
      <c r="U130" s="160"/>
      <c r="V130" s="160"/>
      <c r="W130" s="16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s="11" customFormat="1" ht="30" customHeight="1" x14ac:dyDescent="0.2">
      <c r="A131" s="102" t="s">
        <v>123</v>
      </c>
      <c r="B131" s="102"/>
      <c r="C131" s="102"/>
      <c r="D131" s="102"/>
      <c r="E131" s="102"/>
      <c r="F131" s="102"/>
      <c r="G131" s="102"/>
      <c r="H131" s="177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60"/>
      <c r="U131" s="160"/>
      <c r="V131" s="160"/>
      <c r="W131" s="16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s="11" customFormat="1" ht="34.5" customHeight="1" x14ac:dyDescent="0.2">
      <c r="A132" s="444" t="s">
        <v>42</v>
      </c>
      <c r="B132" s="444"/>
      <c r="C132" s="281" t="s">
        <v>32</v>
      </c>
      <c r="D132" s="281" t="s">
        <v>60</v>
      </c>
      <c r="E132" s="281" t="s">
        <v>124</v>
      </c>
      <c r="F132" s="247"/>
      <c r="G132" s="108"/>
      <c r="H132" s="108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0"/>
      <c r="U132" s="130"/>
      <c r="V132" s="130"/>
      <c r="W132" s="13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s="11" customFormat="1" ht="15.95" customHeight="1" x14ac:dyDescent="0.2">
      <c r="A133" s="445" t="s">
        <v>125</v>
      </c>
      <c r="B133" s="445"/>
      <c r="C133" s="178"/>
      <c r="D133" s="178"/>
      <c r="E133" s="178"/>
      <c r="F133" s="249" t="s">
        <v>126</v>
      </c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250"/>
      <c r="R133" s="250"/>
      <c r="S133" s="250"/>
      <c r="T133" s="21"/>
      <c r="U133" s="21"/>
      <c r="V133" s="21"/>
      <c r="W133" s="21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s="11" customFormat="1" ht="15.95" customHeight="1" x14ac:dyDescent="0.2">
      <c r="A134" s="352" t="s">
        <v>127</v>
      </c>
      <c r="B134" s="352"/>
      <c r="C134" s="179"/>
      <c r="D134" s="179"/>
      <c r="E134" s="179"/>
      <c r="F134" s="249" t="s">
        <v>126</v>
      </c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250"/>
      <c r="R134" s="250"/>
      <c r="S134" s="250"/>
      <c r="T134" s="10"/>
      <c r="U134" s="10"/>
      <c r="V134" s="10"/>
      <c r="W134" s="10"/>
      <c r="X134" s="39" t="str">
        <f>IF(D134&lt;E134," Abandonos es mayor que total egresos","")</f>
        <v/>
      </c>
      <c r="Y134" s="39"/>
      <c r="Z134" s="39"/>
      <c r="AA134" s="39"/>
      <c r="AB134" s="39"/>
      <c r="AC134" s="39"/>
      <c r="AD134" s="40">
        <f>IF(D134&lt;E134,1,0)</f>
        <v>0</v>
      </c>
      <c r="AE134" s="40"/>
      <c r="AF134" s="40"/>
      <c r="AG134" s="40"/>
      <c r="AH134" s="40"/>
      <c r="AI134" s="4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s="11" customFormat="1" ht="15.95" customHeight="1" x14ac:dyDescent="0.2">
      <c r="A135" s="446" t="s">
        <v>128</v>
      </c>
      <c r="B135" s="446"/>
      <c r="C135" s="180"/>
      <c r="D135" s="180"/>
      <c r="E135" s="180"/>
      <c r="F135" s="249" t="s">
        <v>126</v>
      </c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250"/>
      <c r="R135" s="250"/>
      <c r="S135" s="250"/>
      <c r="T135" s="21"/>
      <c r="U135" s="21"/>
      <c r="V135" s="21"/>
      <c r="W135" s="21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s="11" customFormat="1" ht="30" customHeight="1" x14ac:dyDescent="0.2">
      <c r="A136" s="102" t="s">
        <v>129</v>
      </c>
      <c r="B136" s="102"/>
      <c r="C136" s="102"/>
      <c r="D136" s="102"/>
      <c r="E136" s="102"/>
      <c r="F136" s="102"/>
      <c r="G136" s="102"/>
      <c r="H136" s="177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21"/>
      <c r="U136" s="21"/>
      <c r="V136" s="21"/>
      <c r="W136" s="21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s="11" customFormat="1" ht="42" x14ac:dyDescent="0.2">
      <c r="A137" s="444" t="s">
        <v>42</v>
      </c>
      <c r="B137" s="444"/>
      <c r="C137" s="281" t="s">
        <v>32</v>
      </c>
      <c r="D137" s="281" t="s">
        <v>60</v>
      </c>
      <c r="E137" s="281" t="s">
        <v>124</v>
      </c>
      <c r="F137" s="247"/>
      <c r="G137" s="108"/>
      <c r="H137" s="108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21"/>
      <c r="U137" s="21"/>
      <c r="V137" s="21"/>
      <c r="W137" s="21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s="11" customFormat="1" ht="15.95" customHeight="1" x14ac:dyDescent="0.2">
      <c r="A138" s="440" t="s">
        <v>130</v>
      </c>
      <c r="B138" s="440"/>
      <c r="C138" s="178"/>
      <c r="D138" s="178"/>
      <c r="E138" s="178"/>
      <c r="F138" s="249" t="s">
        <v>126</v>
      </c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250"/>
      <c r="R138" s="250"/>
      <c r="S138" s="25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s="11" customFormat="1" ht="15.95" customHeight="1" x14ac:dyDescent="0.2">
      <c r="A139" s="441" t="s">
        <v>131</v>
      </c>
      <c r="B139" s="441"/>
      <c r="C139" s="179"/>
      <c r="D139" s="179"/>
      <c r="E139" s="179"/>
      <c r="F139" s="249" t="s">
        <v>126</v>
      </c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250"/>
      <c r="R139" s="250"/>
      <c r="S139" s="250"/>
      <c r="V139" s="10"/>
      <c r="W139" s="10"/>
      <c r="X139" s="10"/>
      <c r="Y139" s="10"/>
      <c r="Z139" s="10"/>
      <c r="AK139" s="39"/>
      <c r="AL139" s="39"/>
      <c r="AM139" s="39"/>
      <c r="AN139" s="39"/>
    </row>
    <row r="140" spans="1:100" s="11" customFormat="1" ht="24.95" customHeight="1" x14ac:dyDescent="0.2">
      <c r="A140" s="442" t="s">
        <v>132</v>
      </c>
      <c r="B140" s="443"/>
      <c r="C140" s="179"/>
      <c r="D140" s="179"/>
      <c r="E140" s="179"/>
      <c r="F140" s="249" t="s">
        <v>126</v>
      </c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250"/>
      <c r="R140" s="250"/>
      <c r="S140" s="250"/>
      <c r="V140" s="10"/>
      <c r="W140" s="10"/>
      <c r="X140" s="10"/>
      <c r="Y140" s="10"/>
      <c r="Z140" s="10"/>
      <c r="AK140" s="39"/>
      <c r="AL140" s="39"/>
      <c r="AM140" s="39"/>
      <c r="AN140" s="39"/>
    </row>
    <row r="141" spans="1:100" s="11" customFormat="1" ht="15.95" customHeight="1" x14ac:dyDescent="0.2">
      <c r="A141" s="441" t="s">
        <v>133</v>
      </c>
      <c r="B141" s="441"/>
      <c r="C141" s="179"/>
      <c r="D141" s="179"/>
      <c r="E141" s="179"/>
      <c r="F141" s="249" t="s">
        <v>126</v>
      </c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250"/>
      <c r="R141" s="250"/>
      <c r="S141" s="250"/>
      <c r="V141" s="10"/>
      <c r="W141" s="10"/>
      <c r="X141" s="10"/>
      <c r="Y141" s="10"/>
      <c r="Z141" s="10"/>
      <c r="AK141" s="39"/>
      <c r="AL141" s="39"/>
      <c r="AM141" s="39"/>
      <c r="AN141" s="39"/>
    </row>
    <row r="142" spans="1:100" s="11" customFormat="1" ht="15.95" customHeight="1" x14ac:dyDescent="0.2">
      <c r="A142" s="441" t="s">
        <v>134</v>
      </c>
      <c r="B142" s="441"/>
      <c r="C142" s="179"/>
      <c r="D142" s="179"/>
      <c r="E142" s="179"/>
      <c r="F142" s="249" t="s">
        <v>126</v>
      </c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250"/>
      <c r="R142" s="250"/>
      <c r="S142" s="250"/>
      <c r="V142" s="10"/>
      <c r="W142" s="10"/>
      <c r="X142" s="10"/>
      <c r="Y142" s="10"/>
      <c r="Z142" s="10"/>
      <c r="AK142" s="39"/>
      <c r="AL142" s="39"/>
      <c r="AM142" s="39"/>
      <c r="AN142" s="39"/>
    </row>
    <row r="143" spans="1:100" s="11" customFormat="1" ht="15.95" customHeight="1" x14ac:dyDescent="0.2">
      <c r="A143" s="441" t="s">
        <v>135</v>
      </c>
      <c r="B143" s="441"/>
      <c r="C143" s="179"/>
      <c r="D143" s="179"/>
      <c r="E143" s="179"/>
      <c r="F143" s="249" t="s">
        <v>126</v>
      </c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250"/>
      <c r="R143" s="250"/>
      <c r="S143" s="250"/>
      <c r="V143" s="10"/>
      <c r="W143" s="10"/>
      <c r="X143" s="10"/>
      <c r="Y143" s="10"/>
      <c r="Z143" s="10"/>
      <c r="AK143" s="39"/>
      <c r="AL143" s="39"/>
      <c r="AM143" s="39"/>
      <c r="AN143" s="39"/>
    </row>
    <row r="144" spans="1:100" s="11" customFormat="1" ht="24.95" customHeight="1" x14ac:dyDescent="0.2">
      <c r="A144" s="441" t="s">
        <v>136</v>
      </c>
      <c r="B144" s="441"/>
      <c r="C144" s="179"/>
      <c r="D144" s="179"/>
      <c r="E144" s="179"/>
      <c r="F144" s="249" t="s">
        <v>126</v>
      </c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250"/>
      <c r="R144" s="250"/>
      <c r="S144" s="250"/>
      <c r="V144" s="10"/>
      <c r="W144" s="10"/>
      <c r="X144" s="10"/>
      <c r="Y144" s="10"/>
      <c r="Z144" s="10"/>
      <c r="AK144" s="39"/>
      <c r="AL144" s="39"/>
      <c r="AM144" s="39"/>
      <c r="AN144" s="39"/>
    </row>
    <row r="145" spans="1:40" s="11" customFormat="1" ht="15.95" customHeight="1" x14ac:dyDescent="0.2">
      <c r="A145" s="447" t="s">
        <v>137</v>
      </c>
      <c r="B145" s="447"/>
      <c r="C145" s="180"/>
      <c r="D145" s="180"/>
      <c r="E145" s="180"/>
      <c r="F145" s="249" t="s">
        <v>126</v>
      </c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250"/>
      <c r="R145" s="250"/>
      <c r="S145" s="250"/>
      <c r="V145" s="10"/>
      <c r="W145" s="10"/>
      <c r="X145" s="10"/>
      <c r="Y145" s="10"/>
      <c r="Z145" s="10"/>
      <c r="AK145" s="39"/>
      <c r="AL145" s="39"/>
      <c r="AM145" s="39"/>
      <c r="AN145" s="39"/>
    </row>
    <row r="146" spans="1:40" s="11" customFormat="1" ht="30" customHeight="1" x14ac:dyDescent="0.2">
      <c r="A146" s="102" t="s">
        <v>138</v>
      </c>
      <c r="B146" s="102"/>
      <c r="C146" s="102"/>
      <c r="D146" s="102"/>
      <c r="E146" s="102"/>
      <c r="F146" s="102"/>
      <c r="G146" s="102"/>
      <c r="H146" s="190"/>
      <c r="I146" s="190"/>
      <c r="J146" s="190"/>
      <c r="K146" s="190"/>
      <c r="L146" s="190"/>
      <c r="M146" s="252"/>
      <c r="N146" s="190"/>
      <c r="O146" s="190"/>
      <c r="P146" s="190"/>
      <c r="Q146" s="190"/>
      <c r="R146" s="190"/>
      <c r="S146" s="190"/>
      <c r="V146" s="10"/>
      <c r="W146" s="10"/>
      <c r="X146" s="10"/>
      <c r="Y146" s="10"/>
      <c r="Z146" s="10"/>
      <c r="AK146" s="39"/>
      <c r="AL146" s="39"/>
      <c r="AM146" s="39"/>
      <c r="AN146" s="39"/>
    </row>
    <row r="147" spans="1:40" s="11" customFormat="1" x14ac:dyDescent="0.2">
      <c r="A147" s="369" t="s">
        <v>42</v>
      </c>
      <c r="B147" s="370"/>
      <c r="C147" s="450" t="s">
        <v>139</v>
      </c>
      <c r="D147" s="452" t="s">
        <v>140</v>
      </c>
      <c r="E147" s="453"/>
      <c r="F147" s="453"/>
      <c r="G147" s="453"/>
      <c r="H147" s="453"/>
      <c r="I147" s="454"/>
      <c r="J147" s="455" t="s">
        <v>141</v>
      </c>
      <c r="K147" s="455"/>
      <c r="L147" s="190"/>
      <c r="M147" s="190"/>
      <c r="N147" s="252"/>
      <c r="O147" s="190"/>
      <c r="P147" s="190"/>
      <c r="Q147" s="190"/>
      <c r="R147" s="190"/>
      <c r="S147" s="190"/>
      <c r="V147" s="10"/>
      <c r="W147" s="10"/>
      <c r="X147" s="10"/>
      <c r="Y147" s="10"/>
      <c r="Z147" s="10"/>
      <c r="AK147" s="39"/>
      <c r="AL147" s="39"/>
      <c r="AM147" s="39"/>
      <c r="AN147" s="39"/>
    </row>
    <row r="148" spans="1:40" s="11" customFormat="1" x14ac:dyDescent="0.2">
      <c r="A148" s="448"/>
      <c r="B148" s="449"/>
      <c r="C148" s="451"/>
      <c r="D148" s="289" t="s">
        <v>142</v>
      </c>
      <c r="E148" s="256" t="s">
        <v>143</v>
      </c>
      <c r="F148" s="289" t="s">
        <v>43</v>
      </c>
      <c r="G148" s="289" t="s">
        <v>144</v>
      </c>
      <c r="H148" s="289" t="s">
        <v>145</v>
      </c>
      <c r="I148" s="289" t="s">
        <v>146</v>
      </c>
      <c r="J148" s="289" t="s">
        <v>147</v>
      </c>
      <c r="K148" s="289" t="s">
        <v>49</v>
      </c>
      <c r="L148" s="190"/>
      <c r="M148" s="190"/>
      <c r="N148" s="252"/>
      <c r="O148" s="190"/>
      <c r="P148" s="190"/>
      <c r="Q148" s="190"/>
      <c r="R148" s="190"/>
      <c r="S148" s="190"/>
      <c r="V148" s="10"/>
      <c r="W148" s="10"/>
      <c r="X148" s="10"/>
      <c r="Y148" s="10"/>
      <c r="Z148" s="10"/>
      <c r="AK148" s="39"/>
      <c r="AL148" s="39"/>
      <c r="AM148" s="39"/>
      <c r="AN148" s="39"/>
    </row>
    <row r="149" spans="1:40" s="11" customFormat="1" ht="15.95" customHeight="1" x14ac:dyDescent="0.2">
      <c r="A149" s="445" t="s">
        <v>32</v>
      </c>
      <c r="B149" s="445"/>
      <c r="C149" s="220">
        <f>SUM(D149:I149)</f>
        <v>0</v>
      </c>
      <c r="D149" s="178"/>
      <c r="E149" s="178"/>
      <c r="F149" s="178"/>
      <c r="G149" s="178"/>
      <c r="H149" s="178"/>
      <c r="I149" s="178"/>
      <c r="J149" s="178"/>
      <c r="K149" s="178"/>
      <c r="L149" s="32" t="str">
        <f>$W149&amp;" "&amp;$X149&amp;""&amp;$Y149</f>
        <v xml:space="preserve"> </v>
      </c>
      <c r="M149" s="257"/>
      <c r="N149" s="257"/>
      <c r="O149" s="257"/>
      <c r="P149" s="258"/>
      <c r="Q149" s="258"/>
      <c r="R149" s="258"/>
      <c r="S149" s="258"/>
      <c r="T149" s="258"/>
      <c r="U149" s="258"/>
      <c r="V149" s="258"/>
      <c r="W149" s="258"/>
      <c r="X149" s="258"/>
      <c r="Y149" s="39" t="str">
        <f>IF($C149&lt;&gt;($J149+$K149)," El Ingreso según sexo no puede ser diferente que el Total.","")</f>
        <v/>
      </c>
      <c r="Z149" s="10"/>
      <c r="AA149" s="10"/>
      <c r="AB149" s="10"/>
      <c r="AC149" s="40">
        <f>IF($C149&lt;&gt;($J149+$K149),1,0)</f>
        <v>0</v>
      </c>
      <c r="AK149" s="39"/>
      <c r="AL149" s="39"/>
      <c r="AM149" s="39"/>
      <c r="AN149" s="39"/>
    </row>
    <row r="150" spans="1:40" s="11" customFormat="1" ht="15.95" customHeight="1" x14ac:dyDescent="0.2">
      <c r="A150" s="352" t="s">
        <v>40</v>
      </c>
      <c r="B150" s="352"/>
      <c r="C150" s="212">
        <f>SUM(D150:I150)</f>
        <v>0</v>
      </c>
      <c r="D150" s="179"/>
      <c r="E150" s="179"/>
      <c r="F150" s="179"/>
      <c r="G150" s="179"/>
      <c r="H150" s="179"/>
      <c r="I150" s="179"/>
      <c r="J150" s="179"/>
      <c r="K150" s="179"/>
      <c r="L150" s="32" t="str">
        <f>$W150&amp;" "&amp;$X150&amp;""&amp;$Y150</f>
        <v xml:space="preserve"> </v>
      </c>
      <c r="M150" s="257"/>
      <c r="N150" s="257"/>
      <c r="O150" s="257"/>
      <c r="P150" s="258"/>
      <c r="Q150" s="258"/>
      <c r="R150" s="258"/>
      <c r="S150" s="258"/>
      <c r="T150" s="258"/>
      <c r="U150" s="258"/>
      <c r="V150" s="258"/>
      <c r="W150" s="258"/>
      <c r="X150" s="258"/>
      <c r="Y150" s="39" t="str">
        <f>IF($C150&lt;&gt;($J150+$K150)," El Ingreso según sexo no puede ser diferente que el Total.","")</f>
        <v/>
      </c>
      <c r="Z150" s="10"/>
      <c r="AA150" s="10"/>
      <c r="AB150" s="10"/>
      <c r="AC150" s="40">
        <f>IF($C150&lt;&gt;($J150+$K150),1,0)</f>
        <v>0</v>
      </c>
      <c r="AK150" s="39"/>
      <c r="AL150" s="39"/>
      <c r="AM150" s="39"/>
      <c r="AN150" s="39"/>
    </row>
    <row r="151" spans="1:40" s="11" customFormat="1" ht="15.95" customHeight="1" x14ac:dyDescent="0.2">
      <c r="A151" s="446" t="s">
        <v>122</v>
      </c>
      <c r="B151" s="446"/>
      <c r="C151" s="259">
        <f>SUM(D151:I151)</f>
        <v>0</v>
      </c>
      <c r="D151" s="180"/>
      <c r="E151" s="180"/>
      <c r="F151" s="180"/>
      <c r="G151" s="180"/>
      <c r="H151" s="180"/>
      <c r="I151" s="180"/>
      <c r="J151" s="180"/>
      <c r="K151" s="180"/>
      <c r="L151" s="32" t="str">
        <f>$W151&amp;" "&amp;$X151&amp;""&amp;$Y151</f>
        <v xml:space="preserve"> </v>
      </c>
      <c r="M151" s="257"/>
      <c r="N151" s="257"/>
      <c r="O151" s="257"/>
      <c r="P151" s="258"/>
      <c r="Q151" s="258"/>
      <c r="R151" s="258"/>
      <c r="S151" s="258"/>
      <c r="T151" s="258"/>
      <c r="U151" s="258"/>
      <c r="V151" s="258"/>
      <c r="W151" s="258"/>
      <c r="X151" s="258"/>
      <c r="Y151" s="39" t="str">
        <f>IF($C151&lt;&gt;($J151+$K151)," El Ingreso según sexo no puede ser diferente que el Total.","")</f>
        <v/>
      </c>
      <c r="Z151" s="10"/>
      <c r="AA151" s="10"/>
      <c r="AB151" s="10"/>
      <c r="AC151" s="40">
        <f>IF($C151&lt;&gt;($J151+$K151),1,0)</f>
        <v>0</v>
      </c>
      <c r="AK151" s="39"/>
      <c r="AL151" s="39"/>
      <c r="AM151" s="39"/>
      <c r="AN151" s="39"/>
    </row>
    <row r="152" spans="1:40" s="11" customFormat="1" x14ac:dyDescent="0.2">
      <c r="A152" s="260"/>
      <c r="M152" s="4"/>
      <c r="V152" s="10"/>
      <c r="W152" s="10"/>
      <c r="X152" s="10"/>
      <c r="Y152" s="10"/>
      <c r="Z152" s="10"/>
      <c r="AK152" s="39"/>
      <c r="AL152" s="39"/>
      <c r="AM152" s="39"/>
      <c r="AN152" s="39"/>
    </row>
    <row r="153" spans="1:40" s="11" customFormat="1" x14ac:dyDescent="0.2">
      <c r="A153" s="260"/>
      <c r="M153" s="4"/>
      <c r="V153" s="10"/>
      <c r="W153" s="10"/>
      <c r="X153" s="10"/>
      <c r="Y153" s="10"/>
      <c r="Z153" s="10"/>
      <c r="AK153" s="39"/>
      <c r="AL153" s="39"/>
      <c r="AM153" s="39"/>
      <c r="AN153" s="39"/>
    </row>
    <row r="154" spans="1:40" s="11" customFormat="1" x14ac:dyDescent="0.2">
      <c r="A154" s="260"/>
      <c r="M154" s="4"/>
      <c r="V154" s="10"/>
      <c r="W154" s="10"/>
      <c r="X154" s="10"/>
      <c r="Y154" s="10"/>
      <c r="Z154" s="10"/>
      <c r="AK154" s="39"/>
      <c r="AL154" s="39"/>
      <c r="AM154" s="39"/>
      <c r="AN154" s="39"/>
    </row>
    <row r="155" spans="1:40" s="11" customFormat="1" x14ac:dyDescent="0.2">
      <c r="A155" s="260"/>
      <c r="M155" s="4"/>
      <c r="V155" s="10"/>
      <c r="W155" s="10"/>
      <c r="X155" s="10"/>
      <c r="Y155" s="10"/>
      <c r="Z155" s="10"/>
      <c r="AK155" s="39"/>
      <c r="AL155" s="39"/>
      <c r="AM155" s="39"/>
      <c r="AN155" s="39"/>
    </row>
    <row r="156" spans="1:40" s="11" customFormat="1" x14ac:dyDescent="0.2">
      <c r="A156" s="260"/>
      <c r="M156" s="4"/>
      <c r="V156" s="10"/>
      <c r="W156" s="10"/>
      <c r="X156" s="10"/>
      <c r="Y156" s="10"/>
      <c r="Z156" s="10"/>
      <c r="AK156" s="39"/>
      <c r="AL156" s="39"/>
      <c r="AM156" s="39"/>
      <c r="AN156" s="39"/>
    </row>
    <row r="157" spans="1:40" s="11" customFormat="1" x14ac:dyDescent="0.2">
      <c r="A157" s="260"/>
      <c r="M157" s="4"/>
      <c r="V157" s="10"/>
      <c r="W157" s="10"/>
      <c r="X157" s="10"/>
      <c r="Y157" s="10"/>
      <c r="Z157" s="10"/>
      <c r="AK157" s="39"/>
      <c r="AL157" s="39"/>
      <c r="AM157" s="39"/>
      <c r="AN157" s="39"/>
    </row>
    <row r="158" spans="1:40" s="11" customFormat="1" x14ac:dyDescent="0.2">
      <c r="A158" s="260"/>
      <c r="M158" s="4"/>
      <c r="V158" s="10"/>
      <c r="W158" s="10"/>
      <c r="X158" s="10"/>
      <c r="Y158" s="10"/>
      <c r="Z158" s="10"/>
      <c r="AK158" s="39"/>
      <c r="AL158" s="39"/>
      <c r="AM158" s="39"/>
      <c r="AN158" s="39"/>
    </row>
    <row r="159" spans="1:40" s="11" customFormat="1" x14ac:dyDescent="0.2">
      <c r="A159" s="260"/>
      <c r="M159" s="4"/>
      <c r="V159" s="10"/>
      <c r="W159" s="10"/>
      <c r="X159" s="10"/>
      <c r="Y159" s="10"/>
      <c r="Z159" s="10"/>
      <c r="AK159" s="39"/>
      <c r="AL159" s="39"/>
      <c r="AM159" s="39"/>
      <c r="AN159" s="39"/>
    </row>
    <row r="160" spans="1:40" s="11" customFormat="1" x14ac:dyDescent="0.2">
      <c r="A160" s="260"/>
      <c r="M160" s="4"/>
      <c r="V160" s="10"/>
      <c r="W160" s="10"/>
      <c r="X160" s="10"/>
      <c r="Y160" s="10"/>
      <c r="Z160" s="10"/>
      <c r="AK160" s="39"/>
      <c r="AL160" s="39"/>
      <c r="AM160" s="39"/>
      <c r="AN160" s="39"/>
    </row>
    <row r="161" spans="1:40" s="11" customFormat="1" x14ac:dyDescent="0.2">
      <c r="A161" s="260"/>
      <c r="M161" s="4"/>
      <c r="V161" s="10"/>
      <c r="W161" s="10"/>
      <c r="X161" s="10"/>
      <c r="Y161" s="10"/>
      <c r="Z161" s="10"/>
      <c r="AK161" s="39"/>
      <c r="AL161" s="39"/>
      <c r="AM161" s="39"/>
      <c r="AN161" s="39"/>
    </row>
    <row r="162" spans="1:40" s="11" customFormat="1" x14ac:dyDescent="0.2">
      <c r="A162" s="260"/>
      <c r="M162" s="4"/>
      <c r="V162" s="10"/>
      <c r="W162" s="10"/>
      <c r="X162" s="10"/>
      <c r="Y162" s="10"/>
      <c r="Z162" s="10"/>
      <c r="AK162" s="39"/>
      <c r="AL162" s="39"/>
      <c r="AM162" s="39"/>
      <c r="AN162" s="39"/>
    </row>
    <row r="163" spans="1:40" s="11" customFormat="1" x14ac:dyDescent="0.2">
      <c r="A163" s="260"/>
      <c r="M163" s="4"/>
      <c r="V163" s="10"/>
      <c r="W163" s="10"/>
      <c r="X163" s="10"/>
      <c r="Y163" s="10"/>
      <c r="Z163" s="10"/>
      <c r="AK163" s="39"/>
      <c r="AL163" s="39"/>
      <c r="AM163" s="39"/>
      <c r="AN163" s="39"/>
    </row>
    <row r="164" spans="1:40" s="11" customFormat="1" x14ac:dyDescent="0.2">
      <c r="A164" s="260"/>
      <c r="M164" s="4"/>
      <c r="V164" s="10"/>
      <c r="W164" s="10"/>
      <c r="X164" s="10"/>
      <c r="Y164" s="10"/>
      <c r="Z164" s="10"/>
      <c r="AK164" s="39"/>
      <c r="AL164" s="39"/>
      <c r="AM164" s="39"/>
      <c r="AN164" s="39"/>
    </row>
    <row r="165" spans="1:40" s="11" customFormat="1" x14ac:dyDescent="0.2">
      <c r="A165" s="260"/>
      <c r="M165" s="4"/>
      <c r="V165" s="10"/>
      <c r="W165" s="10"/>
      <c r="X165" s="10"/>
      <c r="Y165" s="10"/>
      <c r="Z165" s="10"/>
      <c r="AK165" s="39"/>
      <c r="AL165" s="39"/>
      <c r="AM165" s="39"/>
      <c r="AN165" s="39"/>
    </row>
    <row r="166" spans="1:40" s="11" customFormat="1" x14ac:dyDescent="0.2">
      <c r="A166" s="260"/>
      <c r="M166" s="4"/>
      <c r="V166" s="10"/>
      <c r="W166" s="10"/>
      <c r="X166" s="10"/>
      <c r="Y166" s="10"/>
      <c r="Z166" s="10"/>
      <c r="AK166" s="39"/>
      <c r="AL166" s="39"/>
      <c r="AM166" s="39"/>
      <c r="AN166" s="39"/>
    </row>
    <row r="167" spans="1:40" s="11" customFormat="1" x14ac:dyDescent="0.2">
      <c r="A167" s="260"/>
      <c r="M167" s="4"/>
      <c r="V167" s="10"/>
      <c r="W167" s="10"/>
      <c r="X167" s="10"/>
      <c r="Y167" s="10"/>
      <c r="Z167" s="10"/>
      <c r="AK167" s="39"/>
      <c r="AL167" s="39"/>
      <c r="AM167" s="39"/>
      <c r="AN167" s="39"/>
    </row>
    <row r="168" spans="1:40" s="11" customFormat="1" x14ac:dyDescent="0.2">
      <c r="A168" s="260"/>
      <c r="M168" s="4"/>
      <c r="V168" s="10"/>
      <c r="W168" s="10"/>
      <c r="X168" s="10"/>
      <c r="Y168" s="10"/>
      <c r="Z168" s="10"/>
      <c r="AK168" s="39"/>
      <c r="AL168" s="39"/>
      <c r="AM168" s="39"/>
      <c r="AN168" s="39"/>
    </row>
    <row r="169" spans="1:40" s="11" customFormat="1" x14ac:dyDescent="0.2">
      <c r="A169" s="260"/>
      <c r="M169" s="4"/>
      <c r="V169" s="10"/>
      <c r="W169" s="10"/>
      <c r="X169" s="10"/>
      <c r="Y169" s="10"/>
      <c r="Z169" s="10"/>
      <c r="AK169" s="39"/>
      <c r="AL169" s="39"/>
      <c r="AM169" s="39"/>
      <c r="AN169" s="39"/>
    </row>
    <row r="170" spans="1:40" s="11" customFormat="1" x14ac:dyDescent="0.2">
      <c r="A170" s="260"/>
      <c r="M170" s="4"/>
      <c r="V170" s="10"/>
      <c r="W170" s="10"/>
      <c r="X170" s="10"/>
      <c r="Y170" s="10"/>
      <c r="Z170" s="10"/>
      <c r="AK170" s="39"/>
      <c r="AL170" s="39"/>
      <c r="AM170" s="39"/>
      <c r="AN170" s="39"/>
    </row>
    <row r="171" spans="1:40" s="11" customFormat="1" x14ac:dyDescent="0.2">
      <c r="A171" s="260"/>
      <c r="M171" s="4"/>
      <c r="V171" s="10"/>
      <c r="W171" s="10"/>
      <c r="X171" s="10"/>
      <c r="Y171" s="10"/>
      <c r="Z171" s="10"/>
      <c r="AK171" s="39"/>
      <c r="AL171" s="39"/>
      <c r="AM171" s="39"/>
      <c r="AN171" s="39"/>
    </row>
    <row r="172" spans="1:40" s="11" customFormat="1" x14ac:dyDescent="0.2">
      <c r="A172" s="260"/>
      <c r="M172" s="4"/>
      <c r="V172" s="10"/>
      <c r="W172" s="10"/>
      <c r="X172" s="10"/>
      <c r="Y172" s="10"/>
      <c r="Z172" s="10"/>
      <c r="AK172" s="39"/>
      <c r="AL172" s="39"/>
      <c r="AM172" s="39"/>
      <c r="AN172" s="39"/>
    </row>
    <row r="173" spans="1:40" s="11" customFormat="1" x14ac:dyDescent="0.2">
      <c r="A173" s="260"/>
      <c r="M173" s="4"/>
      <c r="V173" s="10"/>
      <c r="W173" s="10"/>
      <c r="X173" s="10"/>
      <c r="Y173" s="10"/>
      <c r="Z173" s="10"/>
      <c r="AK173" s="39"/>
      <c r="AL173" s="39"/>
      <c r="AM173" s="39"/>
      <c r="AN173" s="39"/>
    </row>
    <row r="174" spans="1:40" s="11" customFormat="1" x14ac:dyDescent="0.2">
      <c r="A174" s="260"/>
      <c r="M174" s="4"/>
      <c r="V174" s="10"/>
      <c r="W174" s="10"/>
      <c r="X174" s="10"/>
      <c r="Y174" s="10"/>
      <c r="Z174" s="10"/>
      <c r="AK174" s="39"/>
      <c r="AL174" s="39"/>
      <c r="AM174" s="39"/>
      <c r="AN174" s="39"/>
    </row>
    <row r="175" spans="1:40" s="11" customFormat="1" x14ac:dyDescent="0.2">
      <c r="A175" s="260"/>
      <c r="M175" s="4"/>
      <c r="V175" s="10"/>
      <c r="W175" s="10"/>
      <c r="X175" s="10"/>
      <c r="Y175" s="10"/>
      <c r="Z175" s="10"/>
      <c r="AK175" s="39"/>
      <c r="AL175" s="39"/>
      <c r="AM175" s="39"/>
      <c r="AN175" s="39"/>
    </row>
    <row r="176" spans="1:40" s="11" customFormat="1" x14ac:dyDescent="0.2">
      <c r="A176" s="260"/>
      <c r="M176" s="4"/>
      <c r="V176" s="10"/>
      <c r="W176" s="10"/>
      <c r="X176" s="10"/>
      <c r="Y176" s="10"/>
      <c r="Z176" s="10"/>
      <c r="AK176" s="39"/>
      <c r="AL176" s="39"/>
      <c r="AM176" s="39"/>
      <c r="AN176" s="39"/>
    </row>
    <row r="177" spans="1:40" s="11" customFormat="1" x14ac:dyDescent="0.2">
      <c r="A177" s="260"/>
      <c r="M177" s="4"/>
      <c r="V177" s="10"/>
      <c r="W177" s="10"/>
      <c r="X177" s="10"/>
      <c r="Y177" s="10"/>
      <c r="Z177" s="10"/>
      <c r="AK177" s="39"/>
      <c r="AL177" s="39"/>
      <c r="AM177" s="39"/>
      <c r="AN177" s="39"/>
    </row>
    <row r="178" spans="1:40" s="11" customFormat="1" x14ac:dyDescent="0.2">
      <c r="A178" s="260"/>
      <c r="M178" s="4"/>
      <c r="V178" s="10"/>
      <c r="W178" s="10"/>
      <c r="X178" s="10"/>
      <c r="Y178" s="10"/>
      <c r="Z178" s="10"/>
      <c r="AK178" s="39"/>
      <c r="AL178" s="39"/>
      <c r="AM178" s="39"/>
      <c r="AN178" s="39"/>
    </row>
    <row r="179" spans="1:40" s="11" customFormat="1" x14ac:dyDescent="0.2">
      <c r="A179" s="260"/>
      <c r="M179" s="4"/>
      <c r="V179" s="10"/>
      <c r="W179" s="10"/>
      <c r="X179" s="10"/>
      <c r="Y179" s="10"/>
      <c r="Z179" s="10"/>
      <c r="AK179" s="39"/>
      <c r="AL179" s="39"/>
      <c r="AM179" s="39"/>
      <c r="AN179" s="39"/>
    </row>
    <row r="180" spans="1:40" s="11" customFormat="1" x14ac:dyDescent="0.2">
      <c r="A180" s="260"/>
      <c r="M180" s="4"/>
      <c r="V180" s="10"/>
      <c r="W180" s="10"/>
      <c r="X180" s="10"/>
      <c r="Y180" s="10"/>
      <c r="Z180" s="10"/>
      <c r="AK180" s="39"/>
      <c r="AL180" s="39"/>
      <c r="AM180" s="39"/>
      <c r="AN180" s="39"/>
    </row>
    <row r="181" spans="1:40" s="11" customFormat="1" x14ac:dyDescent="0.2">
      <c r="A181" s="260"/>
      <c r="M181" s="4"/>
      <c r="V181" s="10"/>
      <c r="W181" s="10"/>
      <c r="X181" s="10"/>
      <c r="Y181" s="10"/>
      <c r="Z181" s="10"/>
      <c r="AK181" s="39"/>
      <c r="AL181" s="39"/>
      <c r="AM181" s="39"/>
      <c r="AN181" s="39"/>
    </row>
    <row r="182" spans="1:40" s="11" customFormat="1" x14ac:dyDescent="0.2">
      <c r="A182" s="260"/>
      <c r="M182" s="4"/>
      <c r="V182" s="10"/>
      <c r="W182" s="10"/>
      <c r="X182" s="10"/>
      <c r="Y182" s="10"/>
      <c r="Z182" s="10"/>
      <c r="AK182" s="39"/>
      <c r="AL182" s="39"/>
      <c r="AM182" s="39"/>
      <c r="AN182" s="39"/>
    </row>
    <row r="183" spans="1:40" s="11" customFormat="1" x14ac:dyDescent="0.2">
      <c r="A183" s="260"/>
      <c r="M183" s="4"/>
      <c r="V183" s="10"/>
      <c r="W183" s="10"/>
      <c r="X183" s="10"/>
      <c r="Y183" s="10"/>
      <c r="Z183" s="10"/>
      <c r="AK183" s="39"/>
      <c r="AL183" s="39"/>
      <c r="AM183" s="39"/>
      <c r="AN183" s="39"/>
    </row>
    <row r="184" spans="1:40" s="11" customFormat="1" x14ac:dyDescent="0.2">
      <c r="A184" s="260"/>
      <c r="M184" s="4"/>
      <c r="V184" s="10"/>
      <c r="W184" s="10"/>
      <c r="X184" s="10"/>
      <c r="Y184" s="10"/>
      <c r="Z184" s="10"/>
      <c r="AK184" s="39"/>
      <c r="AL184" s="39"/>
      <c r="AM184" s="39"/>
      <c r="AN184" s="39"/>
    </row>
    <row r="185" spans="1:40" s="11" customFormat="1" x14ac:dyDescent="0.2">
      <c r="A185" s="260"/>
      <c r="M185" s="4"/>
      <c r="V185" s="10"/>
      <c r="W185" s="10"/>
      <c r="X185" s="10"/>
      <c r="Y185" s="10"/>
      <c r="Z185" s="10"/>
      <c r="AK185" s="39"/>
      <c r="AL185" s="39"/>
      <c r="AM185" s="39"/>
      <c r="AN185" s="39"/>
    </row>
    <row r="186" spans="1:40" s="11" customFormat="1" x14ac:dyDescent="0.2">
      <c r="A186" s="260"/>
      <c r="M186" s="4"/>
      <c r="V186" s="10"/>
      <c r="W186" s="10"/>
      <c r="X186" s="10"/>
      <c r="Y186" s="10"/>
      <c r="Z186" s="10"/>
      <c r="AK186" s="39"/>
      <c r="AL186" s="39"/>
      <c r="AM186" s="39"/>
      <c r="AN186" s="39"/>
    </row>
    <row r="187" spans="1:40" s="11" customFormat="1" x14ac:dyDescent="0.2">
      <c r="A187" s="260"/>
      <c r="M187" s="4"/>
      <c r="V187" s="10"/>
      <c r="W187" s="10"/>
      <c r="X187" s="10"/>
      <c r="Y187" s="10"/>
      <c r="Z187" s="10"/>
      <c r="AK187" s="39"/>
      <c r="AL187" s="39"/>
      <c r="AM187" s="39"/>
      <c r="AN187" s="39"/>
    </row>
    <row r="188" spans="1:40" s="11" customFormat="1" x14ac:dyDescent="0.2">
      <c r="A188" s="260"/>
      <c r="M188" s="4"/>
      <c r="V188" s="10"/>
      <c r="W188" s="10"/>
      <c r="X188" s="10"/>
      <c r="Y188" s="10"/>
      <c r="Z188" s="10"/>
      <c r="AK188" s="39"/>
      <c r="AL188" s="39"/>
      <c r="AM188" s="39"/>
      <c r="AN188" s="39"/>
    </row>
    <row r="189" spans="1:40" s="11" customFormat="1" x14ac:dyDescent="0.2">
      <c r="A189" s="260"/>
      <c r="M189" s="4"/>
      <c r="V189" s="10"/>
      <c r="W189" s="10"/>
      <c r="X189" s="10"/>
      <c r="Y189" s="10"/>
      <c r="Z189" s="10"/>
      <c r="AK189" s="39"/>
      <c r="AL189" s="39"/>
      <c r="AM189" s="39"/>
      <c r="AN189" s="39"/>
    </row>
    <row r="190" spans="1:40" s="11" customFormat="1" x14ac:dyDescent="0.2">
      <c r="A190" s="260"/>
      <c r="M190" s="4"/>
      <c r="V190" s="10"/>
      <c r="W190" s="10"/>
      <c r="X190" s="10"/>
      <c r="Y190" s="10"/>
      <c r="Z190" s="10"/>
      <c r="AK190" s="39"/>
      <c r="AL190" s="39"/>
      <c r="AM190" s="39"/>
      <c r="AN190" s="39"/>
    </row>
    <row r="191" spans="1:40" s="11" customFormat="1" x14ac:dyDescent="0.2">
      <c r="A191" s="260"/>
      <c r="M191" s="4"/>
      <c r="V191" s="10"/>
      <c r="W191" s="10"/>
      <c r="X191" s="10"/>
      <c r="Y191" s="10"/>
      <c r="Z191" s="10"/>
      <c r="AK191" s="39"/>
      <c r="AL191" s="39"/>
      <c r="AM191" s="39"/>
      <c r="AN191" s="39"/>
    </row>
    <row r="192" spans="1:40" s="11" customFormat="1" x14ac:dyDescent="0.2">
      <c r="A192" s="260"/>
      <c r="M192" s="4"/>
      <c r="V192" s="10"/>
      <c r="W192" s="10"/>
      <c r="X192" s="10"/>
      <c r="Y192" s="10"/>
      <c r="Z192" s="10"/>
      <c r="AK192" s="39"/>
      <c r="AL192" s="39"/>
      <c r="AM192" s="39"/>
      <c r="AN192" s="39"/>
    </row>
    <row r="193" spans="1:40" s="11" customFormat="1" x14ac:dyDescent="0.2">
      <c r="A193" s="260"/>
      <c r="M193" s="4"/>
      <c r="V193" s="10"/>
      <c r="W193" s="10"/>
      <c r="X193" s="10"/>
      <c r="Y193" s="10"/>
      <c r="Z193" s="10"/>
      <c r="AK193" s="39"/>
      <c r="AL193" s="39"/>
      <c r="AM193" s="39"/>
      <c r="AN193" s="39"/>
    </row>
    <row r="194" spans="1:40" s="11" customFormat="1" x14ac:dyDescent="0.2">
      <c r="A194" s="260"/>
      <c r="M194" s="4"/>
      <c r="V194" s="10"/>
      <c r="W194" s="10"/>
      <c r="X194" s="10"/>
      <c r="Y194" s="10"/>
      <c r="Z194" s="10"/>
      <c r="AK194" s="39"/>
      <c r="AL194" s="39"/>
      <c r="AM194" s="39"/>
      <c r="AN194" s="39"/>
    </row>
    <row r="195" spans="1:40" s="11" customFormat="1" x14ac:dyDescent="0.2">
      <c r="A195" s="260"/>
      <c r="M195" s="4"/>
      <c r="V195" s="10"/>
      <c r="W195" s="10"/>
      <c r="X195" s="10"/>
      <c r="Y195" s="10"/>
      <c r="Z195" s="10"/>
      <c r="AK195" s="39"/>
      <c r="AL195" s="39"/>
      <c r="AM195" s="39"/>
      <c r="AN195" s="39"/>
    </row>
    <row r="196" spans="1:40" s="11" customFormat="1" x14ac:dyDescent="0.2">
      <c r="A196" s="260"/>
      <c r="M196" s="4"/>
      <c r="V196" s="10"/>
      <c r="W196" s="10"/>
      <c r="X196" s="10"/>
      <c r="Y196" s="10"/>
      <c r="Z196" s="10"/>
      <c r="AK196" s="39"/>
      <c r="AL196" s="39"/>
      <c r="AM196" s="39"/>
      <c r="AN196" s="39"/>
    </row>
    <row r="197" spans="1:40" s="11" customFormat="1" x14ac:dyDescent="0.2">
      <c r="A197" s="260"/>
      <c r="M197" s="4"/>
      <c r="V197" s="10"/>
      <c r="W197" s="10"/>
      <c r="X197" s="10"/>
      <c r="Y197" s="10"/>
      <c r="Z197" s="10"/>
      <c r="AK197" s="39"/>
      <c r="AL197" s="39"/>
      <c r="AM197" s="39"/>
      <c r="AN197" s="39"/>
    </row>
    <row r="198" spans="1:40" s="11" customFormat="1" x14ac:dyDescent="0.2">
      <c r="A198" s="260"/>
      <c r="M198" s="4"/>
      <c r="V198" s="10"/>
      <c r="W198" s="10"/>
      <c r="X198" s="10"/>
      <c r="Y198" s="10"/>
      <c r="Z198" s="10"/>
      <c r="AK198" s="39"/>
      <c r="AL198" s="39"/>
      <c r="AM198" s="39"/>
      <c r="AN198" s="39"/>
    </row>
    <row r="199" spans="1:40" s="11" customFormat="1" x14ac:dyDescent="0.2">
      <c r="A199" s="260"/>
      <c r="M199" s="4"/>
      <c r="V199" s="10"/>
      <c r="W199" s="10"/>
      <c r="X199" s="10"/>
      <c r="Y199" s="10"/>
      <c r="Z199" s="10"/>
      <c r="AK199" s="39"/>
      <c r="AL199" s="39"/>
      <c r="AM199" s="39"/>
      <c r="AN199" s="39"/>
    </row>
    <row r="200" spans="1:40" s="11" customFormat="1" x14ac:dyDescent="0.2">
      <c r="A200" s="260"/>
      <c r="M200" s="4"/>
      <c r="V200" s="10"/>
      <c r="W200" s="10"/>
      <c r="X200" s="10"/>
      <c r="Y200" s="10"/>
      <c r="Z200" s="10"/>
      <c r="AK200" s="39"/>
      <c r="AL200" s="39"/>
      <c r="AM200" s="39"/>
      <c r="AN200" s="39"/>
    </row>
    <row r="201" spans="1:40" s="11" customFormat="1" x14ac:dyDescent="0.2">
      <c r="A201" s="260"/>
      <c r="M201" s="4"/>
      <c r="V201" s="10"/>
      <c r="W201" s="10"/>
      <c r="X201" s="10"/>
      <c r="Y201" s="10"/>
      <c r="Z201" s="10"/>
      <c r="AK201" s="39"/>
      <c r="AL201" s="39"/>
      <c r="AM201" s="39"/>
      <c r="AN201" s="39"/>
    </row>
    <row r="202" spans="1:40" s="11" customFormat="1" x14ac:dyDescent="0.2">
      <c r="A202" s="260"/>
      <c r="M202" s="4"/>
      <c r="V202" s="10"/>
      <c r="W202" s="10"/>
      <c r="X202" s="10"/>
      <c r="Y202" s="10"/>
      <c r="Z202" s="10"/>
      <c r="AK202" s="39"/>
      <c r="AL202" s="39"/>
      <c r="AM202" s="39"/>
      <c r="AN202" s="39"/>
    </row>
    <row r="203" spans="1:40" s="11" customFormat="1" x14ac:dyDescent="0.2">
      <c r="A203" s="261">
        <f>SUM(A10:U134)</f>
        <v>285</v>
      </c>
      <c r="M203" s="4"/>
      <c r="V203" s="10"/>
      <c r="W203" s="10"/>
      <c r="X203" s="10"/>
      <c r="Y203" s="10"/>
      <c r="Z203" s="10"/>
      <c r="AK203" s="39"/>
      <c r="AL203" s="39"/>
      <c r="AM203" s="39"/>
      <c r="AN203" s="39"/>
    </row>
    <row r="204" spans="1:40" s="40" customFormat="1" x14ac:dyDescent="0.2">
      <c r="A204" s="262"/>
      <c r="M204" s="263"/>
      <c r="AD204" s="264">
        <f>SUM(AD1:AI203)</f>
        <v>0</v>
      </c>
    </row>
    <row r="205" spans="1:40" s="11" customFormat="1" x14ac:dyDescent="0.2">
      <c r="A205" s="260"/>
      <c r="M205" s="4"/>
      <c r="V205" s="10"/>
      <c r="W205" s="10"/>
      <c r="X205" s="10"/>
      <c r="Y205" s="10"/>
      <c r="Z205" s="10"/>
      <c r="AK205" s="39"/>
      <c r="AL205" s="39"/>
      <c r="AM205" s="39"/>
      <c r="AN205" s="39"/>
    </row>
    <row r="206" spans="1:40" s="11" customFormat="1" x14ac:dyDescent="0.2">
      <c r="A206" s="260"/>
      <c r="M206" s="4"/>
      <c r="V206" s="10"/>
      <c r="W206" s="10"/>
      <c r="X206" s="10"/>
      <c r="Y206" s="10"/>
      <c r="Z206" s="10"/>
      <c r="AK206" s="39"/>
      <c r="AL206" s="39"/>
      <c r="AM206" s="39"/>
      <c r="AN206" s="39"/>
    </row>
    <row r="207" spans="1:40" s="11" customFormat="1" x14ac:dyDescent="0.2">
      <c r="A207" s="260"/>
      <c r="M207" s="4"/>
      <c r="V207" s="10"/>
      <c r="W207" s="10"/>
      <c r="X207" s="10"/>
      <c r="Y207" s="10"/>
      <c r="Z207" s="10"/>
      <c r="AK207" s="39"/>
      <c r="AL207" s="39"/>
      <c r="AM207" s="39"/>
      <c r="AN207" s="39"/>
    </row>
    <row r="208" spans="1:40" s="11" customFormat="1" x14ac:dyDescent="0.2">
      <c r="A208" s="260"/>
      <c r="M208" s="4"/>
      <c r="V208" s="10"/>
      <c r="W208" s="10"/>
      <c r="X208" s="10"/>
      <c r="Y208" s="10"/>
      <c r="Z208" s="10"/>
      <c r="AK208" s="39"/>
      <c r="AL208" s="39"/>
      <c r="AM208" s="39"/>
      <c r="AN208" s="39"/>
    </row>
    <row r="209" spans="1:40" s="11" customFormat="1" x14ac:dyDescent="0.2">
      <c r="A209" s="260"/>
      <c r="M209" s="4"/>
      <c r="V209" s="10"/>
      <c r="W209" s="10"/>
      <c r="X209" s="10"/>
      <c r="Y209" s="10"/>
      <c r="Z209" s="10"/>
      <c r="AK209" s="39"/>
      <c r="AL209" s="39"/>
      <c r="AM209" s="39"/>
      <c r="AN209" s="39"/>
    </row>
    <row r="210" spans="1:40" s="11" customFormat="1" x14ac:dyDescent="0.2">
      <c r="A210" s="260"/>
      <c r="M210" s="4"/>
      <c r="V210" s="10"/>
      <c r="W210" s="10"/>
      <c r="X210" s="10"/>
      <c r="Y210" s="10"/>
      <c r="Z210" s="10"/>
      <c r="AK210" s="39"/>
      <c r="AL210" s="39"/>
      <c r="AM210" s="39"/>
      <c r="AN210" s="39"/>
    </row>
    <row r="211" spans="1:40" s="11" customFormat="1" x14ac:dyDescent="0.2">
      <c r="A211" s="260"/>
      <c r="M211" s="4"/>
      <c r="V211" s="10"/>
      <c r="W211" s="10"/>
      <c r="X211" s="10"/>
      <c r="Y211" s="10"/>
      <c r="Z211" s="10"/>
      <c r="AK211" s="39"/>
      <c r="AL211" s="39"/>
      <c r="AM211" s="39"/>
      <c r="AN211" s="39"/>
    </row>
    <row r="212" spans="1:40" s="11" customFormat="1" x14ac:dyDescent="0.2">
      <c r="A212" s="260"/>
      <c r="M212" s="4"/>
      <c r="V212" s="10"/>
      <c r="W212" s="10"/>
      <c r="X212" s="10"/>
      <c r="Y212" s="10"/>
      <c r="Z212" s="10"/>
      <c r="AK212" s="39"/>
      <c r="AL212" s="39"/>
      <c r="AM212" s="39"/>
      <c r="AN212" s="39"/>
    </row>
    <row r="213" spans="1:40" s="11" customFormat="1" x14ac:dyDescent="0.2">
      <c r="A213" s="260"/>
      <c r="M213" s="4"/>
      <c r="V213" s="10"/>
      <c r="W213" s="10"/>
      <c r="X213" s="10"/>
      <c r="Y213" s="10"/>
      <c r="Z213" s="10"/>
      <c r="AK213" s="39"/>
      <c r="AL213" s="39"/>
      <c r="AM213" s="39"/>
      <c r="AN213" s="39"/>
    </row>
    <row r="214" spans="1:40" s="11" customFormat="1" x14ac:dyDescent="0.2">
      <c r="A214" s="260"/>
      <c r="M214" s="4"/>
      <c r="V214" s="10"/>
      <c r="W214" s="10"/>
      <c r="X214" s="10"/>
      <c r="Y214" s="10"/>
      <c r="Z214" s="10"/>
      <c r="AK214" s="39"/>
      <c r="AL214" s="39"/>
      <c r="AM214" s="39"/>
      <c r="AN214" s="39"/>
    </row>
    <row r="215" spans="1:40" s="11" customFormat="1" x14ac:dyDescent="0.2">
      <c r="A215" s="260"/>
      <c r="M215" s="4"/>
      <c r="V215" s="10"/>
      <c r="W215" s="10"/>
      <c r="X215" s="10"/>
      <c r="Y215" s="10"/>
      <c r="Z215" s="10"/>
      <c r="AK215" s="39"/>
      <c r="AL215" s="39"/>
      <c r="AM215" s="39"/>
      <c r="AN215" s="39"/>
    </row>
    <row r="216" spans="1:40" s="11" customFormat="1" x14ac:dyDescent="0.2">
      <c r="A216" s="260"/>
      <c r="M216" s="4"/>
      <c r="V216" s="10"/>
      <c r="W216" s="10"/>
      <c r="X216" s="10"/>
      <c r="Y216" s="10"/>
      <c r="Z216" s="10"/>
      <c r="AK216" s="39"/>
      <c r="AL216" s="39"/>
      <c r="AM216" s="39"/>
      <c r="AN216" s="39"/>
    </row>
  </sheetData>
  <mergeCells count="169">
    <mergeCell ref="A6:U6"/>
    <mergeCell ref="A8:B9"/>
    <mergeCell ref="C8:C9"/>
    <mergeCell ref="D8:H8"/>
    <mergeCell ref="K8:L8"/>
    <mergeCell ref="M8:M9"/>
    <mergeCell ref="K17:L17"/>
    <mergeCell ref="M17:M18"/>
    <mergeCell ref="A19:B19"/>
    <mergeCell ref="A10:B10"/>
    <mergeCell ref="A11:B11"/>
    <mergeCell ref="A12:B12"/>
    <mergeCell ref="A13:B13"/>
    <mergeCell ref="A14:B14"/>
    <mergeCell ref="A15:B15"/>
    <mergeCell ref="A21:A25"/>
    <mergeCell ref="A26:A27"/>
    <mergeCell ref="A28:B28"/>
    <mergeCell ref="A33:B33"/>
    <mergeCell ref="A34:B34"/>
    <mergeCell ref="A36:B36"/>
    <mergeCell ref="A17:B18"/>
    <mergeCell ref="C17:C18"/>
    <mergeCell ref="D17:H17"/>
    <mergeCell ref="P41:Q41"/>
    <mergeCell ref="R41:S41"/>
    <mergeCell ref="A43:B43"/>
    <mergeCell ref="A44:A46"/>
    <mergeCell ref="A48:B50"/>
    <mergeCell ref="C48:E49"/>
    <mergeCell ref="F48:S48"/>
    <mergeCell ref="A37:B37"/>
    <mergeCell ref="A38:B38"/>
    <mergeCell ref="A40:B42"/>
    <mergeCell ref="C40:E41"/>
    <mergeCell ref="F40:S40"/>
    <mergeCell ref="F41:G41"/>
    <mergeCell ref="H41:I41"/>
    <mergeCell ref="J41:K41"/>
    <mergeCell ref="L41:M41"/>
    <mergeCell ref="N41:O41"/>
    <mergeCell ref="T48:T50"/>
    <mergeCell ref="U48:U50"/>
    <mergeCell ref="F49:G49"/>
    <mergeCell ref="H49:I49"/>
    <mergeCell ref="J49:K49"/>
    <mergeCell ref="L49:M49"/>
    <mergeCell ref="N49:O49"/>
    <mergeCell ref="P49:Q49"/>
    <mergeCell ref="R49:S49"/>
    <mergeCell ref="C62:C63"/>
    <mergeCell ref="D62:D63"/>
    <mergeCell ref="E62:E63"/>
    <mergeCell ref="A51:A53"/>
    <mergeCell ref="A55:B57"/>
    <mergeCell ref="C55:C57"/>
    <mergeCell ref="D55:I55"/>
    <mergeCell ref="J55:J57"/>
    <mergeCell ref="K55:K57"/>
    <mergeCell ref="D56:E56"/>
    <mergeCell ref="F56:G56"/>
    <mergeCell ref="H56:I56"/>
    <mergeCell ref="A64:B64"/>
    <mergeCell ref="A65:B65"/>
    <mergeCell ref="A66:B66"/>
    <mergeCell ref="A67:B67"/>
    <mergeCell ref="A68:B68"/>
    <mergeCell ref="A69:B69"/>
    <mergeCell ref="A58:A59"/>
    <mergeCell ref="A60:B60"/>
    <mergeCell ref="A62:B63"/>
    <mergeCell ref="M75:N75"/>
    <mergeCell ref="O75:P75"/>
    <mergeCell ref="Q75:R75"/>
    <mergeCell ref="A70:B70"/>
    <mergeCell ref="A71:B71"/>
    <mergeCell ref="A72:B72"/>
    <mergeCell ref="A73:B73"/>
    <mergeCell ref="A75:C76"/>
    <mergeCell ref="D75:F75"/>
    <mergeCell ref="A78:C78"/>
    <mergeCell ref="A79:A80"/>
    <mergeCell ref="B79:C79"/>
    <mergeCell ref="B80:C80"/>
    <mergeCell ref="A81:C81"/>
    <mergeCell ref="A82:C82"/>
    <mergeCell ref="G75:H75"/>
    <mergeCell ref="I75:J75"/>
    <mergeCell ref="K75:L75"/>
    <mergeCell ref="A83:C83"/>
    <mergeCell ref="A84:C84"/>
    <mergeCell ref="A85:C85"/>
    <mergeCell ref="A86:C86"/>
    <mergeCell ref="A87:C87"/>
    <mergeCell ref="A88:A90"/>
    <mergeCell ref="B88:C88"/>
    <mergeCell ref="B89:C89"/>
    <mergeCell ref="B90:C90"/>
    <mergeCell ref="A96:C96"/>
    <mergeCell ref="A97:C97"/>
    <mergeCell ref="A98:C98"/>
    <mergeCell ref="A99:C99"/>
    <mergeCell ref="A100:C100"/>
    <mergeCell ref="A101:C101"/>
    <mergeCell ref="A91:A93"/>
    <mergeCell ref="B91:C91"/>
    <mergeCell ref="B92:C92"/>
    <mergeCell ref="B93:C93"/>
    <mergeCell ref="A94:C94"/>
    <mergeCell ref="A95:C95"/>
    <mergeCell ref="M104:N104"/>
    <mergeCell ref="O104:P104"/>
    <mergeCell ref="Q104:R104"/>
    <mergeCell ref="S104:S105"/>
    <mergeCell ref="A106:C106"/>
    <mergeCell ref="D106:S106"/>
    <mergeCell ref="A102:C102"/>
    <mergeCell ref="A104:C105"/>
    <mergeCell ref="D104:F104"/>
    <mergeCell ref="G104:H104"/>
    <mergeCell ref="I104:J104"/>
    <mergeCell ref="K104:L104"/>
    <mergeCell ref="A112:C112"/>
    <mergeCell ref="A113:C113"/>
    <mergeCell ref="A114:C114"/>
    <mergeCell ref="A115:C115"/>
    <mergeCell ref="A116:A118"/>
    <mergeCell ref="B116:C116"/>
    <mergeCell ref="B117:C117"/>
    <mergeCell ref="B118:C118"/>
    <mergeCell ref="A107:A108"/>
    <mergeCell ref="B107:C107"/>
    <mergeCell ref="B108:C108"/>
    <mergeCell ref="A109:C109"/>
    <mergeCell ref="A110:C110"/>
    <mergeCell ref="A111:C111"/>
    <mergeCell ref="A124:C124"/>
    <mergeCell ref="A125:C125"/>
    <mergeCell ref="A126:C126"/>
    <mergeCell ref="A127:C127"/>
    <mergeCell ref="A128:C128"/>
    <mergeCell ref="A129:C129"/>
    <mergeCell ref="A119:A121"/>
    <mergeCell ref="B119:C119"/>
    <mergeCell ref="B120:C120"/>
    <mergeCell ref="B121:C121"/>
    <mergeCell ref="A122:C122"/>
    <mergeCell ref="A123:C123"/>
    <mergeCell ref="A138:B138"/>
    <mergeCell ref="A139:B139"/>
    <mergeCell ref="A140:B140"/>
    <mergeCell ref="A141:B141"/>
    <mergeCell ref="A142:B142"/>
    <mergeCell ref="A143:B143"/>
    <mergeCell ref="A130:C130"/>
    <mergeCell ref="A132:B132"/>
    <mergeCell ref="A133:B133"/>
    <mergeCell ref="A134:B134"/>
    <mergeCell ref="A135:B135"/>
    <mergeCell ref="A137:B137"/>
    <mergeCell ref="A149:B149"/>
    <mergeCell ref="A150:B150"/>
    <mergeCell ref="A151:B151"/>
    <mergeCell ref="A144:B144"/>
    <mergeCell ref="A145:B145"/>
    <mergeCell ref="A147:B148"/>
    <mergeCell ref="C147:C148"/>
    <mergeCell ref="D147:I147"/>
    <mergeCell ref="J147:K14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16"/>
  <sheetViews>
    <sheetView topLeftCell="A4" workbookViewId="0">
      <selection sqref="A1:XFD1048576"/>
    </sheetView>
  </sheetViews>
  <sheetFormatPr baseColWidth="10" defaultRowHeight="15" x14ac:dyDescent="0.2"/>
  <cols>
    <col min="1" max="1" width="22.7109375" style="260" customWidth="1"/>
    <col min="2" max="2" width="22.7109375" style="11" customWidth="1"/>
    <col min="3" max="12" width="10.28515625" style="11" customWidth="1"/>
    <col min="13" max="13" width="10.28515625" style="4" customWidth="1"/>
    <col min="14" max="20" width="10.28515625" style="11" customWidth="1"/>
    <col min="21" max="21" width="10.28515625" style="265" customWidth="1"/>
    <col min="22" max="22" width="10.28515625" style="266" customWidth="1"/>
    <col min="23" max="23" width="12.140625" style="266" customWidth="1"/>
    <col min="24" max="26" width="12.140625" style="266" hidden="1" customWidth="1"/>
    <col min="27" max="36" width="12.140625" style="265" hidden="1" customWidth="1"/>
    <col min="37" max="40" width="12.140625" style="267" hidden="1" customWidth="1"/>
    <col min="41" max="42" width="12.140625" style="265" hidden="1" customWidth="1"/>
    <col min="43" max="93" width="12.140625" style="265" customWidth="1"/>
    <col min="94" max="256" width="11.42578125" style="265"/>
    <col min="257" max="258" width="22.7109375" style="265" customWidth="1"/>
    <col min="259" max="278" width="10.28515625" style="265" customWidth="1"/>
    <col min="279" max="279" width="12.140625" style="265" customWidth="1"/>
    <col min="280" max="298" width="0" style="265" hidden="1" customWidth="1"/>
    <col min="299" max="349" width="12.140625" style="265" customWidth="1"/>
    <col min="350" max="512" width="11.42578125" style="265"/>
    <col min="513" max="514" width="22.7109375" style="265" customWidth="1"/>
    <col min="515" max="534" width="10.28515625" style="265" customWidth="1"/>
    <col min="535" max="535" width="12.140625" style="265" customWidth="1"/>
    <col min="536" max="554" width="0" style="265" hidden="1" customWidth="1"/>
    <col min="555" max="605" width="12.140625" style="265" customWidth="1"/>
    <col min="606" max="768" width="11.42578125" style="265"/>
    <col min="769" max="770" width="22.7109375" style="265" customWidth="1"/>
    <col min="771" max="790" width="10.28515625" style="265" customWidth="1"/>
    <col min="791" max="791" width="12.140625" style="265" customWidth="1"/>
    <col min="792" max="810" width="0" style="265" hidden="1" customWidth="1"/>
    <col min="811" max="861" width="12.140625" style="265" customWidth="1"/>
    <col min="862" max="1024" width="11.42578125" style="265"/>
    <col min="1025" max="1026" width="22.7109375" style="265" customWidth="1"/>
    <col min="1027" max="1046" width="10.28515625" style="265" customWidth="1"/>
    <col min="1047" max="1047" width="12.140625" style="265" customWidth="1"/>
    <col min="1048" max="1066" width="0" style="265" hidden="1" customWidth="1"/>
    <col min="1067" max="1117" width="12.140625" style="265" customWidth="1"/>
    <col min="1118" max="1280" width="11.42578125" style="265"/>
    <col min="1281" max="1282" width="22.7109375" style="265" customWidth="1"/>
    <col min="1283" max="1302" width="10.28515625" style="265" customWidth="1"/>
    <col min="1303" max="1303" width="12.140625" style="265" customWidth="1"/>
    <col min="1304" max="1322" width="0" style="265" hidden="1" customWidth="1"/>
    <col min="1323" max="1373" width="12.140625" style="265" customWidth="1"/>
    <col min="1374" max="1536" width="11.42578125" style="265"/>
    <col min="1537" max="1538" width="22.7109375" style="265" customWidth="1"/>
    <col min="1539" max="1558" width="10.28515625" style="265" customWidth="1"/>
    <col min="1559" max="1559" width="12.140625" style="265" customWidth="1"/>
    <col min="1560" max="1578" width="0" style="265" hidden="1" customWidth="1"/>
    <col min="1579" max="1629" width="12.140625" style="265" customWidth="1"/>
    <col min="1630" max="1792" width="11.42578125" style="265"/>
    <col min="1793" max="1794" width="22.7109375" style="265" customWidth="1"/>
    <col min="1795" max="1814" width="10.28515625" style="265" customWidth="1"/>
    <col min="1815" max="1815" width="12.140625" style="265" customWidth="1"/>
    <col min="1816" max="1834" width="0" style="265" hidden="1" customWidth="1"/>
    <col min="1835" max="1885" width="12.140625" style="265" customWidth="1"/>
    <col min="1886" max="2048" width="11.42578125" style="265"/>
    <col min="2049" max="2050" width="22.7109375" style="265" customWidth="1"/>
    <col min="2051" max="2070" width="10.28515625" style="265" customWidth="1"/>
    <col min="2071" max="2071" width="12.140625" style="265" customWidth="1"/>
    <col min="2072" max="2090" width="0" style="265" hidden="1" customWidth="1"/>
    <col min="2091" max="2141" width="12.140625" style="265" customWidth="1"/>
    <col min="2142" max="2304" width="11.42578125" style="265"/>
    <col min="2305" max="2306" width="22.7109375" style="265" customWidth="1"/>
    <col min="2307" max="2326" width="10.28515625" style="265" customWidth="1"/>
    <col min="2327" max="2327" width="12.140625" style="265" customWidth="1"/>
    <col min="2328" max="2346" width="0" style="265" hidden="1" customWidth="1"/>
    <col min="2347" max="2397" width="12.140625" style="265" customWidth="1"/>
    <col min="2398" max="2560" width="11.42578125" style="265"/>
    <col min="2561" max="2562" width="22.7109375" style="265" customWidth="1"/>
    <col min="2563" max="2582" width="10.28515625" style="265" customWidth="1"/>
    <col min="2583" max="2583" width="12.140625" style="265" customWidth="1"/>
    <col min="2584" max="2602" width="0" style="265" hidden="1" customWidth="1"/>
    <col min="2603" max="2653" width="12.140625" style="265" customWidth="1"/>
    <col min="2654" max="2816" width="11.42578125" style="265"/>
    <col min="2817" max="2818" width="22.7109375" style="265" customWidth="1"/>
    <col min="2819" max="2838" width="10.28515625" style="265" customWidth="1"/>
    <col min="2839" max="2839" width="12.140625" style="265" customWidth="1"/>
    <col min="2840" max="2858" width="0" style="265" hidden="1" customWidth="1"/>
    <col min="2859" max="2909" width="12.140625" style="265" customWidth="1"/>
    <col min="2910" max="3072" width="11.42578125" style="265"/>
    <col min="3073" max="3074" width="22.7109375" style="265" customWidth="1"/>
    <col min="3075" max="3094" width="10.28515625" style="265" customWidth="1"/>
    <col min="3095" max="3095" width="12.140625" style="265" customWidth="1"/>
    <col min="3096" max="3114" width="0" style="265" hidden="1" customWidth="1"/>
    <col min="3115" max="3165" width="12.140625" style="265" customWidth="1"/>
    <col min="3166" max="3328" width="11.42578125" style="265"/>
    <col min="3329" max="3330" width="22.7109375" style="265" customWidth="1"/>
    <col min="3331" max="3350" width="10.28515625" style="265" customWidth="1"/>
    <col min="3351" max="3351" width="12.140625" style="265" customWidth="1"/>
    <col min="3352" max="3370" width="0" style="265" hidden="1" customWidth="1"/>
    <col min="3371" max="3421" width="12.140625" style="265" customWidth="1"/>
    <col min="3422" max="3584" width="11.42578125" style="265"/>
    <col min="3585" max="3586" width="22.7109375" style="265" customWidth="1"/>
    <col min="3587" max="3606" width="10.28515625" style="265" customWidth="1"/>
    <col min="3607" max="3607" width="12.140625" style="265" customWidth="1"/>
    <col min="3608" max="3626" width="0" style="265" hidden="1" customWidth="1"/>
    <col min="3627" max="3677" width="12.140625" style="265" customWidth="1"/>
    <col min="3678" max="3840" width="11.42578125" style="265"/>
    <col min="3841" max="3842" width="22.7109375" style="265" customWidth="1"/>
    <col min="3843" max="3862" width="10.28515625" style="265" customWidth="1"/>
    <col min="3863" max="3863" width="12.140625" style="265" customWidth="1"/>
    <col min="3864" max="3882" width="0" style="265" hidden="1" customWidth="1"/>
    <col min="3883" max="3933" width="12.140625" style="265" customWidth="1"/>
    <col min="3934" max="4096" width="11.42578125" style="265"/>
    <col min="4097" max="4098" width="22.7109375" style="265" customWidth="1"/>
    <col min="4099" max="4118" width="10.28515625" style="265" customWidth="1"/>
    <col min="4119" max="4119" width="12.140625" style="265" customWidth="1"/>
    <col min="4120" max="4138" width="0" style="265" hidden="1" customWidth="1"/>
    <col min="4139" max="4189" width="12.140625" style="265" customWidth="1"/>
    <col min="4190" max="4352" width="11.42578125" style="265"/>
    <col min="4353" max="4354" width="22.7109375" style="265" customWidth="1"/>
    <col min="4355" max="4374" width="10.28515625" style="265" customWidth="1"/>
    <col min="4375" max="4375" width="12.140625" style="265" customWidth="1"/>
    <col min="4376" max="4394" width="0" style="265" hidden="1" customWidth="1"/>
    <col min="4395" max="4445" width="12.140625" style="265" customWidth="1"/>
    <col min="4446" max="4608" width="11.42578125" style="265"/>
    <col min="4609" max="4610" width="22.7109375" style="265" customWidth="1"/>
    <col min="4611" max="4630" width="10.28515625" style="265" customWidth="1"/>
    <col min="4631" max="4631" width="12.140625" style="265" customWidth="1"/>
    <col min="4632" max="4650" width="0" style="265" hidden="1" customWidth="1"/>
    <col min="4651" max="4701" width="12.140625" style="265" customWidth="1"/>
    <col min="4702" max="4864" width="11.42578125" style="265"/>
    <col min="4865" max="4866" width="22.7109375" style="265" customWidth="1"/>
    <col min="4867" max="4886" width="10.28515625" style="265" customWidth="1"/>
    <col min="4887" max="4887" width="12.140625" style="265" customWidth="1"/>
    <col min="4888" max="4906" width="0" style="265" hidden="1" customWidth="1"/>
    <col min="4907" max="4957" width="12.140625" style="265" customWidth="1"/>
    <col min="4958" max="5120" width="11.42578125" style="265"/>
    <col min="5121" max="5122" width="22.7109375" style="265" customWidth="1"/>
    <col min="5123" max="5142" width="10.28515625" style="265" customWidth="1"/>
    <col min="5143" max="5143" width="12.140625" style="265" customWidth="1"/>
    <col min="5144" max="5162" width="0" style="265" hidden="1" customWidth="1"/>
    <col min="5163" max="5213" width="12.140625" style="265" customWidth="1"/>
    <col min="5214" max="5376" width="11.42578125" style="265"/>
    <col min="5377" max="5378" width="22.7109375" style="265" customWidth="1"/>
    <col min="5379" max="5398" width="10.28515625" style="265" customWidth="1"/>
    <col min="5399" max="5399" width="12.140625" style="265" customWidth="1"/>
    <col min="5400" max="5418" width="0" style="265" hidden="1" customWidth="1"/>
    <col min="5419" max="5469" width="12.140625" style="265" customWidth="1"/>
    <col min="5470" max="5632" width="11.42578125" style="265"/>
    <col min="5633" max="5634" width="22.7109375" style="265" customWidth="1"/>
    <col min="5635" max="5654" width="10.28515625" style="265" customWidth="1"/>
    <col min="5655" max="5655" width="12.140625" style="265" customWidth="1"/>
    <col min="5656" max="5674" width="0" style="265" hidden="1" customWidth="1"/>
    <col min="5675" max="5725" width="12.140625" style="265" customWidth="1"/>
    <col min="5726" max="5888" width="11.42578125" style="265"/>
    <col min="5889" max="5890" width="22.7109375" style="265" customWidth="1"/>
    <col min="5891" max="5910" width="10.28515625" style="265" customWidth="1"/>
    <col min="5911" max="5911" width="12.140625" style="265" customWidth="1"/>
    <col min="5912" max="5930" width="0" style="265" hidden="1" customWidth="1"/>
    <col min="5931" max="5981" width="12.140625" style="265" customWidth="1"/>
    <col min="5982" max="6144" width="11.42578125" style="265"/>
    <col min="6145" max="6146" width="22.7109375" style="265" customWidth="1"/>
    <col min="6147" max="6166" width="10.28515625" style="265" customWidth="1"/>
    <col min="6167" max="6167" width="12.140625" style="265" customWidth="1"/>
    <col min="6168" max="6186" width="0" style="265" hidden="1" customWidth="1"/>
    <col min="6187" max="6237" width="12.140625" style="265" customWidth="1"/>
    <col min="6238" max="6400" width="11.42578125" style="265"/>
    <col min="6401" max="6402" width="22.7109375" style="265" customWidth="1"/>
    <col min="6403" max="6422" width="10.28515625" style="265" customWidth="1"/>
    <col min="6423" max="6423" width="12.140625" style="265" customWidth="1"/>
    <col min="6424" max="6442" width="0" style="265" hidden="1" customWidth="1"/>
    <col min="6443" max="6493" width="12.140625" style="265" customWidth="1"/>
    <col min="6494" max="6656" width="11.42578125" style="265"/>
    <col min="6657" max="6658" width="22.7109375" style="265" customWidth="1"/>
    <col min="6659" max="6678" width="10.28515625" style="265" customWidth="1"/>
    <col min="6679" max="6679" width="12.140625" style="265" customWidth="1"/>
    <col min="6680" max="6698" width="0" style="265" hidden="1" customWidth="1"/>
    <col min="6699" max="6749" width="12.140625" style="265" customWidth="1"/>
    <col min="6750" max="6912" width="11.42578125" style="265"/>
    <col min="6913" max="6914" width="22.7109375" style="265" customWidth="1"/>
    <col min="6915" max="6934" width="10.28515625" style="265" customWidth="1"/>
    <col min="6935" max="6935" width="12.140625" style="265" customWidth="1"/>
    <col min="6936" max="6954" width="0" style="265" hidden="1" customWidth="1"/>
    <col min="6955" max="7005" width="12.140625" style="265" customWidth="1"/>
    <col min="7006" max="7168" width="11.42578125" style="265"/>
    <col min="7169" max="7170" width="22.7109375" style="265" customWidth="1"/>
    <col min="7171" max="7190" width="10.28515625" style="265" customWidth="1"/>
    <col min="7191" max="7191" width="12.140625" style="265" customWidth="1"/>
    <col min="7192" max="7210" width="0" style="265" hidden="1" customWidth="1"/>
    <col min="7211" max="7261" width="12.140625" style="265" customWidth="1"/>
    <col min="7262" max="7424" width="11.42578125" style="265"/>
    <col min="7425" max="7426" width="22.7109375" style="265" customWidth="1"/>
    <col min="7427" max="7446" width="10.28515625" style="265" customWidth="1"/>
    <col min="7447" max="7447" width="12.140625" style="265" customWidth="1"/>
    <col min="7448" max="7466" width="0" style="265" hidden="1" customWidth="1"/>
    <col min="7467" max="7517" width="12.140625" style="265" customWidth="1"/>
    <col min="7518" max="7680" width="11.42578125" style="265"/>
    <col min="7681" max="7682" width="22.7109375" style="265" customWidth="1"/>
    <col min="7683" max="7702" width="10.28515625" style="265" customWidth="1"/>
    <col min="7703" max="7703" width="12.140625" style="265" customWidth="1"/>
    <col min="7704" max="7722" width="0" style="265" hidden="1" customWidth="1"/>
    <col min="7723" max="7773" width="12.140625" style="265" customWidth="1"/>
    <col min="7774" max="7936" width="11.42578125" style="265"/>
    <col min="7937" max="7938" width="22.7109375" style="265" customWidth="1"/>
    <col min="7939" max="7958" width="10.28515625" style="265" customWidth="1"/>
    <col min="7959" max="7959" width="12.140625" style="265" customWidth="1"/>
    <col min="7960" max="7978" width="0" style="265" hidden="1" customWidth="1"/>
    <col min="7979" max="8029" width="12.140625" style="265" customWidth="1"/>
    <col min="8030" max="8192" width="11.42578125" style="265"/>
    <col min="8193" max="8194" width="22.7109375" style="265" customWidth="1"/>
    <col min="8195" max="8214" width="10.28515625" style="265" customWidth="1"/>
    <col min="8215" max="8215" width="12.140625" style="265" customWidth="1"/>
    <col min="8216" max="8234" width="0" style="265" hidden="1" customWidth="1"/>
    <col min="8235" max="8285" width="12.140625" style="265" customWidth="1"/>
    <col min="8286" max="8448" width="11.42578125" style="265"/>
    <col min="8449" max="8450" width="22.7109375" style="265" customWidth="1"/>
    <col min="8451" max="8470" width="10.28515625" style="265" customWidth="1"/>
    <col min="8471" max="8471" width="12.140625" style="265" customWidth="1"/>
    <col min="8472" max="8490" width="0" style="265" hidden="1" customWidth="1"/>
    <col min="8491" max="8541" width="12.140625" style="265" customWidth="1"/>
    <col min="8542" max="8704" width="11.42578125" style="265"/>
    <col min="8705" max="8706" width="22.7109375" style="265" customWidth="1"/>
    <col min="8707" max="8726" width="10.28515625" style="265" customWidth="1"/>
    <col min="8727" max="8727" width="12.140625" style="265" customWidth="1"/>
    <col min="8728" max="8746" width="0" style="265" hidden="1" customWidth="1"/>
    <col min="8747" max="8797" width="12.140625" style="265" customWidth="1"/>
    <col min="8798" max="8960" width="11.42578125" style="265"/>
    <col min="8961" max="8962" width="22.7109375" style="265" customWidth="1"/>
    <col min="8963" max="8982" width="10.28515625" style="265" customWidth="1"/>
    <col min="8983" max="8983" width="12.140625" style="265" customWidth="1"/>
    <col min="8984" max="9002" width="0" style="265" hidden="1" customWidth="1"/>
    <col min="9003" max="9053" width="12.140625" style="265" customWidth="1"/>
    <col min="9054" max="9216" width="11.42578125" style="265"/>
    <col min="9217" max="9218" width="22.7109375" style="265" customWidth="1"/>
    <col min="9219" max="9238" width="10.28515625" style="265" customWidth="1"/>
    <col min="9239" max="9239" width="12.140625" style="265" customWidth="1"/>
    <col min="9240" max="9258" width="0" style="265" hidden="1" customWidth="1"/>
    <col min="9259" max="9309" width="12.140625" style="265" customWidth="1"/>
    <col min="9310" max="9472" width="11.42578125" style="265"/>
    <col min="9473" max="9474" width="22.7109375" style="265" customWidth="1"/>
    <col min="9475" max="9494" width="10.28515625" style="265" customWidth="1"/>
    <col min="9495" max="9495" width="12.140625" style="265" customWidth="1"/>
    <col min="9496" max="9514" width="0" style="265" hidden="1" customWidth="1"/>
    <col min="9515" max="9565" width="12.140625" style="265" customWidth="1"/>
    <col min="9566" max="9728" width="11.42578125" style="265"/>
    <col min="9729" max="9730" width="22.7109375" style="265" customWidth="1"/>
    <col min="9731" max="9750" width="10.28515625" style="265" customWidth="1"/>
    <col min="9751" max="9751" width="12.140625" style="265" customWidth="1"/>
    <col min="9752" max="9770" width="0" style="265" hidden="1" customWidth="1"/>
    <col min="9771" max="9821" width="12.140625" style="265" customWidth="1"/>
    <col min="9822" max="9984" width="11.42578125" style="265"/>
    <col min="9985" max="9986" width="22.7109375" style="265" customWidth="1"/>
    <col min="9987" max="10006" width="10.28515625" style="265" customWidth="1"/>
    <col min="10007" max="10007" width="12.140625" style="265" customWidth="1"/>
    <col min="10008" max="10026" width="0" style="265" hidden="1" customWidth="1"/>
    <col min="10027" max="10077" width="12.140625" style="265" customWidth="1"/>
    <col min="10078" max="10240" width="11.42578125" style="265"/>
    <col min="10241" max="10242" width="22.7109375" style="265" customWidth="1"/>
    <col min="10243" max="10262" width="10.28515625" style="265" customWidth="1"/>
    <col min="10263" max="10263" width="12.140625" style="265" customWidth="1"/>
    <col min="10264" max="10282" width="0" style="265" hidden="1" customWidth="1"/>
    <col min="10283" max="10333" width="12.140625" style="265" customWidth="1"/>
    <col min="10334" max="10496" width="11.42578125" style="265"/>
    <col min="10497" max="10498" width="22.7109375" style="265" customWidth="1"/>
    <col min="10499" max="10518" width="10.28515625" style="265" customWidth="1"/>
    <col min="10519" max="10519" width="12.140625" style="265" customWidth="1"/>
    <col min="10520" max="10538" width="0" style="265" hidden="1" customWidth="1"/>
    <col min="10539" max="10589" width="12.140625" style="265" customWidth="1"/>
    <col min="10590" max="10752" width="11.42578125" style="265"/>
    <col min="10753" max="10754" width="22.7109375" style="265" customWidth="1"/>
    <col min="10755" max="10774" width="10.28515625" style="265" customWidth="1"/>
    <col min="10775" max="10775" width="12.140625" style="265" customWidth="1"/>
    <col min="10776" max="10794" width="0" style="265" hidden="1" customWidth="1"/>
    <col min="10795" max="10845" width="12.140625" style="265" customWidth="1"/>
    <col min="10846" max="11008" width="11.42578125" style="265"/>
    <col min="11009" max="11010" width="22.7109375" style="265" customWidth="1"/>
    <col min="11011" max="11030" width="10.28515625" style="265" customWidth="1"/>
    <col min="11031" max="11031" width="12.140625" style="265" customWidth="1"/>
    <col min="11032" max="11050" width="0" style="265" hidden="1" customWidth="1"/>
    <col min="11051" max="11101" width="12.140625" style="265" customWidth="1"/>
    <col min="11102" max="11264" width="11.42578125" style="265"/>
    <col min="11265" max="11266" width="22.7109375" style="265" customWidth="1"/>
    <col min="11267" max="11286" width="10.28515625" style="265" customWidth="1"/>
    <col min="11287" max="11287" width="12.140625" style="265" customWidth="1"/>
    <col min="11288" max="11306" width="0" style="265" hidden="1" customWidth="1"/>
    <col min="11307" max="11357" width="12.140625" style="265" customWidth="1"/>
    <col min="11358" max="11520" width="11.42578125" style="265"/>
    <col min="11521" max="11522" width="22.7109375" style="265" customWidth="1"/>
    <col min="11523" max="11542" width="10.28515625" style="265" customWidth="1"/>
    <col min="11543" max="11543" width="12.140625" style="265" customWidth="1"/>
    <col min="11544" max="11562" width="0" style="265" hidden="1" customWidth="1"/>
    <col min="11563" max="11613" width="12.140625" style="265" customWidth="1"/>
    <col min="11614" max="11776" width="11.42578125" style="265"/>
    <col min="11777" max="11778" width="22.7109375" style="265" customWidth="1"/>
    <col min="11779" max="11798" width="10.28515625" style="265" customWidth="1"/>
    <col min="11799" max="11799" width="12.140625" style="265" customWidth="1"/>
    <col min="11800" max="11818" width="0" style="265" hidden="1" customWidth="1"/>
    <col min="11819" max="11869" width="12.140625" style="265" customWidth="1"/>
    <col min="11870" max="12032" width="11.42578125" style="265"/>
    <col min="12033" max="12034" width="22.7109375" style="265" customWidth="1"/>
    <col min="12035" max="12054" width="10.28515625" style="265" customWidth="1"/>
    <col min="12055" max="12055" width="12.140625" style="265" customWidth="1"/>
    <col min="12056" max="12074" width="0" style="265" hidden="1" customWidth="1"/>
    <col min="12075" max="12125" width="12.140625" style="265" customWidth="1"/>
    <col min="12126" max="12288" width="11.42578125" style="265"/>
    <col min="12289" max="12290" width="22.7109375" style="265" customWidth="1"/>
    <col min="12291" max="12310" width="10.28515625" style="265" customWidth="1"/>
    <col min="12311" max="12311" width="12.140625" style="265" customWidth="1"/>
    <col min="12312" max="12330" width="0" style="265" hidden="1" customWidth="1"/>
    <col min="12331" max="12381" width="12.140625" style="265" customWidth="1"/>
    <col min="12382" max="12544" width="11.42578125" style="265"/>
    <col min="12545" max="12546" width="22.7109375" style="265" customWidth="1"/>
    <col min="12547" max="12566" width="10.28515625" style="265" customWidth="1"/>
    <col min="12567" max="12567" width="12.140625" style="265" customWidth="1"/>
    <col min="12568" max="12586" width="0" style="265" hidden="1" customWidth="1"/>
    <col min="12587" max="12637" width="12.140625" style="265" customWidth="1"/>
    <col min="12638" max="12800" width="11.42578125" style="265"/>
    <col min="12801" max="12802" width="22.7109375" style="265" customWidth="1"/>
    <col min="12803" max="12822" width="10.28515625" style="265" customWidth="1"/>
    <col min="12823" max="12823" width="12.140625" style="265" customWidth="1"/>
    <col min="12824" max="12842" width="0" style="265" hidden="1" customWidth="1"/>
    <col min="12843" max="12893" width="12.140625" style="265" customWidth="1"/>
    <col min="12894" max="13056" width="11.42578125" style="265"/>
    <col min="13057" max="13058" width="22.7109375" style="265" customWidth="1"/>
    <col min="13059" max="13078" width="10.28515625" style="265" customWidth="1"/>
    <col min="13079" max="13079" width="12.140625" style="265" customWidth="1"/>
    <col min="13080" max="13098" width="0" style="265" hidden="1" customWidth="1"/>
    <col min="13099" max="13149" width="12.140625" style="265" customWidth="1"/>
    <col min="13150" max="13312" width="11.42578125" style="265"/>
    <col min="13313" max="13314" width="22.7109375" style="265" customWidth="1"/>
    <col min="13315" max="13334" width="10.28515625" style="265" customWidth="1"/>
    <col min="13335" max="13335" width="12.140625" style="265" customWidth="1"/>
    <col min="13336" max="13354" width="0" style="265" hidden="1" customWidth="1"/>
    <col min="13355" max="13405" width="12.140625" style="265" customWidth="1"/>
    <col min="13406" max="13568" width="11.42578125" style="265"/>
    <col min="13569" max="13570" width="22.7109375" style="265" customWidth="1"/>
    <col min="13571" max="13590" width="10.28515625" style="265" customWidth="1"/>
    <col min="13591" max="13591" width="12.140625" style="265" customWidth="1"/>
    <col min="13592" max="13610" width="0" style="265" hidden="1" customWidth="1"/>
    <col min="13611" max="13661" width="12.140625" style="265" customWidth="1"/>
    <col min="13662" max="13824" width="11.42578125" style="265"/>
    <col min="13825" max="13826" width="22.7109375" style="265" customWidth="1"/>
    <col min="13827" max="13846" width="10.28515625" style="265" customWidth="1"/>
    <col min="13847" max="13847" width="12.140625" style="265" customWidth="1"/>
    <col min="13848" max="13866" width="0" style="265" hidden="1" customWidth="1"/>
    <col min="13867" max="13917" width="12.140625" style="265" customWidth="1"/>
    <col min="13918" max="14080" width="11.42578125" style="265"/>
    <col min="14081" max="14082" width="22.7109375" style="265" customWidth="1"/>
    <col min="14083" max="14102" width="10.28515625" style="265" customWidth="1"/>
    <col min="14103" max="14103" width="12.140625" style="265" customWidth="1"/>
    <col min="14104" max="14122" width="0" style="265" hidden="1" customWidth="1"/>
    <col min="14123" max="14173" width="12.140625" style="265" customWidth="1"/>
    <col min="14174" max="14336" width="11.42578125" style="265"/>
    <col min="14337" max="14338" width="22.7109375" style="265" customWidth="1"/>
    <col min="14339" max="14358" width="10.28515625" style="265" customWidth="1"/>
    <col min="14359" max="14359" width="12.140625" style="265" customWidth="1"/>
    <col min="14360" max="14378" width="0" style="265" hidden="1" customWidth="1"/>
    <col min="14379" max="14429" width="12.140625" style="265" customWidth="1"/>
    <col min="14430" max="14592" width="11.42578125" style="265"/>
    <col min="14593" max="14594" width="22.7109375" style="265" customWidth="1"/>
    <col min="14595" max="14614" width="10.28515625" style="265" customWidth="1"/>
    <col min="14615" max="14615" width="12.140625" style="265" customWidth="1"/>
    <col min="14616" max="14634" width="0" style="265" hidden="1" customWidth="1"/>
    <col min="14635" max="14685" width="12.140625" style="265" customWidth="1"/>
    <col min="14686" max="14848" width="11.42578125" style="265"/>
    <col min="14849" max="14850" width="22.7109375" style="265" customWidth="1"/>
    <col min="14851" max="14870" width="10.28515625" style="265" customWidth="1"/>
    <col min="14871" max="14871" width="12.140625" style="265" customWidth="1"/>
    <col min="14872" max="14890" width="0" style="265" hidden="1" customWidth="1"/>
    <col min="14891" max="14941" width="12.140625" style="265" customWidth="1"/>
    <col min="14942" max="15104" width="11.42578125" style="265"/>
    <col min="15105" max="15106" width="22.7109375" style="265" customWidth="1"/>
    <col min="15107" max="15126" width="10.28515625" style="265" customWidth="1"/>
    <col min="15127" max="15127" width="12.140625" style="265" customWidth="1"/>
    <col min="15128" max="15146" width="0" style="265" hidden="1" customWidth="1"/>
    <col min="15147" max="15197" width="12.140625" style="265" customWidth="1"/>
    <col min="15198" max="15360" width="11.42578125" style="265"/>
    <col min="15361" max="15362" width="22.7109375" style="265" customWidth="1"/>
    <col min="15363" max="15382" width="10.28515625" style="265" customWidth="1"/>
    <col min="15383" max="15383" width="12.140625" style="265" customWidth="1"/>
    <col min="15384" max="15402" width="0" style="265" hidden="1" customWidth="1"/>
    <col min="15403" max="15453" width="12.140625" style="265" customWidth="1"/>
    <col min="15454" max="15616" width="11.42578125" style="265"/>
    <col min="15617" max="15618" width="22.7109375" style="265" customWidth="1"/>
    <col min="15619" max="15638" width="10.28515625" style="265" customWidth="1"/>
    <col min="15639" max="15639" width="12.140625" style="265" customWidth="1"/>
    <col min="15640" max="15658" width="0" style="265" hidden="1" customWidth="1"/>
    <col min="15659" max="15709" width="12.140625" style="265" customWidth="1"/>
    <col min="15710" max="15872" width="11.42578125" style="265"/>
    <col min="15873" max="15874" width="22.7109375" style="265" customWidth="1"/>
    <col min="15875" max="15894" width="10.28515625" style="265" customWidth="1"/>
    <col min="15895" max="15895" width="12.140625" style="265" customWidth="1"/>
    <col min="15896" max="15914" width="0" style="265" hidden="1" customWidth="1"/>
    <col min="15915" max="15965" width="12.140625" style="265" customWidth="1"/>
    <col min="15966" max="16128" width="11.42578125" style="265"/>
    <col min="16129" max="16130" width="22.7109375" style="265" customWidth="1"/>
    <col min="16131" max="16150" width="10.28515625" style="265" customWidth="1"/>
    <col min="16151" max="16151" width="12.140625" style="265" customWidth="1"/>
    <col min="16152" max="16170" width="0" style="265" hidden="1" customWidth="1"/>
    <col min="16171" max="16221" width="12.140625" style="265" customWidth="1"/>
    <col min="16222" max="16384" width="11.42578125" style="26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6"/>
      <c r="AL1" s="6"/>
      <c r="AM1" s="6"/>
      <c r="AN1" s="6"/>
    </row>
    <row r="2" spans="1:100" s="3" customFormat="1" ht="12.75" customHeight="1" x14ac:dyDescent="0.2">
      <c r="A2" s="1" t="e">
        <f>CONCATENATE("COMUNA: ",#REF!," - ","( ",#REF!,#REF!,#REF!,#REF!,#REF!," )")</f>
        <v>#REF!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6"/>
      <c r="AL2" s="6"/>
      <c r="AM2" s="6"/>
      <c r="AN2" s="6"/>
    </row>
    <row r="3" spans="1:100" s="3" customFormat="1" ht="12.75" customHeight="1" x14ac:dyDescent="0.2">
      <c r="A3" s="1" t="e">
        <f>CONCATENATE("ESTABLECIMIENTO: ",#REF!," - ","( ",#REF!,#REF!,#REF!,#REF!,#REF!," )")</f>
        <v>#REF!</v>
      </c>
      <c r="B3" s="2"/>
      <c r="C3" s="2"/>
      <c r="D3" s="7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6"/>
      <c r="AL3" s="6"/>
      <c r="AM3" s="6"/>
      <c r="AN3" s="6"/>
    </row>
    <row r="4" spans="1:100" s="3" customFormat="1" ht="12.75" customHeight="1" x14ac:dyDescent="0.2">
      <c r="A4" s="1" t="e">
        <f>CONCATENATE("MES: ",#REF!," - ","( ",#REF!,#REF!," )")</f>
        <v>#REF!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6"/>
      <c r="AL4" s="6"/>
      <c r="AM4" s="6"/>
      <c r="AN4" s="6"/>
    </row>
    <row r="5" spans="1:100" s="3" customFormat="1" ht="12.75" customHeight="1" x14ac:dyDescent="0.2">
      <c r="A5" s="1" t="e">
        <f>CONCATENATE("AÑO: ",#REF!)</f>
        <v>#REF!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6"/>
      <c r="AL5" s="6"/>
      <c r="AM5" s="6"/>
      <c r="AN5" s="6"/>
    </row>
    <row r="6" spans="1:100" s="11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8"/>
      <c r="W6" s="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</row>
    <row r="7" spans="1:100" s="11" customFormat="1" ht="45" customHeight="1" x14ac:dyDescent="0.2">
      <c r="A7" s="12" t="s">
        <v>2</v>
      </c>
      <c r="B7" s="13"/>
      <c r="C7" s="13"/>
      <c r="D7" s="14"/>
      <c r="E7" s="15"/>
      <c r="F7" s="16"/>
      <c r="G7" s="16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</row>
    <row r="8" spans="1:100" s="11" customFormat="1" ht="12.75" x14ac:dyDescent="0.2">
      <c r="A8" s="338" t="s">
        <v>3</v>
      </c>
      <c r="B8" s="339"/>
      <c r="C8" s="342" t="s">
        <v>4</v>
      </c>
      <c r="D8" s="344" t="s">
        <v>5</v>
      </c>
      <c r="E8" s="345"/>
      <c r="F8" s="345"/>
      <c r="G8" s="345"/>
      <c r="H8" s="346"/>
      <c r="I8" s="18"/>
      <c r="J8" s="279"/>
      <c r="K8" s="347"/>
      <c r="L8" s="347"/>
      <c r="M8" s="348"/>
      <c r="N8" s="21"/>
      <c r="O8" s="21"/>
      <c r="P8" s="21"/>
      <c r="Q8" s="21"/>
      <c r="R8" s="21"/>
      <c r="S8" s="21"/>
      <c r="T8" s="21"/>
      <c r="U8" s="21"/>
      <c r="V8" s="21"/>
      <c r="W8" s="21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</row>
    <row r="9" spans="1:100" s="11" customFormat="1" ht="27.75" customHeight="1" x14ac:dyDescent="0.2">
      <c r="A9" s="340"/>
      <c r="B9" s="341"/>
      <c r="C9" s="343"/>
      <c r="D9" s="22" t="s">
        <v>6</v>
      </c>
      <c r="E9" s="23" t="s">
        <v>7</v>
      </c>
      <c r="F9" s="23" t="s">
        <v>8</v>
      </c>
      <c r="G9" s="23" t="s">
        <v>9</v>
      </c>
      <c r="H9" s="24" t="s">
        <v>10</v>
      </c>
      <c r="I9" s="25"/>
      <c r="J9" s="279"/>
      <c r="K9" s="279"/>
      <c r="L9" s="279"/>
      <c r="M9" s="348"/>
      <c r="N9" s="21"/>
      <c r="O9" s="21"/>
      <c r="P9" s="21"/>
      <c r="Q9" s="21"/>
      <c r="R9" s="21"/>
      <c r="S9" s="21"/>
      <c r="T9" s="21"/>
      <c r="U9" s="21"/>
      <c r="V9" s="21"/>
      <c r="W9" s="2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</row>
    <row r="10" spans="1:100" s="11" customFormat="1" ht="15.95" customHeight="1" x14ac:dyDescent="0.2">
      <c r="A10" s="350" t="s">
        <v>11</v>
      </c>
      <c r="B10" s="351"/>
      <c r="C10" s="26">
        <f>SUM(D10:H10)</f>
        <v>0</v>
      </c>
      <c r="D10" s="27"/>
      <c r="E10" s="28"/>
      <c r="F10" s="29"/>
      <c r="G10" s="30"/>
      <c r="H10" s="31"/>
      <c r="I10" s="32"/>
      <c r="J10" s="21"/>
      <c r="K10" s="21"/>
      <c r="L10" s="21"/>
      <c r="M10" s="21"/>
      <c r="N10" s="21"/>
      <c r="O10" s="21"/>
      <c r="P10" s="21"/>
      <c r="Q10" s="10"/>
      <c r="R10" s="10"/>
      <c r="S10" s="10"/>
      <c r="T10" s="10"/>
      <c r="U10" s="10"/>
      <c r="V10" s="10"/>
      <c r="X10" s="10"/>
      <c r="Y10" s="10"/>
      <c r="Z10" s="10"/>
      <c r="AA10" s="10"/>
      <c r="AB10" s="10"/>
      <c r="AC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</row>
    <row r="11" spans="1:100" s="11" customFormat="1" ht="15.95" customHeight="1" x14ac:dyDescent="0.2">
      <c r="A11" s="352" t="s">
        <v>12</v>
      </c>
      <c r="B11" s="352"/>
      <c r="C11" s="33">
        <f>SUM(D11:H11)</f>
        <v>0</v>
      </c>
      <c r="D11" s="34"/>
      <c r="E11" s="35"/>
      <c r="F11" s="36"/>
      <c r="G11" s="37"/>
      <c r="H11" s="38"/>
      <c r="I11" s="290" t="str">
        <f>$X11</f>
        <v/>
      </c>
      <c r="J11" s="21"/>
      <c r="K11" s="21"/>
      <c r="L11" s="21"/>
      <c r="M11" s="21"/>
      <c r="N11" s="21"/>
      <c r="O11" s="21"/>
      <c r="P11" s="21"/>
      <c r="Q11" s="10"/>
      <c r="R11" s="10"/>
      <c r="S11" s="10"/>
      <c r="T11" s="10"/>
      <c r="U11" s="10"/>
      <c r="V11" s="10"/>
      <c r="X11" s="39" t="str">
        <f>IF(C10&lt;C11," Total Gestantes es menor que primigestas","")</f>
        <v/>
      </c>
      <c r="Y11" s="39"/>
      <c r="Z11" s="39"/>
      <c r="AA11" s="39"/>
      <c r="AB11" s="39"/>
      <c r="AC11" s="39"/>
      <c r="AD11" s="40">
        <f>IF(C10&lt;C11,1,0)</f>
        <v>0</v>
      </c>
      <c r="AE11" s="40"/>
      <c r="AF11" s="40"/>
      <c r="AG11" s="40"/>
      <c r="AH11" s="40"/>
      <c r="AI11" s="4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</row>
    <row r="12" spans="1:100" s="11" customFormat="1" ht="15.95" customHeight="1" x14ac:dyDescent="0.2">
      <c r="A12" s="353" t="s">
        <v>13</v>
      </c>
      <c r="B12" s="354"/>
      <c r="C12" s="33">
        <f>SUM(D12:H12)</f>
        <v>0</v>
      </c>
      <c r="D12" s="34"/>
      <c r="E12" s="35"/>
      <c r="F12" s="36"/>
      <c r="G12" s="37"/>
      <c r="H12" s="38"/>
      <c r="I12" s="32"/>
      <c r="J12" s="21"/>
      <c r="K12" s="21"/>
      <c r="L12" s="21"/>
      <c r="M12" s="21"/>
      <c r="N12" s="21"/>
      <c r="O12" s="21"/>
      <c r="P12" s="21"/>
      <c r="Q12" s="10"/>
      <c r="R12" s="10"/>
      <c r="S12" s="10"/>
      <c r="T12" s="10"/>
      <c r="U12" s="10"/>
      <c r="V12" s="10"/>
      <c r="X12" s="39"/>
      <c r="Y12" s="39"/>
      <c r="Z12" s="39"/>
      <c r="AA12" s="39"/>
      <c r="AB12" s="39"/>
      <c r="AC12" s="39"/>
      <c r="AD12" s="40"/>
      <c r="AE12" s="40"/>
      <c r="AF12" s="40"/>
      <c r="AG12" s="40"/>
      <c r="AH12" s="40"/>
      <c r="AI12" s="4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</row>
    <row r="13" spans="1:100" s="11" customFormat="1" ht="15.95" customHeight="1" x14ac:dyDescent="0.2">
      <c r="A13" s="353" t="s">
        <v>14</v>
      </c>
      <c r="B13" s="354"/>
      <c r="C13" s="33">
        <f>SUM(D13:H13)</f>
        <v>0</v>
      </c>
      <c r="D13" s="34"/>
      <c r="E13" s="35"/>
      <c r="F13" s="36"/>
      <c r="G13" s="37"/>
      <c r="H13" s="38"/>
      <c r="I13" s="32"/>
      <c r="J13" s="21"/>
      <c r="K13" s="21"/>
      <c r="L13" s="21"/>
      <c r="M13" s="21"/>
      <c r="N13" s="21"/>
      <c r="O13" s="21"/>
      <c r="P13" s="21"/>
      <c r="Q13" s="10"/>
      <c r="R13" s="10"/>
      <c r="S13" s="10"/>
      <c r="T13" s="10"/>
      <c r="U13" s="10"/>
      <c r="V13" s="10"/>
      <c r="X13" s="39"/>
      <c r="Y13" s="39"/>
      <c r="Z13" s="39"/>
      <c r="AA13" s="39"/>
      <c r="AB13" s="39"/>
      <c r="AC13" s="39"/>
      <c r="AD13" s="40"/>
      <c r="AE13" s="40"/>
      <c r="AF13" s="40"/>
      <c r="AG13" s="40"/>
      <c r="AH13" s="40"/>
      <c r="AI13" s="4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</row>
    <row r="14" spans="1:100" s="11" customFormat="1" ht="15.95" customHeight="1" x14ac:dyDescent="0.2">
      <c r="A14" s="353" t="s">
        <v>15</v>
      </c>
      <c r="B14" s="354"/>
      <c r="C14" s="33">
        <f>SUM(D14:H14)</f>
        <v>0</v>
      </c>
      <c r="D14" s="34"/>
      <c r="E14" s="35"/>
      <c r="F14" s="36"/>
      <c r="G14" s="37"/>
      <c r="H14" s="38"/>
      <c r="I14" s="32"/>
      <c r="J14" s="21"/>
      <c r="K14" s="21"/>
      <c r="L14" s="21"/>
      <c r="M14" s="21"/>
      <c r="N14" s="21"/>
      <c r="O14" s="21"/>
      <c r="P14" s="21"/>
      <c r="Q14" s="10"/>
      <c r="R14" s="10"/>
      <c r="S14" s="10"/>
      <c r="T14" s="10"/>
      <c r="U14" s="10"/>
      <c r="V14" s="10"/>
      <c r="X14" s="39"/>
      <c r="Y14" s="39"/>
      <c r="Z14" s="39"/>
      <c r="AA14" s="39"/>
      <c r="AB14" s="39"/>
      <c r="AC14" s="39"/>
      <c r="AD14" s="40"/>
      <c r="AE14" s="40"/>
      <c r="AF14" s="40"/>
      <c r="AG14" s="40"/>
      <c r="AH14" s="40"/>
      <c r="AI14" s="4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11" customFormat="1" ht="15.95" customHeight="1" x14ac:dyDescent="0.2">
      <c r="A15" s="355" t="s">
        <v>16</v>
      </c>
      <c r="B15" s="356"/>
      <c r="C15" s="41"/>
      <c r="D15" s="42"/>
      <c r="E15" s="43"/>
      <c r="F15" s="44"/>
      <c r="G15" s="45"/>
      <c r="H15" s="46"/>
      <c r="I15" s="47"/>
      <c r="J15" s="21"/>
      <c r="K15" s="21"/>
      <c r="L15" s="21"/>
      <c r="M15" s="21"/>
      <c r="N15" s="21"/>
      <c r="O15" s="21"/>
      <c r="P15" s="21"/>
      <c r="Q15" s="10"/>
      <c r="R15" s="10"/>
      <c r="S15" s="10"/>
      <c r="T15" s="10"/>
      <c r="U15" s="10"/>
      <c r="V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s="11" customFormat="1" ht="30" customHeight="1" x14ac:dyDescent="0.2">
      <c r="A16" s="12" t="s">
        <v>17</v>
      </c>
      <c r="B16" s="48"/>
      <c r="C16" s="49"/>
      <c r="D16" s="50"/>
      <c r="E16" s="51"/>
      <c r="F16" s="52"/>
      <c r="G16" s="53"/>
      <c r="H16" s="53"/>
      <c r="I16" s="21"/>
      <c r="J16" s="21"/>
      <c r="K16" s="21"/>
      <c r="L16" s="21"/>
      <c r="M16" s="21"/>
      <c r="N16" s="21"/>
      <c r="O16" s="21"/>
      <c r="P16" s="21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</row>
    <row r="17" spans="1:100" s="11" customFormat="1" ht="12.75" x14ac:dyDescent="0.2">
      <c r="A17" s="338" t="s">
        <v>18</v>
      </c>
      <c r="B17" s="339"/>
      <c r="C17" s="342" t="s">
        <v>4</v>
      </c>
      <c r="D17" s="344" t="s">
        <v>5</v>
      </c>
      <c r="E17" s="345"/>
      <c r="F17" s="345"/>
      <c r="G17" s="345"/>
      <c r="H17" s="346"/>
      <c r="I17" s="18"/>
      <c r="J17" s="279"/>
      <c r="K17" s="347"/>
      <c r="L17" s="347"/>
      <c r="M17" s="348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</row>
    <row r="18" spans="1:100" s="11" customFormat="1" ht="21" x14ac:dyDescent="0.2">
      <c r="A18" s="340"/>
      <c r="B18" s="341"/>
      <c r="C18" s="343"/>
      <c r="D18" s="22" t="s">
        <v>6</v>
      </c>
      <c r="E18" s="23" t="s">
        <v>7</v>
      </c>
      <c r="F18" s="23" t="s">
        <v>8</v>
      </c>
      <c r="G18" s="23" t="s">
        <v>9</v>
      </c>
      <c r="H18" s="24" t="s">
        <v>10</v>
      </c>
      <c r="I18" s="25"/>
      <c r="J18" s="279"/>
      <c r="K18" s="279"/>
      <c r="L18" s="279"/>
      <c r="M18" s="348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</row>
    <row r="19" spans="1:100" s="11" customFormat="1" ht="15.95" customHeight="1" x14ac:dyDescent="0.2">
      <c r="A19" s="349" t="s">
        <v>19</v>
      </c>
      <c r="B19" s="349"/>
      <c r="C19" s="54">
        <f t="shared" ref="C19:C28" si="0">SUM(D19:H19)</f>
        <v>0</v>
      </c>
      <c r="D19" s="55">
        <f>SUM(D20:D28)</f>
        <v>0</v>
      </c>
      <c r="E19" s="56">
        <f>SUM(E20:E28)</f>
        <v>0</v>
      </c>
      <c r="F19" s="57">
        <f>SUM(F20:F28)</f>
        <v>0</v>
      </c>
      <c r="G19" s="57">
        <f>SUM(G20:G28)</f>
        <v>0</v>
      </c>
      <c r="H19" s="58">
        <f>SUM(H20:H28)</f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11" customFormat="1" ht="15.95" customHeight="1" x14ac:dyDescent="0.2">
      <c r="A20" s="59" t="s">
        <v>20</v>
      </c>
      <c r="B20" s="60"/>
      <c r="C20" s="61">
        <f t="shared" si="0"/>
        <v>0</v>
      </c>
      <c r="D20" s="62"/>
      <c r="E20" s="63"/>
      <c r="F20" s="64"/>
      <c r="G20" s="65"/>
      <c r="H20" s="66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</row>
    <row r="21" spans="1:100" s="11" customFormat="1" ht="15.95" customHeight="1" x14ac:dyDescent="0.2">
      <c r="A21" s="357" t="s">
        <v>21</v>
      </c>
      <c r="B21" s="67" t="s">
        <v>22</v>
      </c>
      <c r="C21" s="68">
        <f t="shared" si="0"/>
        <v>0</v>
      </c>
      <c r="D21" s="69"/>
      <c r="E21" s="70"/>
      <c r="F21" s="71"/>
      <c r="G21" s="72"/>
      <c r="H21" s="73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</row>
    <row r="22" spans="1:100" s="11" customFormat="1" ht="15.95" customHeight="1" x14ac:dyDescent="0.2">
      <c r="A22" s="358"/>
      <c r="B22" s="74" t="s">
        <v>23</v>
      </c>
      <c r="C22" s="75">
        <f t="shared" si="0"/>
        <v>0</v>
      </c>
      <c r="D22" s="76"/>
      <c r="E22" s="77"/>
      <c r="F22" s="78"/>
      <c r="G22" s="79"/>
      <c r="H22" s="8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</row>
    <row r="23" spans="1:100" s="11" customFormat="1" ht="15.95" customHeight="1" x14ac:dyDescent="0.2">
      <c r="A23" s="358"/>
      <c r="B23" s="74" t="s">
        <v>24</v>
      </c>
      <c r="C23" s="75">
        <f t="shared" si="0"/>
        <v>0</v>
      </c>
      <c r="D23" s="76"/>
      <c r="E23" s="77"/>
      <c r="F23" s="78"/>
      <c r="G23" s="79"/>
      <c r="H23" s="8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</row>
    <row r="24" spans="1:100" s="11" customFormat="1" ht="15.95" customHeight="1" x14ac:dyDescent="0.2">
      <c r="A24" s="359"/>
      <c r="B24" s="74" t="s">
        <v>25</v>
      </c>
      <c r="C24" s="81">
        <f t="shared" si="0"/>
        <v>0</v>
      </c>
      <c r="D24" s="82"/>
      <c r="E24" s="83"/>
      <c r="F24" s="84"/>
      <c r="G24" s="85"/>
      <c r="H24" s="8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11" customFormat="1" ht="15.95" customHeight="1" x14ac:dyDescent="0.2">
      <c r="A25" s="359"/>
      <c r="B25" s="87" t="s">
        <v>26</v>
      </c>
      <c r="C25" s="81">
        <f t="shared" si="0"/>
        <v>0</v>
      </c>
      <c r="D25" s="82"/>
      <c r="E25" s="83"/>
      <c r="F25" s="84"/>
      <c r="G25" s="85"/>
      <c r="H25" s="8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</row>
    <row r="26" spans="1:100" s="11" customFormat="1" ht="15.95" customHeight="1" x14ac:dyDescent="0.2">
      <c r="A26" s="357" t="s">
        <v>27</v>
      </c>
      <c r="B26" s="88" t="s">
        <v>28</v>
      </c>
      <c r="C26" s="89">
        <f t="shared" si="0"/>
        <v>0</v>
      </c>
      <c r="D26" s="90"/>
      <c r="E26" s="91"/>
      <c r="F26" s="92"/>
      <c r="G26" s="93"/>
      <c r="H26" s="94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</row>
    <row r="27" spans="1:100" s="11" customFormat="1" ht="15.95" customHeight="1" x14ac:dyDescent="0.2">
      <c r="A27" s="360"/>
      <c r="B27" s="95" t="s">
        <v>29</v>
      </c>
      <c r="C27" s="96">
        <f t="shared" si="0"/>
        <v>0</v>
      </c>
      <c r="D27" s="97"/>
      <c r="E27" s="98"/>
      <c r="F27" s="99"/>
      <c r="G27" s="100"/>
      <c r="H27" s="10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</row>
    <row r="28" spans="1:100" s="11" customFormat="1" ht="15.95" customHeight="1" x14ac:dyDescent="0.2">
      <c r="A28" s="344" t="s">
        <v>30</v>
      </c>
      <c r="B28" s="346"/>
      <c r="C28" s="96">
        <f t="shared" si="0"/>
        <v>0</v>
      </c>
      <c r="D28" s="97"/>
      <c r="E28" s="98"/>
      <c r="F28" s="99"/>
      <c r="G28" s="100"/>
      <c r="H28" s="10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</row>
    <row r="29" spans="1:100" s="11" customFormat="1" ht="30" customHeight="1" x14ac:dyDescent="0.2">
      <c r="A29" s="102" t="s">
        <v>31</v>
      </c>
      <c r="B29" s="16"/>
      <c r="C29" s="16"/>
      <c r="D29" s="16"/>
      <c r="E29" s="16"/>
      <c r="F29" s="16"/>
      <c r="G29" s="16"/>
      <c r="H29" s="10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53"/>
      <c r="T29" s="53"/>
      <c r="U29" s="16"/>
      <c r="V29" s="104"/>
      <c r="W29" s="104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</row>
    <row r="30" spans="1:100" s="11" customFormat="1" ht="17.100000000000001" customHeight="1" x14ac:dyDescent="0.2">
      <c r="A30" s="105"/>
      <c r="B30" s="281" t="s">
        <v>32</v>
      </c>
      <c r="C30" s="107"/>
      <c r="D30" s="107"/>
      <c r="E30" s="107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53"/>
      <c r="T30" s="53"/>
      <c r="U30" s="108"/>
      <c r="V30" s="3"/>
      <c r="W30" s="3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</row>
    <row r="31" spans="1:100" s="11" customFormat="1" ht="15.95" customHeight="1" x14ac:dyDescent="0.2">
      <c r="A31" s="109" t="s">
        <v>33</v>
      </c>
      <c r="B31" s="110"/>
      <c r="C31" s="111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53"/>
      <c r="T31" s="53"/>
      <c r="U31" s="108"/>
      <c r="V31" s="3"/>
      <c r="W31" s="3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</row>
    <row r="32" spans="1:100" s="11" customFormat="1" ht="30" customHeight="1" x14ac:dyDescent="0.2">
      <c r="A32" s="102" t="s">
        <v>34</v>
      </c>
      <c r="B32" s="112"/>
      <c r="C32" s="112"/>
      <c r="D32" s="112"/>
      <c r="E32" s="112"/>
      <c r="F32" s="113"/>
      <c r="G32" s="114"/>
      <c r="H32" s="114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7"/>
      <c r="W32" s="17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11" customFormat="1" ht="17.100000000000001" customHeight="1" x14ac:dyDescent="0.2">
      <c r="A33" s="361" t="s">
        <v>35</v>
      </c>
      <c r="B33" s="362"/>
      <c r="C33" s="281" t="s">
        <v>33</v>
      </c>
      <c r="D33" s="22" t="s">
        <v>36</v>
      </c>
      <c r="E33" s="115" t="s">
        <v>37</v>
      </c>
      <c r="F33" s="116"/>
      <c r="G33" s="117"/>
      <c r="H33" s="108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21"/>
      <c r="W33" s="21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</row>
    <row r="34" spans="1:100" s="11" customFormat="1" ht="15.95" customHeight="1" x14ac:dyDescent="0.2">
      <c r="A34" s="363" t="s">
        <v>38</v>
      </c>
      <c r="B34" s="364"/>
      <c r="C34" s="96">
        <f>SUM(D34:E34)</f>
        <v>0</v>
      </c>
      <c r="D34" s="118"/>
      <c r="E34" s="119"/>
      <c r="F34" s="116"/>
      <c r="G34" s="117"/>
      <c r="H34" s="108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21"/>
      <c r="W34" s="2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</row>
    <row r="35" spans="1:100" s="11" customFormat="1" ht="30" customHeight="1" x14ac:dyDescent="0.2">
      <c r="A35" s="102" t="s">
        <v>39</v>
      </c>
      <c r="B35" s="112"/>
      <c r="C35" s="112"/>
      <c r="D35" s="112"/>
      <c r="E35" s="112"/>
      <c r="F35" s="113"/>
      <c r="G35" s="114"/>
      <c r="H35" s="114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7"/>
      <c r="W35" s="17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1:100" s="11" customFormat="1" ht="17.100000000000001" customHeight="1" x14ac:dyDescent="0.2">
      <c r="A36" s="361"/>
      <c r="B36" s="362"/>
      <c r="C36" s="281" t="s">
        <v>33</v>
      </c>
      <c r="D36" s="22" t="s">
        <v>36</v>
      </c>
      <c r="E36" s="115" t="s">
        <v>37</v>
      </c>
      <c r="F36" s="116"/>
      <c r="G36" s="11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21"/>
      <c r="W36" s="21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</row>
    <row r="37" spans="1:100" s="11" customFormat="1" ht="15.95" customHeight="1" x14ac:dyDescent="0.2">
      <c r="A37" s="379" t="s">
        <v>32</v>
      </c>
      <c r="B37" s="380"/>
      <c r="C37" s="89">
        <f>SUM(D37:E37)</f>
        <v>0</v>
      </c>
      <c r="D37" s="120"/>
      <c r="E37" s="121"/>
      <c r="F37" s="116"/>
      <c r="G37" s="11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21"/>
      <c r="W37" s="21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  <row r="38" spans="1:100" s="11" customFormat="1" ht="15.95" customHeight="1" x14ac:dyDescent="0.2">
      <c r="A38" s="381" t="s">
        <v>40</v>
      </c>
      <c r="B38" s="382"/>
      <c r="C38" s="96">
        <f>SUM(D38:E38)</f>
        <v>0</v>
      </c>
      <c r="D38" s="122"/>
      <c r="E38" s="123"/>
      <c r="F38" s="124"/>
      <c r="G38" s="125"/>
      <c r="H38" s="116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6"/>
      <c r="W38" s="126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</row>
    <row r="39" spans="1:100" s="11" customFormat="1" ht="30" customHeight="1" x14ac:dyDescent="0.2">
      <c r="A39" s="102" t="s">
        <v>41</v>
      </c>
      <c r="B39" s="102"/>
      <c r="C39" s="102"/>
      <c r="D39" s="102"/>
      <c r="E39" s="102"/>
      <c r="F39" s="102"/>
      <c r="G39" s="102"/>
      <c r="H39" s="127"/>
      <c r="I39" s="128"/>
      <c r="J39" s="128"/>
      <c r="K39" s="129"/>
      <c r="L39" s="129"/>
      <c r="M39" s="129"/>
      <c r="N39" s="129"/>
      <c r="O39" s="129"/>
      <c r="P39" s="128"/>
      <c r="Q39" s="128"/>
      <c r="R39" s="128"/>
      <c r="S39" s="128"/>
      <c r="T39" s="128"/>
      <c r="U39" s="128"/>
      <c r="V39" s="130"/>
      <c r="W39" s="13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</row>
    <row r="40" spans="1:100" s="11" customFormat="1" ht="12.75" customHeight="1" x14ac:dyDescent="0.2">
      <c r="A40" s="369" t="s">
        <v>42</v>
      </c>
      <c r="B40" s="370"/>
      <c r="C40" s="369" t="s">
        <v>33</v>
      </c>
      <c r="D40" s="375"/>
      <c r="E40" s="370"/>
      <c r="F40" s="377" t="s">
        <v>32</v>
      </c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131"/>
      <c r="U40" s="132"/>
      <c r="V40" s="133"/>
      <c r="W40" s="133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</row>
    <row r="41" spans="1:100" s="11" customFormat="1" ht="12.75" x14ac:dyDescent="0.2">
      <c r="A41" s="371"/>
      <c r="B41" s="372"/>
      <c r="C41" s="371"/>
      <c r="D41" s="376"/>
      <c r="E41" s="372"/>
      <c r="F41" s="365" t="s">
        <v>43</v>
      </c>
      <c r="G41" s="365"/>
      <c r="H41" s="365" t="s">
        <v>44</v>
      </c>
      <c r="I41" s="365"/>
      <c r="J41" s="383" t="s">
        <v>9</v>
      </c>
      <c r="K41" s="384"/>
      <c r="L41" s="366" t="s">
        <v>10</v>
      </c>
      <c r="M41" s="365"/>
      <c r="N41" s="385" t="s">
        <v>45</v>
      </c>
      <c r="O41" s="384"/>
      <c r="P41" s="365" t="s">
        <v>46</v>
      </c>
      <c r="Q41" s="365"/>
      <c r="R41" s="366" t="s">
        <v>47</v>
      </c>
      <c r="S41" s="365"/>
      <c r="T41" s="134"/>
      <c r="U41" s="134"/>
      <c r="V41" s="133"/>
      <c r="W41" s="133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</row>
    <row r="42" spans="1:100" s="11" customFormat="1" ht="21" x14ac:dyDescent="0.2">
      <c r="A42" s="373"/>
      <c r="B42" s="374"/>
      <c r="C42" s="281" t="s">
        <v>48</v>
      </c>
      <c r="D42" s="22" t="s">
        <v>29</v>
      </c>
      <c r="E42" s="115" t="s">
        <v>49</v>
      </c>
      <c r="F42" s="135" t="s">
        <v>29</v>
      </c>
      <c r="G42" s="136" t="s">
        <v>49</v>
      </c>
      <c r="H42" s="135" t="s">
        <v>29</v>
      </c>
      <c r="I42" s="136" t="s">
        <v>49</v>
      </c>
      <c r="J42" s="135" t="s">
        <v>29</v>
      </c>
      <c r="K42" s="136" t="s">
        <v>49</v>
      </c>
      <c r="L42" s="135" t="s">
        <v>29</v>
      </c>
      <c r="M42" s="136" t="s">
        <v>49</v>
      </c>
      <c r="N42" s="135" t="s">
        <v>29</v>
      </c>
      <c r="O42" s="136" t="s">
        <v>49</v>
      </c>
      <c r="P42" s="135" t="s">
        <v>29</v>
      </c>
      <c r="Q42" s="136" t="s">
        <v>49</v>
      </c>
      <c r="R42" s="135" t="s">
        <v>29</v>
      </c>
      <c r="S42" s="136" t="s">
        <v>49</v>
      </c>
      <c r="T42" s="134"/>
      <c r="U42" s="134"/>
      <c r="V42" s="133"/>
      <c r="W42" s="133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</row>
    <row r="43" spans="1:100" s="11" customFormat="1" ht="15.95" customHeight="1" x14ac:dyDescent="0.2">
      <c r="A43" s="363" t="s">
        <v>50</v>
      </c>
      <c r="B43" s="364"/>
      <c r="C43" s="96">
        <f>SUM(D43:E43)</f>
        <v>0</v>
      </c>
      <c r="D43" s="137">
        <f t="shared" ref="D43:E46" si="1">F43+H43+J43+L43+N43+P43+R43</f>
        <v>0</v>
      </c>
      <c r="E43" s="138">
        <f t="shared" si="1"/>
        <v>0</v>
      </c>
      <c r="F43" s="139"/>
      <c r="G43" s="140"/>
      <c r="H43" s="139"/>
      <c r="I43" s="140"/>
      <c r="J43" s="139"/>
      <c r="K43" s="140"/>
      <c r="L43" s="139"/>
      <c r="M43" s="140"/>
      <c r="N43" s="139"/>
      <c r="O43" s="140"/>
      <c r="P43" s="139"/>
      <c r="Q43" s="140"/>
      <c r="R43" s="139"/>
      <c r="S43" s="140"/>
      <c r="T43" s="134"/>
      <c r="U43" s="134"/>
      <c r="V43" s="133"/>
      <c r="W43" s="133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</row>
    <row r="44" spans="1:100" s="11" customFormat="1" ht="15.95" customHeight="1" x14ac:dyDescent="0.2">
      <c r="A44" s="367" t="s">
        <v>51</v>
      </c>
      <c r="B44" s="285" t="s">
        <v>52</v>
      </c>
      <c r="C44" s="142">
        <f>SUM(D44:E44)</f>
        <v>0</v>
      </c>
      <c r="D44" s="143">
        <f t="shared" si="1"/>
        <v>0</v>
      </c>
      <c r="E44" s="144">
        <f t="shared" si="1"/>
        <v>0</v>
      </c>
      <c r="F44" s="139"/>
      <c r="G44" s="140"/>
      <c r="H44" s="139"/>
      <c r="I44" s="140"/>
      <c r="J44" s="139"/>
      <c r="K44" s="140"/>
      <c r="L44" s="139"/>
      <c r="M44" s="140"/>
      <c r="N44" s="139"/>
      <c r="O44" s="140"/>
      <c r="P44" s="139"/>
      <c r="Q44" s="140"/>
      <c r="R44" s="139"/>
      <c r="S44" s="140"/>
      <c r="T44" s="134"/>
      <c r="U44" s="134"/>
      <c r="V44" s="133"/>
      <c r="W44" s="133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</row>
    <row r="45" spans="1:100" s="11" customFormat="1" ht="15.95" customHeight="1" x14ac:dyDescent="0.2">
      <c r="A45" s="368"/>
      <c r="B45" s="280" t="s">
        <v>53</v>
      </c>
      <c r="C45" s="146">
        <f>SUM(D45:E45)</f>
        <v>0</v>
      </c>
      <c r="D45" s="147">
        <f t="shared" si="1"/>
        <v>0</v>
      </c>
      <c r="E45" s="148">
        <f t="shared" si="1"/>
        <v>0</v>
      </c>
      <c r="F45" s="149"/>
      <c r="G45" s="150"/>
      <c r="H45" s="149"/>
      <c r="I45" s="150"/>
      <c r="J45" s="149"/>
      <c r="K45" s="150"/>
      <c r="L45" s="149"/>
      <c r="M45" s="150"/>
      <c r="N45" s="149"/>
      <c r="O45" s="150"/>
      <c r="P45" s="149"/>
      <c r="Q45" s="150"/>
      <c r="R45" s="149"/>
      <c r="S45" s="150"/>
      <c r="T45" s="151"/>
      <c r="U45" s="151"/>
      <c r="V45" s="130"/>
      <c r="W45" s="13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</row>
    <row r="46" spans="1:100" s="11" customFormat="1" ht="15.95" customHeight="1" x14ac:dyDescent="0.2">
      <c r="A46" s="356"/>
      <c r="B46" s="286" t="s">
        <v>54</v>
      </c>
      <c r="C46" s="153">
        <f>SUM(D46:E46)</f>
        <v>0</v>
      </c>
      <c r="D46" s="154">
        <f t="shared" si="1"/>
        <v>0</v>
      </c>
      <c r="E46" s="155">
        <f t="shared" si="1"/>
        <v>0</v>
      </c>
      <c r="F46" s="156"/>
      <c r="G46" s="157"/>
      <c r="H46" s="156"/>
      <c r="I46" s="157"/>
      <c r="J46" s="156"/>
      <c r="K46" s="157"/>
      <c r="L46" s="156"/>
      <c r="M46" s="157"/>
      <c r="N46" s="156"/>
      <c r="O46" s="157"/>
      <c r="P46" s="156"/>
      <c r="Q46" s="157"/>
      <c r="R46" s="156"/>
      <c r="S46" s="157"/>
      <c r="T46" s="151"/>
      <c r="U46" s="151"/>
      <c r="V46" s="133"/>
      <c r="W46" s="133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</row>
    <row r="47" spans="1:100" s="11" customFormat="1" ht="30" customHeight="1" x14ac:dyDescent="0.2">
      <c r="A47" s="102" t="s">
        <v>55</v>
      </c>
      <c r="B47" s="102"/>
      <c r="C47" s="102"/>
      <c r="D47" s="102"/>
      <c r="E47" s="102"/>
      <c r="F47" s="102"/>
      <c r="G47" s="102"/>
      <c r="H47" s="127"/>
      <c r="I47" s="128"/>
      <c r="J47" s="128"/>
      <c r="K47" s="129"/>
      <c r="L47" s="129"/>
      <c r="M47" s="129"/>
      <c r="N47" s="129"/>
      <c r="O47" s="129"/>
      <c r="P47" s="128"/>
      <c r="Q47" s="128"/>
      <c r="R47" s="128"/>
      <c r="S47" s="128"/>
      <c r="T47" s="128"/>
      <c r="U47" s="128"/>
      <c r="V47" s="133"/>
      <c r="W47" s="133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</row>
    <row r="48" spans="1:100" s="11" customFormat="1" ht="12.75" customHeight="1" x14ac:dyDescent="0.2">
      <c r="A48" s="369" t="s">
        <v>42</v>
      </c>
      <c r="B48" s="370"/>
      <c r="C48" s="369" t="s">
        <v>33</v>
      </c>
      <c r="D48" s="375"/>
      <c r="E48" s="370"/>
      <c r="F48" s="377" t="s">
        <v>40</v>
      </c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86" t="s">
        <v>56</v>
      </c>
      <c r="U48" s="386" t="s">
        <v>57</v>
      </c>
      <c r="V48" s="133"/>
      <c r="W48" s="133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</row>
    <row r="49" spans="1:100" s="11" customFormat="1" ht="12.95" customHeight="1" x14ac:dyDescent="0.2">
      <c r="A49" s="371"/>
      <c r="B49" s="372"/>
      <c r="C49" s="371"/>
      <c r="D49" s="376"/>
      <c r="E49" s="372"/>
      <c r="F49" s="365" t="s">
        <v>43</v>
      </c>
      <c r="G49" s="365"/>
      <c r="H49" s="365" t="s">
        <v>44</v>
      </c>
      <c r="I49" s="365"/>
      <c r="J49" s="383" t="s">
        <v>9</v>
      </c>
      <c r="K49" s="384"/>
      <c r="L49" s="366" t="s">
        <v>10</v>
      </c>
      <c r="M49" s="365"/>
      <c r="N49" s="385" t="s">
        <v>45</v>
      </c>
      <c r="O49" s="384"/>
      <c r="P49" s="365" t="s">
        <v>46</v>
      </c>
      <c r="Q49" s="365"/>
      <c r="R49" s="366" t="s">
        <v>47</v>
      </c>
      <c r="S49" s="365"/>
      <c r="T49" s="386"/>
      <c r="U49" s="386"/>
      <c r="V49" s="133"/>
      <c r="W49" s="133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</row>
    <row r="50" spans="1:100" s="11" customFormat="1" ht="21" x14ac:dyDescent="0.2">
      <c r="A50" s="373"/>
      <c r="B50" s="374"/>
      <c r="C50" s="281" t="s">
        <v>48</v>
      </c>
      <c r="D50" s="22" t="s">
        <v>29</v>
      </c>
      <c r="E50" s="115" t="s">
        <v>49</v>
      </c>
      <c r="F50" s="135" t="s">
        <v>29</v>
      </c>
      <c r="G50" s="136" t="s">
        <v>49</v>
      </c>
      <c r="H50" s="135" t="s">
        <v>29</v>
      </c>
      <c r="I50" s="136" t="s">
        <v>49</v>
      </c>
      <c r="J50" s="135" t="s">
        <v>29</v>
      </c>
      <c r="K50" s="136" t="s">
        <v>49</v>
      </c>
      <c r="L50" s="135" t="s">
        <v>29</v>
      </c>
      <c r="M50" s="136" t="s">
        <v>49</v>
      </c>
      <c r="N50" s="135" t="s">
        <v>29</v>
      </c>
      <c r="O50" s="136" t="s">
        <v>49</v>
      </c>
      <c r="P50" s="135" t="s">
        <v>29</v>
      </c>
      <c r="Q50" s="136" t="s">
        <v>49</v>
      </c>
      <c r="R50" s="135" t="s">
        <v>29</v>
      </c>
      <c r="S50" s="136" t="s">
        <v>49</v>
      </c>
      <c r="T50" s="386"/>
      <c r="U50" s="386"/>
      <c r="V50" s="133"/>
      <c r="W50" s="133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</row>
    <row r="51" spans="1:100" s="11" customFormat="1" ht="15.95" customHeight="1" x14ac:dyDescent="0.2">
      <c r="A51" s="367" t="s">
        <v>51</v>
      </c>
      <c r="B51" s="285" t="s">
        <v>52</v>
      </c>
      <c r="C51" s="142">
        <f>SUM(D51:E51)</f>
        <v>0</v>
      </c>
      <c r="D51" s="143">
        <f t="shared" ref="D51:E53" si="2">F51+H51+J51+L51+N51+P51+R51</f>
        <v>0</v>
      </c>
      <c r="E51" s="144">
        <f t="shared" si="2"/>
        <v>0</v>
      </c>
      <c r="F51" s="139"/>
      <c r="G51" s="140"/>
      <c r="H51" s="139"/>
      <c r="I51" s="140"/>
      <c r="J51" s="139"/>
      <c r="K51" s="140"/>
      <c r="L51" s="139"/>
      <c r="M51" s="140"/>
      <c r="N51" s="139"/>
      <c r="O51" s="140"/>
      <c r="P51" s="139"/>
      <c r="Q51" s="140"/>
      <c r="R51" s="139"/>
      <c r="S51" s="140"/>
      <c r="T51" s="159"/>
      <c r="U51" s="159"/>
      <c r="V51" s="160"/>
      <c r="W51" s="16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</row>
    <row r="52" spans="1:100" s="11" customFormat="1" ht="15.95" customHeight="1" x14ac:dyDescent="0.2">
      <c r="A52" s="368"/>
      <c r="B52" s="280" t="s">
        <v>53</v>
      </c>
      <c r="C52" s="146">
        <f>SUM(D52:E52)</f>
        <v>0</v>
      </c>
      <c r="D52" s="147">
        <f t="shared" si="2"/>
        <v>0</v>
      </c>
      <c r="E52" s="148">
        <f t="shared" si="2"/>
        <v>0</v>
      </c>
      <c r="F52" s="149"/>
      <c r="G52" s="150"/>
      <c r="H52" s="149"/>
      <c r="I52" s="150"/>
      <c r="J52" s="149"/>
      <c r="K52" s="150"/>
      <c r="L52" s="149"/>
      <c r="M52" s="150"/>
      <c r="N52" s="149"/>
      <c r="O52" s="150"/>
      <c r="P52" s="149"/>
      <c r="Q52" s="150"/>
      <c r="R52" s="149"/>
      <c r="S52" s="150"/>
      <c r="T52" s="161"/>
      <c r="U52" s="161"/>
      <c r="V52" s="133"/>
      <c r="W52" s="133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</row>
    <row r="53" spans="1:100" s="11" customFormat="1" ht="15.95" customHeight="1" x14ac:dyDescent="0.2">
      <c r="A53" s="356"/>
      <c r="B53" s="286" t="s">
        <v>54</v>
      </c>
      <c r="C53" s="153">
        <f>SUM(D53:E53)</f>
        <v>0</v>
      </c>
      <c r="D53" s="154">
        <f t="shared" si="2"/>
        <v>0</v>
      </c>
      <c r="E53" s="155">
        <f t="shared" si="2"/>
        <v>0</v>
      </c>
      <c r="F53" s="156"/>
      <c r="G53" s="157"/>
      <c r="H53" s="156"/>
      <c r="I53" s="157"/>
      <c r="J53" s="156"/>
      <c r="K53" s="157"/>
      <c r="L53" s="156"/>
      <c r="M53" s="157"/>
      <c r="N53" s="156"/>
      <c r="O53" s="157"/>
      <c r="P53" s="156"/>
      <c r="Q53" s="157"/>
      <c r="R53" s="156"/>
      <c r="S53" s="157"/>
      <c r="T53" s="162"/>
      <c r="U53" s="162"/>
      <c r="V53" s="160"/>
      <c r="W53" s="16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</row>
    <row r="54" spans="1:100" s="11" customFormat="1" ht="30" customHeight="1" x14ac:dyDescent="0.2">
      <c r="A54" s="102" t="s">
        <v>58</v>
      </c>
      <c r="B54" s="102"/>
      <c r="C54" s="102"/>
      <c r="D54" s="102"/>
      <c r="E54" s="102"/>
      <c r="F54" s="102"/>
      <c r="G54" s="102"/>
      <c r="H54" s="127"/>
      <c r="I54" s="128"/>
      <c r="J54" s="128"/>
      <c r="K54" s="129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33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</row>
    <row r="55" spans="1:100" s="11" customFormat="1" ht="12.75" x14ac:dyDescent="0.2">
      <c r="A55" s="375" t="s">
        <v>42</v>
      </c>
      <c r="B55" s="375"/>
      <c r="C55" s="342" t="s">
        <v>59</v>
      </c>
      <c r="D55" s="391" t="s">
        <v>32</v>
      </c>
      <c r="E55" s="392"/>
      <c r="F55" s="392"/>
      <c r="G55" s="392"/>
      <c r="H55" s="392"/>
      <c r="I55" s="393"/>
      <c r="J55" s="342" t="s">
        <v>60</v>
      </c>
      <c r="K55" s="386" t="s">
        <v>61</v>
      </c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33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</row>
    <row r="56" spans="1:100" s="11" customFormat="1" ht="12.75" x14ac:dyDescent="0.2">
      <c r="A56" s="376"/>
      <c r="B56" s="376"/>
      <c r="C56" s="390"/>
      <c r="D56" s="377" t="s">
        <v>62</v>
      </c>
      <c r="E56" s="394"/>
      <c r="F56" s="377" t="s">
        <v>63</v>
      </c>
      <c r="G56" s="394"/>
      <c r="H56" s="377" t="s">
        <v>64</v>
      </c>
      <c r="I56" s="394"/>
      <c r="J56" s="390"/>
      <c r="K56" s="386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33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</row>
    <row r="57" spans="1:100" s="11" customFormat="1" ht="12.95" customHeight="1" x14ac:dyDescent="0.2">
      <c r="A57" s="389"/>
      <c r="B57" s="389"/>
      <c r="C57" s="343"/>
      <c r="D57" s="22" t="s">
        <v>29</v>
      </c>
      <c r="E57" s="115" t="s">
        <v>49</v>
      </c>
      <c r="F57" s="22" t="s">
        <v>29</v>
      </c>
      <c r="G57" s="115" t="s">
        <v>49</v>
      </c>
      <c r="H57" s="22" t="s">
        <v>29</v>
      </c>
      <c r="I57" s="115" t="s">
        <v>49</v>
      </c>
      <c r="J57" s="343"/>
      <c r="K57" s="386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33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</row>
    <row r="58" spans="1:100" s="11" customFormat="1" ht="15.95" customHeight="1" x14ac:dyDescent="0.2">
      <c r="A58" s="403" t="s">
        <v>65</v>
      </c>
      <c r="B58" s="164" t="s">
        <v>66</v>
      </c>
      <c r="C58" s="89">
        <f>SUM(D58:I58)</f>
        <v>0</v>
      </c>
      <c r="D58" s="165"/>
      <c r="E58" s="166"/>
      <c r="F58" s="165"/>
      <c r="G58" s="166"/>
      <c r="H58" s="165"/>
      <c r="I58" s="166"/>
      <c r="J58" s="167"/>
      <c r="K58" s="167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</row>
    <row r="59" spans="1:100" s="11" customFormat="1" ht="15.95" customHeight="1" x14ac:dyDescent="0.2">
      <c r="A59" s="404"/>
      <c r="B59" s="168" t="s">
        <v>67</v>
      </c>
      <c r="C59" s="96">
        <f>SUM(D59:I59)</f>
        <v>0</v>
      </c>
      <c r="D59" s="169"/>
      <c r="E59" s="170"/>
      <c r="F59" s="169"/>
      <c r="G59" s="170"/>
      <c r="H59" s="169"/>
      <c r="I59" s="170"/>
      <c r="J59" s="171"/>
      <c r="K59" s="171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</row>
    <row r="60" spans="1:100" s="11" customFormat="1" ht="15.95" customHeight="1" x14ac:dyDescent="0.2">
      <c r="A60" s="363" t="s">
        <v>68</v>
      </c>
      <c r="B60" s="364"/>
      <c r="C60" s="96">
        <f>SUM(D60:I60)</f>
        <v>0</v>
      </c>
      <c r="D60" s="172"/>
      <c r="E60" s="173"/>
      <c r="F60" s="172"/>
      <c r="G60" s="173"/>
      <c r="H60" s="172"/>
      <c r="I60" s="173"/>
      <c r="J60" s="174"/>
      <c r="K60" s="174"/>
      <c r="L60" s="175"/>
      <c r="M60" s="175"/>
      <c r="N60" s="175"/>
      <c r="O60" s="175"/>
      <c r="P60" s="176"/>
      <c r="Q60" s="130"/>
      <c r="R60" s="130"/>
      <c r="S60" s="130"/>
      <c r="T60" s="130"/>
      <c r="U60" s="130"/>
      <c r="V60" s="130"/>
      <c r="W60" s="13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</row>
    <row r="61" spans="1:100" s="11" customFormat="1" ht="30" customHeight="1" x14ac:dyDescent="0.2">
      <c r="A61" s="102" t="s">
        <v>69</v>
      </c>
      <c r="B61" s="102"/>
      <c r="C61" s="102"/>
      <c r="D61" s="102"/>
      <c r="E61" s="102"/>
      <c r="F61" s="102"/>
      <c r="G61" s="102"/>
      <c r="H61" s="177"/>
      <c r="I61" s="128"/>
      <c r="J61" s="128"/>
      <c r="K61" s="128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</row>
    <row r="62" spans="1:100" s="11" customFormat="1" ht="16.5" customHeight="1" x14ac:dyDescent="0.2">
      <c r="A62" s="405" t="s">
        <v>3</v>
      </c>
      <c r="B62" s="406"/>
      <c r="C62" s="387" t="s">
        <v>70</v>
      </c>
      <c r="D62" s="387" t="s">
        <v>71</v>
      </c>
      <c r="E62" s="387" t="s">
        <v>72</v>
      </c>
      <c r="F62" s="108"/>
      <c r="G62" s="108"/>
      <c r="H62" s="108"/>
      <c r="I62" s="53"/>
      <c r="J62" s="53"/>
      <c r="K62" s="5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</row>
    <row r="63" spans="1:100" s="11" customFormat="1" ht="16.5" customHeight="1" x14ac:dyDescent="0.2">
      <c r="A63" s="407"/>
      <c r="B63" s="408"/>
      <c r="C63" s="388"/>
      <c r="D63" s="388"/>
      <c r="E63" s="388"/>
      <c r="F63" s="151"/>
      <c r="G63" s="151"/>
      <c r="H63" s="151"/>
      <c r="I63" s="151"/>
      <c r="J63" s="151"/>
      <c r="K63" s="151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</row>
    <row r="64" spans="1:100" s="11" customFormat="1" ht="15.95" customHeight="1" x14ac:dyDescent="0.2">
      <c r="A64" s="395" t="s">
        <v>73</v>
      </c>
      <c r="B64" s="396"/>
      <c r="C64" s="178"/>
      <c r="D64" s="178"/>
      <c r="E64" s="178"/>
      <c r="F64" s="151"/>
      <c r="G64" s="151"/>
      <c r="H64" s="151"/>
      <c r="I64" s="151"/>
      <c r="J64" s="151"/>
      <c r="K64" s="151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</row>
    <row r="65" spans="1:100" s="11" customFormat="1" ht="15.95" customHeight="1" x14ac:dyDescent="0.2">
      <c r="A65" s="395" t="s">
        <v>74</v>
      </c>
      <c r="B65" s="396"/>
      <c r="C65" s="179"/>
      <c r="D65" s="179"/>
      <c r="E65" s="179"/>
      <c r="F65" s="151"/>
      <c r="G65" s="151"/>
      <c r="H65" s="151"/>
      <c r="I65" s="151"/>
      <c r="J65" s="151"/>
      <c r="K65" s="151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</row>
    <row r="66" spans="1:100" s="11" customFormat="1" ht="15.95" customHeight="1" x14ac:dyDescent="0.2">
      <c r="A66" s="397" t="s">
        <v>75</v>
      </c>
      <c r="B66" s="398"/>
      <c r="C66" s="179"/>
      <c r="D66" s="179"/>
      <c r="E66" s="179"/>
      <c r="F66" s="151"/>
      <c r="G66" s="151"/>
      <c r="H66" s="151"/>
      <c r="I66" s="151"/>
      <c r="J66" s="151"/>
      <c r="K66" s="151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</row>
    <row r="67" spans="1:100" s="11" customFormat="1" ht="15.95" customHeight="1" x14ac:dyDescent="0.2">
      <c r="A67" s="397" t="s">
        <v>76</v>
      </c>
      <c r="B67" s="398"/>
      <c r="C67" s="180"/>
      <c r="D67" s="180"/>
      <c r="E67" s="180"/>
      <c r="F67" s="151"/>
      <c r="G67" s="151"/>
      <c r="H67" s="151"/>
      <c r="I67" s="151"/>
      <c r="J67" s="151"/>
      <c r="K67" s="151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</row>
    <row r="68" spans="1:100" s="11" customFormat="1" ht="15.95" customHeight="1" x14ac:dyDescent="0.2">
      <c r="A68" s="399" t="s">
        <v>77</v>
      </c>
      <c r="B68" s="400"/>
      <c r="C68" s="181">
        <f>SUM(C64:C67)</f>
        <v>0</v>
      </c>
      <c r="D68" s="181">
        <f>SUM(D64:D67)</f>
        <v>0</v>
      </c>
      <c r="E68" s="181">
        <f>SUM(E64:E67)</f>
        <v>0</v>
      </c>
      <c r="F68" s="151"/>
      <c r="G68" s="151"/>
      <c r="H68" s="151"/>
      <c r="I68" s="151"/>
      <c r="J68" s="151"/>
      <c r="K68" s="15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</row>
    <row r="69" spans="1:100" s="11" customFormat="1" ht="15.95" customHeight="1" x14ac:dyDescent="0.2">
      <c r="A69" s="401" t="s">
        <v>78</v>
      </c>
      <c r="B69" s="402"/>
      <c r="C69" s="182"/>
      <c r="D69" s="182"/>
      <c r="E69" s="182"/>
      <c r="F69" s="151"/>
      <c r="G69" s="151"/>
      <c r="H69" s="151"/>
      <c r="I69" s="151"/>
      <c r="J69" s="151"/>
      <c r="K69" s="151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</row>
    <row r="70" spans="1:100" s="11" customFormat="1" ht="15.95" customHeight="1" x14ac:dyDescent="0.2">
      <c r="A70" s="395" t="s">
        <v>79</v>
      </c>
      <c r="B70" s="396"/>
      <c r="C70" s="179"/>
      <c r="D70" s="179"/>
      <c r="E70" s="179"/>
      <c r="F70" s="151"/>
      <c r="G70" s="151"/>
      <c r="H70" s="151"/>
      <c r="I70" s="151"/>
      <c r="J70" s="151"/>
      <c r="K70" s="151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</row>
    <row r="71" spans="1:100" s="11" customFormat="1" ht="15.95" customHeight="1" x14ac:dyDescent="0.2">
      <c r="A71" s="410" t="s">
        <v>80</v>
      </c>
      <c r="B71" s="411"/>
      <c r="C71" s="183"/>
      <c r="D71" s="183"/>
      <c r="E71" s="183"/>
      <c r="F71" s="151"/>
      <c r="G71" s="151"/>
      <c r="H71" s="151"/>
      <c r="I71" s="151"/>
      <c r="J71" s="151"/>
      <c r="K71" s="151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</row>
    <row r="72" spans="1:100" s="11" customFormat="1" ht="15.95" customHeight="1" x14ac:dyDescent="0.2">
      <c r="A72" s="399" t="s">
        <v>77</v>
      </c>
      <c r="B72" s="400"/>
      <c r="C72" s="181">
        <f>SUM(C69:C71)</f>
        <v>0</v>
      </c>
      <c r="D72" s="181">
        <f>SUM(D69:D71)</f>
        <v>0</v>
      </c>
      <c r="E72" s="181">
        <f>SUM(E69:E71)</f>
        <v>0</v>
      </c>
      <c r="F72" s="151"/>
      <c r="G72" s="151"/>
      <c r="H72" s="151"/>
      <c r="I72" s="151"/>
      <c r="J72" s="151"/>
      <c r="K72" s="151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</row>
    <row r="73" spans="1:100" s="11" customFormat="1" ht="15.95" customHeight="1" x14ac:dyDescent="0.2">
      <c r="A73" s="412" t="s">
        <v>81</v>
      </c>
      <c r="B73" s="412"/>
      <c r="C73" s="184">
        <f>C68+C72</f>
        <v>0</v>
      </c>
      <c r="D73" s="184">
        <f>D68+D72</f>
        <v>0</v>
      </c>
      <c r="E73" s="184">
        <f>E68+E72</f>
        <v>0</v>
      </c>
      <c r="F73" s="151"/>
      <c r="G73" s="151"/>
      <c r="H73" s="151"/>
      <c r="I73" s="151"/>
      <c r="J73" s="151"/>
      <c r="K73" s="151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</row>
    <row r="74" spans="1:100" s="11" customFormat="1" ht="30" customHeight="1" x14ac:dyDescent="0.2">
      <c r="A74" s="102" t="s">
        <v>82</v>
      </c>
      <c r="B74" s="102"/>
      <c r="C74" s="102"/>
      <c r="D74" s="102"/>
      <c r="E74" s="102"/>
      <c r="F74" s="102"/>
      <c r="G74" s="102"/>
      <c r="H74" s="185"/>
      <c r="I74" s="185"/>
      <c r="J74" s="185"/>
      <c r="K74" s="186"/>
      <c r="L74" s="187"/>
      <c r="M74" s="186"/>
      <c r="N74" s="186"/>
      <c r="O74" s="188"/>
      <c r="P74" s="188"/>
      <c r="Q74" s="151"/>
      <c r="R74" s="151"/>
      <c r="S74" s="151"/>
      <c r="T74" s="160"/>
      <c r="U74" s="160"/>
      <c r="V74" s="189"/>
      <c r="W74" s="16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</row>
    <row r="75" spans="1:100" s="11" customFormat="1" ht="12.75" x14ac:dyDescent="0.2">
      <c r="A75" s="413" t="s">
        <v>83</v>
      </c>
      <c r="B75" s="413"/>
      <c r="C75" s="413"/>
      <c r="D75" s="414" t="s">
        <v>33</v>
      </c>
      <c r="E75" s="415"/>
      <c r="F75" s="385"/>
      <c r="G75" s="409" t="s">
        <v>84</v>
      </c>
      <c r="H75" s="409"/>
      <c r="I75" s="409" t="s">
        <v>85</v>
      </c>
      <c r="J75" s="409"/>
      <c r="K75" s="409" t="s">
        <v>86</v>
      </c>
      <c r="L75" s="409"/>
      <c r="M75" s="409" t="s">
        <v>87</v>
      </c>
      <c r="N75" s="409"/>
      <c r="O75" s="409" t="s">
        <v>88</v>
      </c>
      <c r="P75" s="409"/>
      <c r="Q75" s="409" t="s">
        <v>89</v>
      </c>
      <c r="R75" s="409"/>
      <c r="S75" s="19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</row>
    <row r="76" spans="1:100" s="11" customFormat="1" ht="21" x14ac:dyDescent="0.2">
      <c r="A76" s="413"/>
      <c r="B76" s="413"/>
      <c r="C76" s="413"/>
      <c r="D76" s="191" t="s">
        <v>90</v>
      </c>
      <c r="E76" s="192" t="s">
        <v>29</v>
      </c>
      <c r="F76" s="193" t="s">
        <v>49</v>
      </c>
      <c r="G76" s="194" t="s">
        <v>29</v>
      </c>
      <c r="H76" s="195" t="s">
        <v>49</v>
      </c>
      <c r="I76" s="194" t="s">
        <v>29</v>
      </c>
      <c r="J76" s="195" t="s">
        <v>49</v>
      </c>
      <c r="K76" s="194" t="s">
        <v>29</v>
      </c>
      <c r="L76" s="195" t="s">
        <v>49</v>
      </c>
      <c r="M76" s="194" t="s">
        <v>29</v>
      </c>
      <c r="N76" s="195" t="s">
        <v>49</v>
      </c>
      <c r="O76" s="194" t="s">
        <v>29</v>
      </c>
      <c r="P76" s="195" t="s">
        <v>49</v>
      </c>
      <c r="Q76" s="194" t="s">
        <v>29</v>
      </c>
      <c r="R76" s="195" t="s">
        <v>49</v>
      </c>
      <c r="S76" s="19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</row>
    <row r="77" spans="1:100" s="11" customFormat="1" ht="15.95" customHeight="1" x14ac:dyDescent="0.2">
      <c r="A77" s="196" t="s">
        <v>91</v>
      </c>
      <c r="B77" s="287"/>
      <c r="C77" s="288"/>
      <c r="D77" s="199">
        <f>SUM(E77:F77)</f>
        <v>0</v>
      </c>
      <c r="E77" s="200">
        <f>G77+I77+K77+M77+O77+Q77</f>
        <v>0</v>
      </c>
      <c r="F77" s="201">
        <f>H77+J77+L77+N77+P77+R77</f>
        <v>0</v>
      </c>
      <c r="G77" s="202"/>
      <c r="H77" s="203"/>
      <c r="I77" s="202"/>
      <c r="J77" s="203"/>
      <c r="K77" s="202"/>
      <c r="L77" s="203"/>
      <c r="M77" s="202"/>
      <c r="N77" s="203"/>
      <c r="O77" s="202"/>
      <c r="P77" s="203"/>
      <c r="Q77" s="202"/>
      <c r="R77" s="203"/>
      <c r="S77" s="190"/>
      <c r="T77" s="160"/>
      <c r="U77" s="160"/>
      <c r="V77" s="160"/>
      <c r="W77" s="16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</row>
    <row r="78" spans="1:100" s="11" customFormat="1" ht="24.95" customHeight="1" x14ac:dyDescent="0.2">
      <c r="A78" s="416" t="s">
        <v>92</v>
      </c>
      <c r="B78" s="417"/>
      <c r="C78" s="418"/>
      <c r="D78" s="282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4"/>
      <c r="S78" s="190"/>
      <c r="T78" s="160"/>
      <c r="U78" s="160"/>
      <c r="V78" s="160"/>
      <c r="W78" s="16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</row>
    <row r="79" spans="1:100" s="11" customFormat="1" ht="15.95" customHeight="1" x14ac:dyDescent="0.2">
      <c r="A79" s="419" t="s">
        <v>93</v>
      </c>
      <c r="B79" s="421" t="s">
        <v>94</v>
      </c>
      <c r="C79" s="422"/>
      <c r="D79" s="207">
        <f t="shared" ref="D79:D86" si="3">SUM(E79:F79)</f>
        <v>0</v>
      </c>
      <c r="E79" s="208">
        <f t="shared" ref="E79:F86" si="4">G79+I79+K79+M79+O79+Q79</f>
        <v>0</v>
      </c>
      <c r="F79" s="209">
        <f t="shared" si="4"/>
        <v>0</v>
      </c>
      <c r="G79" s="210"/>
      <c r="H79" s="211"/>
      <c r="I79" s="210"/>
      <c r="J79" s="211"/>
      <c r="K79" s="210"/>
      <c r="L79" s="211"/>
      <c r="M79" s="210"/>
      <c r="N79" s="211"/>
      <c r="O79" s="210"/>
      <c r="P79" s="211"/>
      <c r="Q79" s="210"/>
      <c r="R79" s="211"/>
      <c r="S79" s="151"/>
      <c r="T79" s="160"/>
      <c r="U79" s="160"/>
      <c r="V79" s="160"/>
      <c r="W79" s="16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</row>
    <row r="80" spans="1:100" s="11" customFormat="1" ht="15.95" customHeight="1" x14ac:dyDescent="0.2">
      <c r="A80" s="420"/>
      <c r="B80" s="423" t="s">
        <v>95</v>
      </c>
      <c r="C80" s="424"/>
      <c r="D80" s="212">
        <f t="shared" si="3"/>
        <v>0</v>
      </c>
      <c r="E80" s="213">
        <f t="shared" si="4"/>
        <v>0</v>
      </c>
      <c r="F80" s="214">
        <f t="shared" si="4"/>
        <v>0</v>
      </c>
      <c r="G80" s="215"/>
      <c r="H80" s="216"/>
      <c r="I80" s="215"/>
      <c r="J80" s="216"/>
      <c r="K80" s="215"/>
      <c r="L80" s="216"/>
      <c r="M80" s="215"/>
      <c r="N80" s="216"/>
      <c r="O80" s="215"/>
      <c r="P80" s="216"/>
      <c r="Q80" s="215"/>
      <c r="R80" s="216"/>
      <c r="S80" s="151"/>
      <c r="T80" s="160"/>
      <c r="U80" s="160"/>
      <c r="V80" s="160"/>
      <c r="W80" s="16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</row>
    <row r="81" spans="1:100" s="11" customFormat="1" ht="15.95" customHeight="1" x14ac:dyDescent="0.2">
      <c r="A81" s="425" t="s">
        <v>96</v>
      </c>
      <c r="B81" s="425"/>
      <c r="C81" s="424"/>
      <c r="D81" s="212">
        <f t="shared" si="3"/>
        <v>0</v>
      </c>
      <c r="E81" s="217">
        <f>Q81</f>
        <v>0</v>
      </c>
      <c r="F81" s="214">
        <f>R81</f>
        <v>0</v>
      </c>
      <c r="G81" s="218"/>
      <c r="H81" s="219"/>
      <c r="I81" s="218"/>
      <c r="J81" s="219"/>
      <c r="K81" s="218"/>
      <c r="L81" s="219"/>
      <c r="M81" s="218"/>
      <c r="N81" s="219"/>
      <c r="O81" s="218"/>
      <c r="P81" s="219"/>
      <c r="Q81" s="215"/>
      <c r="R81" s="216"/>
      <c r="S81" s="151"/>
      <c r="T81" s="160"/>
      <c r="U81" s="160"/>
      <c r="V81" s="160"/>
      <c r="W81" s="16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</row>
    <row r="82" spans="1:100" s="11" customFormat="1" ht="15.95" customHeight="1" x14ac:dyDescent="0.2">
      <c r="A82" s="425" t="s">
        <v>97</v>
      </c>
      <c r="B82" s="425"/>
      <c r="C82" s="424"/>
      <c r="D82" s="212">
        <f t="shared" si="3"/>
        <v>0</v>
      </c>
      <c r="E82" s="217">
        <f>G82+I82</f>
        <v>0</v>
      </c>
      <c r="F82" s="214">
        <f>H82+J82</f>
        <v>0</v>
      </c>
      <c r="G82" s="215"/>
      <c r="H82" s="216"/>
      <c r="I82" s="215"/>
      <c r="J82" s="216"/>
      <c r="K82" s="218"/>
      <c r="L82" s="219"/>
      <c r="M82" s="218"/>
      <c r="N82" s="219"/>
      <c r="O82" s="218"/>
      <c r="P82" s="219"/>
      <c r="Q82" s="218"/>
      <c r="R82" s="219"/>
      <c r="S82" s="151"/>
      <c r="T82" s="160"/>
      <c r="U82" s="160"/>
      <c r="V82" s="160"/>
      <c r="W82" s="16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</row>
    <row r="83" spans="1:100" s="11" customFormat="1" ht="15.95" customHeight="1" x14ac:dyDescent="0.2">
      <c r="A83" s="425" t="s">
        <v>98</v>
      </c>
      <c r="B83" s="425"/>
      <c r="C83" s="424"/>
      <c r="D83" s="212">
        <f t="shared" si="3"/>
        <v>0</v>
      </c>
      <c r="E83" s="213">
        <f t="shared" si="4"/>
        <v>0</v>
      </c>
      <c r="F83" s="214">
        <f t="shared" si="4"/>
        <v>0</v>
      </c>
      <c r="G83" s="215"/>
      <c r="H83" s="216"/>
      <c r="I83" s="215"/>
      <c r="J83" s="216"/>
      <c r="K83" s="215"/>
      <c r="L83" s="216"/>
      <c r="M83" s="215"/>
      <c r="N83" s="216"/>
      <c r="O83" s="215"/>
      <c r="P83" s="216"/>
      <c r="Q83" s="215"/>
      <c r="R83" s="216"/>
      <c r="S83" s="151"/>
      <c r="T83" s="160"/>
      <c r="U83" s="160"/>
      <c r="V83" s="160"/>
      <c r="W83" s="16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</row>
    <row r="84" spans="1:100" s="11" customFormat="1" ht="15.95" customHeight="1" x14ac:dyDescent="0.2">
      <c r="A84" s="425" t="s">
        <v>99</v>
      </c>
      <c r="B84" s="425"/>
      <c r="C84" s="424"/>
      <c r="D84" s="212">
        <f t="shared" si="3"/>
        <v>0</v>
      </c>
      <c r="E84" s="213">
        <f t="shared" si="4"/>
        <v>0</v>
      </c>
      <c r="F84" s="214">
        <f t="shared" si="4"/>
        <v>0</v>
      </c>
      <c r="G84" s="215"/>
      <c r="H84" s="216"/>
      <c r="I84" s="215"/>
      <c r="J84" s="216"/>
      <c r="K84" s="215"/>
      <c r="L84" s="216"/>
      <c r="M84" s="215"/>
      <c r="N84" s="216"/>
      <c r="O84" s="215"/>
      <c r="P84" s="216"/>
      <c r="Q84" s="215"/>
      <c r="R84" s="216"/>
      <c r="S84" s="151"/>
      <c r="T84" s="160"/>
      <c r="U84" s="160"/>
      <c r="V84" s="160"/>
      <c r="W84" s="16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</row>
    <row r="85" spans="1:100" s="11" customFormat="1" ht="15.95" customHeight="1" x14ac:dyDescent="0.2">
      <c r="A85" s="425" t="s">
        <v>100</v>
      </c>
      <c r="B85" s="425"/>
      <c r="C85" s="424"/>
      <c r="D85" s="212">
        <f t="shared" si="3"/>
        <v>0</v>
      </c>
      <c r="E85" s="213">
        <f t="shared" si="4"/>
        <v>0</v>
      </c>
      <c r="F85" s="214">
        <f t="shared" si="4"/>
        <v>0</v>
      </c>
      <c r="G85" s="215"/>
      <c r="H85" s="216"/>
      <c r="I85" s="215"/>
      <c r="J85" s="216"/>
      <c r="K85" s="215"/>
      <c r="L85" s="216"/>
      <c r="M85" s="215"/>
      <c r="N85" s="216"/>
      <c r="O85" s="215"/>
      <c r="P85" s="216"/>
      <c r="Q85" s="215"/>
      <c r="R85" s="216"/>
      <c r="S85" s="151"/>
      <c r="T85" s="160"/>
      <c r="U85" s="160"/>
      <c r="V85" s="160"/>
      <c r="W85" s="16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</row>
    <row r="86" spans="1:100" s="11" customFormat="1" ht="15.95" customHeight="1" x14ac:dyDescent="0.2">
      <c r="A86" s="425" t="s">
        <v>101</v>
      </c>
      <c r="B86" s="425"/>
      <c r="C86" s="424"/>
      <c r="D86" s="212">
        <f t="shared" si="3"/>
        <v>0</v>
      </c>
      <c r="E86" s="213">
        <f t="shared" si="4"/>
        <v>0</v>
      </c>
      <c r="F86" s="214">
        <f t="shared" si="4"/>
        <v>0</v>
      </c>
      <c r="G86" s="215"/>
      <c r="H86" s="216"/>
      <c r="I86" s="215"/>
      <c r="J86" s="216"/>
      <c r="K86" s="215"/>
      <c r="L86" s="216"/>
      <c r="M86" s="215"/>
      <c r="N86" s="216"/>
      <c r="O86" s="215"/>
      <c r="P86" s="216"/>
      <c r="Q86" s="215"/>
      <c r="R86" s="216"/>
      <c r="S86" s="151"/>
      <c r="T86" s="160"/>
      <c r="U86" s="160"/>
      <c r="V86" s="160"/>
      <c r="W86" s="16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</row>
    <row r="87" spans="1:100" s="11" customFormat="1" ht="15.95" customHeight="1" x14ac:dyDescent="0.2">
      <c r="A87" s="426" t="s">
        <v>102</v>
      </c>
      <c r="B87" s="427"/>
      <c r="C87" s="428"/>
      <c r="D87" s="282"/>
      <c r="E87" s="283"/>
      <c r="F87" s="283"/>
      <c r="G87" s="282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4"/>
      <c r="S87" s="151"/>
      <c r="T87" s="160"/>
      <c r="U87" s="160"/>
      <c r="V87" s="160"/>
      <c r="W87" s="16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</row>
    <row r="88" spans="1:100" s="11" customFormat="1" ht="15.95" customHeight="1" x14ac:dyDescent="0.2">
      <c r="A88" s="429" t="s">
        <v>103</v>
      </c>
      <c r="B88" s="421" t="s">
        <v>104</v>
      </c>
      <c r="C88" s="422"/>
      <c r="D88" s="220">
        <f t="shared" ref="D88:D102" si="5">SUM(E88:F88)</f>
        <v>7</v>
      </c>
      <c r="E88" s="221">
        <f t="shared" ref="E88:F102" si="6">G88+I88+K88+M88+O88+Q88</f>
        <v>2</v>
      </c>
      <c r="F88" s="222">
        <f t="shared" si="6"/>
        <v>5</v>
      </c>
      <c r="G88" s="210"/>
      <c r="H88" s="211"/>
      <c r="I88" s="210"/>
      <c r="J88" s="211">
        <v>2</v>
      </c>
      <c r="K88" s="210"/>
      <c r="L88" s="211">
        <v>1</v>
      </c>
      <c r="M88" s="210"/>
      <c r="N88" s="211"/>
      <c r="O88" s="210">
        <v>2</v>
      </c>
      <c r="P88" s="211">
        <v>2</v>
      </c>
      <c r="Q88" s="210"/>
      <c r="R88" s="211"/>
      <c r="S88" s="151"/>
      <c r="T88" s="160"/>
      <c r="U88" s="160"/>
      <c r="V88" s="160"/>
      <c r="W88" s="16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</row>
    <row r="89" spans="1:100" s="11" customFormat="1" ht="15.95" customHeight="1" x14ac:dyDescent="0.2">
      <c r="A89" s="430"/>
      <c r="B89" s="423" t="s">
        <v>105</v>
      </c>
      <c r="C89" s="424"/>
      <c r="D89" s="212">
        <f t="shared" si="5"/>
        <v>0</v>
      </c>
      <c r="E89" s="213">
        <f t="shared" si="6"/>
        <v>0</v>
      </c>
      <c r="F89" s="214">
        <f t="shared" si="6"/>
        <v>0</v>
      </c>
      <c r="G89" s="215"/>
      <c r="H89" s="216"/>
      <c r="I89" s="215"/>
      <c r="J89" s="216"/>
      <c r="K89" s="215"/>
      <c r="L89" s="216"/>
      <c r="M89" s="215"/>
      <c r="N89" s="216"/>
      <c r="O89" s="215"/>
      <c r="P89" s="216"/>
      <c r="Q89" s="215"/>
      <c r="R89" s="216"/>
      <c r="S89" s="151"/>
      <c r="T89" s="160"/>
      <c r="U89" s="160"/>
      <c r="V89" s="160"/>
      <c r="W89" s="16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</row>
    <row r="90" spans="1:100" s="11" customFormat="1" ht="15.95" customHeight="1" x14ac:dyDescent="0.2">
      <c r="A90" s="420"/>
      <c r="B90" s="423" t="s">
        <v>106</v>
      </c>
      <c r="C90" s="424"/>
      <c r="D90" s="212">
        <f t="shared" si="5"/>
        <v>0</v>
      </c>
      <c r="E90" s="213">
        <f t="shared" si="6"/>
        <v>0</v>
      </c>
      <c r="F90" s="214">
        <f t="shared" si="6"/>
        <v>0</v>
      </c>
      <c r="G90" s="215"/>
      <c r="H90" s="216"/>
      <c r="I90" s="215"/>
      <c r="J90" s="216"/>
      <c r="K90" s="215"/>
      <c r="L90" s="216"/>
      <c r="M90" s="215"/>
      <c r="N90" s="216"/>
      <c r="O90" s="215"/>
      <c r="P90" s="216"/>
      <c r="Q90" s="215"/>
      <c r="R90" s="216"/>
      <c r="S90" s="151"/>
      <c r="T90" s="160"/>
      <c r="U90" s="160"/>
      <c r="V90" s="160"/>
      <c r="W90" s="16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</row>
    <row r="91" spans="1:100" s="11" customFormat="1" ht="15.95" customHeight="1" x14ac:dyDescent="0.2">
      <c r="A91" s="420" t="s">
        <v>107</v>
      </c>
      <c r="B91" s="423" t="s">
        <v>108</v>
      </c>
      <c r="C91" s="424"/>
      <c r="D91" s="212">
        <f t="shared" si="5"/>
        <v>0</v>
      </c>
      <c r="E91" s="213">
        <f t="shared" si="6"/>
        <v>0</v>
      </c>
      <c r="F91" s="214">
        <f t="shared" si="6"/>
        <v>0</v>
      </c>
      <c r="G91" s="215"/>
      <c r="H91" s="216"/>
      <c r="I91" s="215"/>
      <c r="J91" s="216"/>
      <c r="K91" s="215"/>
      <c r="L91" s="216"/>
      <c r="M91" s="215"/>
      <c r="N91" s="216"/>
      <c r="O91" s="215"/>
      <c r="P91" s="216"/>
      <c r="Q91" s="215"/>
      <c r="R91" s="216"/>
      <c r="S91" s="151"/>
      <c r="T91" s="160"/>
      <c r="U91" s="160"/>
      <c r="V91" s="160"/>
      <c r="W91" s="16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</row>
    <row r="92" spans="1:100" s="11" customFormat="1" ht="24.95" customHeight="1" x14ac:dyDescent="0.2">
      <c r="A92" s="420"/>
      <c r="B92" s="423" t="s">
        <v>109</v>
      </c>
      <c r="C92" s="424"/>
      <c r="D92" s="212">
        <f t="shared" si="5"/>
        <v>0</v>
      </c>
      <c r="E92" s="213">
        <f t="shared" si="6"/>
        <v>0</v>
      </c>
      <c r="F92" s="214">
        <f t="shared" si="6"/>
        <v>0</v>
      </c>
      <c r="G92" s="215"/>
      <c r="H92" s="216"/>
      <c r="I92" s="215"/>
      <c r="J92" s="216"/>
      <c r="K92" s="215"/>
      <c r="L92" s="216"/>
      <c r="M92" s="215"/>
      <c r="N92" s="216"/>
      <c r="O92" s="215"/>
      <c r="P92" s="216"/>
      <c r="Q92" s="215"/>
      <c r="R92" s="216"/>
      <c r="S92" s="151"/>
      <c r="T92" s="160"/>
      <c r="U92" s="160"/>
      <c r="V92" s="160"/>
      <c r="W92" s="16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</row>
    <row r="93" spans="1:100" s="11" customFormat="1" ht="15.95" customHeight="1" x14ac:dyDescent="0.2">
      <c r="A93" s="420"/>
      <c r="B93" s="423" t="s">
        <v>110</v>
      </c>
      <c r="C93" s="424"/>
      <c r="D93" s="212">
        <f t="shared" si="5"/>
        <v>0</v>
      </c>
      <c r="E93" s="213">
        <f t="shared" si="6"/>
        <v>0</v>
      </c>
      <c r="F93" s="214">
        <f t="shared" si="6"/>
        <v>0</v>
      </c>
      <c r="G93" s="215"/>
      <c r="H93" s="216"/>
      <c r="I93" s="215"/>
      <c r="J93" s="216"/>
      <c r="K93" s="215"/>
      <c r="L93" s="216"/>
      <c r="M93" s="215"/>
      <c r="N93" s="216"/>
      <c r="O93" s="215"/>
      <c r="P93" s="216"/>
      <c r="Q93" s="215"/>
      <c r="R93" s="216"/>
      <c r="S93" s="151"/>
      <c r="T93" s="160"/>
      <c r="U93" s="160"/>
      <c r="V93" s="160"/>
      <c r="W93" s="16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</row>
    <row r="94" spans="1:100" s="11" customFormat="1" ht="15.95" customHeight="1" x14ac:dyDescent="0.2">
      <c r="A94" s="425" t="s">
        <v>111</v>
      </c>
      <c r="B94" s="425"/>
      <c r="C94" s="424"/>
      <c r="D94" s="212">
        <f t="shared" si="5"/>
        <v>15</v>
      </c>
      <c r="E94" s="213">
        <f t="shared" si="6"/>
        <v>6</v>
      </c>
      <c r="F94" s="214">
        <f t="shared" si="6"/>
        <v>9</v>
      </c>
      <c r="G94" s="215"/>
      <c r="H94" s="216"/>
      <c r="I94" s="215">
        <v>2</v>
      </c>
      <c r="J94" s="216">
        <v>2</v>
      </c>
      <c r="K94" s="215"/>
      <c r="L94" s="216">
        <v>1</v>
      </c>
      <c r="M94" s="215"/>
      <c r="N94" s="216"/>
      <c r="O94" s="215">
        <v>4</v>
      </c>
      <c r="P94" s="216">
        <v>6</v>
      </c>
      <c r="Q94" s="215"/>
      <c r="R94" s="216"/>
      <c r="S94" s="151"/>
      <c r="T94" s="160"/>
      <c r="U94" s="160"/>
      <c r="V94" s="160"/>
      <c r="W94" s="16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</row>
    <row r="95" spans="1:100" s="11" customFormat="1" ht="15.95" customHeight="1" x14ac:dyDescent="0.2">
      <c r="A95" s="425" t="s">
        <v>112</v>
      </c>
      <c r="B95" s="425"/>
      <c r="C95" s="424"/>
      <c r="D95" s="212">
        <f t="shared" si="5"/>
        <v>0</v>
      </c>
      <c r="E95" s="213">
        <f t="shared" si="6"/>
        <v>0</v>
      </c>
      <c r="F95" s="214">
        <f t="shared" si="6"/>
        <v>0</v>
      </c>
      <c r="G95" s="215"/>
      <c r="H95" s="216"/>
      <c r="I95" s="215"/>
      <c r="J95" s="216"/>
      <c r="K95" s="215"/>
      <c r="L95" s="216"/>
      <c r="M95" s="215"/>
      <c r="N95" s="216"/>
      <c r="O95" s="215"/>
      <c r="P95" s="216"/>
      <c r="Q95" s="215"/>
      <c r="R95" s="216"/>
      <c r="S95" s="151"/>
      <c r="T95" s="160"/>
      <c r="U95" s="160"/>
      <c r="V95" s="160"/>
      <c r="W95" s="16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</row>
    <row r="96" spans="1:100" s="11" customFormat="1" ht="15.95" customHeight="1" x14ac:dyDescent="0.2">
      <c r="A96" s="425" t="s">
        <v>113</v>
      </c>
      <c r="B96" s="425"/>
      <c r="C96" s="424"/>
      <c r="D96" s="212">
        <f t="shared" si="5"/>
        <v>2</v>
      </c>
      <c r="E96" s="213">
        <f t="shared" si="6"/>
        <v>2</v>
      </c>
      <c r="F96" s="214">
        <f t="shared" si="6"/>
        <v>0</v>
      </c>
      <c r="G96" s="215"/>
      <c r="H96" s="216"/>
      <c r="I96" s="215"/>
      <c r="J96" s="216"/>
      <c r="K96" s="215"/>
      <c r="L96" s="216"/>
      <c r="M96" s="215"/>
      <c r="N96" s="216"/>
      <c r="O96" s="215">
        <v>2</v>
      </c>
      <c r="P96" s="216"/>
      <c r="Q96" s="215"/>
      <c r="R96" s="216"/>
      <c r="S96" s="151"/>
      <c r="T96" s="160"/>
      <c r="U96" s="160"/>
      <c r="V96" s="160"/>
      <c r="W96" s="16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s="11" customFormat="1" ht="15.95" customHeight="1" x14ac:dyDescent="0.2">
      <c r="A97" s="425" t="s">
        <v>114</v>
      </c>
      <c r="B97" s="425"/>
      <c r="C97" s="424"/>
      <c r="D97" s="212">
        <f t="shared" si="5"/>
        <v>0</v>
      </c>
      <c r="E97" s="213">
        <f t="shared" si="6"/>
        <v>0</v>
      </c>
      <c r="F97" s="214">
        <f t="shared" si="6"/>
        <v>0</v>
      </c>
      <c r="G97" s="215"/>
      <c r="H97" s="216"/>
      <c r="I97" s="215"/>
      <c r="J97" s="216"/>
      <c r="K97" s="215"/>
      <c r="L97" s="216"/>
      <c r="M97" s="215"/>
      <c r="N97" s="216"/>
      <c r="O97" s="215"/>
      <c r="P97" s="216"/>
      <c r="Q97" s="215"/>
      <c r="R97" s="216"/>
      <c r="S97" s="151"/>
      <c r="T97" s="160"/>
      <c r="U97" s="160"/>
      <c r="V97" s="160"/>
      <c r="W97" s="16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s="11" customFormat="1" ht="15.95" customHeight="1" x14ac:dyDescent="0.2">
      <c r="A98" s="431" t="s">
        <v>115</v>
      </c>
      <c r="B98" s="431"/>
      <c r="C98" s="432"/>
      <c r="D98" s="223">
        <f t="shared" si="5"/>
        <v>5</v>
      </c>
      <c r="E98" s="224">
        <f t="shared" si="6"/>
        <v>5</v>
      </c>
      <c r="F98" s="225">
        <f t="shared" si="6"/>
        <v>0</v>
      </c>
      <c r="G98" s="215">
        <v>2</v>
      </c>
      <c r="H98" s="216"/>
      <c r="I98" s="215">
        <v>3</v>
      </c>
      <c r="J98" s="216"/>
      <c r="K98" s="215"/>
      <c r="L98" s="216"/>
      <c r="M98" s="215"/>
      <c r="N98" s="216"/>
      <c r="O98" s="215"/>
      <c r="P98" s="216"/>
      <c r="Q98" s="215"/>
      <c r="R98" s="216"/>
      <c r="S98" s="151"/>
      <c r="T98" s="160"/>
      <c r="U98" s="160"/>
      <c r="V98" s="160"/>
      <c r="W98" s="16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s="11" customFormat="1" ht="24.95" customHeight="1" x14ac:dyDescent="0.2">
      <c r="A99" s="431" t="s">
        <v>116</v>
      </c>
      <c r="B99" s="431"/>
      <c r="C99" s="432"/>
      <c r="D99" s="223">
        <f t="shared" si="5"/>
        <v>9</v>
      </c>
      <c r="E99" s="224">
        <f t="shared" si="6"/>
        <v>6</v>
      </c>
      <c r="F99" s="225">
        <f t="shared" si="6"/>
        <v>3</v>
      </c>
      <c r="G99" s="215"/>
      <c r="H99" s="216"/>
      <c r="I99" s="215">
        <v>6</v>
      </c>
      <c r="J99" s="216">
        <v>3</v>
      </c>
      <c r="K99" s="215"/>
      <c r="L99" s="216"/>
      <c r="M99" s="215"/>
      <c r="N99" s="216"/>
      <c r="O99" s="215"/>
      <c r="P99" s="216"/>
      <c r="Q99" s="215"/>
      <c r="R99" s="216"/>
      <c r="S99" s="151"/>
      <c r="T99" s="160"/>
      <c r="U99" s="160"/>
      <c r="V99" s="160"/>
      <c r="W99" s="16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s="11" customFormat="1" ht="15.95" customHeight="1" x14ac:dyDescent="0.2">
      <c r="A100" s="425" t="s">
        <v>117</v>
      </c>
      <c r="B100" s="425"/>
      <c r="C100" s="424"/>
      <c r="D100" s="212">
        <f t="shared" si="5"/>
        <v>6</v>
      </c>
      <c r="E100" s="213">
        <f t="shared" si="6"/>
        <v>1</v>
      </c>
      <c r="F100" s="214">
        <f t="shared" si="6"/>
        <v>5</v>
      </c>
      <c r="G100" s="215">
        <v>1</v>
      </c>
      <c r="H100" s="216">
        <v>2</v>
      </c>
      <c r="I100" s="215"/>
      <c r="J100" s="216">
        <v>1</v>
      </c>
      <c r="K100" s="215"/>
      <c r="L100" s="216"/>
      <c r="M100" s="215"/>
      <c r="N100" s="216"/>
      <c r="O100" s="215"/>
      <c r="P100" s="216">
        <v>2</v>
      </c>
      <c r="Q100" s="215"/>
      <c r="R100" s="216"/>
      <c r="S100" s="151"/>
      <c r="T100" s="160"/>
      <c r="U100" s="160"/>
      <c r="V100" s="160"/>
      <c r="W100" s="16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s="11" customFormat="1" ht="15.95" customHeight="1" x14ac:dyDescent="0.2">
      <c r="A101" s="433" t="s">
        <v>118</v>
      </c>
      <c r="B101" s="433"/>
      <c r="C101" s="434"/>
      <c r="D101" s="226">
        <f t="shared" si="5"/>
        <v>2</v>
      </c>
      <c r="E101" s="227">
        <f t="shared" si="6"/>
        <v>1</v>
      </c>
      <c r="F101" s="228">
        <f t="shared" si="6"/>
        <v>1</v>
      </c>
      <c r="G101" s="229"/>
      <c r="H101" s="230"/>
      <c r="I101" s="229"/>
      <c r="J101" s="230"/>
      <c r="K101" s="229"/>
      <c r="L101" s="230"/>
      <c r="M101" s="229"/>
      <c r="N101" s="230"/>
      <c r="O101" s="229">
        <v>1</v>
      </c>
      <c r="P101" s="230">
        <v>1</v>
      </c>
      <c r="Q101" s="229"/>
      <c r="R101" s="230"/>
      <c r="S101" s="151"/>
      <c r="T101" s="160"/>
      <c r="U101" s="160"/>
      <c r="V101" s="160"/>
      <c r="W101" s="16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s="11" customFormat="1" ht="15.95" customHeight="1" x14ac:dyDescent="0.2">
      <c r="A102" s="438" t="s">
        <v>119</v>
      </c>
      <c r="B102" s="438"/>
      <c r="C102" s="439"/>
      <c r="D102" s="231">
        <f t="shared" si="5"/>
        <v>0</v>
      </c>
      <c r="E102" s="232">
        <f t="shared" si="6"/>
        <v>0</v>
      </c>
      <c r="F102" s="233">
        <f t="shared" si="6"/>
        <v>0</v>
      </c>
      <c r="G102" s="234"/>
      <c r="H102" s="235"/>
      <c r="I102" s="234"/>
      <c r="J102" s="235"/>
      <c r="K102" s="234"/>
      <c r="L102" s="235"/>
      <c r="M102" s="234"/>
      <c r="N102" s="235"/>
      <c r="O102" s="234"/>
      <c r="P102" s="235"/>
      <c r="Q102" s="234"/>
      <c r="R102" s="235"/>
      <c r="S102" s="151"/>
      <c r="T102" s="160"/>
      <c r="U102" s="160"/>
      <c r="V102" s="160"/>
      <c r="W102" s="16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s="11" customFormat="1" ht="30" customHeight="1" x14ac:dyDescent="0.2">
      <c r="A103" s="102" t="s">
        <v>120</v>
      </c>
      <c r="B103" s="102"/>
      <c r="C103" s="102"/>
      <c r="D103" s="102"/>
      <c r="E103" s="102"/>
      <c r="F103" s="102"/>
      <c r="G103" s="102"/>
      <c r="H103" s="185"/>
      <c r="I103" s="185"/>
      <c r="J103" s="185"/>
      <c r="K103" s="186"/>
      <c r="L103" s="187"/>
      <c r="M103" s="186"/>
      <c r="N103" s="186"/>
      <c r="O103" s="188"/>
      <c r="P103" s="188"/>
      <c r="Q103" s="151"/>
      <c r="R103" s="151"/>
      <c r="S103" s="151"/>
      <c r="T103" s="160"/>
      <c r="U103" s="160"/>
      <c r="V103" s="189"/>
      <c r="W103" s="16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s="11" customFormat="1" ht="12.75" customHeight="1" x14ac:dyDescent="0.2">
      <c r="A104" s="413" t="s">
        <v>121</v>
      </c>
      <c r="B104" s="413"/>
      <c r="C104" s="413"/>
      <c r="D104" s="414" t="s">
        <v>33</v>
      </c>
      <c r="E104" s="415"/>
      <c r="F104" s="385"/>
      <c r="G104" s="409" t="s">
        <v>84</v>
      </c>
      <c r="H104" s="409"/>
      <c r="I104" s="409" t="s">
        <v>85</v>
      </c>
      <c r="J104" s="409"/>
      <c r="K104" s="409" t="s">
        <v>86</v>
      </c>
      <c r="L104" s="409"/>
      <c r="M104" s="409" t="s">
        <v>87</v>
      </c>
      <c r="N104" s="409"/>
      <c r="O104" s="409" t="s">
        <v>88</v>
      </c>
      <c r="P104" s="409"/>
      <c r="Q104" s="409" t="s">
        <v>89</v>
      </c>
      <c r="R104" s="409"/>
      <c r="S104" s="342" t="s">
        <v>122</v>
      </c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s="11" customFormat="1" ht="21" x14ac:dyDescent="0.2">
      <c r="A105" s="413"/>
      <c r="B105" s="413"/>
      <c r="C105" s="413"/>
      <c r="D105" s="191" t="s">
        <v>90</v>
      </c>
      <c r="E105" s="192" t="s">
        <v>29</v>
      </c>
      <c r="F105" s="193" t="s">
        <v>49</v>
      </c>
      <c r="G105" s="194" t="s">
        <v>29</v>
      </c>
      <c r="H105" s="195" t="s">
        <v>49</v>
      </c>
      <c r="I105" s="194" t="s">
        <v>29</v>
      </c>
      <c r="J105" s="195" t="s">
        <v>49</v>
      </c>
      <c r="K105" s="194" t="s">
        <v>29</v>
      </c>
      <c r="L105" s="195" t="s">
        <v>49</v>
      </c>
      <c r="M105" s="194" t="s">
        <v>29</v>
      </c>
      <c r="N105" s="195" t="s">
        <v>49</v>
      </c>
      <c r="O105" s="194" t="s">
        <v>29</v>
      </c>
      <c r="P105" s="195" t="s">
        <v>49</v>
      </c>
      <c r="Q105" s="194" t="s">
        <v>29</v>
      </c>
      <c r="R105" s="195" t="s">
        <v>49</v>
      </c>
      <c r="S105" s="343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s="11" customFormat="1" ht="24.95" customHeight="1" x14ac:dyDescent="0.2">
      <c r="A106" s="416" t="s">
        <v>92</v>
      </c>
      <c r="B106" s="417"/>
      <c r="C106" s="418"/>
      <c r="D106" s="435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7"/>
      <c r="T106" s="160"/>
      <c r="U106" s="160"/>
      <c r="V106" s="160"/>
      <c r="W106" s="16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s="11" customFormat="1" ht="15.95" customHeight="1" x14ac:dyDescent="0.2">
      <c r="A107" s="419" t="s">
        <v>93</v>
      </c>
      <c r="B107" s="421" t="s">
        <v>94</v>
      </c>
      <c r="C107" s="422"/>
      <c r="D107" s="207">
        <f t="shared" ref="D107:D114" si="7">SUM(E107:F107)</f>
        <v>0</v>
      </c>
      <c r="E107" s="208">
        <f t="shared" ref="E107:F114" si="8">G107+I107+K107+M107+O107+Q107</f>
        <v>0</v>
      </c>
      <c r="F107" s="209">
        <f t="shared" si="8"/>
        <v>0</v>
      </c>
      <c r="G107" s="210"/>
      <c r="H107" s="211"/>
      <c r="I107" s="210"/>
      <c r="J107" s="211"/>
      <c r="K107" s="210"/>
      <c r="L107" s="211"/>
      <c r="M107" s="210"/>
      <c r="N107" s="211"/>
      <c r="O107" s="210"/>
      <c r="P107" s="211"/>
      <c r="Q107" s="210"/>
      <c r="R107" s="211"/>
      <c r="S107" s="239"/>
      <c r="T107" s="160"/>
      <c r="U107" s="160"/>
      <c r="V107" s="160"/>
      <c r="W107" s="16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s="11" customFormat="1" ht="15.95" customHeight="1" x14ac:dyDescent="0.2">
      <c r="A108" s="420"/>
      <c r="B108" s="423" t="s">
        <v>95</v>
      </c>
      <c r="C108" s="424"/>
      <c r="D108" s="212">
        <f t="shared" si="7"/>
        <v>0</v>
      </c>
      <c r="E108" s="213">
        <f t="shared" si="8"/>
        <v>0</v>
      </c>
      <c r="F108" s="214">
        <f t="shared" si="8"/>
        <v>0</v>
      </c>
      <c r="G108" s="215"/>
      <c r="H108" s="216"/>
      <c r="I108" s="215"/>
      <c r="J108" s="216"/>
      <c r="K108" s="215"/>
      <c r="L108" s="216"/>
      <c r="M108" s="215"/>
      <c r="N108" s="216"/>
      <c r="O108" s="215"/>
      <c r="P108" s="216"/>
      <c r="Q108" s="215"/>
      <c r="R108" s="216"/>
      <c r="S108" s="240"/>
      <c r="T108" s="160"/>
      <c r="U108" s="160"/>
      <c r="V108" s="160"/>
      <c r="W108" s="16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s="11" customFormat="1" ht="15.95" customHeight="1" x14ac:dyDescent="0.2">
      <c r="A109" s="425" t="s">
        <v>96</v>
      </c>
      <c r="B109" s="425"/>
      <c r="C109" s="424"/>
      <c r="D109" s="212">
        <f t="shared" si="7"/>
        <v>0</v>
      </c>
      <c r="E109" s="213">
        <f t="shared" si="8"/>
        <v>0</v>
      </c>
      <c r="F109" s="214">
        <f t="shared" si="8"/>
        <v>0</v>
      </c>
      <c r="G109" s="215"/>
      <c r="H109" s="216"/>
      <c r="I109" s="215"/>
      <c r="J109" s="216"/>
      <c r="K109" s="215"/>
      <c r="L109" s="216"/>
      <c r="M109" s="215"/>
      <c r="N109" s="216"/>
      <c r="O109" s="215"/>
      <c r="P109" s="216"/>
      <c r="Q109" s="215"/>
      <c r="R109" s="216"/>
      <c r="S109" s="240"/>
      <c r="T109" s="160"/>
      <c r="U109" s="160"/>
      <c r="V109" s="160"/>
      <c r="W109" s="16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s="11" customFormat="1" ht="15.95" customHeight="1" x14ac:dyDescent="0.2">
      <c r="A110" s="425" t="s">
        <v>97</v>
      </c>
      <c r="B110" s="425"/>
      <c r="C110" s="424"/>
      <c r="D110" s="212">
        <f t="shared" si="7"/>
        <v>0</v>
      </c>
      <c r="E110" s="217">
        <f>G110+I110</f>
        <v>0</v>
      </c>
      <c r="F110" s="214">
        <f>H110+J110</f>
        <v>0</v>
      </c>
      <c r="G110" s="215"/>
      <c r="H110" s="216"/>
      <c r="I110" s="215"/>
      <c r="J110" s="216"/>
      <c r="K110" s="218"/>
      <c r="L110" s="219"/>
      <c r="M110" s="218"/>
      <c r="N110" s="219"/>
      <c r="O110" s="218"/>
      <c r="P110" s="219"/>
      <c r="Q110" s="218"/>
      <c r="R110" s="219"/>
      <c r="S110" s="241"/>
      <c r="T110" s="160"/>
      <c r="U110" s="160"/>
      <c r="V110" s="160"/>
      <c r="W110" s="16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s="11" customFormat="1" ht="15.95" customHeight="1" x14ac:dyDescent="0.2">
      <c r="A111" s="425" t="s">
        <v>98</v>
      </c>
      <c r="B111" s="425"/>
      <c r="C111" s="424"/>
      <c r="D111" s="212">
        <f t="shared" si="7"/>
        <v>0</v>
      </c>
      <c r="E111" s="213">
        <f t="shared" si="8"/>
        <v>0</v>
      </c>
      <c r="F111" s="214">
        <f t="shared" si="8"/>
        <v>0</v>
      </c>
      <c r="G111" s="215"/>
      <c r="H111" s="216"/>
      <c r="I111" s="215"/>
      <c r="J111" s="216"/>
      <c r="K111" s="215"/>
      <c r="L111" s="216"/>
      <c r="M111" s="215"/>
      <c r="N111" s="216"/>
      <c r="O111" s="215"/>
      <c r="P111" s="216"/>
      <c r="Q111" s="215"/>
      <c r="R111" s="216"/>
      <c r="S111" s="240"/>
      <c r="T111" s="160"/>
      <c r="U111" s="160"/>
      <c r="V111" s="160"/>
      <c r="W111" s="16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s="11" customFormat="1" ht="15.95" customHeight="1" x14ac:dyDescent="0.2">
      <c r="A112" s="425" t="s">
        <v>99</v>
      </c>
      <c r="B112" s="425"/>
      <c r="C112" s="424"/>
      <c r="D112" s="212">
        <f t="shared" si="7"/>
        <v>0</v>
      </c>
      <c r="E112" s="213">
        <f t="shared" si="8"/>
        <v>0</v>
      </c>
      <c r="F112" s="214">
        <f t="shared" si="8"/>
        <v>0</v>
      </c>
      <c r="G112" s="215"/>
      <c r="H112" s="216"/>
      <c r="I112" s="215"/>
      <c r="J112" s="216"/>
      <c r="K112" s="215"/>
      <c r="L112" s="216"/>
      <c r="M112" s="215"/>
      <c r="N112" s="216"/>
      <c r="O112" s="215"/>
      <c r="P112" s="216"/>
      <c r="Q112" s="215"/>
      <c r="R112" s="216"/>
      <c r="S112" s="240"/>
      <c r="T112" s="160"/>
      <c r="U112" s="160"/>
      <c r="V112" s="160"/>
      <c r="W112" s="16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s="11" customFormat="1" ht="15.95" customHeight="1" x14ac:dyDescent="0.2">
      <c r="A113" s="425" t="s">
        <v>100</v>
      </c>
      <c r="B113" s="425"/>
      <c r="C113" s="424"/>
      <c r="D113" s="212">
        <f t="shared" si="7"/>
        <v>0</v>
      </c>
      <c r="E113" s="213">
        <f t="shared" si="8"/>
        <v>0</v>
      </c>
      <c r="F113" s="214">
        <f t="shared" si="8"/>
        <v>0</v>
      </c>
      <c r="G113" s="215"/>
      <c r="H113" s="216"/>
      <c r="I113" s="215"/>
      <c r="J113" s="216"/>
      <c r="K113" s="215"/>
      <c r="L113" s="216"/>
      <c r="M113" s="215"/>
      <c r="N113" s="216"/>
      <c r="O113" s="215"/>
      <c r="P113" s="216"/>
      <c r="Q113" s="215"/>
      <c r="R113" s="216"/>
      <c r="S113" s="216"/>
      <c r="T113" s="160"/>
      <c r="U113" s="160"/>
      <c r="V113" s="160"/>
      <c r="W113" s="16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s="11" customFormat="1" ht="15.95" customHeight="1" x14ac:dyDescent="0.2">
      <c r="A114" s="425" t="s">
        <v>101</v>
      </c>
      <c r="B114" s="425"/>
      <c r="C114" s="424"/>
      <c r="D114" s="226">
        <f t="shared" si="7"/>
        <v>0</v>
      </c>
      <c r="E114" s="227">
        <f t="shared" si="8"/>
        <v>0</v>
      </c>
      <c r="F114" s="228">
        <f t="shared" si="8"/>
        <v>0</v>
      </c>
      <c r="G114" s="229"/>
      <c r="H114" s="230"/>
      <c r="I114" s="229"/>
      <c r="J114" s="230"/>
      <c r="K114" s="229"/>
      <c r="L114" s="230"/>
      <c r="M114" s="229"/>
      <c r="N114" s="230"/>
      <c r="O114" s="229"/>
      <c r="P114" s="230"/>
      <c r="Q114" s="229"/>
      <c r="R114" s="230"/>
      <c r="S114" s="230"/>
      <c r="T114" s="160"/>
      <c r="U114" s="160"/>
      <c r="V114" s="160"/>
      <c r="W114" s="16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s="11" customFormat="1" ht="15.95" customHeight="1" x14ac:dyDescent="0.2">
      <c r="A115" s="426" t="s">
        <v>102</v>
      </c>
      <c r="B115" s="427"/>
      <c r="C115" s="428"/>
      <c r="D115" s="242"/>
      <c r="E115" s="243"/>
      <c r="F115" s="243"/>
      <c r="G115" s="242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4"/>
      <c r="S115" s="244"/>
      <c r="T115" s="160"/>
      <c r="U115" s="160"/>
      <c r="V115" s="160"/>
      <c r="W115" s="16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s="11" customFormat="1" ht="15.95" customHeight="1" x14ac:dyDescent="0.2">
      <c r="A116" s="429" t="s">
        <v>103</v>
      </c>
      <c r="B116" s="421" t="s">
        <v>104</v>
      </c>
      <c r="C116" s="422"/>
      <c r="D116" s="220">
        <f t="shared" ref="D116:D130" si="9">SUM(E116:F116)</f>
        <v>2</v>
      </c>
      <c r="E116" s="221">
        <f t="shared" ref="E116:F130" si="10">G116+I116+K116+M116+O116+Q116</f>
        <v>0</v>
      </c>
      <c r="F116" s="222">
        <f t="shared" si="10"/>
        <v>2</v>
      </c>
      <c r="G116" s="210"/>
      <c r="H116" s="211"/>
      <c r="I116" s="210"/>
      <c r="J116" s="211"/>
      <c r="K116" s="210"/>
      <c r="L116" s="211"/>
      <c r="M116" s="210"/>
      <c r="N116" s="211"/>
      <c r="O116" s="210"/>
      <c r="P116" s="211">
        <v>2</v>
      </c>
      <c r="Q116" s="210"/>
      <c r="R116" s="211"/>
      <c r="S116" s="239"/>
      <c r="T116" s="160"/>
      <c r="U116" s="160"/>
      <c r="V116" s="160"/>
      <c r="W116" s="16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s="11" customFormat="1" ht="15.95" customHeight="1" x14ac:dyDescent="0.2">
      <c r="A117" s="430"/>
      <c r="B117" s="423" t="s">
        <v>105</v>
      </c>
      <c r="C117" s="424"/>
      <c r="D117" s="212">
        <f t="shared" si="9"/>
        <v>0</v>
      </c>
      <c r="E117" s="213">
        <f t="shared" si="10"/>
        <v>0</v>
      </c>
      <c r="F117" s="214">
        <f t="shared" si="10"/>
        <v>0</v>
      </c>
      <c r="G117" s="215"/>
      <c r="H117" s="216"/>
      <c r="I117" s="215"/>
      <c r="J117" s="216"/>
      <c r="K117" s="215"/>
      <c r="L117" s="216"/>
      <c r="M117" s="215"/>
      <c r="N117" s="216"/>
      <c r="O117" s="215"/>
      <c r="P117" s="216"/>
      <c r="Q117" s="215"/>
      <c r="R117" s="216"/>
      <c r="S117" s="240"/>
      <c r="T117" s="160"/>
      <c r="U117" s="160"/>
      <c r="V117" s="160"/>
      <c r="W117" s="16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s="11" customFormat="1" ht="15.95" customHeight="1" x14ac:dyDescent="0.2">
      <c r="A118" s="420"/>
      <c r="B118" s="423" t="s">
        <v>106</v>
      </c>
      <c r="C118" s="424"/>
      <c r="D118" s="212">
        <f t="shared" si="9"/>
        <v>0</v>
      </c>
      <c r="E118" s="213">
        <f t="shared" si="10"/>
        <v>0</v>
      </c>
      <c r="F118" s="214">
        <f t="shared" si="10"/>
        <v>0</v>
      </c>
      <c r="G118" s="215"/>
      <c r="H118" s="216"/>
      <c r="I118" s="215"/>
      <c r="J118" s="216"/>
      <c r="K118" s="215"/>
      <c r="L118" s="216"/>
      <c r="M118" s="215"/>
      <c r="N118" s="216"/>
      <c r="O118" s="215"/>
      <c r="P118" s="216"/>
      <c r="Q118" s="215"/>
      <c r="R118" s="216"/>
      <c r="S118" s="240"/>
      <c r="T118" s="160"/>
      <c r="U118" s="160"/>
      <c r="V118" s="160"/>
      <c r="W118" s="16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s="11" customFormat="1" ht="15.95" customHeight="1" x14ac:dyDescent="0.2">
      <c r="A119" s="420" t="s">
        <v>107</v>
      </c>
      <c r="B119" s="423" t="s">
        <v>108</v>
      </c>
      <c r="C119" s="424"/>
      <c r="D119" s="212">
        <f t="shared" si="9"/>
        <v>0</v>
      </c>
      <c r="E119" s="213">
        <f t="shared" si="10"/>
        <v>0</v>
      </c>
      <c r="F119" s="214">
        <f t="shared" si="10"/>
        <v>0</v>
      </c>
      <c r="G119" s="215"/>
      <c r="H119" s="216"/>
      <c r="I119" s="215"/>
      <c r="J119" s="216"/>
      <c r="K119" s="215"/>
      <c r="L119" s="216"/>
      <c r="M119" s="215"/>
      <c r="N119" s="216"/>
      <c r="O119" s="215"/>
      <c r="P119" s="216"/>
      <c r="Q119" s="215"/>
      <c r="R119" s="216"/>
      <c r="S119" s="240"/>
      <c r="T119" s="160"/>
      <c r="U119" s="160"/>
      <c r="V119" s="160"/>
      <c r="W119" s="16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s="11" customFormat="1" ht="24.95" customHeight="1" x14ac:dyDescent="0.2">
      <c r="A120" s="420"/>
      <c r="B120" s="423" t="s">
        <v>109</v>
      </c>
      <c r="C120" s="424"/>
      <c r="D120" s="212">
        <f t="shared" si="9"/>
        <v>0</v>
      </c>
      <c r="E120" s="213">
        <f t="shared" si="10"/>
        <v>0</v>
      </c>
      <c r="F120" s="214">
        <f t="shared" si="10"/>
        <v>0</v>
      </c>
      <c r="G120" s="215"/>
      <c r="H120" s="216"/>
      <c r="I120" s="215"/>
      <c r="J120" s="216"/>
      <c r="K120" s="215"/>
      <c r="L120" s="216"/>
      <c r="M120" s="215"/>
      <c r="N120" s="216"/>
      <c r="O120" s="215"/>
      <c r="P120" s="216"/>
      <c r="Q120" s="215"/>
      <c r="R120" s="216"/>
      <c r="S120" s="240"/>
      <c r="T120" s="160"/>
      <c r="U120" s="160"/>
      <c r="V120" s="160"/>
      <c r="W120" s="16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s="11" customFormat="1" ht="15.95" customHeight="1" x14ac:dyDescent="0.2">
      <c r="A121" s="420"/>
      <c r="B121" s="423" t="s">
        <v>110</v>
      </c>
      <c r="C121" s="424"/>
      <c r="D121" s="212">
        <f t="shared" si="9"/>
        <v>0</v>
      </c>
      <c r="E121" s="213">
        <f t="shared" si="10"/>
        <v>0</v>
      </c>
      <c r="F121" s="214">
        <f t="shared" si="10"/>
        <v>0</v>
      </c>
      <c r="G121" s="215"/>
      <c r="H121" s="216"/>
      <c r="I121" s="215"/>
      <c r="J121" s="216"/>
      <c r="K121" s="215"/>
      <c r="L121" s="216"/>
      <c r="M121" s="215"/>
      <c r="N121" s="216"/>
      <c r="O121" s="215"/>
      <c r="P121" s="216"/>
      <c r="Q121" s="215"/>
      <c r="R121" s="216"/>
      <c r="S121" s="240"/>
      <c r="T121" s="160"/>
      <c r="U121" s="160"/>
      <c r="V121" s="160"/>
      <c r="W121" s="16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s="11" customFormat="1" ht="15.95" customHeight="1" x14ac:dyDescent="0.2">
      <c r="A122" s="425" t="s">
        <v>111</v>
      </c>
      <c r="B122" s="425"/>
      <c r="C122" s="424"/>
      <c r="D122" s="212">
        <f t="shared" si="9"/>
        <v>6</v>
      </c>
      <c r="E122" s="213">
        <f t="shared" si="10"/>
        <v>2</v>
      </c>
      <c r="F122" s="214">
        <f t="shared" si="10"/>
        <v>4</v>
      </c>
      <c r="G122" s="215">
        <v>1</v>
      </c>
      <c r="H122" s="216">
        <v>1</v>
      </c>
      <c r="I122" s="215">
        <v>1</v>
      </c>
      <c r="J122" s="216">
        <v>1</v>
      </c>
      <c r="K122" s="215"/>
      <c r="L122" s="216">
        <v>1</v>
      </c>
      <c r="M122" s="215"/>
      <c r="N122" s="216">
        <v>1</v>
      </c>
      <c r="O122" s="215"/>
      <c r="P122" s="216"/>
      <c r="Q122" s="215"/>
      <c r="R122" s="216"/>
      <c r="S122" s="240"/>
      <c r="T122" s="160"/>
      <c r="U122" s="160"/>
      <c r="V122" s="160"/>
      <c r="W122" s="16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s="11" customFormat="1" ht="15.95" customHeight="1" x14ac:dyDescent="0.2">
      <c r="A123" s="425" t="s">
        <v>112</v>
      </c>
      <c r="B123" s="425"/>
      <c r="C123" s="424"/>
      <c r="D123" s="212">
        <f t="shared" si="9"/>
        <v>0</v>
      </c>
      <c r="E123" s="213">
        <f t="shared" si="10"/>
        <v>0</v>
      </c>
      <c r="F123" s="214">
        <f t="shared" si="10"/>
        <v>0</v>
      </c>
      <c r="G123" s="215"/>
      <c r="H123" s="216"/>
      <c r="I123" s="215"/>
      <c r="J123" s="216"/>
      <c r="K123" s="215"/>
      <c r="L123" s="216"/>
      <c r="M123" s="215"/>
      <c r="N123" s="216"/>
      <c r="O123" s="215"/>
      <c r="P123" s="216"/>
      <c r="Q123" s="215"/>
      <c r="R123" s="216"/>
      <c r="S123" s="240"/>
      <c r="T123" s="160"/>
      <c r="U123" s="160"/>
      <c r="V123" s="160"/>
      <c r="W123" s="16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s="11" customFormat="1" ht="15.95" customHeight="1" x14ac:dyDescent="0.2">
      <c r="A124" s="425" t="s">
        <v>113</v>
      </c>
      <c r="B124" s="425"/>
      <c r="C124" s="424"/>
      <c r="D124" s="212">
        <f t="shared" si="9"/>
        <v>2</v>
      </c>
      <c r="E124" s="213">
        <f t="shared" si="10"/>
        <v>2</v>
      </c>
      <c r="F124" s="214">
        <f t="shared" si="10"/>
        <v>0</v>
      </c>
      <c r="G124" s="215"/>
      <c r="H124" s="216"/>
      <c r="I124" s="215"/>
      <c r="J124" s="216"/>
      <c r="K124" s="215"/>
      <c r="L124" s="216"/>
      <c r="M124" s="215"/>
      <c r="N124" s="216"/>
      <c r="O124" s="215">
        <v>2</v>
      </c>
      <c r="P124" s="216"/>
      <c r="Q124" s="215"/>
      <c r="R124" s="216"/>
      <c r="S124" s="240"/>
      <c r="T124" s="160"/>
      <c r="U124" s="160"/>
      <c r="V124" s="160"/>
      <c r="W124" s="16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s="11" customFormat="1" ht="15.95" customHeight="1" x14ac:dyDescent="0.2">
      <c r="A125" s="425" t="s">
        <v>114</v>
      </c>
      <c r="B125" s="425"/>
      <c r="C125" s="424"/>
      <c r="D125" s="212">
        <f t="shared" si="9"/>
        <v>0</v>
      </c>
      <c r="E125" s="213">
        <f t="shared" si="10"/>
        <v>0</v>
      </c>
      <c r="F125" s="214">
        <f t="shared" si="10"/>
        <v>0</v>
      </c>
      <c r="G125" s="215"/>
      <c r="H125" s="216"/>
      <c r="I125" s="215"/>
      <c r="J125" s="216"/>
      <c r="K125" s="215"/>
      <c r="L125" s="216"/>
      <c r="M125" s="215"/>
      <c r="N125" s="216"/>
      <c r="O125" s="215"/>
      <c r="P125" s="216"/>
      <c r="Q125" s="215"/>
      <c r="R125" s="216"/>
      <c r="S125" s="240"/>
      <c r="T125" s="160"/>
      <c r="U125" s="160"/>
      <c r="V125" s="160"/>
      <c r="W125" s="16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s="11" customFormat="1" ht="15.95" customHeight="1" x14ac:dyDescent="0.2">
      <c r="A126" s="431" t="s">
        <v>115</v>
      </c>
      <c r="B126" s="431"/>
      <c r="C126" s="432"/>
      <c r="D126" s="223">
        <f t="shared" si="9"/>
        <v>3</v>
      </c>
      <c r="E126" s="224">
        <f t="shared" si="10"/>
        <v>1</v>
      </c>
      <c r="F126" s="225">
        <f t="shared" si="10"/>
        <v>2</v>
      </c>
      <c r="G126" s="215">
        <v>1</v>
      </c>
      <c r="H126" s="216">
        <v>2</v>
      </c>
      <c r="I126" s="215"/>
      <c r="J126" s="216"/>
      <c r="K126" s="215"/>
      <c r="L126" s="216"/>
      <c r="M126" s="215"/>
      <c r="N126" s="216"/>
      <c r="O126" s="215"/>
      <c r="P126" s="216"/>
      <c r="Q126" s="215"/>
      <c r="R126" s="216"/>
      <c r="S126" s="240"/>
      <c r="T126" s="160"/>
      <c r="U126" s="160"/>
      <c r="V126" s="160"/>
      <c r="W126" s="16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s="11" customFormat="1" ht="24.95" customHeight="1" x14ac:dyDescent="0.2">
      <c r="A127" s="431" t="s">
        <v>116</v>
      </c>
      <c r="B127" s="431"/>
      <c r="C127" s="432"/>
      <c r="D127" s="223">
        <f t="shared" si="9"/>
        <v>3</v>
      </c>
      <c r="E127" s="224">
        <f t="shared" si="10"/>
        <v>2</v>
      </c>
      <c r="F127" s="225">
        <f t="shared" si="10"/>
        <v>1</v>
      </c>
      <c r="G127" s="215"/>
      <c r="H127" s="216"/>
      <c r="I127" s="215">
        <v>2</v>
      </c>
      <c r="J127" s="216"/>
      <c r="K127" s="215"/>
      <c r="L127" s="216">
        <v>1</v>
      </c>
      <c r="M127" s="215"/>
      <c r="N127" s="216"/>
      <c r="O127" s="215"/>
      <c r="P127" s="216"/>
      <c r="Q127" s="215"/>
      <c r="R127" s="216"/>
      <c r="S127" s="240"/>
      <c r="T127" s="160"/>
      <c r="U127" s="160"/>
      <c r="V127" s="160"/>
      <c r="W127" s="16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s="11" customFormat="1" ht="15.95" customHeight="1" x14ac:dyDescent="0.2">
      <c r="A128" s="425" t="s">
        <v>117</v>
      </c>
      <c r="B128" s="425"/>
      <c r="C128" s="424"/>
      <c r="D128" s="212">
        <f t="shared" si="9"/>
        <v>4</v>
      </c>
      <c r="E128" s="213">
        <f t="shared" si="10"/>
        <v>2</v>
      </c>
      <c r="F128" s="214">
        <f t="shared" si="10"/>
        <v>2</v>
      </c>
      <c r="G128" s="215">
        <v>1</v>
      </c>
      <c r="H128" s="216">
        <v>1</v>
      </c>
      <c r="I128" s="215"/>
      <c r="J128" s="216"/>
      <c r="K128" s="215"/>
      <c r="L128" s="216"/>
      <c r="M128" s="215"/>
      <c r="N128" s="216"/>
      <c r="O128" s="215">
        <v>1</v>
      </c>
      <c r="P128" s="216">
        <v>1</v>
      </c>
      <c r="Q128" s="215"/>
      <c r="R128" s="216"/>
      <c r="S128" s="240"/>
      <c r="T128" s="160"/>
      <c r="U128" s="160"/>
      <c r="V128" s="160"/>
      <c r="W128" s="16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s="11" customFormat="1" ht="15.95" customHeight="1" x14ac:dyDescent="0.2">
      <c r="A129" s="433" t="s">
        <v>118</v>
      </c>
      <c r="B129" s="433"/>
      <c r="C129" s="434"/>
      <c r="D129" s="226">
        <f t="shared" si="9"/>
        <v>0</v>
      </c>
      <c r="E129" s="227">
        <f t="shared" si="10"/>
        <v>0</v>
      </c>
      <c r="F129" s="228">
        <f t="shared" si="10"/>
        <v>0</v>
      </c>
      <c r="G129" s="229"/>
      <c r="H129" s="230"/>
      <c r="I129" s="229"/>
      <c r="J129" s="230"/>
      <c r="K129" s="229"/>
      <c r="L129" s="230"/>
      <c r="M129" s="229"/>
      <c r="N129" s="230"/>
      <c r="O129" s="229"/>
      <c r="P129" s="230"/>
      <c r="Q129" s="229"/>
      <c r="R129" s="230"/>
      <c r="S129" s="245"/>
      <c r="T129" s="160"/>
      <c r="U129" s="160"/>
      <c r="V129" s="160"/>
      <c r="W129" s="16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s="11" customFormat="1" ht="15.95" customHeight="1" x14ac:dyDescent="0.2">
      <c r="A130" s="438" t="s">
        <v>119</v>
      </c>
      <c r="B130" s="438"/>
      <c r="C130" s="439"/>
      <c r="D130" s="231">
        <f t="shared" si="9"/>
        <v>1</v>
      </c>
      <c r="E130" s="232">
        <f t="shared" si="10"/>
        <v>0</v>
      </c>
      <c r="F130" s="233">
        <f t="shared" si="10"/>
        <v>1</v>
      </c>
      <c r="G130" s="234"/>
      <c r="H130" s="235"/>
      <c r="I130" s="234"/>
      <c r="J130" s="235"/>
      <c r="K130" s="234"/>
      <c r="L130" s="235"/>
      <c r="M130" s="234"/>
      <c r="N130" s="235"/>
      <c r="O130" s="234"/>
      <c r="P130" s="235">
        <v>1</v>
      </c>
      <c r="Q130" s="234"/>
      <c r="R130" s="235"/>
      <c r="S130" s="246"/>
      <c r="T130" s="160"/>
      <c r="U130" s="160"/>
      <c r="V130" s="160"/>
      <c r="W130" s="16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s="11" customFormat="1" ht="30" customHeight="1" x14ac:dyDescent="0.2">
      <c r="A131" s="102" t="s">
        <v>123</v>
      </c>
      <c r="B131" s="102"/>
      <c r="C131" s="102"/>
      <c r="D131" s="102"/>
      <c r="E131" s="102"/>
      <c r="F131" s="102"/>
      <c r="G131" s="102"/>
      <c r="H131" s="177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60"/>
      <c r="U131" s="160"/>
      <c r="V131" s="160"/>
      <c r="W131" s="16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s="11" customFormat="1" ht="34.5" customHeight="1" x14ac:dyDescent="0.2">
      <c r="A132" s="444" t="s">
        <v>42</v>
      </c>
      <c r="B132" s="444"/>
      <c r="C132" s="281" t="s">
        <v>32</v>
      </c>
      <c r="D132" s="281" t="s">
        <v>60</v>
      </c>
      <c r="E132" s="281" t="s">
        <v>124</v>
      </c>
      <c r="F132" s="247"/>
      <c r="G132" s="108"/>
      <c r="H132" s="108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0"/>
      <c r="U132" s="130"/>
      <c r="V132" s="130"/>
      <c r="W132" s="13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s="11" customFormat="1" ht="15.95" customHeight="1" x14ac:dyDescent="0.2">
      <c r="A133" s="445" t="s">
        <v>125</v>
      </c>
      <c r="B133" s="445"/>
      <c r="C133" s="178"/>
      <c r="D133" s="178"/>
      <c r="E133" s="178"/>
      <c r="F133" s="249" t="s">
        <v>126</v>
      </c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250"/>
      <c r="R133" s="250"/>
      <c r="S133" s="250"/>
      <c r="T133" s="21"/>
      <c r="U133" s="21"/>
      <c r="V133" s="21"/>
      <c r="W133" s="21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s="11" customFormat="1" ht="15.95" customHeight="1" x14ac:dyDescent="0.2">
      <c r="A134" s="352" t="s">
        <v>127</v>
      </c>
      <c r="B134" s="352"/>
      <c r="C134" s="179"/>
      <c r="D134" s="179"/>
      <c r="E134" s="179"/>
      <c r="F134" s="249" t="s">
        <v>126</v>
      </c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250"/>
      <c r="R134" s="250"/>
      <c r="S134" s="250"/>
      <c r="T134" s="10"/>
      <c r="U134" s="10"/>
      <c r="V134" s="10"/>
      <c r="W134" s="10"/>
      <c r="X134" s="39" t="str">
        <f>IF(D134&lt;E134," Abandonos es mayor que total egresos","")</f>
        <v/>
      </c>
      <c r="Y134" s="39"/>
      <c r="Z134" s="39"/>
      <c r="AA134" s="39"/>
      <c r="AB134" s="39"/>
      <c r="AC134" s="39"/>
      <c r="AD134" s="40">
        <f>IF(D134&lt;E134,1,0)</f>
        <v>0</v>
      </c>
      <c r="AE134" s="40"/>
      <c r="AF134" s="40"/>
      <c r="AG134" s="40"/>
      <c r="AH134" s="40"/>
      <c r="AI134" s="4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s="11" customFormat="1" ht="15.95" customHeight="1" x14ac:dyDescent="0.2">
      <c r="A135" s="446" t="s">
        <v>128</v>
      </c>
      <c r="B135" s="446"/>
      <c r="C135" s="180"/>
      <c r="D135" s="180"/>
      <c r="E135" s="180"/>
      <c r="F135" s="249" t="s">
        <v>126</v>
      </c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250"/>
      <c r="R135" s="250"/>
      <c r="S135" s="250"/>
      <c r="T135" s="21"/>
      <c r="U135" s="21"/>
      <c r="V135" s="21"/>
      <c r="W135" s="21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s="11" customFormat="1" ht="30" customHeight="1" x14ac:dyDescent="0.2">
      <c r="A136" s="102" t="s">
        <v>129</v>
      </c>
      <c r="B136" s="102"/>
      <c r="C136" s="102"/>
      <c r="D136" s="102"/>
      <c r="E136" s="102"/>
      <c r="F136" s="102"/>
      <c r="G136" s="102"/>
      <c r="H136" s="177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21"/>
      <c r="U136" s="21"/>
      <c r="V136" s="21"/>
      <c r="W136" s="21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s="11" customFormat="1" ht="42" x14ac:dyDescent="0.2">
      <c r="A137" s="444" t="s">
        <v>42</v>
      </c>
      <c r="B137" s="444"/>
      <c r="C137" s="281" t="s">
        <v>32</v>
      </c>
      <c r="D137" s="281" t="s">
        <v>60</v>
      </c>
      <c r="E137" s="281" t="s">
        <v>124</v>
      </c>
      <c r="F137" s="247"/>
      <c r="G137" s="108"/>
      <c r="H137" s="108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21"/>
      <c r="U137" s="21"/>
      <c r="V137" s="21"/>
      <c r="W137" s="21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s="11" customFormat="1" ht="15.95" customHeight="1" x14ac:dyDescent="0.2">
      <c r="A138" s="440" t="s">
        <v>130</v>
      </c>
      <c r="B138" s="440"/>
      <c r="C138" s="178"/>
      <c r="D138" s="178"/>
      <c r="E138" s="178"/>
      <c r="F138" s="249" t="s">
        <v>126</v>
      </c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250"/>
      <c r="R138" s="250"/>
      <c r="S138" s="25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s="11" customFormat="1" ht="15.95" customHeight="1" x14ac:dyDescent="0.2">
      <c r="A139" s="441" t="s">
        <v>131</v>
      </c>
      <c r="B139" s="441"/>
      <c r="C139" s="179"/>
      <c r="D139" s="179"/>
      <c r="E139" s="179"/>
      <c r="F139" s="249" t="s">
        <v>126</v>
      </c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250"/>
      <c r="R139" s="250"/>
      <c r="S139" s="250"/>
      <c r="V139" s="10"/>
      <c r="W139" s="10"/>
      <c r="X139" s="10"/>
      <c r="Y139" s="10"/>
      <c r="Z139" s="10"/>
      <c r="AK139" s="39"/>
      <c r="AL139" s="39"/>
      <c r="AM139" s="39"/>
      <c r="AN139" s="39"/>
    </row>
    <row r="140" spans="1:100" s="11" customFormat="1" ht="24.95" customHeight="1" x14ac:dyDescent="0.2">
      <c r="A140" s="442" t="s">
        <v>132</v>
      </c>
      <c r="B140" s="443"/>
      <c r="C140" s="179"/>
      <c r="D140" s="179"/>
      <c r="E140" s="179"/>
      <c r="F140" s="249" t="s">
        <v>126</v>
      </c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250"/>
      <c r="R140" s="250"/>
      <c r="S140" s="250"/>
      <c r="V140" s="10"/>
      <c r="W140" s="10"/>
      <c r="X140" s="10"/>
      <c r="Y140" s="10"/>
      <c r="Z140" s="10"/>
      <c r="AK140" s="39"/>
      <c r="AL140" s="39"/>
      <c r="AM140" s="39"/>
      <c r="AN140" s="39"/>
    </row>
    <row r="141" spans="1:100" s="11" customFormat="1" ht="15.95" customHeight="1" x14ac:dyDescent="0.2">
      <c r="A141" s="441" t="s">
        <v>133</v>
      </c>
      <c r="B141" s="441"/>
      <c r="C141" s="179"/>
      <c r="D141" s="179"/>
      <c r="E141" s="179"/>
      <c r="F141" s="249" t="s">
        <v>126</v>
      </c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250"/>
      <c r="R141" s="250"/>
      <c r="S141" s="250"/>
      <c r="V141" s="10"/>
      <c r="W141" s="10"/>
      <c r="X141" s="10"/>
      <c r="Y141" s="10"/>
      <c r="Z141" s="10"/>
      <c r="AK141" s="39"/>
      <c r="AL141" s="39"/>
      <c r="AM141" s="39"/>
      <c r="AN141" s="39"/>
    </row>
    <row r="142" spans="1:100" s="11" customFormat="1" ht="15.95" customHeight="1" x14ac:dyDescent="0.2">
      <c r="A142" s="441" t="s">
        <v>134</v>
      </c>
      <c r="B142" s="441"/>
      <c r="C142" s="179"/>
      <c r="D142" s="179"/>
      <c r="E142" s="179"/>
      <c r="F142" s="249" t="s">
        <v>126</v>
      </c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250"/>
      <c r="R142" s="250"/>
      <c r="S142" s="250"/>
      <c r="V142" s="10"/>
      <c r="W142" s="10"/>
      <c r="X142" s="10"/>
      <c r="Y142" s="10"/>
      <c r="Z142" s="10"/>
      <c r="AK142" s="39"/>
      <c r="AL142" s="39"/>
      <c r="AM142" s="39"/>
      <c r="AN142" s="39"/>
    </row>
    <row r="143" spans="1:100" s="11" customFormat="1" ht="15.95" customHeight="1" x14ac:dyDescent="0.2">
      <c r="A143" s="441" t="s">
        <v>135</v>
      </c>
      <c r="B143" s="441"/>
      <c r="C143" s="179"/>
      <c r="D143" s="179"/>
      <c r="E143" s="179"/>
      <c r="F143" s="249" t="s">
        <v>126</v>
      </c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250"/>
      <c r="R143" s="250"/>
      <c r="S143" s="250"/>
      <c r="V143" s="10"/>
      <c r="W143" s="10"/>
      <c r="X143" s="10"/>
      <c r="Y143" s="10"/>
      <c r="Z143" s="10"/>
      <c r="AK143" s="39"/>
      <c r="AL143" s="39"/>
      <c r="AM143" s="39"/>
      <c r="AN143" s="39"/>
    </row>
    <row r="144" spans="1:100" s="11" customFormat="1" ht="24.95" customHeight="1" x14ac:dyDescent="0.2">
      <c r="A144" s="441" t="s">
        <v>136</v>
      </c>
      <c r="B144" s="441"/>
      <c r="C144" s="179"/>
      <c r="D144" s="179"/>
      <c r="E144" s="179"/>
      <c r="F144" s="249" t="s">
        <v>126</v>
      </c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250"/>
      <c r="R144" s="250"/>
      <c r="S144" s="250"/>
      <c r="V144" s="10"/>
      <c r="W144" s="10"/>
      <c r="X144" s="10"/>
      <c r="Y144" s="10"/>
      <c r="Z144" s="10"/>
      <c r="AK144" s="39"/>
      <c r="AL144" s="39"/>
      <c r="AM144" s="39"/>
      <c r="AN144" s="39"/>
    </row>
    <row r="145" spans="1:40" s="11" customFormat="1" ht="15.95" customHeight="1" x14ac:dyDescent="0.2">
      <c r="A145" s="447" t="s">
        <v>137</v>
      </c>
      <c r="B145" s="447"/>
      <c r="C145" s="180"/>
      <c r="D145" s="180"/>
      <c r="E145" s="180"/>
      <c r="F145" s="249" t="s">
        <v>126</v>
      </c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250"/>
      <c r="R145" s="250"/>
      <c r="S145" s="250"/>
      <c r="V145" s="10"/>
      <c r="W145" s="10"/>
      <c r="X145" s="10"/>
      <c r="Y145" s="10"/>
      <c r="Z145" s="10"/>
      <c r="AK145" s="39"/>
      <c r="AL145" s="39"/>
      <c r="AM145" s="39"/>
      <c r="AN145" s="39"/>
    </row>
    <row r="146" spans="1:40" s="11" customFormat="1" ht="30" customHeight="1" x14ac:dyDescent="0.2">
      <c r="A146" s="102" t="s">
        <v>138</v>
      </c>
      <c r="B146" s="102"/>
      <c r="C146" s="102"/>
      <c r="D146" s="102"/>
      <c r="E146" s="102"/>
      <c r="F146" s="102"/>
      <c r="G146" s="102"/>
      <c r="H146" s="190"/>
      <c r="I146" s="190"/>
      <c r="J146" s="190"/>
      <c r="K146" s="190"/>
      <c r="L146" s="190"/>
      <c r="M146" s="252"/>
      <c r="N146" s="190"/>
      <c r="O146" s="190"/>
      <c r="P146" s="190"/>
      <c r="Q146" s="190"/>
      <c r="R146" s="190"/>
      <c r="S146" s="190"/>
      <c r="V146" s="10"/>
      <c r="W146" s="10"/>
      <c r="X146" s="10"/>
      <c r="Y146" s="10"/>
      <c r="Z146" s="10"/>
      <c r="AK146" s="39"/>
      <c r="AL146" s="39"/>
      <c r="AM146" s="39"/>
      <c r="AN146" s="39"/>
    </row>
    <row r="147" spans="1:40" s="11" customFormat="1" x14ac:dyDescent="0.2">
      <c r="A147" s="369" t="s">
        <v>42</v>
      </c>
      <c r="B147" s="370"/>
      <c r="C147" s="450" t="s">
        <v>139</v>
      </c>
      <c r="D147" s="452" t="s">
        <v>140</v>
      </c>
      <c r="E147" s="453"/>
      <c r="F147" s="453"/>
      <c r="G147" s="453"/>
      <c r="H147" s="453"/>
      <c r="I147" s="454"/>
      <c r="J147" s="455" t="s">
        <v>141</v>
      </c>
      <c r="K147" s="455"/>
      <c r="L147" s="190"/>
      <c r="M147" s="190"/>
      <c r="N147" s="252"/>
      <c r="O147" s="190"/>
      <c r="P147" s="190"/>
      <c r="Q147" s="190"/>
      <c r="R147" s="190"/>
      <c r="S147" s="190"/>
      <c r="V147" s="10"/>
      <c r="W147" s="10"/>
      <c r="X147" s="10"/>
      <c r="Y147" s="10"/>
      <c r="Z147" s="10"/>
      <c r="AK147" s="39"/>
      <c r="AL147" s="39"/>
      <c r="AM147" s="39"/>
      <c r="AN147" s="39"/>
    </row>
    <row r="148" spans="1:40" s="11" customFormat="1" x14ac:dyDescent="0.2">
      <c r="A148" s="448"/>
      <c r="B148" s="449"/>
      <c r="C148" s="451"/>
      <c r="D148" s="289" t="s">
        <v>142</v>
      </c>
      <c r="E148" s="256" t="s">
        <v>143</v>
      </c>
      <c r="F148" s="289" t="s">
        <v>43</v>
      </c>
      <c r="G148" s="289" t="s">
        <v>144</v>
      </c>
      <c r="H148" s="289" t="s">
        <v>145</v>
      </c>
      <c r="I148" s="289" t="s">
        <v>146</v>
      </c>
      <c r="J148" s="289" t="s">
        <v>147</v>
      </c>
      <c r="K148" s="289" t="s">
        <v>49</v>
      </c>
      <c r="L148" s="190"/>
      <c r="M148" s="190"/>
      <c r="N148" s="252"/>
      <c r="O148" s="190"/>
      <c r="P148" s="190"/>
      <c r="Q148" s="190"/>
      <c r="R148" s="190"/>
      <c r="S148" s="190"/>
      <c r="V148" s="10"/>
      <c r="W148" s="10"/>
      <c r="X148" s="10"/>
      <c r="Y148" s="10"/>
      <c r="Z148" s="10"/>
      <c r="AK148" s="39"/>
      <c r="AL148" s="39"/>
      <c r="AM148" s="39"/>
      <c r="AN148" s="39"/>
    </row>
    <row r="149" spans="1:40" s="11" customFormat="1" ht="15.95" customHeight="1" x14ac:dyDescent="0.2">
      <c r="A149" s="445" t="s">
        <v>32</v>
      </c>
      <c r="B149" s="445"/>
      <c r="C149" s="220">
        <f>SUM(D149:I149)</f>
        <v>0</v>
      </c>
      <c r="D149" s="178"/>
      <c r="E149" s="178"/>
      <c r="F149" s="178"/>
      <c r="G149" s="178"/>
      <c r="H149" s="178"/>
      <c r="I149" s="178"/>
      <c r="J149" s="178"/>
      <c r="K149" s="178"/>
      <c r="L149" s="32" t="str">
        <f>$W149&amp;" "&amp;$X149&amp;""&amp;$Y149</f>
        <v xml:space="preserve"> </v>
      </c>
      <c r="M149" s="257"/>
      <c r="N149" s="257"/>
      <c r="O149" s="257"/>
      <c r="P149" s="258"/>
      <c r="Q149" s="258"/>
      <c r="R149" s="258"/>
      <c r="S149" s="258"/>
      <c r="T149" s="258"/>
      <c r="U149" s="258"/>
      <c r="V149" s="258"/>
      <c r="W149" s="258"/>
      <c r="X149" s="258"/>
      <c r="Y149" s="39" t="str">
        <f>IF($C149&lt;&gt;($J149+$K149)," El Ingreso según sexo no puede ser diferente que el Total.","")</f>
        <v/>
      </c>
      <c r="Z149" s="10"/>
      <c r="AA149" s="10"/>
      <c r="AB149" s="10"/>
      <c r="AC149" s="40">
        <f>IF($C149&lt;&gt;($J149+$K149),1,0)</f>
        <v>0</v>
      </c>
      <c r="AK149" s="39"/>
      <c r="AL149" s="39"/>
      <c r="AM149" s="39"/>
      <c r="AN149" s="39"/>
    </row>
    <row r="150" spans="1:40" s="11" customFormat="1" ht="15.95" customHeight="1" x14ac:dyDescent="0.2">
      <c r="A150" s="352" t="s">
        <v>40</v>
      </c>
      <c r="B150" s="352"/>
      <c r="C150" s="212">
        <f>SUM(D150:I150)</f>
        <v>0</v>
      </c>
      <c r="D150" s="179"/>
      <c r="E150" s="179"/>
      <c r="F150" s="179"/>
      <c r="G150" s="179"/>
      <c r="H150" s="179"/>
      <c r="I150" s="179"/>
      <c r="J150" s="179"/>
      <c r="K150" s="179"/>
      <c r="L150" s="32" t="str">
        <f>$W150&amp;" "&amp;$X150&amp;""&amp;$Y150</f>
        <v xml:space="preserve"> </v>
      </c>
      <c r="M150" s="257"/>
      <c r="N150" s="257"/>
      <c r="O150" s="257"/>
      <c r="P150" s="258"/>
      <c r="Q150" s="258"/>
      <c r="R150" s="258"/>
      <c r="S150" s="258"/>
      <c r="T150" s="258"/>
      <c r="U150" s="258"/>
      <c r="V150" s="258"/>
      <c r="W150" s="258"/>
      <c r="X150" s="258"/>
      <c r="Y150" s="39" t="str">
        <f>IF($C150&lt;&gt;($J150+$K150)," El Ingreso según sexo no puede ser diferente que el Total.","")</f>
        <v/>
      </c>
      <c r="Z150" s="10"/>
      <c r="AA150" s="10"/>
      <c r="AB150" s="10"/>
      <c r="AC150" s="40">
        <f>IF($C150&lt;&gt;($J150+$K150),1,0)</f>
        <v>0</v>
      </c>
      <c r="AK150" s="39"/>
      <c r="AL150" s="39"/>
      <c r="AM150" s="39"/>
      <c r="AN150" s="39"/>
    </row>
    <row r="151" spans="1:40" s="11" customFormat="1" ht="15.95" customHeight="1" x14ac:dyDescent="0.2">
      <c r="A151" s="446" t="s">
        <v>122</v>
      </c>
      <c r="B151" s="446"/>
      <c r="C151" s="259">
        <f>SUM(D151:I151)</f>
        <v>0</v>
      </c>
      <c r="D151" s="180"/>
      <c r="E151" s="180"/>
      <c r="F151" s="180"/>
      <c r="G151" s="180"/>
      <c r="H151" s="180"/>
      <c r="I151" s="180"/>
      <c r="J151" s="180"/>
      <c r="K151" s="180"/>
      <c r="L151" s="32" t="str">
        <f>$W151&amp;" "&amp;$X151&amp;""&amp;$Y151</f>
        <v xml:space="preserve"> </v>
      </c>
      <c r="M151" s="257"/>
      <c r="N151" s="257"/>
      <c r="O151" s="257"/>
      <c r="P151" s="258"/>
      <c r="Q151" s="258"/>
      <c r="R151" s="258"/>
      <c r="S151" s="258"/>
      <c r="T151" s="258"/>
      <c r="U151" s="258"/>
      <c r="V151" s="258"/>
      <c r="W151" s="258"/>
      <c r="X151" s="258"/>
      <c r="Y151" s="39" t="str">
        <f>IF($C151&lt;&gt;($J151+$K151)," El Ingreso según sexo no puede ser diferente que el Total.","")</f>
        <v/>
      </c>
      <c r="Z151" s="10"/>
      <c r="AA151" s="10"/>
      <c r="AB151" s="10"/>
      <c r="AC151" s="40">
        <f>IF($C151&lt;&gt;($J151+$K151),1,0)</f>
        <v>0</v>
      </c>
      <c r="AK151" s="39"/>
      <c r="AL151" s="39"/>
      <c r="AM151" s="39"/>
      <c r="AN151" s="39"/>
    </row>
    <row r="152" spans="1:40" s="11" customFormat="1" x14ac:dyDescent="0.2">
      <c r="A152" s="260"/>
      <c r="M152" s="4"/>
      <c r="V152" s="10"/>
      <c r="W152" s="10"/>
      <c r="X152" s="10"/>
      <c r="Y152" s="10"/>
      <c r="Z152" s="10"/>
      <c r="AK152" s="39"/>
      <c r="AL152" s="39"/>
      <c r="AM152" s="39"/>
      <c r="AN152" s="39"/>
    </row>
    <row r="153" spans="1:40" s="11" customFormat="1" x14ac:dyDescent="0.2">
      <c r="A153" s="260"/>
      <c r="M153" s="4"/>
      <c r="V153" s="10"/>
      <c r="W153" s="10"/>
      <c r="X153" s="10"/>
      <c r="Y153" s="10"/>
      <c r="Z153" s="10"/>
      <c r="AK153" s="39"/>
      <c r="AL153" s="39"/>
      <c r="AM153" s="39"/>
      <c r="AN153" s="39"/>
    </row>
    <row r="154" spans="1:40" s="11" customFormat="1" x14ac:dyDescent="0.2">
      <c r="A154" s="260"/>
      <c r="M154" s="4"/>
      <c r="V154" s="10"/>
      <c r="W154" s="10"/>
      <c r="X154" s="10"/>
      <c r="Y154" s="10"/>
      <c r="Z154" s="10"/>
      <c r="AK154" s="39"/>
      <c r="AL154" s="39"/>
      <c r="AM154" s="39"/>
      <c r="AN154" s="39"/>
    </row>
    <row r="155" spans="1:40" s="11" customFormat="1" x14ac:dyDescent="0.2">
      <c r="A155" s="260"/>
      <c r="M155" s="4"/>
      <c r="V155" s="10"/>
      <c r="W155" s="10"/>
      <c r="X155" s="10"/>
      <c r="Y155" s="10"/>
      <c r="Z155" s="10"/>
      <c r="AK155" s="39"/>
      <c r="AL155" s="39"/>
      <c r="AM155" s="39"/>
      <c r="AN155" s="39"/>
    </row>
    <row r="156" spans="1:40" s="11" customFormat="1" x14ac:dyDescent="0.2">
      <c r="A156" s="260"/>
      <c r="M156" s="4"/>
      <c r="V156" s="10"/>
      <c r="W156" s="10"/>
      <c r="X156" s="10"/>
      <c r="Y156" s="10"/>
      <c r="Z156" s="10"/>
      <c r="AK156" s="39"/>
      <c r="AL156" s="39"/>
      <c r="AM156" s="39"/>
      <c r="AN156" s="39"/>
    </row>
    <row r="157" spans="1:40" s="11" customFormat="1" x14ac:dyDescent="0.2">
      <c r="A157" s="260"/>
      <c r="M157" s="4"/>
      <c r="V157" s="10"/>
      <c r="W157" s="10"/>
      <c r="X157" s="10"/>
      <c r="Y157" s="10"/>
      <c r="Z157" s="10"/>
      <c r="AK157" s="39"/>
      <c r="AL157" s="39"/>
      <c r="AM157" s="39"/>
      <c r="AN157" s="39"/>
    </row>
    <row r="158" spans="1:40" s="11" customFormat="1" x14ac:dyDescent="0.2">
      <c r="A158" s="260"/>
      <c r="M158" s="4"/>
      <c r="V158" s="10"/>
      <c r="W158" s="10"/>
      <c r="X158" s="10"/>
      <c r="Y158" s="10"/>
      <c r="Z158" s="10"/>
      <c r="AK158" s="39"/>
      <c r="AL158" s="39"/>
      <c r="AM158" s="39"/>
      <c r="AN158" s="39"/>
    </row>
    <row r="159" spans="1:40" s="11" customFormat="1" x14ac:dyDescent="0.2">
      <c r="A159" s="260"/>
      <c r="M159" s="4"/>
      <c r="V159" s="10"/>
      <c r="W159" s="10"/>
      <c r="X159" s="10"/>
      <c r="Y159" s="10"/>
      <c r="Z159" s="10"/>
      <c r="AK159" s="39"/>
      <c r="AL159" s="39"/>
      <c r="AM159" s="39"/>
      <c r="AN159" s="39"/>
    </row>
    <row r="160" spans="1:40" s="11" customFormat="1" x14ac:dyDescent="0.2">
      <c r="A160" s="260"/>
      <c r="M160" s="4"/>
      <c r="V160" s="10"/>
      <c r="W160" s="10"/>
      <c r="X160" s="10"/>
      <c r="Y160" s="10"/>
      <c r="Z160" s="10"/>
      <c r="AK160" s="39"/>
      <c r="AL160" s="39"/>
      <c r="AM160" s="39"/>
      <c r="AN160" s="39"/>
    </row>
    <row r="161" spans="1:40" s="11" customFormat="1" x14ac:dyDescent="0.2">
      <c r="A161" s="260"/>
      <c r="M161" s="4"/>
      <c r="V161" s="10"/>
      <c r="W161" s="10"/>
      <c r="X161" s="10"/>
      <c r="Y161" s="10"/>
      <c r="Z161" s="10"/>
      <c r="AK161" s="39"/>
      <c r="AL161" s="39"/>
      <c r="AM161" s="39"/>
      <c r="AN161" s="39"/>
    </row>
    <row r="162" spans="1:40" s="11" customFormat="1" x14ac:dyDescent="0.2">
      <c r="A162" s="260"/>
      <c r="M162" s="4"/>
      <c r="V162" s="10"/>
      <c r="W162" s="10"/>
      <c r="X162" s="10"/>
      <c r="Y162" s="10"/>
      <c r="Z162" s="10"/>
      <c r="AK162" s="39"/>
      <c r="AL162" s="39"/>
      <c r="AM162" s="39"/>
      <c r="AN162" s="39"/>
    </row>
    <row r="163" spans="1:40" s="11" customFormat="1" x14ac:dyDescent="0.2">
      <c r="A163" s="260"/>
      <c r="M163" s="4"/>
      <c r="V163" s="10"/>
      <c r="W163" s="10"/>
      <c r="X163" s="10"/>
      <c r="Y163" s="10"/>
      <c r="Z163" s="10"/>
      <c r="AK163" s="39"/>
      <c r="AL163" s="39"/>
      <c r="AM163" s="39"/>
      <c r="AN163" s="39"/>
    </row>
    <row r="164" spans="1:40" s="11" customFormat="1" x14ac:dyDescent="0.2">
      <c r="A164" s="260"/>
      <c r="M164" s="4"/>
      <c r="V164" s="10"/>
      <c r="W164" s="10"/>
      <c r="X164" s="10"/>
      <c r="Y164" s="10"/>
      <c r="Z164" s="10"/>
      <c r="AK164" s="39"/>
      <c r="AL164" s="39"/>
      <c r="AM164" s="39"/>
      <c r="AN164" s="39"/>
    </row>
    <row r="165" spans="1:40" s="11" customFormat="1" x14ac:dyDescent="0.2">
      <c r="A165" s="260"/>
      <c r="M165" s="4"/>
      <c r="V165" s="10"/>
      <c r="W165" s="10"/>
      <c r="X165" s="10"/>
      <c r="Y165" s="10"/>
      <c r="Z165" s="10"/>
      <c r="AK165" s="39"/>
      <c r="AL165" s="39"/>
      <c r="AM165" s="39"/>
      <c r="AN165" s="39"/>
    </row>
    <row r="166" spans="1:40" s="11" customFormat="1" x14ac:dyDescent="0.2">
      <c r="A166" s="260"/>
      <c r="M166" s="4"/>
      <c r="V166" s="10"/>
      <c r="W166" s="10"/>
      <c r="X166" s="10"/>
      <c r="Y166" s="10"/>
      <c r="Z166" s="10"/>
      <c r="AK166" s="39"/>
      <c r="AL166" s="39"/>
      <c r="AM166" s="39"/>
      <c r="AN166" s="39"/>
    </row>
    <row r="167" spans="1:40" s="11" customFormat="1" x14ac:dyDescent="0.2">
      <c r="A167" s="260"/>
      <c r="M167" s="4"/>
      <c r="V167" s="10"/>
      <c r="W167" s="10"/>
      <c r="X167" s="10"/>
      <c r="Y167" s="10"/>
      <c r="Z167" s="10"/>
      <c r="AK167" s="39"/>
      <c r="AL167" s="39"/>
      <c r="AM167" s="39"/>
      <c r="AN167" s="39"/>
    </row>
    <row r="168" spans="1:40" s="11" customFormat="1" x14ac:dyDescent="0.2">
      <c r="A168" s="260"/>
      <c r="M168" s="4"/>
      <c r="V168" s="10"/>
      <c r="W168" s="10"/>
      <c r="X168" s="10"/>
      <c r="Y168" s="10"/>
      <c r="Z168" s="10"/>
      <c r="AK168" s="39"/>
      <c r="AL168" s="39"/>
      <c r="AM168" s="39"/>
      <c r="AN168" s="39"/>
    </row>
    <row r="169" spans="1:40" s="11" customFormat="1" x14ac:dyDescent="0.2">
      <c r="A169" s="260"/>
      <c r="M169" s="4"/>
      <c r="V169" s="10"/>
      <c r="W169" s="10"/>
      <c r="X169" s="10"/>
      <c r="Y169" s="10"/>
      <c r="Z169" s="10"/>
      <c r="AK169" s="39"/>
      <c r="AL169" s="39"/>
      <c r="AM169" s="39"/>
      <c r="AN169" s="39"/>
    </row>
    <row r="170" spans="1:40" s="11" customFormat="1" x14ac:dyDescent="0.2">
      <c r="A170" s="260"/>
      <c r="M170" s="4"/>
      <c r="V170" s="10"/>
      <c r="W170" s="10"/>
      <c r="X170" s="10"/>
      <c r="Y170" s="10"/>
      <c r="Z170" s="10"/>
      <c r="AK170" s="39"/>
      <c r="AL170" s="39"/>
      <c r="AM170" s="39"/>
      <c r="AN170" s="39"/>
    </row>
    <row r="171" spans="1:40" s="11" customFormat="1" x14ac:dyDescent="0.2">
      <c r="A171" s="260"/>
      <c r="M171" s="4"/>
      <c r="V171" s="10"/>
      <c r="W171" s="10"/>
      <c r="X171" s="10"/>
      <c r="Y171" s="10"/>
      <c r="Z171" s="10"/>
      <c r="AK171" s="39"/>
      <c r="AL171" s="39"/>
      <c r="AM171" s="39"/>
      <c r="AN171" s="39"/>
    </row>
    <row r="172" spans="1:40" s="11" customFormat="1" x14ac:dyDescent="0.2">
      <c r="A172" s="260"/>
      <c r="M172" s="4"/>
      <c r="V172" s="10"/>
      <c r="W172" s="10"/>
      <c r="X172" s="10"/>
      <c r="Y172" s="10"/>
      <c r="Z172" s="10"/>
      <c r="AK172" s="39"/>
      <c r="AL172" s="39"/>
      <c r="AM172" s="39"/>
      <c r="AN172" s="39"/>
    </row>
    <row r="173" spans="1:40" s="11" customFormat="1" x14ac:dyDescent="0.2">
      <c r="A173" s="260"/>
      <c r="M173" s="4"/>
      <c r="V173" s="10"/>
      <c r="W173" s="10"/>
      <c r="X173" s="10"/>
      <c r="Y173" s="10"/>
      <c r="Z173" s="10"/>
      <c r="AK173" s="39"/>
      <c r="AL173" s="39"/>
      <c r="AM173" s="39"/>
      <c r="AN173" s="39"/>
    </row>
    <row r="174" spans="1:40" s="11" customFormat="1" x14ac:dyDescent="0.2">
      <c r="A174" s="260"/>
      <c r="M174" s="4"/>
      <c r="V174" s="10"/>
      <c r="W174" s="10"/>
      <c r="X174" s="10"/>
      <c r="Y174" s="10"/>
      <c r="Z174" s="10"/>
      <c r="AK174" s="39"/>
      <c r="AL174" s="39"/>
      <c r="AM174" s="39"/>
      <c r="AN174" s="39"/>
    </row>
    <row r="175" spans="1:40" s="11" customFormat="1" x14ac:dyDescent="0.2">
      <c r="A175" s="260"/>
      <c r="M175" s="4"/>
      <c r="V175" s="10"/>
      <c r="W175" s="10"/>
      <c r="X175" s="10"/>
      <c r="Y175" s="10"/>
      <c r="Z175" s="10"/>
      <c r="AK175" s="39"/>
      <c r="AL175" s="39"/>
      <c r="AM175" s="39"/>
      <c r="AN175" s="39"/>
    </row>
    <row r="176" spans="1:40" s="11" customFormat="1" x14ac:dyDescent="0.2">
      <c r="A176" s="260"/>
      <c r="M176" s="4"/>
      <c r="V176" s="10"/>
      <c r="W176" s="10"/>
      <c r="X176" s="10"/>
      <c r="Y176" s="10"/>
      <c r="Z176" s="10"/>
      <c r="AK176" s="39"/>
      <c r="AL176" s="39"/>
      <c r="AM176" s="39"/>
      <c r="AN176" s="39"/>
    </row>
    <row r="177" spans="1:40" s="11" customFormat="1" x14ac:dyDescent="0.2">
      <c r="A177" s="260"/>
      <c r="M177" s="4"/>
      <c r="V177" s="10"/>
      <c r="W177" s="10"/>
      <c r="X177" s="10"/>
      <c r="Y177" s="10"/>
      <c r="Z177" s="10"/>
      <c r="AK177" s="39"/>
      <c r="AL177" s="39"/>
      <c r="AM177" s="39"/>
      <c r="AN177" s="39"/>
    </row>
    <row r="178" spans="1:40" s="11" customFormat="1" x14ac:dyDescent="0.2">
      <c r="A178" s="260"/>
      <c r="M178" s="4"/>
      <c r="V178" s="10"/>
      <c r="W178" s="10"/>
      <c r="X178" s="10"/>
      <c r="Y178" s="10"/>
      <c r="Z178" s="10"/>
      <c r="AK178" s="39"/>
      <c r="AL178" s="39"/>
      <c r="AM178" s="39"/>
      <c r="AN178" s="39"/>
    </row>
    <row r="179" spans="1:40" s="11" customFormat="1" x14ac:dyDescent="0.2">
      <c r="A179" s="260"/>
      <c r="M179" s="4"/>
      <c r="V179" s="10"/>
      <c r="W179" s="10"/>
      <c r="X179" s="10"/>
      <c r="Y179" s="10"/>
      <c r="Z179" s="10"/>
      <c r="AK179" s="39"/>
      <c r="AL179" s="39"/>
      <c r="AM179" s="39"/>
      <c r="AN179" s="39"/>
    </row>
    <row r="180" spans="1:40" s="11" customFormat="1" x14ac:dyDescent="0.2">
      <c r="A180" s="260"/>
      <c r="M180" s="4"/>
      <c r="V180" s="10"/>
      <c r="W180" s="10"/>
      <c r="X180" s="10"/>
      <c r="Y180" s="10"/>
      <c r="Z180" s="10"/>
      <c r="AK180" s="39"/>
      <c r="AL180" s="39"/>
      <c r="AM180" s="39"/>
      <c r="AN180" s="39"/>
    </row>
    <row r="181" spans="1:40" s="11" customFormat="1" x14ac:dyDescent="0.2">
      <c r="A181" s="260"/>
      <c r="M181" s="4"/>
      <c r="V181" s="10"/>
      <c r="W181" s="10"/>
      <c r="X181" s="10"/>
      <c r="Y181" s="10"/>
      <c r="Z181" s="10"/>
      <c r="AK181" s="39"/>
      <c r="AL181" s="39"/>
      <c r="AM181" s="39"/>
      <c r="AN181" s="39"/>
    </row>
    <row r="182" spans="1:40" s="11" customFormat="1" x14ac:dyDescent="0.2">
      <c r="A182" s="260"/>
      <c r="M182" s="4"/>
      <c r="V182" s="10"/>
      <c r="W182" s="10"/>
      <c r="X182" s="10"/>
      <c r="Y182" s="10"/>
      <c r="Z182" s="10"/>
      <c r="AK182" s="39"/>
      <c r="AL182" s="39"/>
      <c r="AM182" s="39"/>
      <c r="AN182" s="39"/>
    </row>
    <row r="183" spans="1:40" s="11" customFormat="1" x14ac:dyDescent="0.2">
      <c r="A183" s="260"/>
      <c r="M183" s="4"/>
      <c r="V183" s="10"/>
      <c r="W183" s="10"/>
      <c r="X183" s="10"/>
      <c r="Y183" s="10"/>
      <c r="Z183" s="10"/>
      <c r="AK183" s="39"/>
      <c r="AL183" s="39"/>
      <c r="AM183" s="39"/>
      <c r="AN183" s="39"/>
    </row>
    <row r="184" spans="1:40" s="11" customFormat="1" x14ac:dyDescent="0.2">
      <c r="A184" s="260"/>
      <c r="M184" s="4"/>
      <c r="V184" s="10"/>
      <c r="W184" s="10"/>
      <c r="X184" s="10"/>
      <c r="Y184" s="10"/>
      <c r="Z184" s="10"/>
      <c r="AK184" s="39"/>
      <c r="AL184" s="39"/>
      <c r="AM184" s="39"/>
      <c r="AN184" s="39"/>
    </row>
    <row r="185" spans="1:40" s="11" customFormat="1" x14ac:dyDescent="0.2">
      <c r="A185" s="260"/>
      <c r="M185" s="4"/>
      <c r="V185" s="10"/>
      <c r="W185" s="10"/>
      <c r="X185" s="10"/>
      <c r="Y185" s="10"/>
      <c r="Z185" s="10"/>
      <c r="AK185" s="39"/>
      <c r="AL185" s="39"/>
      <c r="AM185" s="39"/>
      <c r="AN185" s="39"/>
    </row>
    <row r="186" spans="1:40" s="11" customFormat="1" x14ac:dyDescent="0.2">
      <c r="A186" s="260"/>
      <c r="M186" s="4"/>
      <c r="V186" s="10"/>
      <c r="W186" s="10"/>
      <c r="X186" s="10"/>
      <c r="Y186" s="10"/>
      <c r="Z186" s="10"/>
      <c r="AK186" s="39"/>
      <c r="AL186" s="39"/>
      <c r="AM186" s="39"/>
      <c r="AN186" s="39"/>
    </row>
    <row r="187" spans="1:40" s="11" customFormat="1" x14ac:dyDescent="0.2">
      <c r="A187" s="260"/>
      <c r="M187" s="4"/>
      <c r="V187" s="10"/>
      <c r="W187" s="10"/>
      <c r="X187" s="10"/>
      <c r="Y187" s="10"/>
      <c r="Z187" s="10"/>
      <c r="AK187" s="39"/>
      <c r="AL187" s="39"/>
      <c r="AM187" s="39"/>
      <c r="AN187" s="39"/>
    </row>
    <row r="188" spans="1:40" s="11" customFormat="1" x14ac:dyDescent="0.2">
      <c r="A188" s="260"/>
      <c r="M188" s="4"/>
      <c r="V188" s="10"/>
      <c r="W188" s="10"/>
      <c r="X188" s="10"/>
      <c r="Y188" s="10"/>
      <c r="Z188" s="10"/>
      <c r="AK188" s="39"/>
      <c r="AL188" s="39"/>
      <c r="AM188" s="39"/>
      <c r="AN188" s="39"/>
    </row>
    <row r="189" spans="1:40" s="11" customFormat="1" x14ac:dyDescent="0.2">
      <c r="A189" s="260"/>
      <c r="M189" s="4"/>
      <c r="V189" s="10"/>
      <c r="W189" s="10"/>
      <c r="X189" s="10"/>
      <c r="Y189" s="10"/>
      <c r="Z189" s="10"/>
      <c r="AK189" s="39"/>
      <c r="AL189" s="39"/>
      <c r="AM189" s="39"/>
      <c r="AN189" s="39"/>
    </row>
    <row r="190" spans="1:40" s="11" customFormat="1" x14ac:dyDescent="0.2">
      <c r="A190" s="260"/>
      <c r="M190" s="4"/>
      <c r="V190" s="10"/>
      <c r="W190" s="10"/>
      <c r="X190" s="10"/>
      <c r="Y190" s="10"/>
      <c r="Z190" s="10"/>
      <c r="AK190" s="39"/>
      <c r="AL190" s="39"/>
      <c r="AM190" s="39"/>
      <c r="AN190" s="39"/>
    </row>
    <row r="191" spans="1:40" s="11" customFormat="1" x14ac:dyDescent="0.2">
      <c r="A191" s="260"/>
      <c r="M191" s="4"/>
      <c r="V191" s="10"/>
      <c r="W191" s="10"/>
      <c r="X191" s="10"/>
      <c r="Y191" s="10"/>
      <c r="Z191" s="10"/>
      <c r="AK191" s="39"/>
      <c r="AL191" s="39"/>
      <c r="AM191" s="39"/>
      <c r="AN191" s="39"/>
    </row>
    <row r="192" spans="1:40" s="11" customFormat="1" x14ac:dyDescent="0.2">
      <c r="A192" s="260"/>
      <c r="M192" s="4"/>
      <c r="V192" s="10"/>
      <c r="W192" s="10"/>
      <c r="X192" s="10"/>
      <c r="Y192" s="10"/>
      <c r="Z192" s="10"/>
      <c r="AK192" s="39"/>
      <c r="AL192" s="39"/>
      <c r="AM192" s="39"/>
      <c r="AN192" s="39"/>
    </row>
    <row r="193" spans="1:40" s="11" customFormat="1" x14ac:dyDescent="0.2">
      <c r="A193" s="260"/>
      <c r="M193" s="4"/>
      <c r="V193" s="10"/>
      <c r="W193" s="10"/>
      <c r="X193" s="10"/>
      <c r="Y193" s="10"/>
      <c r="Z193" s="10"/>
      <c r="AK193" s="39"/>
      <c r="AL193" s="39"/>
      <c r="AM193" s="39"/>
      <c r="AN193" s="39"/>
    </row>
    <row r="194" spans="1:40" s="11" customFormat="1" x14ac:dyDescent="0.2">
      <c r="A194" s="260"/>
      <c r="M194" s="4"/>
      <c r="V194" s="10"/>
      <c r="W194" s="10"/>
      <c r="X194" s="10"/>
      <c r="Y194" s="10"/>
      <c r="Z194" s="10"/>
      <c r="AK194" s="39"/>
      <c r="AL194" s="39"/>
      <c r="AM194" s="39"/>
      <c r="AN194" s="39"/>
    </row>
    <row r="195" spans="1:40" s="11" customFormat="1" x14ac:dyDescent="0.2">
      <c r="A195" s="260"/>
      <c r="M195" s="4"/>
      <c r="V195" s="10"/>
      <c r="W195" s="10"/>
      <c r="X195" s="10"/>
      <c r="Y195" s="10"/>
      <c r="Z195" s="10"/>
      <c r="AK195" s="39"/>
      <c r="AL195" s="39"/>
      <c r="AM195" s="39"/>
      <c r="AN195" s="39"/>
    </row>
    <row r="196" spans="1:40" s="11" customFormat="1" x14ac:dyDescent="0.2">
      <c r="A196" s="260"/>
      <c r="M196" s="4"/>
      <c r="V196" s="10"/>
      <c r="W196" s="10"/>
      <c r="X196" s="10"/>
      <c r="Y196" s="10"/>
      <c r="Z196" s="10"/>
      <c r="AK196" s="39"/>
      <c r="AL196" s="39"/>
      <c r="AM196" s="39"/>
      <c r="AN196" s="39"/>
    </row>
    <row r="197" spans="1:40" s="11" customFormat="1" x14ac:dyDescent="0.2">
      <c r="A197" s="260"/>
      <c r="M197" s="4"/>
      <c r="V197" s="10"/>
      <c r="W197" s="10"/>
      <c r="X197" s="10"/>
      <c r="Y197" s="10"/>
      <c r="Z197" s="10"/>
      <c r="AK197" s="39"/>
      <c r="AL197" s="39"/>
      <c r="AM197" s="39"/>
      <c r="AN197" s="39"/>
    </row>
    <row r="198" spans="1:40" s="11" customFormat="1" x14ac:dyDescent="0.2">
      <c r="A198" s="260"/>
      <c r="M198" s="4"/>
      <c r="V198" s="10"/>
      <c r="W198" s="10"/>
      <c r="X198" s="10"/>
      <c r="Y198" s="10"/>
      <c r="Z198" s="10"/>
      <c r="AK198" s="39"/>
      <c r="AL198" s="39"/>
      <c r="AM198" s="39"/>
      <c r="AN198" s="39"/>
    </row>
    <row r="199" spans="1:40" s="11" customFormat="1" x14ac:dyDescent="0.2">
      <c r="A199" s="260"/>
      <c r="M199" s="4"/>
      <c r="V199" s="10"/>
      <c r="W199" s="10"/>
      <c r="X199" s="10"/>
      <c r="Y199" s="10"/>
      <c r="Z199" s="10"/>
      <c r="AK199" s="39"/>
      <c r="AL199" s="39"/>
      <c r="AM199" s="39"/>
      <c r="AN199" s="39"/>
    </row>
    <row r="200" spans="1:40" s="11" customFormat="1" x14ac:dyDescent="0.2">
      <c r="A200" s="260"/>
      <c r="M200" s="4"/>
      <c r="V200" s="10"/>
      <c r="W200" s="10"/>
      <c r="X200" s="10"/>
      <c r="Y200" s="10"/>
      <c r="Z200" s="10"/>
      <c r="AK200" s="39"/>
      <c r="AL200" s="39"/>
      <c r="AM200" s="39"/>
      <c r="AN200" s="39"/>
    </row>
    <row r="201" spans="1:40" s="11" customFormat="1" x14ac:dyDescent="0.2">
      <c r="A201" s="260"/>
      <c r="M201" s="4"/>
      <c r="V201" s="10"/>
      <c r="W201" s="10"/>
      <c r="X201" s="10"/>
      <c r="Y201" s="10"/>
      <c r="Z201" s="10"/>
      <c r="AK201" s="39"/>
      <c r="AL201" s="39"/>
      <c r="AM201" s="39"/>
      <c r="AN201" s="39"/>
    </row>
    <row r="202" spans="1:40" s="11" customFormat="1" x14ac:dyDescent="0.2">
      <c r="A202" s="260"/>
      <c r="M202" s="4"/>
      <c r="V202" s="10"/>
      <c r="W202" s="10"/>
      <c r="X202" s="10"/>
      <c r="Y202" s="10"/>
      <c r="Z202" s="10"/>
      <c r="AK202" s="39"/>
      <c r="AL202" s="39"/>
      <c r="AM202" s="39"/>
      <c r="AN202" s="39"/>
    </row>
    <row r="203" spans="1:40" s="11" customFormat="1" x14ac:dyDescent="0.2">
      <c r="A203" s="261">
        <f>SUM(A10:U134)</f>
        <v>201</v>
      </c>
      <c r="M203" s="4"/>
      <c r="V203" s="10"/>
      <c r="W203" s="10"/>
      <c r="X203" s="10"/>
      <c r="Y203" s="10"/>
      <c r="Z203" s="10"/>
      <c r="AK203" s="39"/>
      <c r="AL203" s="39"/>
      <c r="AM203" s="39"/>
      <c r="AN203" s="39"/>
    </row>
    <row r="204" spans="1:40" s="40" customFormat="1" x14ac:dyDescent="0.2">
      <c r="A204" s="262"/>
      <c r="M204" s="263"/>
      <c r="AD204" s="264">
        <f>SUM(AD1:AI203)</f>
        <v>0</v>
      </c>
    </row>
    <row r="205" spans="1:40" s="11" customFormat="1" x14ac:dyDescent="0.2">
      <c r="A205" s="260"/>
      <c r="M205" s="4"/>
      <c r="V205" s="10"/>
      <c r="W205" s="10"/>
      <c r="X205" s="10"/>
      <c r="Y205" s="10"/>
      <c r="Z205" s="10"/>
      <c r="AK205" s="39"/>
      <c r="AL205" s="39"/>
      <c r="AM205" s="39"/>
      <c r="AN205" s="39"/>
    </row>
    <row r="206" spans="1:40" s="11" customFormat="1" x14ac:dyDescent="0.2">
      <c r="A206" s="260"/>
      <c r="M206" s="4"/>
      <c r="V206" s="10"/>
      <c r="W206" s="10"/>
      <c r="X206" s="10"/>
      <c r="Y206" s="10"/>
      <c r="Z206" s="10"/>
      <c r="AK206" s="39"/>
      <c r="AL206" s="39"/>
      <c r="AM206" s="39"/>
      <c r="AN206" s="39"/>
    </row>
    <row r="207" spans="1:40" s="11" customFormat="1" x14ac:dyDescent="0.2">
      <c r="A207" s="260"/>
      <c r="M207" s="4"/>
      <c r="V207" s="10"/>
      <c r="W207" s="10"/>
      <c r="X207" s="10"/>
      <c r="Y207" s="10"/>
      <c r="Z207" s="10"/>
      <c r="AK207" s="39"/>
      <c r="AL207" s="39"/>
      <c r="AM207" s="39"/>
      <c r="AN207" s="39"/>
    </row>
    <row r="208" spans="1:40" s="11" customFormat="1" x14ac:dyDescent="0.2">
      <c r="A208" s="260"/>
      <c r="M208" s="4"/>
      <c r="V208" s="10"/>
      <c r="W208" s="10"/>
      <c r="X208" s="10"/>
      <c r="Y208" s="10"/>
      <c r="Z208" s="10"/>
      <c r="AK208" s="39"/>
      <c r="AL208" s="39"/>
      <c r="AM208" s="39"/>
      <c r="AN208" s="39"/>
    </row>
    <row r="209" spans="1:40" s="11" customFormat="1" x14ac:dyDescent="0.2">
      <c r="A209" s="260"/>
      <c r="M209" s="4"/>
      <c r="V209" s="10"/>
      <c r="W209" s="10"/>
      <c r="X209" s="10"/>
      <c r="Y209" s="10"/>
      <c r="Z209" s="10"/>
      <c r="AK209" s="39"/>
      <c r="AL209" s="39"/>
      <c r="AM209" s="39"/>
      <c r="AN209" s="39"/>
    </row>
    <row r="210" spans="1:40" s="11" customFormat="1" x14ac:dyDescent="0.2">
      <c r="A210" s="260"/>
      <c r="M210" s="4"/>
      <c r="V210" s="10"/>
      <c r="W210" s="10"/>
      <c r="X210" s="10"/>
      <c r="Y210" s="10"/>
      <c r="Z210" s="10"/>
      <c r="AK210" s="39"/>
      <c r="AL210" s="39"/>
      <c r="AM210" s="39"/>
      <c r="AN210" s="39"/>
    </row>
    <row r="211" spans="1:40" s="11" customFormat="1" x14ac:dyDescent="0.2">
      <c r="A211" s="260"/>
      <c r="M211" s="4"/>
      <c r="V211" s="10"/>
      <c r="W211" s="10"/>
      <c r="X211" s="10"/>
      <c r="Y211" s="10"/>
      <c r="Z211" s="10"/>
      <c r="AK211" s="39"/>
      <c r="AL211" s="39"/>
      <c r="AM211" s="39"/>
      <c r="AN211" s="39"/>
    </row>
    <row r="212" spans="1:40" s="11" customFormat="1" x14ac:dyDescent="0.2">
      <c r="A212" s="260"/>
      <c r="M212" s="4"/>
      <c r="V212" s="10"/>
      <c r="W212" s="10"/>
      <c r="X212" s="10"/>
      <c r="Y212" s="10"/>
      <c r="Z212" s="10"/>
      <c r="AK212" s="39"/>
      <c r="AL212" s="39"/>
      <c r="AM212" s="39"/>
      <c r="AN212" s="39"/>
    </row>
    <row r="213" spans="1:40" s="11" customFormat="1" x14ac:dyDescent="0.2">
      <c r="A213" s="260"/>
      <c r="M213" s="4"/>
      <c r="V213" s="10"/>
      <c r="W213" s="10"/>
      <c r="X213" s="10"/>
      <c r="Y213" s="10"/>
      <c r="Z213" s="10"/>
      <c r="AK213" s="39"/>
      <c r="AL213" s="39"/>
      <c r="AM213" s="39"/>
      <c r="AN213" s="39"/>
    </row>
    <row r="214" spans="1:40" s="11" customFormat="1" x14ac:dyDescent="0.2">
      <c r="A214" s="260"/>
      <c r="M214" s="4"/>
      <c r="V214" s="10"/>
      <c r="W214" s="10"/>
      <c r="X214" s="10"/>
      <c r="Y214" s="10"/>
      <c r="Z214" s="10"/>
      <c r="AK214" s="39"/>
      <c r="AL214" s="39"/>
      <c r="AM214" s="39"/>
      <c r="AN214" s="39"/>
    </row>
    <row r="215" spans="1:40" s="11" customFormat="1" x14ac:dyDescent="0.2">
      <c r="A215" s="260"/>
      <c r="M215" s="4"/>
      <c r="V215" s="10"/>
      <c r="W215" s="10"/>
      <c r="X215" s="10"/>
      <c r="Y215" s="10"/>
      <c r="Z215" s="10"/>
      <c r="AK215" s="39"/>
      <c r="AL215" s="39"/>
      <c r="AM215" s="39"/>
      <c r="AN215" s="39"/>
    </row>
    <row r="216" spans="1:40" s="11" customFormat="1" x14ac:dyDescent="0.2">
      <c r="A216" s="260"/>
      <c r="M216" s="4"/>
      <c r="V216" s="10"/>
      <c r="W216" s="10"/>
      <c r="X216" s="10"/>
      <c r="Y216" s="10"/>
      <c r="Z216" s="10"/>
      <c r="AK216" s="39"/>
      <c r="AL216" s="39"/>
      <c r="AM216" s="39"/>
      <c r="AN216" s="39"/>
    </row>
  </sheetData>
  <mergeCells count="169">
    <mergeCell ref="A6:U6"/>
    <mergeCell ref="A8:B9"/>
    <mergeCell ref="C8:C9"/>
    <mergeCell ref="D8:H8"/>
    <mergeCell ref="K8:L8"/>
    <mergeCell ref="M8:M9"/>
    <mergeCell ref="K17:L17"/>
    <mergeCell ref="M17:M18"/>
    <mergeCell ref="A19:B19"/>
    <mergeCell ref="A10:B10"/>
    <mergeCell ref="A11:B11"/>
    <mergeCell ref="A12:B12"/>
    <mergeCell ref="A13:B13"/>
    <mergeCell ref="A14:B14"/>
    <mergeCell ref="A15:B15"/>
    <mergeCell ref="A21:A25"/>
    <mergeCell ref="A26:A27"/>
    <mergeCell ref="A28:B28"/>
    <mergeCell ref="A33:B33"/>
    <mergeCell ref="A34:B34"/>
    <mergeCell ref="A36:B36"/>
    <mergeCell ref="A17:B18"/>
    <mergeCell ref="C17:C18"/>
    <mergeCell ref="D17:H17"/>
    <mergeCell ref="P41:Q41"/>
    <mergeCell ref="R41:S41"/>
    <mergeCell ref="A43:B43"/>
    <mergeCell ref="A44:A46"/>
    <mergeCell ref="A48:B50"/>
    <mergeCell ref="C48:E49"/>
    <mergeCell ref="F48:S48"/>
    <mergeCell ref="A37:B37"/>
    <mergeCell ref="A38:B38"/>
    <mergeCell ref="A40:B42"/>
    <mergeCell ref="C40:E41"/>
    <mergeCell ref="F40:S40"/>
    <mergeCell ref="F41:G41"/>
    <mergeCell ref="H41:I41"/>
    <mergeCell ref="J41:K41"/>
    <mergeCell ref="L41:M41"/>
    <mergeCell ref="N41:O41"/>
    <mergeCell ref="T48:T50"/>
    <mergeCell ref="U48:U50"/>
    <mergeCell ref="F49:G49"/>
    <mergeCell ref="H49:I49"/>
    <mergeCell ref="J49:K49"/>
    <mergeCell ref="L49:M49"/>
    <mergeCell ref="N49:O49"/>
    <mergeCell ref="P49:Q49"/>
    <mergeCell ref="R49:S49"/>
    <mergeCell ref="C62:C63"/>
    <mergeCell ref="D62:D63"/>
    <mergeCell ref="E62:E63"/>
    <mergeCell ref="A51:A53"/>
    <mergeCell ref="A55:B57"/>
    <mergeCell ref="C55:C57"/>
    <mergeCell ref="D55:I55"/>
    <mergeCell ref="J55:J57"/>
    <mergeCell ref="K55:K57"/>
    <mergeCell ref="D56:E56"/>
    <mergeCell ref="F56:G56"/>
    <mergeCell ref="H56:I56"/>
    <mergeCell ref="A64:B64"/>
    <mergeCell ref="A65:B65"/>
    <mergeCell ref="A66:B66"/>
    <mergeCell ref="A67:B67"/>
    <mergeCell ref="A68:B68"/>
    <mergeCell ref="A69:B69"/>
    <mergeCell ref="A58:A59"/>
    <mergeCell ref="A60:B60"/>
    <mergeCell ref="A62:B63"/>
    <mergeCell ref="M75:N75"/>
    <mergeCell ref="O75:P75"/>
    <mergeCell ref="Q75:R75"/>
    <mergeCell ref="A70:B70"/>
    <mergeCell ref="A71:B71"/>
    <mergeCell ref="A72:B72"/>
    <mergeCell ref="A73:B73"/>
    <mergeCell ref="A75:C76"/>
    <mergeCell ref="D75:F75"/>
    <mergeCell ref="A78:C78"/>
    <mergeCell ref="A79:A80"/>
    <mergeCell ref="B79:C79"/>
    <mergeCell ref="B80:C80"/>
    <mergeCell ref="A81:C81"/>
    <mergeCell ref="A82:C82"/>
    <mergeCell ref="G75:H75"/>
    <mergeCell ref="I75:J75"/>
    <mergeCell ref="K75:L75"/>
    <mergeCell ref="A83:C83"/>
    <mergeCell ref="A84:C84"/>
    <mergeCell ref="A85:C85"/>
    <mergeCell ref="A86:C86"/>
    <mergeCell ref="A87:C87"/>
    <mergeCell ref="A88:A90"/>
    <mergeCell ref="B88:C88"/>
    <mergeCell ref="B89:C89"/>
    <mergeCell ref="B90:C90"/>
    <mergeCell ref="A96:C96"/>
    <mergeCell ref="A97:C97"/>
    <mergeCell ref="A98:C98"/>
    <mergeCell ref="A99:C99"/>
    <mergeCell ref="A100:C100"/>
    <mergeCell ref="A101:C101"/>
    <mergeCell ref="A91:A93"/>
    <mergeCell ref="B91:C91"/>
    <mergeCell ref="B92:C92"/>
    <mergeCell ref="B93:C93"/>
    <mergeCell ref="A94:C94"/>
    <mergeCell ref="A95:C95"/>
    <mergeCell ref="M104:N104"/>
    <mergeCell ref="O104:P104"/>
    <mergeCell ref="Q104:R104"/>
    <mergeCell ref="S104:S105"/>
    <mergeCell ref="A106:C106"/>
    <mergeCell ref="D106:S106"/>
    <mergeCell ref="A102:C102"/>
    <mergeCell ref="A104:C105"/>
    <mergeCell ref="D104:F104"/>
    <mergeCell ref="G104:H104"/>
    <mergeCell ref="I104:J104"/>
    <mergeCell ref="K104:L104"/>
    <mergeCell ref="A112:C112"/>
    <mergeCell ref="A113:C113"/>
    <mergeCell ref="A114:C114"/>
    <mergeCell ref="A115:C115"/>
    <mergeCell ref="A116:A118"/>
    <mergeCell ref="B116:C116"/>
    <mergeCell ref="B117:C117"/>
    <mergeCell ref="B118:C118"/>
    <mergeCell ref="A107:A108"/>
    <mergeCell ref="B107:C107"/>
    <mergeCell ref="B108:C108"/>
    <mergeCell ref="A109:C109"/>
    <mergeCell ref="A110:C110"/>
    <mergeCell ref="A111:C111"/>
    <mergeCell ref="A124:C124"/>
    <mergeCell ref="A125:C125"/>
    <mergeCell ref="A126:C126"/>
    <mergeCell ref="A127:C127"/>
    <mergeCell ref="A128:C128"/>
    <mergeCell ref="A129:C129"/>
    <mergeCell ref="A119:A121"/>
    <mergeCell ref="B119:C119"/>
    <mergeCell ref="B120:C120"/>
    <mergeCell ref="B121:C121"/>
    <mergeCell ref="A122:C122"/>
    <mergeCell ref="A123:C123"/>
    <mergeCell ref="A138:B138"/>
    <mergeCell ref="A139:B139"/>
    <mergeCell ref="A140:B140"/>
    <mergeCell ref="A141:B141"/>
    <mergeCell ref="A142:B142"/>
    <mergeCell ref="A143:B143"/>
    <mergeCell ref="A130:C130"/>
    <mergeCell ref="A132:B132"/>
    <mergeCell ref="A133:B133"/>
    <mergeCell ref="A134:B134"/>
    <mergeCell ref="A135:B135"/>
    <mergeCell ref="A137:B137"/>
    <mergeCell ref="A149:B149"/>
    <mergeCell ref="A150:B150"/>
    <mergeCell ref="A151:B151"/>
    <mergeCell ref="A144:B144"/>
    <mergeCell ref="A145:B145"/>
    <mergeCell ref="A147:B148"/>
    <mergeCell ref="C147:C148"/>
    <mergeCell ref="D147:I147"/>
    <mergeCell ref="J147:K1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16"/>
  <sheetViews>
    <sheetView workbookViewId="0">
      <selection activeCell="D16" sqref="D16"/>
    </sheetView>
  </sheetViews>
  <sheetFormatPr baseColWidth="10" defaultRowHeight="15" x14ac:dyDescent="0.2"/>
  <cols>
    <col min="1" max="1" width="22.7109375" style="260" customWidth="1"/>
    <col min="2" max="2" width="22.7109375" style="11" customWidth="1"/>
    <col min="3" max="12" width="10.28515625" style="11" customWidth="1"/>
    <col min="13" max="13" width="10.28515625" style="4" customWidth="1"/>
    <col min="14" max="20" width="10.28515625" style="11" customWidth="1"/>
    <col min="21" max="21" width="10.28515625" style="265" customWidth="1"/>
    <col min="22" max="22" width="10.28515625" style="266" customWidth="1"/>
    <col min="23" max="23" width="12.140625" style="266" customWidth="1"/>
    <col min="24" max="26" width="12.140625" style="266" hidden="1" customWidth="1"/>
    <col min="27" max="36" width="12.140625" style="265" hidden="1" customWidth="1"/>
    <col min="37" max="40" width="12.140625" style="267" hidden="1" customWidth="1"/>
    <col min="41" max="42" width="12.140625" style="265" hidden="1" customWidth="1"/>
    <col min="43" max="93" width="12.140625" style="265" customWidth="1"/>
    <col min="94" max="256" width="11.42578125" style="265"/>
    <col min="257" max="258" width="22.7109375" style="265" customWidth="1"/>
    <col min="259" max="278" width="10.28515625" style="265" customWidth="1"/>
    <col min="279" max="279" width="12.140625" style="265" customWidth="1"/>
    <col min="280" max="298" width="0" style="265" hidden="1" customWidth="1"/>
    <col min="299" max="349" width="12.140625" style="265" customWidth="1"/>
    <col min="350" max="512" width="11.42578125" style="265"/>
    <col min="513" max="514" width="22.7109375" style="265" customWidth="1"/>
    <col min="515" max="534" width="10.28515625" style="265" customWidth="1"/>
    <col min="535" max="535" width="12.140625" style="265" customWidth="1"/>
    <col min="536" max="554" width="0" style="265" hidden="1" customWidth="1"/>
    <col min="555" max="605" width="12.140625" style="265" customWidth="1"/>
    <col min="606" max="768" width="11.42578125" style="265"/>
    <col min="769" max="770" width="22.7109375" style="265" customWidth="1"/>
    <col min="771" max="790" width="10.28515625" style="265" customWidth="1"/>
    <col min="791" max="791" width="12.140625" style="265" customWidth="1"/>
    <col min="792" max="810" width="0" style="265" hidden="1" customWidth="1"/>
    <col min="811" max="861" width="12.140625" style="265" customWidth="1"/>
    <col min="862" max="1024" width="11.42578125" style="265"/>
    <col min="1025" max="1026" width="22.7109375" style="265" customWidth="1"/>
    <col min="1027" max="1046" width="10.28515625" style="265" customWidth="1"/>
    <col min="1047" max="1047" width="12.140625" style="265" customWidth="1"/>
    <col min="1048" max="1066" width="0" style="265" hidden="1" customWidth="1"/>
    <col min="1067" max="1117" width="12.140625" style="265" customWidth="1"/>
    <col min="1118" max="1280" width="11.42578125" style="265"/>
    <col min="1281" max="1282" width="22.7109375" style="265" customWidth="1"/>
    <col min="1283" max="1302" width="10.28515625" style="265" customWidth="1"/>
    <col min="1303" max="1303" width="12.140625" style="265" customWidth="1"/>
    <col min="1304" max="1322" width="0" style="265" hidden="1" customWidth="1"/>
    <col min="1323" max="1373" width="12.140625" style="265" customWidth="1"/>
    <col min="1374" max="1536" width="11.42578125" style="265"/>
    <col min="1537" max="1538" width="22.7109375" style="265" customWidth="1"/>
    <col min="1539" max="1558" width="10.28515625" style="265" customWidth="1"/>
    <col min="1559" max="1559" width="12.140625" style="265" customWidth="1"/>
    <col min="1560" max="1578" width="0" style="265" hidden="1" customWidth="1"/>
    <col min="1579" max="1629" width="12.140625" style="265" customWidth="1"/>
    <col min="1630" max="1792" width="11.42578125" style="265"/>
    <col min="1793" max="1794" width="22.7109375" style="265" customWidth="1"/>
    <col min="1795" max="1814" width="10.28515625" style="265" customWidth="1"/>
    <col min="1815" max="1815" width="12.140625" style="265" customWidth="1"/>
    <col min="1816" max="1834" width="0" style="265" hidden="1" customWidth="1"/>
    <col min="1835" max="1885" width="12.140625" style="265" customWidth="1"/>
    <col min="1886" max="2048" width="11.42578125" style="265"/>
    <col min="2049" max="2050" width="22.7109375" style="265" customWidth="1"/>
    <col min="2051" max="2070" width="10.28515625" style="265" customWidth="1"/>
    <col min="2071" max="2071" width="12.140625" style="265" customWidth="1"/>
    <col min="2072" max="2090" width="0" style="265" hidden="1" customWidth="1"/>
    <col min="2091" max="2141" width="12.140625" style="265" customWidth="1"/>
    <col min="2142" max="2304" width="11.42578125" style="265"/>
    <col min="2305" max="2306" width="22.7109375" style="265" customWidth="1"/>
    <col min="2307" max="2326" width="10.28515625" style="265" customWidth="1"/>
    <col min="2327" max="2327" width="12.140625" style="265" customWidth="1"/>
    <col min="2328" max="2346" width="0" style="265" hidden="1" customWidth="1"/>
    <col min="2347" max="2397" width="12.140625" style="265" customWidth="1"/>
    <col min="2398" max="2560" width="11.42578125" style="265"/>
    <col min="2561" max="2562" width="22.7109375" style="265" customWidth="1"/>
    <col min="2563" max="2582" width="10.28515625" style="265" customWidth="1"/>
    <col min="2583" max="2583" width="12.140625" style="265" customWidth="1"/>
    <col min="2584" max="2602" width="0" style="265" hidden="1" customWidth="1"/>
    <col min="2603" max="2653" width="12.140625" style="265" customWidth="1"/>
    <col min="2654" max="2816" width="11.42578125" style="265"/>
    <col min="2817" max="2818" width="22.7109375" style="265" customWidth="1"/>
    <col min="2819" max="2838" width="10.28515625" style="265" customWidth="1"/>
    <col min="2839" max="2839" width="12.140625" style="265" customWidth="1"/>
    <col min="2840" max="2858" width="0" style="265" hidden="1" customWidth="1"/>
    <col min="2859" max="2909" width="12.140625" style="265" customWidth="1"/>
    <col min="2910" max="3072" width="11.42578125" style="265"/>
    <col min="3073" max="3074" width="22.7109375" style="265" customWidth="1"/>
    <col min="3075" max="3094" width="10.28515625" style="265" customWidth="1"/>
    <col min="3095" max="3095" width="12.140625" style="265" customWidth="1"/>
    <col min="3096" max="3114" width="0" style="265" hidden="1" customWidth="1"/>
    <col min="3115" max="3165" width="12.140625" style="265" customWidth="1"/>
    <col min="3166" max="3328" width="11.42578125" style="265"/>
    <col min="3329" max="3330" width="22.7109375" style="265" customWidth="1"/>
    <col min="3331" max="3350" width="10.28515625" style="265" customWidth="1"/>
    <col min="3351" max="3351" width="12.140625" style="265" customWidth="1"/>
    <col min="3352" max="3370" width="0" style="265" hidden="1" customWidth="1"/>
    <col min="3371" max="3421" width="12.140625" style="265" customWidth="1"/>
    <col min="3422" max="3584" width="11.42578125" style="265"/>
    <col min="3585" max="3586" width="22.7109375" style="265" customWidth="1"/>
    <col min="3587" max="3606" width="10.28515625" style="265" customWidth="1"/>
    <col min="3607" max="3607" width="12.140625" style="265" customWidth="1"/>
    <col min="3608" max="3626" width="0" style="265" hidden="1" customWidth="1"/>
    <col min="3627" max="3677" width="12.140625" style="265" customWidth="1"/>
    <col min="3678" max="3840" width="11.42578125" style="265"/>
    <col min="3841" max="3842" width="22.7109375" style="265" customWidth="1"/>
    <col min="3843" max="3862" width="10.28515625" style="265" customWidth="1"/>
    <col min="3863" max="3863" width="12.140625" style="265" customWidth="1"/>
    <col min="3864" max="3882" width="0" style="265" hidden="1" customWidth="1"/>
    <col min="3883" max="3933" width="12.140625" style="265" customWidth="1"/>
    <col min="3934" max="4096" width="11.42578125" style="265"/>
    <col min="4097" max="4098" width="22.7109375" style="265" customWidth="1"/>
    <col min="4099" max="4118" width="10.28515625" style="265" customWidth="1"/>
    <col min="4119" max="4119" width="12.140625" style="265" customWidth="1"/>
    <col min="4120" max="4138" width="0" style="265" hidden="1" customWidth="1"/>
    <col min="4139" max="4189" width="12.140625" style="265" customWidth="1"/>
    <col min="4190" max="4352" width="11.42578125" style="265"/>
    <col min="4353" max="4354" width="22.7109375" style="265" customWidth="1"/>
    <col min="4355" max="4374" width="10.28515625" style="265" customWidth="1"/>
    <col min="4375" max="4375" width="12.140625" style="265" customWidth="1"/>
    <col min="4376" max="4394" width="0" style="265" hidden="1" customWidth="1"/>
    <col min="4395" max="4445" width="12.140625" style="265" customWidth="1"/>
    <col min="4446" max="4608" width="11.42578125" style="265"/>
    <col min="4609" max="4610" width="22.7109375" style="265" customWidth="1"/>
    <col min="4611" max="4630" width="10.28515625" style="265" customWidth="1"/>
    <col min="4631" max="4631" width="12.140625" style="265" customWidth="1"/>
    <col min="4632" max="4650" width="0" style="265" hidden="1" customWidth="1"/>
    <col min="4651" max="4701" width="12.140625" style="265" customWidth="1"/>
    <col min="4702" max="4864" width="11.42578125" style="265"/>
    <col min="4865" max="4866" width="22.7109375" style="265" customWidth="1"/>
    <col min="4867" max="4886" width="10.28515625" style="265" customWidth="1"/>
    <col min="4887" max="4887" width="12.140625" style="265" customWidth="1"/>
    <col min="4888" max="4906" width="0" style="265" hidden="1" customWidth="1"/>
    <col min="4907" max="4957" width="12.140625" style="265" customWidth="1"/>
    <col min="4958" max="5120" width="11.42578125" style="265"/>
    <col min="5121" max="5122" width="22.7109375" style="265" customWidth="1"/>
    <col min="5123" max="5142" width="10.28515625" style="265" customWidth="1"/>
    <col min="5143" max="5143" width="12.140625" style="265" customWidth="1"/>
    <col min="5144" max="5162" width="0" style="265" hidden="1" customWidth="1"/>
    <col min="5163" max="5213" width="12.140625" style="265" customWidth="1"/>
    <col min="5214" max="5376" width="11.42578125" style="265"/>
    <col min="5377" max="5378" width="22.7109375" style="265" customWidth="1"/>
    <col min="5379" max="5398" width="10.28515625" style="265" customWidth="1"/>
    <col min="5399" max="5399" width="12.140625" style="265" customWidth="1"/>
    <col min="5400" max="5418" width="0" style="265" hidden="1" customWidth="1"/>
    <col min="5419" max="5469" width="12.140625" style="265" customWidth="1"/>
    <col min="5470" max="5632" width="11.42578125" style="265"/>
    <col min="5633" max="5634" width="22.7109375" style="265" customWidth="1"/>
    <col min="5635" max="5654" width="10.28515625" style="265" customWidth="1"/>
    <col min="5655" max="5655" width="12.140625" style="265" customWidth="1"/>
    <col min="5656" max="5674" width="0" style="265" hidden="1" customWidth="1"/>
    <col min="5675" max="5725" width="12.140625" style="265" customWidth="1"/>
    <col min="5726" max="5888" width="11.42578125" style="265"/>
    <col min="5889" max="5890" width="22.7109375" style="265" customWidth="1"/>
    <col min="5891" max="5910" width="10.28515625" style="265" customWidth="1"/>
    <col min="5911" max="5911" width="12.140625" style="265" customWidth="1"/>
    <col min="5912" max="5930" width="0" style="265" hidden="1" customWidth="1"/>
    <col min="5931" max="5981" width="12.140625" style="265" customWidth="1"/>
    <col min="5982" max="6144" width="11.42578125" style="265"/>
    <col min="6145" max="6146" width="22.7109375" style="265" customWidth="1"/>
    <col min="6147" max="6166" width="10.28515625" style="265" customWidth="1"/>
    <col min="6167" max="6167" width="12.140625" style="265" customWidth="1"/>
    <col min="6168" max="6186" width="0" style="265" hidden="1" customWidth="1"/>
    <col min="6187" max="6237" width="12.140625" style="265" customWidth="1"/>
    <col min="6238" max="6400" width="11.42578125" style="265"/>
    <col min="6401" max="6402" width="22.7109375" style="265" customWidth="1"/>
    <col min="6403" max="6422" width="10.28515625" style="265" customWidth="1"/>
    <col min="6423" max="6423" width="12.140625" style="265" customWidth="1"/>
    <col min="6424" max="6442" width="0" style="265" hidden="1" customWidth="1"/>
    <col min="6443" max="6493" width="12.140625" style="265" customWidth="1"/>
    <col min="6494" max="6656" width="11.42578125" style="265"/>
    <col min="6657" max="6658" width="22.7109375" style="265" customWidth="1"/>
    <col min="6659" max="6678" width="10.28515625" style="265" customWidth="1"/>
    <col min="6679" max="6679" width="12.140625" style="265" customWidth="1"/>
    <col min="6680" max="6698" width="0" style="265" hidden="1" customWidth="1"/>
    <col min="6699" max="6749" width="12.140625" style="265" customWidth="1"/>
    <col min="6750" max="6912" width="11.42578125" style="265"/>
    <col min="6913" max="6914" width="22.7109375" style="265" customWidth="1"/>
    <col min="6915" max="6934" width="10.28515625" style="265" customWidth="1"/>
    <col min="6935" max="6935" width="12.140625" style="265" customWidth="1"/>
    <col min="6936" max="6954" width="0" style="265" hidden="1" customWidth="1"/>
    <col min="6955" max="7005" width="12.140625" style="265" customWidth="1"/>
    <col min="7006" max="7168" width="11.42578125" style="265"/>
    <col min="7169" max="7170" width="22.7109375" style="265" customWidth="1"/>
    <col min="7171" max="7190" width="10.28515625" style="265" customWidth="1"/>
    <col min="7191" max="7191" width="12.140625" style="265" customWidth="1"/>
    <col min="7192" max="7210" width="0" style="265" hidden="1" customWidth="1"/>
    <col min="7211" max="7261" width="12.140625" style="265" customWidth="1"/>
    <col min="7262" max="7424" width="11.42578125" style="265"/>
    <col min="7425" max="7426" width="22.7109375" style="265" customWidth="1"/>
    <col min="7427" max="7446" width="10.28515625" style="265" customWidth="1"/>
    <col min="7447" max="7447" width="12.140625" style="265" customWidth="1"/>
    <col min="7448" max="7466" width="0" style="265" hidden="1" customWidth="1"/>
    <col min="7467" max="7517" width="12.140625" style="265" customWidth="1"/>
    <col min="7518" max="7680" width="11.42578125" style="265"/>
    <col min="7681" max="7682" width="22.7109375" style="265" customWidth="1"/>
    <col min="7683" max="7702" width="10.28515625" style="265" customWidth="1"/>
    <col min="7703" max="7703" width="12.140625" style="265" customWidth="1"/>
    <col min="7704" max="7722" width="0" style="265" hidden="1" customWidth="1"/>
    <col min="7723" max="7773" width="12.140625" style="265" customWidth="1"/>
    <col min="7774" max="7936" width="11.42578125" style="265"/>
    <col min="7937" max="7938" width="22.7109375" style="265" customWidth="1"/>
    <col min="7939" max="7958" width="10.28515625" style="265" customWidth="1"/>
    <col min="7959" max="7959" width="12.140625" style="265" customWidth="1"/>
    <col min="7960" max="7978" width="0" style="265" hidden="1" customWidth="1"/>
    <col min="7979" max="8029" width="12.140625" style="265" customWidth="1"/>
    <col min="8030" max="8192" width="11.42578125" style="265"/>
    <col min="8193" max="8194" width="22.7109375" style="265" customWidth="1"/>
    <col min="8195" max="8214" width="10.28515625" style="265" customWidth="1"/>
    <col min="8215" max="8215" width="12.140625" style="265" customWidth="1"/>
    <col min="8216" max="8234" width="0" style="265" hidden="1" customWidth="1"/>
    <col min="8235" max="8285" width="12.140625" style="265" customWidth="1"/>
    <col min="8286" max="8448" width="11.42578125" style="265"/>
    <col min="8449" max="8450" width="22.7109375" style="265" customWidth="1"/>
    <col min="8451" max="8470" width="10.28515625" style="265" customWidth="1"/>
    <col min="8471" max="8471" width="12.140625" style="265" customWidth="1"/>
    <col min="8472" max="8490" width="0" style="265" hidden="1" customWidth="1"/>
    <col min="8491" max="8541" width="12.140625" style="265" customWidth="1"/>
    <col min="8542" max="8704" width="11.42578125" style="265"/>
    <col min="8705" max="8706" width="22.7109375" style="265" customWidth="1"/>
    <col min="8707" max="8726" width="10.28515625" style="265" customWidth="1"/>
    <col min="8727" max="8727" width="12.140625" style="265" customWidth="1"/>
    <col min="8728" max="8746" width="0" style="265" hidden="1" customWidth="1"/>
    <col min="8747" max="8797" width="12.140625" style="265" customWidth="1"/>
    <col min="8798" max="8960" width="11.42578125" style="265"/>
    <col min="8961" max="8962" width="22.7109375" style="265" customWidth="1"/>
    <col min="8963" max="8982" width="10.28515625" style="265" customWidth="1"/>
    <col min="8983" max="8983" width="12.140625" style="265" customWidth="1"/>
    <col min="8984" max="9002" width="0" style="265" hidden="1" customWidth="1"/>
    <col min="9003" max="9053" width="12.140625" style="265" customWidth="1"/>
    <col min="9054" max="9216" width="11.42578125" style="265"/>
    <col min="9217" max="9218" width="22.7109375" style="265" customWidth="1"/>
    <col min="9219" max="9238" width="10.28515625" style="265" customWidth="1"/>
    <col min="9239" max="9239" width="12.140625" style="265" customWidth="1"/>
    <col min="9240" max="9258" width="0" style="265" hidden="1" customWidth="1"/>
    <col min="9259" max="9309" width="12.140625" style="265" customWidth="1"/>
    <col min="9310" max="9472" width="11.42578125" style="265"/>
    <col min="9473" max="9474" width="22.7109375" style="265" customWidth="1"/>
    <col min="9475" max="9494" width="10.28515625" style="265" customWidth="1"/>
    <col min="9495" max="9495" width="12.140625" style="265" customWidth="1"/>
    <col min="9496" max="9514" width="0" style="265" hidden="1" customWidth="1"/>
    <col min="9515" max="9565" width="12.140625" style="265" customWidth="1"/>
    <col min="9566" max="9728" width="11.42578125" style="265"/>
    <col min="9729" max="9730" width="22.7109375" style="265" customWidth="1"/>
    <col min="9731" max="9750" width="10.28515625" style="265" customWidth="1"/>
    <col min="9751" max="9751" width="12.140625" style="265" customWidth="1"/>
    <col min="9752" max="9770" width="0" style="265" hidden="1" customWidth="1"/>
    <col min="9771" max="9821" width="12.140625" style="265" customWidth="1"/>
    <col min="9822" max="9984" width="11.42578125" style="265"/>
    <col min="9985" max="9986" width="22.7109375" style="265" customWidth="1"/>
    <col min="9987" max="10006" width="10.28515625" style="265" customWidth="1"/>
    <col min="10007" max="10007" width="12.140625" style="265" customWidth="1"/>
    <col min="10008" max="10026" width="0" style="265" hidden="1" customWidth="1"/>
    <col min="10027" max="10077" width="12.140625" style="265" customWidth="1"/>
    <col min="10078" max="10240" width="11.42578125" style="265"/>
    <col min="10241" max="10242" width="22.7109375" style="265" customWidth="1"/>
    <col min="10243" max="10262" width="10.28515625" style="265" customWidth="1"/>
    <col min="10263" max="10263" width="12.140625" style="265" customWidth="1"/>
    <col min="10264" max="10282" width="0" style="265" hidden="1" customWidth="1"/>
    <col min="10283" max="10333" width="12.140625" style="265" customWidth="1"/>
    <col min="10334" max="10496" width="11.42578125" style="265"/>
    <col min="10497" max="10498" width="22.7109375" style="265" customWidth="1"/>
    <col min="10499" max="10518" width="10.28515625" style="265" customWidth="1"/>
    <col min="10519" max="10519" width="12.140625" style="265" customWidth="1"/>
    <col min="10520" max="10538" width="0" style="265" hidden="1" customWidth="1"/>
    <col min="10539" max="10589" width="12.140625" style="265" customWidth="1"/>
    <col min="10590" max="10752" width="11.42578125" style="265"/>
    <col min="10753" max="10754" width="22.7109375" style="265" customWidth="1"/>
    <col min="10755" max="10774" width="10.28515625" style="265" customWidth="1"/>
    <col min="10775" max="10775" width="12.140625" style="265" customWidth="1"/>
    <col min="10776" max="10794" width="0" style="265" hidden="1" customWidth="1"/>
    <col min="10795" max="10845" width="12.140625" style="265" customWidth="1"/>
    <col min="10846" max="11008" width="11.42578125" style="265"/>
    <col min="11009" max="11010" width="22.7109375" style="265" customWidth="1"/>
    <col min="11011" max="11030" width="10.28515625" style="265" customWidth="1"/>
    <col min="11031" max="11031" width="12.140625" style="265" customWidth="1"/>
    <col min="11032" max="11050" width="0" style="265" hidden="1" customWidth="1"/>
    <col min="11051" max="11101" width="12.140625" style="265" customWidth="1"/>
    <col min="11102" max="11264" width="11.42578125" style="265"/>
    <col min="11265" max="11266" width="22.7109375" style="265" customWidth="1"/>
    <col min="11267" max="11286" width="10.28515625" style="265" customWidth="1"/>
    <col min="11287" max="11287" width="12.140625" style="265" customWidth="1"/>
    <col min="11288" max="11306" width="0" style="265" hidden="1" customWidth="1"/>
    <col min="11307" max="11357" width="12.140625" style="265" customWidth="1"/>
    <col min="11358" max="11520" width="11.42578125" style="265"/>
    <col min="11521" max="11522" width="22.7109375" style="265" customWidth="1"/>
    <col min="11523" max="11542" width="10.28515625" style="265" customWidth="1"/>
    <col min="11543" max="11543" width="12.140625" style="265" customWidth="1"/>
    <col min="11544" max="11562" width="0" style="265" hidden="1" customWidth="1"/>
    <col min="11563" max="11613" width="12.140625" style="265" customWidth="1"/>
    <col min="11614" max="11776" width="11.42578125" style="265"/>
    <col min="11777" max="11778" width="22.7109375" style="265" customWidth="1"/>
    <col min="11779" max="11798" width="10.28515625" style="265" customWidth="1"/>
    <col min="11799" max="11799" width="12.140625" style="265" customWidth="1"/>
    <col min="11800" max="11818" width="0" style="265" hidden="1" customWidth="1"/>
    <col min="11819" max="11869" width="12.140625" style="265" customWidth="1"/>
    <col min="11870" max="12032" width="11.42578125" style="265"/>
    <col min="12033" max="12034" width="22.7109375" style="265" customWidth="1"/>
    <col min="12035" max="12054" width="10.28515625" style="265" customWidth="1"/>
    <col min="12055" max="12055" width="12.140625" style="265" customWidth="1"/>
    <col min="12056" max="12074" width="0" style="265" hidden="1" customWidth="1"/>
    <col min="12075" max="12125" width="12.140625" style="265" customWidth="1"/>
    <col min="12126" max="12288" width="11.42578125" style="265"/>
    <col min="12289" max="12290" width="22.7109375" style="265" customWidth="1"/>
    <col min="12291" max="12310" width="10.28515625" style="265" customWidth="1"/>
    <col min="12311" max="12311" width="12.140625" style="265" customWidth="1"/>
    <col min="12312" max="12330" width="0" style="265" hidden="1" customWidth="1"/>
    <col min="12331" max="12381" width="12.140625" style="265" customWidth="1"/>
    <col min="12382" max="12544" width="11.42578125" style="265"/>
    <col min="12545" max="12546" width="22.7109375" style="265" customWidth="1"/>
    <col min="12547" max="12566" width="10.28515625" style="265" customWidth="1"/>
    <col min="12567" max="12567" width="12.140625" style="265" customWidth="1"/>
    <col min="12568" max="12586" width="0" style="265" hidden="1" customWidth="1"/>
    <col min="12587" max="12637" width="12.140625" style="265" customWidth="1"/>
    <col min="12638" max="12800" width="11.42578125" style="265"/>
    <col min="12801" max="12802" width="22.7109375" style="265" customWidth="1"/>
    <col min="12803" max="12822" width="10.28515625" style="265" customWidth="1"/>
    <col min="12823" max="12823" width="12.140625" style="265" customWidth="1"/>
    <col min="12824" max="12842" width="0" style="265" hidden="1" customWidth="1"/>
    <col min="12843" max="12893" width="12.140625" style="265" customWidth="1"/>
    <col min="12894" max="13056" width="11.42578125" style="265"/>
    <col min="13057" max="13058" width="22.7109375" style="265" customWidth="1"/>
    <col min="13059" max="13078" width="10.28515625" style="265" customWidth="1"/>
    <col min="13079" max="13079" width="12.140625" style="265" customWidth="1"/>
    <col min="13080" max="13098" width="0" style="265" hidden="1" customWidth="1"/>
    <col min="13099" max="13149" width="12.140625" style="265" customWidth="1"/>
    <col min="13150" max="13312" width="11.42578125" style="265"/>
    <col min="13313" max="13314" width="22.7109375" style="265" customWidth="1"/>
    <col min="13315" max="13334" width="10.28515625" style="265" customWidth="1"/>
    <col min="13335" max="13335" width="12.140625" style="265" customWidth="1"/>
    <col min="13336" max="13354" width="0" style="265" hidden="1" customWidth="1"/>
    <col min="13355" max="13405" width="12.140625" style="265" customWidth="1"/>
    <col min="13406" max="13568" width="11.42578125" style="265"/>
    <col min="13569" max="13570" width="22.7109375" style="265" customWidth="1"/>
    <col min="13571" max="13590" width="10.28515625" style="265" customWidth="1"/>
    <col min="13591" max="13591" width="12.140625" style="265" customWidth="1"/>
    <col min="13592" max="13610" width="0" style="265" hidden="1" customWidth="1"/>
    <col min="13611" max="13661" width="12.140625" style="265" customWidth="1"/>
    <col min="13662" max="13824" width="11.42578125" style="265"/>
    <col min="13825" max="13826" width="22.7109375" style="265" customWidth="1"/>
    <col min="13827" max="13846" width="10.28515625" style="265" customWidth="1"/>
    <col min="13847" max="13847" width="12.140625" style="265" customWidth="1"/>
    <col min="13848" max="13866" width="0" style="265" hidden="1" customWidth="1"/>
    <col min="13867" max="13917" width="12.140625" style="265" customWidth="1"/>
    <col min="13918" max="14080" width="11.42578125" style="265"/>
    <col min="14081" max="14082" width="22.7109375" style="265" customWidth="1"/>
    <col min="14083" max="14102" width="10.28515625" style="265" customWidth="1"/>
    <col min="14103" max="14103" width="12.140625" style="265" customWidth="1"/>
    <col min="14104" max="14122" width="0" style="265" hidden="1" customWidth="1"/>
    <col min="14123" max="14173" width="12.140625" style="265" customWidth="1"/>
    <col min="14174" max="14336" width="11.42578125" style="265"/>
    <col min="14337" max="14338" width="22.7109375" style="265" customWidth="1"/>
    <col min="14339" max="14358" width="10.28515625" style="265" customWidth="1"/>
    <col min="14359" max="14359" width="12.140625" style="265" customWidth="1"/>
    <col min="14360" max="14378" width="0" style="265" hidden="1" customWidth="1"/>
    <col min="14379" max="14429" width="12.140625" style="265" customWidth="1"/>
    <col min="14430" max="14592" width="11.42578125" style="265"/>
    <col min="14593" max="14594" width="22.7109375" style="265" customWidth="1"/>
    <col min="14595" max="14614" width="10.28515625" style="265" customWidth="1"/>
    <col min="14615" max="14615" width="12.140625" style="265" customWidth="1"/>
    <col min="14616" max="14634" width="0" style="265" hidden="1" customWidth="1"/>
    <col min="14635" max="14685" width="12.140625" style="265" customWidth="1"/>
    <col min="14686" max="14848" width="11.42578125" style="265"/>
    <col min="14849" max="14850" width="22.7109375" style="265" customWidth="1"/>
    <col min="14851" max="14870" width="10.28515625" style="265" customWidth="1"/>
    <col min="14871" max="14871" width="12.140625" style="265" customWidth="1"/>
    <col min="14872" max="14890" width="0" style="265" hidden="1" customWidth="1"/>
    <col min="14891" max="14941" width="12.140625" style="265" customWidth="1"/>
    <col min="14942" max="15104" width="11.42578125" style="265"/>
    <col min="15105" max="15106" width="22.7109375" style="265" customWidth="1"/>
    <col min="15107" max="15126" width="10.28515625" style="265" customWidth="1"/>
    <col min="15127" max="15127" width="12.140625" style="265" customWidth="1"/>
    <col min="15128" max="15146" width="0" style="265" hidden="1" customWidth="1"/>
    <col min="15147" max="15197" width="12.140625" style="265" customWidth="1"/>
    <col min="15198" max="15360" width="11.42578125" style="265"/>
    <col min="15361" max="15362" width="22.7109375" style="265" customWidth="1"/>
    <col min="15363" max="15382" width="10.28515625" style="265" customWidth="1"/>
    <col min="15383" max="15383" width="12.140625" style="265" customWidth="1"/>
    <col min="15384" max="15402" width="0" style="265" hidden="1" customWidth="1"/>
    <col min="15403" max="15453" width="12.140625" style="265" customWidth="1"/>
    <col min="15454" max="15616" width="11.42578125" style="265"/>
    <col min="15617" max="15618" width="22.7109375" style="265" customWidth="1"/>
    <col min="15619" max="15638" width="10.28515625" style="265" customWidth="1"/>
    <col min="15639" max="15639" width="12.140625" style="265" customWidth="1"/>
    <col min="15640" max="15658" width="0" style="265" hidden="1" customWidth="1"/>
    <col min="15659" max="15709" width="12.140625" style="265" customWidth="1"/>
    <col min="15710" max="15872" width="11.42578125" style="265"/>
    <col min="15873" max="15874" width="22.7109375" style="265" customWidth="1"/>
    <col min="15875" max="15894" width="10.28515625" style="265" customWidth="1"/>
    <col min="15895" max="15895" width="12.140625" style="265" customWidth="1"/>
    <col min="15896" max="15914" width="0" style="265" hidden="1" customWidth="1"/>
    <col min="15915" max="15965" width="12.140625" style="265" customWidth="1"/>
    <col min="15966" max="16128" width="11.42578125" style="265"/>
    <col min="16129" max="16130" width="22.7109375" style="265" customWidth="1"/>
    <col min="16131" max="16150" width="10.28515625" style="265" customWidth="1"/>
    <col min="16151" max="16151" width="12.140625" style="265" customWidth="1"/>
    <col min="16152" max="16170" width="0" style="265" hidden="1" customWidth="1"/>
    <col min="16171" max="16221" width="12.140625" style="265" customWidth="1"/>
    <col min="16222" max="16384" width="11.42578125" style="26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6"/>
      <c r="AL1" s="6"/>
      <c r="AM1" s="6"/>
      <c r="AN1" s="6"/>
    </row>
    <row r="2" spans="1:100" s="3" customFormat="1" ht="12.75" customHeight="1" x14ac:dyDescent="0.2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6"/>
      <c r="AL2" s="6"/>
      <c r="AM2" s="6"/>
      <c r="AN2" s="6"/>
    </row>
    <row r="3" spans="1:100" s="3" customFormat="1" ht="12.75" customHeight="1" x14ac:dyDescent="0.2">
      <c r="A3" s="1" t="str">
        <f>CONCATENATE("ESTABLECIMIENTO: ",[7]NOMBRE!B3," - ","( ",[7]NOMBRE!C3,[7]NOMBRE!D3,[7]NOMBRE!E3,[7]NOMBRE!F3,[7]NOMBRE!G3," )")</f>
        <v>ESTABLECIMIENTO: LINARES  - ( 16108 )</v>
      </c>
      <c r="B3" s="2"/>
      <c r="C3" s="2"/>
      <c r="D3" s="7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6"/>
      <c r="AL3" s="6"/>
      <c r="AM3" s="6"/>
      <c r="AN3" s="6"/>
    </row>
    <row r="4" spans="1:100" s="3" customFormat="1" ht="12.75" customHeight="1" x14ac:dyDescent="0.2">
      <c r="A4" s="1" t="str">
        <f>CONCATENATE("MES: ",[7]NOMBRE!B6," - ","( ",[7]NOMBRE!C6,[7]NOMBRE!D6,"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6"/>
      <c r="AL4" s="6"/>
      <c r="AM4" s="6"/>
      <c r="AN4" s="6"/>
    </row>
    <row r="5" spans="1:100" s="3" customFormat="1" ht="12.75" customHeight="1" x14ac:dyDescent="0.2">
      <c r="A5" s="1" t="str">
        <f>CONCATENATE("AÑO: ",[7]NOMBRE!B7)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6"/>
      <c r="AL5" s="6"/>
      <c r="AM5" s="6"/>
      <c r="AN5" s="6"/>
    </row>
    <row r="6" spans="1:100" s="11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8"/>
      <c r="W6" s="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</row>
    <row r="7" spans="1:100" s="11" customFormat="1" ht="45" customHeight="1" x14ac:dyDescent="0.2">
      <c r="A7" s="12" t="s">
        <v>2</v>
      </c>
      <c r="B7" s="13"/>
      <c r="C7" s="13"/>
      <c r="D7" s="14"/>
      <c r="E7" s="15"/>
      <c r="F7" s="16"/>
      <c r="G7" s="16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</row>
    <row r="8" spans="1:100" s="11" customFormat="1" ht="12.75" x14ac:dyDescent="0.2">
      <c r="A8" s="338" t="s">
        <v>3</v>
      </c>
      <c r="B8" s="339"/>
      <c r="C8" s="342" t="s">
        <v>4</v>
      </c>
      <c r="D8" s="344" t="s">
        <v>5</v>
      </c>
      <c r="E8" s="345"/>
      <c r="F8" s="345"/>
      <c r="G8" s="345"/>
      <c r="H8" s="346"/>
      <c r="I8" s="18"/>
      <c r="J8" s="279"/>
      <c r="K8" s="347"/>
      <c r="L8" s="347"/>
      <c r="M8" s="348"/>
      <c r="N8" s="21"/>
      <c r="O8" s="21"/>
      <c r="P8" s="21"/>
      <c r="Q8" s="21"/>
      <c r="R8" s="21"/>
      <c r="S8" s="21"/>
      <c r="T8" s="21"/>
      <c r="U8" s="21"/>
      <c r="V8" s="21"/>
      <c r="W8" s="21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</row>
    <row r="9" spans="1:100" s="11" customFormat="1" ht="27.75" customHeight="1" x14ac:dyDescent="0.2">
      <c r="A9" s="340"/>
      <c r="B9" s="341"/>
      <c r="C9" s="343"/>
      <c r="D9" s="22" t="s">
        <v>6</v>
      </c>
      <c r="E9" s="23" t="s">
        <v>7</v>
      </c>
      <c r="F9" s="23" t="s">
        <v>8</v>
      </c>
      <c r="G9" s="23" t="s">
        <v>9</v>
      </c>
      <c r="H9" s="24" t="s">
        <v>10</v>
      </c>
      <c r="I9" s="25"/>
      <c r="J9" s="279"/>
      <c r="K9" s="279"/>
      <c r="L9" s="279"/>
      <c r="M9" s="348"/>
      <c r="N9" s="21"/>
      <c r="O9" s="21"/>
      <c r="P9" s="21"/>
      <c r="Q9" s="21"/>
      <c r="R9" s="21"/>
      <c r="S9" s="21"/>
      <c r="T9" s="21"/>
      <c r="U9" s="21"/>
      <c r="V9" s="21"/>
      <c r="W9" s="2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</row>
    <row r="10" spans="1:100" s="11" customFormat="1" ht="15.95" customHeight="1" x14ac:dyDescent="0.2">
      <c r="A10" s="350" t="s">
        <v>11</v>
      </c>
      <c r="B10" s="351"/>
      <c r="C10" s="26">
        <f>SUM(D10:H10)</f>
        <v>0</v>
      </c>
      <c r="D10" s="27"/>
      <c r="E10" s="28"/>
      <c r="F10" s="29"/>
      <c r="G10" s="30"/>
      <c r="H10" s="31"/>
      <c r="I10" s="32"/>
      <c r="J10" s="21"/>
      <c r="K10" s="21"/>
      <c r="L10" s="21"/>
      <c r="M10" s="21"/>
      <c r="N10" s="21"/>
      <c r="O10" s="21"/>
      <c r="P10" s="21"/>
      <c r="Q10" s="10"/>
      <c r="R10" s="10"/>
      <c r="S10" s="10"/>
      <c r="T10" s="10"/>
      <c r="U10" s="10"/>
      <c r="V10" s="10"/>
      <c r="X10" s="10"/>
      <c r="Y10" s="10"/>
      <c r="Z10" s="10"/>
      <c r="AA10" s="10"/>
      <c r="AB10" s="10"/>
      <c r="AC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</row>
    <row r="11" spans="1:100" s="11" customFormat="1" ht="15.95" customHeight="1" x14ac:dyDescent="0.2">
      <c r="A11" s="352" t="s">
        <v>12</v>
      </c>
      <c r="B11" s="352"/>
      <c r="C11" s="33">
        <f>SUM(D11:H11)</f>
        <v>0</v>
      </c>
      <c r="D11" s="34"/>
      <c r="E11" s="35"/>
      <c r="F11" s="36"/>
      <c r="G11" s="37"/>
      <c r="H11" s="38"/>
      <c r="I11" s="290" t="str">
        <f>$X11</f>
        <v/>
      </c>
      <c r="J11" s="21"/>
      <c r="K11" s="21"/>
      <c r="L11" s="21"/>
      <c r="M11" s="21"/>
      <c r="N11" s="21"/>
      <c r="O11" s="21"/>
      <c r="P11" s="21"/>
      <c r="Q11" s="10"/>
      <c r="R11" s="10"/>
      <c r="S11" s="10"/>
      <c r="T11" s="10"/>
      <c r="U11" s="10"/>
      <c r="V11" s="10"/>
      <c r="X11" s="39" t="str">
        <f>IF(C10&lt;C11," Total Gestantes es menor que primigestas","")</f>
        <v/>
      </c>
      <c r="Y11" s="39"/>
      <c r="Z11" s="39"/>
      <c r="AA11" s="39"/>
      <c r="AB11" s="39"/>
      <c r="AC11" s="39"/>
      <c r="AD11" s="40">
        <f>IF(C10&lt;C11,1,0)</f>
        <v>0</v>
      </c>
      <c r="AE11" s="40"/>
      <c r="AF11" s="40"/>
      <c r="AG11" s="40"/>
      <c r="AH11" s="40"/>
      <c r="AI11" s="4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</row>
    <row r="12" spans="1:100" s="11" customFormat="1" ht="15.95" customHeight="1" x14ac:dyDescent="0.2">
      <c r="A12" s="353" t="s">
        <v>13</v>
      </c>
      <c r="B12" s="354"/>
      <c r="C12" s="33">
        <f>SUM(D12:H12)</f>
        <v>0</v>
      </c>
      <c r="D12" s="34"/>
      <c r="E12" s="35"/>
      <c r="F12" s="36"/>
      <c r="G12" s="37"/>
      <c r="H12" s="38"/>
      <c r="I12" s="32"/>
      <c r="J12" s="21"/>
      <c r="K12" s="21"/>
      <c r="L12" s="21"/>
      <c r="M12" s="21"/>
      <c r="N12" s="21"/>
      <c r="O12" s="21"/>
      <c r="P12" s="21"/>
      <c r="Q12" s="10"/>
      <c r="R12" s="10"/>
      <c r="S12" s="10"/>
      <c r="T12" s="10"/>
      <c r="U12" s="10"/>
      <c r="V12" s="10"/>
      <c r="X12" s="39"/>
      <c r="Y12" s="39"/>
      <c r="Z12" s="39"/>
      <c r="AA12" s="39"/>
      <c r="AB12" s="39"/>
      <c r="AC12" s="39"/>
      <c r="AD12" s="40"/>
      <c r="AE12" s="40"/>
      <c r="AF12" s="40"/>
      <c r="AG12" s="40"/>
      <c r="AH12" s="40"/>
      <c r="AI12" s="4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</row>
    <row r="13" spans="1:100" s="11" customFormat="1" ht="15.95" customHeight="1" x14ac:dyDescent="0.2">
      <c r="A13" s="353" t="s">
        <v>14</v>
      </c>
      <c r="B13" s="354"/>
      <c r="C13" s="33">
        <f>SUM(D13:H13)</f>
        <v>0</v>
      </c>
      <c r="D13" s="34"/>
      <c r="E13" s="35"/>
      <c r="F13" s="36"/>
      <c r="G13" s="37"/>
      <c r="H13" s="38"/>
      <c r="I13" s="32"/>
      <c r="J13" s="21"/>
      <c r="K13" s="21"/>
      <c r="L13" s="21"/>
      <c r="M13" s="21"/>
      <c r="N13" s="21"/>
      <c r="O13" s="21"/>
      <c r="P13" s="21"/>
      <c r="Q13" s="10"/>
      <c r="R13" s="10"/>
      <c r="S13" s="10"/>
      <c r="T13" s="10"/>
      <c r="U13" s="10"/>
      <c r="V13" s="10"/>
      <c r="X13" s="39"/>
      <c r="Y13" s="39"/>
      <c r="Z13" s="39"/>
      <c r="AA13" s="39"/>
      <c r="AB13" s="39"/>
      <c r="AC13" s="39"/>
      <c r="AD13" s="40"/>
      <c r="AE13" s="40"/>
      <c r="AF13" s="40"/>
      <c r="AG13" s="40"/>
      <c r="AH13" s="40"/>
      <c r="AI13" s="4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</row>
    <row r="14" spans="1:100" s="11" customFormat="1" ht="15.95" customHeight="1" x14ac:dyDescent="0.2">
      <c r="A14" s="353" t="s">
        <v>15</v>
      </c>
      <c r="B14" s="354"/>
      <c r="C14" s="33">
        <f>SUM(D14:H14)</f>
        <v>0</v>
      </c>
      <c r="D14" s="34"/>
      <c r="E14" s="35"/>
      <c r="F14" s="36"/>
      <c r="G14" s="37"/>
      <c r="H14" s="38"/>
      <c r="I14" s="32"/>
      <c r="J14" s="21"/>
      <c r="K14" s="21"/>
      <c r="L14" s="21"/>
      <c r="M14" s="21"/>
      <c r="N14" s="21"/>
      <c r="O14" s="21"/>
      <c r="P14" s="21"/>
      <c r="Q14" s="10"/>
      <c r="R14" s="10"/>
      <c r="S14" s="10"/>
      <c r="T14" s="10"/>
      <c r="U14" s="10"/>
      <c r="V14" s="10"/>
      <c r="X14" s="39"/>
      <c r="Y14" s="39"/>
      <c r="Z14" s="39"/>
      <c r="AA14" s="39"/>
      <c r="AB14" s="39"/>
      <c r="AC14" s="39"/>
      <c r="AD14" s="40"/>
      <c r="AE14" s="40"/>
      <c r="AF14" s="40"/>
      <c r="AG14" s="40"/>
      <c r="AH14" s="40"/>
      <c r="AI14" s="4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11" customFormat="1" ht="15.95" customHeight="1" x14ac:dyDescent="0.2">
      <c r="A15" s="355" t="s">
        <v>16</v>
      </c>
      <c r="B15" s="356"/>
      <c r="C15" s="41"/>
      <c r="D15" s="42"/>
      <c r="E15" s="43"/>
      <c r="F15" s="44"/>
      <c r="G15" s="45"/>
      <c r="H15" s="46"/>
      <c r="I15" s="47"/>
      <c r="J15" s="21"/>
      <c r="K15" s="21"/>
      <c r="L15" s="21"/>
      <c r="M15" s="21"/>
      <c r="N15" s="21"/>
      <c r="O15" s="21"/>
      <c r="P15" s="21"/>
      <c r="Q15" s="10"/>
      <c r="R15" s="10"/>
      <c r="S15" s="10"/>
      <c r="T15" s="10"/>
      <c r="U15" s="10"/>
      <c r="V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s="11" customFormat="1" ht="30" customHeight="1" x14ac:dyDescent="0.2">
      <c r="A16" s="12" t="s">
        <v>17</v>
      </c>
      <c r="B16" s="48"/>
      <c r="C16" s="49"/>
      <c r="D16" s="50"/>
      <c r="E16" s="51"/>
      <c r="F16" s="52"/>
      <c r="G16" s="53"/>
      <c r="H16" s="53"/>
      <c r="I16" s="21"/>
      <c r="J16" s="21"/>
      <c r="K16" s="21"/>
      <c r="L16" s="21"/>
      <c r="M16" s="21"/>
      <c r="N16" s="21"/>
      <c r="O16" s="21"/>
      <c r="P16" s="21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</row>
    <row r="17" spans="1:100" s="11" customFormat="1" ht="12.75" x14ac:dyDescent="0.2">
      <c r="A17" s="338" t="s">
        <v>18</v>
      </c>
      <c r="B17" s="339"/>
      <c r="C17" s="342" t="s">
        <v>4</v>
      </c>
      <c r="D17" s="344" t="s">
        <v>5</v>
      </c>
      <c r="E17" s="345"/>
      <c r="F17" s="345"/>
      <c r="G17" s="345"/>
      <c r="H17" s="346"/>
      <c r="I17" s="18"/>
      <c r="J17" s="279"/>
      <c r="K17" s="347"/>
      <c r="L17" s="347"/>
      <c r="M17" s="348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</row>
    <row r="18" spans="1:100" s="11" customFormat="1" ht="21" x14ac:dyDescent="0.2">
      <c r="A18" s="340"/>
      <c r="B18" s="341"/>
      <c r="C18" s="343"/>
      <c r="D18" s="22" t="s">
        <v>6</v>
      </c>
      <c r="E18" s="23" t="s">
        <v>7</v>
      </c>
      <c r="F18" s="23" t="s">
        <v>8</v>
      </c>
      <c r="G18" s="23" t="s">
        <v>9</v>
      </c>
      <c r="H18" s="24" t="s">
        <v>10</v>
      </c>
      <c r="I18" s="25"/>
      <c r="J18" s="279"/>
      <c r="K18" s="279"/>
      <c r="L18" s="279"/>
      <c r="M18" s="348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</row>
    <row r="19" spans="1:100" s="11" customFormat="1" ht="15.95" customHeight="1" x14ac:dyDescent="0.2">
      <c r="A19" s="349" t="s">
        <v>19</v>
      </c>
      <c r="B19" s="349"/>
      <c r="C19" s="54">
        <f t="shared" ref="C19:C28" si="0">SUM(D19:H19)</f>
        <v>0</v>
      </c>
      <c r="D19" s="55">
        <f>SUM(D20:D28)</f>
        <v>0</v>
      </c>
      <c r="E19" s="56">
        <f>SUM(E20:E28)</f>
        <v>0</v>
      </c>
      <c r="F19" s="57">
        <f>SUM(F20:F28)</f>
        <v>0</v>
      </c>
      <c r="G19" s="57">
        <f>SUM(G20:G28)</f>
        <v>0</v>
      </c>
      <c r="H19" s="58">
        <f>SUM(H20:H28)</f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11" customFormat="1" ht="15.95" customHeight="1" x14ac:dyDescent="0.2">
      <c r="A20" s="59" t="s">
        <v>20</v>
      </c>
      <c r="B20" s="60"/>
      <c r="C20" s="61">
        <f t="shared" si="0"/>
        <v>0</v>
      </c>
      <c r="D20" s="62"/>
      <c r="E20" s="63"/>
      <c r="F20" s="64"/>
      <c r="G20" s="65"/>
      <c r="H20" s="66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</row>
    <row r="21" spans="1:100" s="11" customFormat="1" ht="15.95" customHeight="1" x14ac:dyDescent="0.2">
      <c r="A21" s="357" t="s">
        <v>21</v>
      </c>
      <c r="B21" s="67" t="s">
        <v>22</v>
      </c>
      <c r="C21" s="68">
        <f t="shared" si="0"/>
        <v>0</v>
      </c>
      <c r="D21" s="69"/>
      <c r="E21" s="70"/>
      <c r="F21" s="71"/>
      <c r="G21" s="72"/>
      <c r="H21" s="73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</row>
    <row r="22" spans="1:100" s="11" customFormat="1" ht="15.95" customHeight="1" x14ac:dyDescent="0.2">
      <c r="A22" s="358"/>
      <c r="B22" s="74" t="s">
        <v>23</v>
      </c>
      <c r="C22" s="75">
        <f t="shared" si="0"/>
        <v>0</v>
      </c>
      <c r="D22" s="76"/>
      <c r="E22" s="77"/>
      <c r="F22" s="78"/>
      <c r="G22" s="79"/>
      <c r="H22" s="8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</row>
    <row r="23" spans="1:100" s="11" customFormat="1" ht="15.95" customHeight="1" x14ac:dyDescent="0.2">
      <c r="A23" s="358"/>
      <c r="B23" s="74" t="s">
        <v>24</v>
      </c>
      <c r="C23" s="75">
        <f t="shared" si="0"/>
        <v>0</v>
      </c>
      <c r="D23" s="76"/>
      <c r="E23" s="77"/>
      <c r="F23" s="78"/>
      <c r="G23" s="79"/>
      <c r="H23" s="8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</row>
    <row r="24" spans="1:100" s="11" customFormat="1" ht="15.95" customHeight="1" x14ac:dyDescent="0.2">
      <c r="A24" s="359"/>
      <c r="B24" s="74" t="s">
        <v>25</v>
      </c>
      <c r="C24" s="81">
        <f t="shared" si="0"/>
        <v>0</v>
      </c>
      <c r="D24" s="82"/>
      <c r="E24" s="83"/>
      <c r="F24" s="84"/>
      <c r="G24" s="85"/>
      <c r="H24" s="8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11" customFormat="1" ht="15.95" customHeight="1" x14ac:dyDescent="0.2">
      <c r="A25" s="359"/>
      <c r="B25" s="87" t="s">
        <v>26</v>
      </c>
      <c r="C25" s="81">
        <f t="shared" si="0"/>
        <v>0</v>
      </c>
      <c r="D25" s="82"/>
      <c r="E25" s="83"/>
      <c r="F25" s="84"/>
      <c r="G25" s="85"/>
      <c r="H25" s="8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</row>
    <row r="26" spans="1:100" s="11" customFormat="1" ht="15.95" customHeight="1" x14ac:dyDescent="0.2">
      <c r="A26" s="357" t="s">
        <v>27</v>
      </c>
      <c r="B26" s="88" t="s">
        <v>28</v>
      </c>
      <c r="C26" s="89">
        <f t="shared" si="0"/>
        <v>0</v>
      </c>
      <c r="D26" s="90"/>
      <c r="E26" s="91"/>
      <c r="F26" s="92"/>
      <c r="G26" s="93"/>
      <c r="H26" s="94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</row>
    <row r="27" spans="1:100" s="11" customFormat="1" ht="15.95" customHeight="1" x14ac:dyDescent="0.2">
      <c r="A27" s="360"/>
      <c r="B27" s="95" t="s">
        <v>29</v>
      </c>
      <c r="C27" s="96">
        <f t="shared" si="0"/>
        <v>0</v>
      </c>
      <c r="D27" s="97"/>
      <c r="E27" s="98"/>
      <c r="F27" s="99"/>
      <c r="G27" s="100"/>
      <c r="H27" s="10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</row>
    <row r="28" spans="1:100" s="11" customFormat="1" ht="15.95" customHeight="1" x14ac:dyDescent="0.2">
      <c r="A28" s="344" t="s">
        <v>30</v>
      </c>
      <c r="B28" s="346"/>
      <c r="C28" s="96">
        <f t="shared" si="0"/>
        <v>0</v>
      </c>
      <c r="D28" s="97"/>
      <c r="E28" s="98"/>
      <c r="F28" s="99"/>
      <c r="G28" s="100"/>
      <c r="H28" s="10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</row>
    <row r="29" spans="1:100" s="11" customFormat="1" ht="30" customHeight="1" x14ac:dyDescent="0.2">
      <c r="A29" s="102" t="s">
        <v>31</v>
      </c>
      <c r="B29" s="16"/>
      <c r="C29" s="16"/>
      <c r="D29" s="16"/>
      <c r="E29" s="16"/>
      <c r="F29" s="16"/>
      <c r="G29" s="16"/>
      <c r="H29" s="10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53"/>
      <c r="T29" s="53"/>
      <c r="U29" s="16"/>
      <c r="V29" s="104"/>
      <c r="W29" s="104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</row>
    <row r="30" spans="1:100" s="11" customFormat="1" ht="17.100000000000001" customHeight="1" x14ac:dyDescent="0.2">
      <c r="A30" s="105"/>
      <c r="B30" s="281" t="s">
        <v>32</v>
      </c>
      <c r="C30" s="107"/>
      <c r="D30" s="107"/>
      <c r="E30" s="107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53"/>
      <c r="T30" s="53"/>
      <c r="U30" s="108"/>
      <c r="V30" s="3"/>
      <c r="W30" s="3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</row>
    <row r="31" spans="1:100" s="11" customFormat="1" ht="15.95" customHeight="1" x14ac:dyDescent="0.2">
      <c r="A31" s="109" t="s">
        <v>33</v>
      </c>
      <c r="B31" s="110"/>
      <c r="C31" s="111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53"/>
      <c r="T31" s="53"/>
      <c r="U31" s="108"/>
      <c r="V31" s="3"/>
      <c r="W31" s="3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</row>
    <row r="32" spans="1:100" s="11" customFormat="1" ht="30" customHeight="1" x14ac:dyDescent="0.2">
      <c r="A32" s="102" t="s">
        <v>34</v>
      </c>
      <c r="B32" s="112"/>
      <c r="C32" s="112"/>
      <c r="D32" s="112"/>
      <c r="E32" s="112"/>
      <c r="F32" s="113"/>
      <c r="G32" s="114"/>
      <c r="H32" s="114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7"/>
      <c r="W32" s="17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11" customFormat="1" ht="17.100000000000001" customHeight="1" x14ac:dyDescent="0.2">
      <c r="A33" s="361" t="s">
        <v>35</v>
      </c>
      <c r="B33" s="362"/>
      <c r="C33" s="281" t="s">
        <v>33</v>
      </c>
      <c r="D33" s="22" t="s">
        <v>36</v>
      </c>
      <c r="E33" s="115" t="s">
        <v>37</v>
      </c>
      <c r="F33" s="116"/>
      <c r="G33" s="117"/>
      <c r="H33" s="108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21"/>
      <c r="W33" s="21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</row>
    <row r="34" spans="1:100" s="11" customFormat="1" ht="15.95" customHeight="1" x14ac:dyDescent="0.2">
      <c r="A34" s="363" t="s">
        <v>38</v>
      </c>
      <c r="B34" s="364"/>
      <c r="C34" s="96">
        <f>SUM(D34:E34)</f>
        <v>0</v>
      </c>
      <c r="D34" s="118"/>
      <c r="E34" s="119"/>
      <c r="F34" s="116"/>
      <c r="G34" s="117"/>
      <c r="H34" s="108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21"/>
      <c r="W34" s="2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</row>
    <row r="35" spans="1:100" s="11" customFormat="1" ht="30" customHeight="1" x14ac:dyDescent="0.2">
      <c r="A35" s="102" t="s">
        <v>39</v>
      </c>
      <c r="B35" s="112"/>
      <c r="C35" s="112"/>
      <c r="D35" s="112"/>
      <c r="E35" s="112"/>
      <c r="F35" s="113"/>
      <c r="G35" s="114"/>
      <c r="H35" s="114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7"/>
      <c r="W35" s="17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1:100" s="11" customFormat="1" ht="17.100000000000001" customHeight="1" x14ac:dyDescent="0.2">
      <c r="A36" s="361"/>
      <c r="B36" s="362"/>
      <c r="C36" s="281" t="s">
        <v>33</v>
      </c>
      <c r="D36" s="22" t="s">
        <v>36</v>
      </c>
      <c r="E36" s="115" t="s">
        <v>37</v>
      </c>
      <c r="F36" s="116"/>
      <c r="G36" s="11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21"/>
      <c r="W36" s="21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</row>
    <row r="37" spans="1:100" s="11" customFormat="1" ht="15.95" customHeight="1" x14ac:dyDescent="0.2">
      <c r="A37" s="379" t="s">
        <v>32</v>
      </c>
      <c r="B37" s="380"/>
      <c r="C37" s="89">
        <f>SUM(D37:E37)</f>
        <v>0</v>
      </c>
      <c r="D37" s="120"/>
      <c r="E37" s="121"/>
      <c r="F37" s="116"/>
      <c r="G37" s="11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21"/>
      <c r="W37" s="21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  <row r="38" spans="1:100" s="11" customFormat="1" ht="15.95" customHeight="1" x14ac:dyDescent="0.2">
      <c r="A38" s="381" t="s">
        <v>40</v>
      </c>
      <c r="B38" s="382"/>
      <c r="C38" s="96">
        <f>SUM(D38:E38)</f>
        <v>0</v>
      </c>
      <c r="D38" s="122"/>
      <c r="E38" s="123"/>
      <c r="F38" s="124"/>
      <c r="G38" s="125"/>
      <c r="H38" s="116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6"/>
      <c r="W38" s="126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</row>
    <row r="39" spans="1:100" s="11" customFormat="1" ht="30" customHeight="1" x14ac:dyDescent="0.2">
      <c r="A39" s="102" t="s">
        <v>41</v>
      </c>
      <c r="B39" s="102"/>
      <c r="C39" s="102"/>
      <c r="D39" s="102"/>
      <c r="E39" s="102"/>
      <c r="F39" s="102"/>
      <c r="G39" s="102"/>
      <c r="H39" s="127"/>
      <c r="I39" s="128"/>
      <c r="J39" s="128"/>
      <c r="K39" s="129"/>
      <c r="L39" s="129"/>
      <c r="M39" s="129"/>
      <c r="N39" s="129"/>
      <c r="O39" s="129"/>
      <c r="P39" s="128"/>
      <c r="Q39" s="128"/>
      <c r="R39" s="128"/>
      <c r="S39" s="128"/>
      <c r="T39" s="128"/>
      <c r="U39" s="128"/>
      <c r="V39" s="130"/>
      <c r="W39" s="13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</row>
    <row r="40" spans="1:100" s="11" customFormat="1" ht="12.75" customHeight="1" x14ac:dyDescent="0.2">
      <c r="A40" s="369" t="s">
        <v>42</v>
      </c>
      <c r="B40" s="370"/>
      <c r="C40" s="369" t="s">
        <v>33</v>
      </c>
      <c r="D40" s="375"/>
      <c r="E40" s="370"/>
      <c r="F40" s="377" t="s">
        <v>32</v>
      </c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131"/>
      <c r="U40" s="132"/>
      <c r="V40" s="133"/>
      <c r="W40" s="133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</row>
    <row r="41" spans="1:100" s="11" customFormat="1" ht="12.75" x14ac:dyDescent="0.2">
      <c r="A41" s="371"/>
      <c r="B41" s="372"/>
      <c r="C41" s="371"/>
      <c r="D41" s="376"/>
      <c r="E41" s="372"/>
      <c r="F41" s="365" t="s">
        <v>43</v>
      </c>
      <c r="G41" s="365"/>
      <c r="H41" s="365" t="s">
        <v>44</v>
      </c>
      <c r="I41" s="365"/>
      <c r="J41" s="383" t="s">
        <v>9</v>
      </c>
      <c r="K41" s="384"/>
      <c r="L41" s="366" t="s">
        <v>10</v>
      </c>
      <c r="M41" s="365"/>
      <c r="N41" s="385" t="s">
        <v>45</v>
      </c>
      <c r="O41" s="384"/>
      <c r="P41" s="365" t="s">
        <v>46</v>
      </c>
      <c r="Q41" s="365"/>
      <c r="R41" s="366" t="s">
        <v>47</v>
      </c>
      <c r="S41" s="365"/>
      <c r="T41" s="134"/>
      <c r="U41" s="134"/>
      <c r="V41" s="133"/>
      <c r="W41" s="133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</row>
    <row r="42" spans="1:100" s="11" customFormat="1" ht="21" x14ac:dyDescent="0.2">
      <c r="A42" s="373"/>
      <c r="B42" s="374"/>
      <c r="C42" s="281" t="s">
        <v>48</v>
      </c>
      <c r="D42" s="22" t="s">
        <v>29</v>
      </c>
      <c r="E42" s="115" t="s">
        <v>49</v>
      </c>
      <c r="F42" s="135" t="s">
        <v>29</v>
      </c>
      <c r="G42" s="136" t="s">
        <v>49</v>
      </c>
      <c r="H42" s="135" t="s">
        <v>29</v>
      </c>
      <c r="I42" s="136" t="s">
        <v>49</v>
      </c>
      <c r="J42" s="135" t="s">
        <v>29</v>
      </c>
      <c r="K42" s="136" t="s">
        <v>49</v>
      </c>
      <c r="L42" s="135" t="s">
        <v>29</v>
      </c>
      <c r="M42" s="136" t="s">
        <v>49</v>
      </c>
      <c r="N42" s="135" t="s">
        <v>29</v>
      </c>
      <c r="O42" s="136" t="s">
        <v>49</v>
      </c>
      <c r="P42" s="135" t="s">
        <v>29</v>
      </c>
      <c r="Q42" s="136" t="s">
        <v>49</v>
      </c>
      <c r="R42" s="135" t="s">
        <v>29</v>
      </c>
      <c r="S42" s="136" t="s">
        <v>49</v>
      </c>
      <c r="T42" s="134"/>
      <c r="U42" s="134"/>
      <c r="V42" s="133"/>
      <c r="W42" s="133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</row>
    <row r="43" spans="1:100" s="11" customFormat="1" ht="15.95" customHeight="1" x14ac:dyDescent="0.2">
      <c r="A43" s="363" t="s">
        <v>50</v>
      </c>
      <c r="B43" s="364"/>
      <c r="C43" s="96">
        <f>SUM(D43:E43)</f>
        <v>0</v>
      </c>
      <c r="D43" s="137">
        <f t="shared" ref="D43:E46" si="1">F43+H43+J43+L43+N43+P43+R43</f>
        <v>0</v>
      </c>
      <c r="E43" s="138">
        <f t="shared" si="1"/>
        <v>0</v>
      </c>
      <c r="F43" s="139"/>
      <c r="G43" s="140"/>
      <c r="H43" s="139"/>
      <c r="I43" s="140"/>
      <c r="J43" s="139"/>
      <c r="K43" s="140"/>
      <c r="L43" s="139"/>
      <c r="M43" s="140"/>
      <c r="N43" s="139"/>
      <c r="O43" s="140"/>
      <c r="P43" s="139"/>
      <c r="Q43" s="140"/>
      <c r="R43" s="139"/>
      <c r="S43" s="140"/>
      <c r="T43" s="134"/>
      <c r="U43" s="134"/>
      <c r="V43" s="133"/>
      <c r="W43" s="133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</row>
    <row r="44" spans="1:100" s="11" customFormat="1" ht="15.95" customHeight="1" x14ac:dyDescent="0.2">
      <c r="A44" s="367" t="s">
        <v>51</v>
      </c>
      <c r="B44" s="285" t="s">
        <v>52</v>
      </c>
      <c r="C44" s="142">
        <f>SUM(D44:E44)</f>
        <v>0</v>
      </c>
      <c r="D44" s="143">
        <f t="shared" si="1"/>
        <v>0</v>
      </c>
      <c r="E44" s="144">
        <f t="shared" si="1"/>
        <v>0</v>
      </c>
      <c r="F44" s="139"/>
      <c r="G44" s="140"/>
      <c r="H44" s="139"/>
      <c r="I44" s="140"/>
      <c r="J44" s="139"/>
      <c r="K44" s="140"/>
      <c r="L44" s="139"/>
      <c r="M44" s="140"/>
      <c r="N44" s="139"/>
      <c r="O44" s="140"/>
      <c r="P44" s="139"/>
      <c r="Q44" s="140"/>
      <c r="R44" s="139"/>
      <c r="S44" s="140"/>
      <c r="T44" s="134"/>
      <c r="U44" s="134"/>
      <c r="V44" s="133"/>
      <c r="W44" s="133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</row>
    <row r="45" spans="1:100" s="11" customFormat="1" ht="15.95" customHeight="1" x14ac:dyDescent="0.2">
      <c r="A45" s="368"/>
      <c r="B45" s="280" t="s">
        <v>53</v>
      </c>
      <c r="C45" s="146">
        <f>SUM(D45:E45)</f>
        <v>0</v>
      </c>
      <c r="D45" s="147">
        <f t="shared" si="1"/>
        <v>0</v>
      </c>
      <c r="E45" s="148">
        <f t="shared" si="1"/>
        <v>0</v>
      </c>
      <c r="F45" s="149"/>
      <c r="G45" s="150"/>
      <c r="H45" s="149"/>
      <c r="I45" s="150"/>
      <c r="J45" s="149"/>
      <c r="K45" s="150"/>
      <c r="L45" s="149"/>
      <c r="M45" s="150"/>
      <c r="N45" s="149"/>
      <c r="O45" s="150"/>
      <c r="P45" s="149"/>
      <c r="Q45" s="150"/>
      <c r="R45" s="149"/>
      <c r="S45" s="150"/>
      <c r="T45" s="151"/>
      <c r="U45" s="151"/>
      <c r="V45" s="130"/>
      <c r="W45" s="13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</row>
    <row r="46" spans="1:100" s="11" customFormat="1" ht="15.95" customHeight="1" x14ac:dyDescent="0.2">
      <c r="A46" s="356"/>
      <c r="B46" s="286" t="s">
        <v>54</v>
      </c>
      <c r="C46" s="153">
        <f>SUM(D46:E46)</f>
        <v>0</v>
      </c>
      <c r="D46" s="154">
        <f t="shared" si="1"/>
        <v>0</v>
      </c>
      <c r="E46" s="155">
        <f t="shared" si="1"/>
        <v>0</v>
      </c>
      <c r="F46" s="156"/>
      <c r="G46" s="157"/>
      <c r="H46" s="156"/>
      <c r="I46" s="157"/>
      <c r="J46" s="156"/>
      <c r="K46" s="157"/>
      <c r="L46" s="156"/>
      <c r="M46" s="157"/>
      <c r="N46" s="156"/>
      <c r="O46" s="157"/>
      <c r="P46" s="156"/>
      <c r="Q46" s="157"/>
      <c r="R46" s="156"/>
      <c r="S46" s="157"/>
      <c r="T46" s="151"/>
      <c r="U46" s="151"/>
      <c r="V46" s="133"/>
      <c r="W46" s="133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</row>
    <row r="47" spans="1:100" s="11" customFormat="1" ht="30" customHeight="1" x14ac:dyDescent="0.2">
      <c r="A47" s="102" t="s">
        <v>55</v>
      </c>
      <c r="B47" s="102"/>
      <c r="C47" s="102"/>
      <c r="D47" s="102"/>
      <c r="E47" s="102"/>
      <c r="F47" s="102"/>
      <c r="G47" s="102"/>
      <c r="H47" s="127"/>
      <c r="I47" s="128"/>
      <c r="J47" s="128"/>
      <c r="K47" s="129"/>
      <c r="L47" s="129"/>
      <c r="M47" s="129"/>
      <c r="N47" s="129"/>
      <c r="O47" s="129"/>
      <c r="P47" s="128"/>
      <c r="Q47" s="128"/>
      <c r="R47" s="128"/>
      <c r="S47" s="128"/>
      <c r="T47" s="128"/>
      <c r="U47" s="128"/>
      <c r="V47" s="133"/>
      <c r="W47" s="133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</row>
    <row r="48" spans="1:100" s="11" customFormat="1" ht="12.75" customHeight="1" x14ac:dyDescent="0.2">
      <c r="A48" s="369" t="s">
        <v>42</v>
      </c>
      <c r="B48" s="370"/>
      <c r="C48" s="369" t="s">
        <v>33</v>
      </c>
      <c r="D48" s="375"/>
      <c r="E48" s="370"/>
      <c r="F48" s="377" t="s">
        <v>40</v>
      </c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86" t="s">
        <v>56</v>
      </c>
      <c r="U48" s="386" t="s">
        <v>57</v>
      </c>
      <c r="V48" s="133"/>
      <c r="W48" s="133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</row>
    <row r="49" spans="1:100" s="11" customFormat="1" ht="12.95" customHeight="1" x14ac:dyDescent="0.2">
      <c r="A49" s="371"/>
      <c r="B49" s="372"/>
      <c r="C49" s="371"/>
      <c r="D49" s="376"/>
      <c r="E49" s="372"/>
      <c r="F49" s="365" t="s">
        <v>43</v>
      </c>
      <c r="G49" s="365"/>
      <c r="H49" s="365" t="s">
        <v>44</v>
      </c>
      <c r="I49" s="365"/>
      <c r="J49" s="383" t="s">
        <v>9</v>
      </c>
      <c r="K49" s="384"/>
      <c r="L49" s="366" t="s">
        <v>10</v>
      </c>
      <c r="M49" s="365"/>
      <c r="N49" s="385" t="s">
        <v>45</v>
      </c>
      <c r="O49" s="384"/>
      <c r="P49" s="365" t="s">
        <v>46</v>
      </c>
      <c r="Q49" s="365"/>
      <c r="R49" s="366" t="s">
        <v>47</v>
      </c>
      <c r="S49" s="365"/>
      <c r="T49" s="386"/>
      <c r="U49" s="386"/>
      <c r="V49" s="133"/>
      <c r="W49" s="133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</row>
    <row r="50" spans="1:100" s="11" customFormat="1" ht="21" x14ac:dyDescent="0.2">
      <c r="A50" s="373"/>
      <c r="B50" s="374"/>
      <c r="C50" s="281" t="s">
        <v>48</v>
      </c>
      <c r="D50" s="22" t="s">
        <v>29</v>
      </c>
      <c r="E50" s="115" t="s">
        <v>49</v>
      </c>
      <c r="F50" s="135" t="s">
        <v>29</v>
      </c>
      <c r="G50" s="136" t="s">
        <v>49</v>
      </c>
      <c r="H50" s="135" t="s">
        <v>29</v>
      </c>
      <c r="I50" s="136" t="s">
        <v>49</v>
      </c>
      <c r="J50" s="135" t="s">
        <v>29</v>
      </c>
      <c r="K50" s="136" t="s">
        <v>49</v>
      </c>
      <c r="L50" s="135" t="s">
        <v>29</v>
      </c>
      <c r="M50" s="136" t="s">
        <v>49</v>
      </c>
      <c r="N50" s="135" t="s">
        <v>29</v>
      </c>
      <c r="O50" s="136" t="s">
        <v>49</v>
      </c>
      <c r="P50" s="135" t="s">
        <v>29</v>
      </c>
      <c r="Q50" s="136" t="s">
        <v>49</v>
      </c>
      <c r="R50" s="135" t="s">
        <v>29</v>
      </c>
      <c r="S50" s="136" t="s">
        <v>49</v>
      </c>
      <c r="T50" s="386"/>
      <c r="U50" s="386"/>
      <c r="V50" s="133"/>
      <c r="W50" s="133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</row>
    <row r="51" spans="1:100" s="11" customFormat="1" ht="15.95" customHeight="1" x14ac:dyDescent="0.2">
      <c r="A51" s="367" t="s">
        <v>51</v>
      </c>
      <c r="B51" s="285" t="s">
        <v>52</v>
      </c>
      <c r="C51" s="142">
        <f>SUM(D51:E51)</f>
        <v>0</v>
      </c>
      <c r="D51" s="143">
        <f t="shared" ref="D51:E53" si="2">F51+H51+J51+L51+N51+P51+R51</f>
        <v>0</v>
      </c>
      <c r="E51" s="144">
        <f t="shared" si="2"/>
        <v>0</v>
      </c>
      <c r="F51" s="139"/>
      <c r="G51" s="140"/>
      <c r="H51" s="139"/>
      <c r="I51" s="140"/>
      <c r="J51" s="139"/>
      <c r="K51" s="140"/>
      <c r="L51" s="139"/>
      <c r="M51" s="140"/>
      <c r="N51" s="139"/>
      <c r="O51" s="140"/>
      <c r="P51" s="139"/>
      <c r="Q51" s="140"/>
      <c r="R51" s="139"/>
      <c r="S51" s="140"/>
      <c r="T51" s="159"/>
      <c r="U51" s="159"/>
      <c r="V51" s="160"/>
      <c r="W51" s="16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</row>
    <row r="52" spans="1:100" s="11" customFormat="1" ht="15.95" customHeight="1" x14ac:dyDescent="0.2">
      <c r="A52" s="368"/>
      <c r="B52" s="280" t="s">
        <v>53</v>
      </c>
      <c r="C52" s="146">
        <f>SUM(D52:E52)</f>
        <v>1</v>
      </c>
      <c r="D52" s="147">
        <f t="shared" si="2"/>
        <v>0</v>
      </c>
      <c r="E52" s="148">
        <f t="shared" si="2"/>
        <v>1</v>
      </c>
      <c r="F52" s="149"/>
      <c r="G52" s="150">
        <v>1</v>
      </c>
      <c r="H52" s="149"/>
      <c r="I52" s="150"/>
      <c r="J52" s="149"/>
      <c r="K52" s="150"/>
      <c r="L52" s="149"/>
      <c r="M52" s="150"/>
      <c r="N52" s="149"/>
      <c r="O52" s="150"/>
      <c r="P52" s="149"/>
      <c r="Q52" s="150"/>
      <c r="R52" s="149"/>
      <c r="S52" s="150"/>
      <c r="T52" s="161"/>
      <c r="U52" s="161"/>
      <c r="V52" s="133"/>
      <c r="W52" s="133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</row>
    <row r="53" spans="1:100" s="11" customFormat="1" ht="15.95" customHeight="1" x14ac:dyDescent="0.2">
      <c r="A53" s="356"/>
      <c r="B53" s="286" t="s">
        <v>54</v>
      </c>
      <c r="C53" s="153">
        <f>SUM(D53:E53)</f>
        <v>0</v>
      </c>
      <c r="D53" s="154">
        <f t="shared" si="2"/>
        <v>0</v>
      </c>
      <c r="E53" s="155">
        <f t="shared" si="2"/>
        <v>0</v>
      </c>
      <c r="F53" s="156"/>
      <c r="G53" s="157"/>
      <c r="H53" s="156"/>
      <c r="I53" s="157"/>
      <c r="J53" s="156"/>
      <c r="K53" s="157"/>
      <c r="L53" s="156"/>
      <c r="M53" s="157"/>
      <c r="N53" s="156"/>
      <c r="O53" s="157"/>
      <c r="P53" s="156"/>
      <c r="Q53" s="157"/>
      <c r="R53" s="156"/>
      <c r="S53" s="157"/>
      <c r="T53" s="162"/>
      <c r="U53" s="162"/>
      <c r="V53" s="160"/>
      <c r="W53" s="16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</row>
    <row r="54" spans="1:100" s="11" customFormat="1" ht="30" customHeight="1" x14ac:dyDescent="0.2">
      <c r="A54" s="102" t="s">
        <v>58</v>
      </c>
      <c r="B54" s="102"/>
      <c r="C54" s="102"/>
      <c r="D54" s="102"/>
      <c r="E54" s="102"/>
      <c r="F54" s="102"/>
      <c r="G54" s="102"/>
      <c r="H54" s="127"/>
      <c r="I54" s="128"/>
      <c r="J54" s="128"/>
      <c r="K54" s="129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33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</row>
    <row r="55" spans="1:100" s="11" customFormat="1" ht="12.75" x14ac:dyDescent="0.2">
      <c r="A55" s="375" t="s">
        <v>42</v>
      </c>
      <c r="B55" s="375"/>
      <c r="C55" s="342" t="s">
        <v>59</v>
      </c>
      <c r="D55" s="391" t="s">
        <v>32</v>
      </c>
      <c r="E55" s="392"/>
      <c r="F55" s="392"/>
      <c r="G55" s="392"/>
      <c r="H55" s="392"/>
      <c r="I55" s="393"/>
      <c r="J55" s="342" t="s">
        <v>60</v>
      </c>
      <c r="K55" s="386" t="s">
        <v>61</v>
      </c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33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</row>
    <row r="56" spans="1:100" s="11" customFormat="1" ht="12.75" x14ac:dyDescent="0.2">
      <c r="A56" s="376"/>
      <c r="B56" s="376"/>
      <c r="C56" s="390"/>
      <c r="D56" s="377" t="s">
        <v>62</v>
      </c>
      <c r="E56" s="394"/>
      <c r="F56" s="377" t="s">
        <v>63</v>
      </c>
      <c r="G56" s="394"/>
      <c r="H56" s="377" t="s">
        <v>64</v>
      </c>
      <c r="I56" s="394"/>
      <c r="J56" s="390"/>
      <c r="K56" s="386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33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</row>
    <row r="57" spans="1:100" s="11" customFormat="1" ht="12.95" customHeight="1" x14ac:dyDescent="0.2">
      <c r="A57" s="389"/>
      <c r="B57" s="389"/>
      <c r="C57" s="343"/>
      <c r="D57" s="22" t="s">
        <v>29</v>
      </c>
      <c r="E57" s="115" t="s">
        <v>49</v>
      </c>
      <c r="F57" s="22" t="s">
        <v>29</v>
      </c>
      <c r="G57" s="115" t="s">
        <v>49</v>
      </c>
      <c r="H57" s="22" t="s">
        <v>29</v>
      </c>
      <c r="I57" s="115" t="s">
        <v>49</v>
      </c>
      <c r="J57" s="343"/>
      <c r="K57" s="386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33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</row>
    <row r="58" spans="1:100" s="11" customFormat="1" ht="15.95" customHeight="1" x14ac:dyDescent="0.2">
      <c r="A58" s="403" t="s">
        <v>65</v>
      </c>
      <c r="B58" s="164" t="s">
        <v>66</v>
      </c>
      <c r="C58" s="89">
        <f>SUM(D58:I58)</f>
        <v>6</v>
      </c>
      <c r="D58" s="165"/>
      <c r="E58" s="166"/>
      <c r="F58" s="165"/>
      <c r="G58" s="166">
        <v>2</v>
      </c>
      <c r="H58" s="165">
        <v>2</v>
      </c>
      <c r="I58" s="166">
        <v>2</v>
      </c>
      <c r="J58" s="167">
        <v>1</v>
      </c>
      <c r="K58" s="167">
        <v>1</v>
      </c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</row>
    <row r="59" spans="1:100" s="11" customFormat="1" ht="15.95" customHeight="1" x14ac:dyDescent="0.2">
      <c r="A59" s="404"/>
      <c r="B59" s="168" t="s">
        <v>67</v>
      </c>
      <c r="C59" s="96">
        <f>SUM(D59:I59)</f>
        <v>0</v>
      </c>
      <c r="D59" s="169"/>
      <c r="E59" s="170"/>
      <c r="F59" s="169"/>
      <c r="G59" s="170"/>
      <c r="H59" s="169"/>
      <c r="I59" s="170"/>
      <c r="J59" s="171"/>
      <c r="K59" s="171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</row>
    <row r="60" spans="1:100" s="11" customFormat="1" ht="15.95" customHeight="1" x14ac:dyDescent="0.2">
      <c r="A60" s="363" t="s">
        <v>68</v>
      </c>
      <c r="B60" s="364"/>
      <c r="C60" s="96">
        <f>SUM(D60:I60)</f>
        <v>0</v>
      </c>
      <c r="D60" s="172"/>
      <c r="E60" s="173"/>
      <c r="F60" s="172"/>
      <c r="G60" s="173"/>
      <c r="H60" s="172"/>
      <c r="I60" s="173"/>
      <c r="J60" s="174"/>
      <c r="K60" s="174"/>
      <c r="L60" s="175"/>
      <c r="M60" s="175"/>
      <c r="N60" s="175"/>
      <c r="O60" s="175"/>
      <c r="P60" s="176"/>
      <c r="Q60" s="130"/>
      <c r="R60" s="130"/>
      <c r="S60" s="130"/>
      <c r="T60" s="130"/>
      <c r="U60" s="130"/>
      <c r="V60" s="130"/>
      <c r="W60" s="13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</row>
    <row r="61" spans="1:100" s="11" customFormat="1" ht="30" customHeight="1" x14ac:dyDescent="0.2">
      <c r="A61" s="102" t="s">
        <v>69</v>
      </c>
      <c r="B61" s="102"/>
      <c r="C61" s="102"/>
      <c r="D61" s="102"/>
      <c r="E61" s="102"/>
      <c r="F61" s="102"/>
      <c r="G61" s="102"/>
      <c r="H61" s="177"/>
      <c r="I61" s="128"/>
      <c r="J61" s="128"/>
      <c r="K61" s="128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</row>
    <row r="62" spans="1:100" s="11" customFormat="1" ht="16.5" customHeight="1" x14ac:dyDescent="0.2">
      <c r="A62" s="405" t="s">
        <v>3</v>
      </c>
      <c r="B62" s="406"/>
      <c r="C62" s="387" t="s">
        <v>70</v>
      </c>
      <c r="D62" s="387" t="s">
        <v>71</v>
      </c>
      <c r="E62" s="387" t="s">
        <v>72</v>
      </c>
      <c r="F62" s="108"/>
      <c r="G62" s="108"/>
      <c r="H62" s="108"/>
      <c r="I62" s="53"/>
      <c r="J62" s="53"/>
      <c r="K62" s="5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</row>
    <row r="63" spans="1:100" s="11" customFormat="1" ht="16.5" customHeight="1" x14ac:dyDescent="0.2">
      <c r="A63" s="407"/>
      <c r="B63" s="408"/>
      <c r="C63" s="388"/>
      <c r="D63" s="388"/>
      <c r="E63" s="388"/>
      <c r="F63" s="151"/>
      <c r="G63" s="151"/>
      <c r="H63" s="151"/>
      <c r="I63" s="151"/>
      <c r="J63" s="151"/>
      <c r="K63" s="151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</row>
    <row r="64" spans="1:100" s="11" customFormat="1" ht="15.95" customHeight="1" x14ac:dyDescent="0.2">
      <c r="A64" s="395" t="s">
        <v>73</v>
      </c>
      <c r="B64" s="396"/>
      <c r="C64" s="178"/>
      <c r="D64" s="178"/>
      <c r="E64" s="178"/>
      <c r="F64" s="151"/>
      <c r="G64" s="151"/>
      <c r="H64" s="151"/>
      <c r="I64" s="151"/>
      <c r="J64" s="151"/>
      <c r="K64" s="151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</row>
    <row r="65" spans="1:100" s="11" customFormat="1" ht="15.95" customHeight="1" x14ac:dyDescent="0.2">
      <c r="A65" s="395" t="s">
        <v>74</v>
      </c>
      <c r="B65" s="396"/>
      <c r="C65" s="179"/>
      <c r="D65" s="179"/>
      <c r="E65" s="179"/>
      <c r="F65" s="151"/>
      <c r="G65" s="151"/>
      <c r="H65" s="151"/>
      <c r="I65" s="151"/>
      <c r="J65" s="151"/>
      <c r="K65" s="151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</row>
    <row r="66" spans="1:100" s="11" customFormat="1" ht="15.95" customHeight="1" x14ac:dyDescent="0.2">
      <c r="A66" s="397" t="s">
        <v>75</v>
      </c>
      <c r="B66" s="398"/>
      <c r="C66" s="179"/>
      <c r="D66" s="179"/>
      <c r="E66" s="179"/>
      <c r="F66" s="151"/>
      <c r="G66" s="151"/>
      <c r="H66" s="151"/>
      <c r="I66" s="151"/>
      <c r="J66" s="151"/>
      <c r="K66" s="151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</row>
    <row r="67" spans="1:100" s="11" customFormat="1" ht="15.95" customHeight="1" x14ac:dyDescent="0.2">
      <c r="A67" s="397" t="s">
        <v>76</v>
      </c>
      <c r="B67" s="398"/>
      <c r="C67" s="180"/>
      <c r="D67" s="180"/>
      <c r="E67" s="180"/>
      <c r="F67" s="151"/>
      <c r="G67" s="151"/>
      <c r="H67" s="151"/>
      <c r="I67" s="151"/>
      <c r="J67" s="151"/>
      <c r="K67" s="151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</row>
    <row r="68" spans="1:100" s="11" customFormat="1" ht="15.95" customHeight="1" x14ac:dyDescent="0.2">
      <c r="A68" s="399" t="s">
        <v>77</v>
      </c>
      <c r="B68" s="400"/>
      <c r="C68" s="181">
        <f>SUM(C64:C67)</f>
        <v>0</v>
      </c>
      <c r="D68" s="181">
        <f>SUM(D64:D67)</f>
        <v>0</v>
      </c>
      <c r="E68" s="181">
        <f>SUM(E64:E67)</f>
        <v>0</v>
      </c>
      <c r="F68" s="151"/>
      <c r="G68" s="151"/>
      <c r="H68" s="151"/>
      <c r="I68" s="151"/>
      <c r="J68" s="151"/>
      <c r="K68" s="15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</row>
    <row r="69" spans="1:100" s="11" customFormat="1" ht="15.95" customHeight="1" x14ac:dyDescent="0.2">
      <c r="A69" s="401" t="s">
        <v>78</v>
      </c>
      <c r="B69" s="402"/>
      <c r="C69" s="182"/>
      <c r="D69" s="182"/>
      <c r="E69" s="182"/>
      <c r="F69" s="151"/>
      <c r="G69" s="151"/>
      <c r="H69" s="151"/>
      <c r="I69" s="151"/>
      <c r="J69" s="151"/>
      <c r="K69" s="151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</row>
    <row r="70" spans="1:100" s="11" customFormat="1" ht="15.95" customHeight="1" x14ac:dyDescent="0.2">
      <c r="A70" s="395" t="s">
        <v>79</v>
      </c>
      <c r="B70" s="396"/>
      <c r="C70" s="179"/>
      <c r="D70" s="179"/>
      <c r="E70" s="179"/>
      <c r="F70" s="151"/>
      <c r="G70" s="151"/>
      <c r="H70" s="151"/>
      <c r="I70" s="151"/>
      <c r="J70" s="151"/>
      <c r="K70" s="151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</row>
    <row r="71" spans="1:100" s="11" customFormat="1" ht="15.95" customHeight="1" x14ac:dyDescent="0.2">
      <c r="A71" s="410" t="s">
        <v>80</v>
      </c>
      <c r="B71" s="411"/>
      <c r="C71" s="183"/>
      <c r="D71" s="183"/>
      <c r="E71" s="183"/>
      <c r="F71" s="151"/>
      <c r="G71" s="151"/>
      <c r="H71" s="151"/>
      <c r="I71" s="151"/>
      <c r="J71" s="151"/>
      <c r="K71" s="151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</row>
    <row r="72" spans="1:100" s="11" customFormat="1" ht="15.95" customHeight="1" x14ac:dyDescent="0.2">
      <c r="A72" s="399" t="s">
        <v>77</v>
      </c>
      <c r="B72" s="400"/>
      <c r="C72" s="181">
        <f>SUM(C69:C71)</f>
        <v>0</v>
      </c>
      <c r="D72" s="181">
        <f>SUM(D69:D71)</f>
        <v>0</v>
      </c>
      <c r="E72" s="181">
        <f>SUM(E69:E71)</f>
        <v>0</v>
      </c>
      <c r="F72" s="151"/>
      <c r="G72" s="151"/>
      <c r="H72" s="151"/>
      <c r="I72" s="151"/>
      <c r="J72" s="151"/>
      <c r="K72" s="151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</row>
    <row r="73" spans="1:100" s="11" customFormat="1" ht="15.95" customHeight="1" x14ac:dyDescent="0.2">
      <c r="A73" s="412" t="s">
        <v>81</v>
      </c>
      <c r="B73" s="412"/>
      <c r="C73" s="184">
        <f>C68+C72</f>
        <v>0</v>
      </c>
      <c r="D73" s="184">
        <f>D68+D72</f>
        <v>0</v>
      </c>
      <c r="E73" s="184">
        <f>E68+E72</f>
        <v>0</v>
      </c>
      <c r="F73" s="151"/>
      <c r="G73" s="151"/>
      <c r="H73" s="151"/>
      <c r="I73" s="151"/>
      <c r="J73" s="151"/>
      <c r="K73" s="151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</row>
    <row r="74" spans="1:100" s="11" customFormat="1" ht="30" customHeight="1" x14ac:dyDescent="0.2">
      <c r="A74" s="102" t="s">
        <v>82</v>
      </c>
      <c r="B74" s="102"/>
      <c r="C74" s="102"/>
      <c r="D74" s="102"/>
      <c r="E74" s="102"/>
      <c r="F74" s="102"/>
      <c r="G74" s="102"/>
      <c r="H74" s="185"/>
      <c r="I74" s="185"/>
      <c r="J74" s="185"/>
      <c r="K74" s="186"/>
      <c r="L74" s="187"/>
      <c r="M74" s="186"/>
      <c r="N74" s="186"/>
      <c r="O74" s="188"/>
      <c r="P74" s="188"/>
      <c r="Q74" s="151"/>
      <c r="R74" s="151"/>
      <c r="S74" s="151"/>
      <c r="T74" s="160"/>
      <c r="U74" s="160"/>
      <c r="V74" s="189"/>
      <c r="W74" s="16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</row>
    <row r="75" spans="1:100" s="11" customFormat="1" ht="12.75" x14ac:dyDescent="0.2">
      <c r="A75" s="413" t="s">
        <v>83</v>
      </c>
      <c r="B75" s="413"/>
      <c r="C75" s="413"/>
      <c r="D75" s="414" t="s">
        <v>33</v>
      </c>
      <c r="E75" s="415"/>
      <c r="F75" s="385"/>
      <c r="G75" s="409" t="s">
        <v>84</v>
      </c>
      <c r="H75" s="409"/>
      <c r="I75" s="409" t="s">
        <v>85</v>
      </c>
      <c r="J75" s="409"/>
      <c r="K75" s="409" t="s">
        <v>86</v>
      </c>
      <c r="L75" s="409"/>
      <c r="M75" s="409" t="s">
        <v>87</v>
      </c>
      <c r="N75" s="409"/>
      <c r="O75" s="409" t="s">
        <v>88</v>
      </c>
      <c r="P75" s="409"/>
      <c r="Q75" s="409" t="s">
        <v>89</v>
      </c>
      <c r="R75" s="409"/>
      <c r="S75" s="19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</row>
    <row r="76" spans="1:100" s="11" customFormat="1" ht="21" x14ac:dyDescent="0.2">
      <c r="A76" s="413"/>
      <c r="B76" s="413"/>
      <c r="C76" s="413"/>
      <c r="D76" s="191" t="s">
        <v>90</v>
      </c>
      <c r="E76" s="192" t="s">
        <v>29</v>
      </c>
      <c r="F76" s="193" t="s">
        <v>49</v>
      </c>
      <c r="G76" s="194" t="s">
        <v>29</v>
      </c>
      <c r="H76" s="195" t="s">
        <v>49</v>
      </c>
      <c r="I76" s="194" t="s">
        <v>29</v>
      </c>
      <c r="J76" s="195" t="s">
        <v>49</v>
      </c>
      <c r="K76" s="194" t="s">
        <v>29</v>
      </c>
      <c r="L76" s="195" t="s">
        <v>49</v>
      </c>
      <c r="M76" s="194" t="s">
        <v>29</v>
      </c>
      <c r="N76" s="195" t="s">
        <v>49</v>
      </c>
      <c r="O76" s="194" t="s">
        <v>29</v>
      </c>
      <c r="P76" s="195" t="s">
        <v>49</v>
      </c>
      <c r="Q76" s="194" t="s">
        <v>29</v>
      </c>
      <c r="R76" s="195" t="s">
        <v>49</v>
      </c>
      <c r="S76" s="19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</row>
    <row r="77" spans="1:100" s="11" customFormat="1" ht="15.95" customHeight="1" x14ac:dyDescent="0.2">
      <c r="A77" s="196" t="s">
        <v>91</v>
      </c>
      <c r="B77" s="287"/>
      <c r="C77" s="288"/>
      <c r="D77" s="199">
        <f>SUM(E77:F77)</f>
        <v>0</v>
      </c>
      <c r="E77" s="200">
        <f>G77+I77+K77+M77+O77+Q77</f>
        <v>0</v>
      </c>
      <c r="F77" s="201">
        <f>H77+J77+L77+N77+P77+R77</f>
        <v>0</v>
      </c>
      <c r="G77" s="202"/>
      <c r="H77" s="203"/>
      <c r="I77" s="202"/>
      <c r="J77" s="203"/>
      <c r="K77" s="202"/>
      <c r="L77" s="203"/>
      <c r="M77" s="202"/>
      <c r="N77" s="203"/>
      <c r="O77" s="202"/>
      <c r="P77" s="203"/>
      <c r="Q77" s="202"/>
      <c r="R77" s="203"/>
      <c r="S77" s="190"/>
      <c r="T77" s="160"/>
      <c r="U77" s="160"/>
      <c r="V77" s="160"/>
      <c r="W77" s="16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</row>
    <row r="78" spans="1:100" s="11" customFormat="1" ht="24.95" customHeight="1" x14ac:dyDescent="0.2">
      <c r="A78" s="416" t="s">
        <v>92</v>
      </c>
      <c r="B78" s="417"/>
      <c r="C78" s="418"/>
      <c r="D78" s="282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4"/>
      <c r="S78" s="190"/>
      <c r="T78" s="160"/>
      <c r="U78" s="160"/>
      <c r="V78" s="160"/>
      <c r="W78" s="16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</row>
    <row r="79" spans="1:100" s="11" customFormat="1" ht="15.95" customHeight="1" x14ac:dyDescent="0.2">
      <c r="A79" s="419" t="s">
        <v>93</v>
      </c>
      <c r="B79" s="421" t="s">
        <v>94</v>
      </c>
      <c r="C79" s="422"/>
      <c r="D79" s="207">
        <f t="shared" ref="D79:D86" si="3">SUM(E79:F79)</f>
        <v>0</v>
      </c>
      <c r="E79" s="208">
        <f t="shared" ref="E79:F86" si="4">G79+I79+K79+M79+O79+Q79</f>
        <v>0</v>
      </c>
      <c r="F79" s="209">
        <f t="shared" si="4"/>
        <v>0</v>
      </c>
      <c r="G79" s="210"/>
      <c r="H79" s="211"/>
      <c r="I79" s="210"/>
      <c r="J79" s="211"/>
      <c r="K79" s="210"/>
      <c r="L79" s="211"/>
      <c r="M79" s="210"/>
      <c r="N79" s="211"/>
      <c r="O79" s="210"/>
      <c r="P79" s="211"/>
      <c r="Q79" s="210"/>
      <c r="R79" s="211"/>
      <c r="S79" s="151"/>
      <c r="T79" s="160"/>
      <c r="U79" s="160"/>
      <c r="V79" s="160"/>
      <c r="W79" s="16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</row>
    <row r="80" spans="1:100" s="11" customFormat="1" ht="15.95" customHeight="1" x14ac:dyDescent="0.2">
      <c r="A80" s="420"/>
      <c r="B80" s="423" t="s">
        <v>95</v>
      </c>
      <c r="C80" s="424"/>
      <c r="D80" s="212">
        <f t="shared" si="3"/>
        <v>0</v>
      </c>
      <c r="E80" s="213">
        <f t="shared" si="4"/>
        <v>0</v>
      </c>
      <c r="F80" s="214">
        <f t="shared" si="4"/>
        <v>0</v>
      </c>
      <c r="G80" s="215"/>
      <c r="H80" s="216"/>
      <c r="I80" s="215"/>
      <c r="J80" s="216"/>
      <c r="K80" s="215"/>
      <c r="L80" s="216"/>
      <c r="M80" s="215"/>
      <c r="N80" s="216"/>
      <c r="O80" s="215"/>
      <c r="P80" s="216"/>
      <c r="Q80" s="215"/>
      <c r="R80" s="216"/>
      <c r="S80" s="151"/>
      <c r="T80" s="160"/>
      <c r="U80" s="160"/>
      <c r="V80" s="160"/>
      <c r="W80" s="16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</row>
    <row r="81" spans="1:100" s="11" customFormat="1" ht="15.95" customHeight="1" x14ac:dyDescent="0.2">
      <c r="A81" s="425" t="s">
        <v>96</v>
      </c>
      <c r="B81" s="425"/>
      <c r="C81" s="424"/>
      <c r="D81" s="212">
        <f t="shared" si="3"/>
        <v>0</v>
      </c>
      <c r="E81" s="217">
        <f>Q81</f>
        <v>0</v>
      </c>
      <c r="F81" s="214">
        <f>R81</f>
        <v>0</v>
      </c>
      <c r="G81" s="218"/>
      <c r="H81" s="219"/>
      <c r="I81" s="218"/>
      <c r="J81" s="219"/>
      <c r="K81" s="218"/>
      <c r="L81" s="219"/>
      <c r="M81" s="218"/>
      <c r="N81" s="219"/>
      <c r="O81" s="218"/>
      <c r="P81" s="219"/>
      <c r="Q81" s="215"/>
      <c r="R81" s="216"/>
      <c r="S81" s="151"/>
      <c r="T81" s="160"/>
      <c r="U81" s="160"/>
      <c r="V81" s="160"/>
      <c r="W81" s="16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</row>
    <row r="82" spans="1:100" s="11" customFormat="1" ht="15.95" customHeight="1" x14ac:dyDescent="0.2">
      <c r="A82" s="425" t="s">
        <v>97</v>
      </c>
      <c r="B82" s="425"/>
      <c r="C82" s="424"/>
      <c r="D82" s="212">
        <f t="shared" si="3"/>
        <v>0</v>
      </c>
      <c r="E82" s="217">
        <f>G82+I82</f>
        <v>0</v>
      </c>
      <c r="F82" s="214">
        <f>H82+J82</f>
        <v>0</v>
      </c>
      <c r="G82" s="215"/>
      <c r="H82" s="216"/>
      <c r="I82" s="215"/>
      <c r="J82" s="216"/>
      <c r="K82" s="218"/>
      <c r="L82" s="219"/>
      <c r="M82" s="218"/>
      <c r="N82" s="219"/>
      <c r="O82" s="218"/>
      <c r="P82" s="219"/>
      <c r="Q82" s="218"/>
      <c r="R82" s="219"/>
      <c r="S82" s="151"/>
      <c r="T82" s="160"/>
      <c r="U82" s="160"/>
      <c r="V82" s="160"/>
      <c r="W82" s="16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</row>
    <row r="83" spans="1:100" s="11" customFormat="1" ht="15.95" customHeight="1" x14ac:dyDescent="0.2">
      <c r="A83" s="425" t="s">
        <v>98</v>
      </c>
      <c r="B83" s="425"/>
      <c r="C83" s="424"/>
      <c r="D83" s="212">
        <f t="shared" si="3"/>
        <v>0</v>
      </c>
      <c r="E83" s="213">
        <f t="shared" si="4"/>
        <v>0</v>
      </c>
      <c r="F83" s="214">
        <f t="shared" si="4"/>
        <v>0</v>
      </c>
      <c r="G83" s="215"/>
      <c r="H83" s="216"/>
      <c r="I83" s="215"/>
      <c r="J83" s="216"/>
      <c r="K83" s="215"/>
      <c r="L83" s="216"/>
      <c r="M83" s="215"/>
      <c r="N83" s="216"/>
      <c r="O83" s="215"/>
      <c r="P83" s="216"/>
      <c r="Q83" s="215"/>
      <c r="R83" s="216"/>
      <c r="S83" s="151"/>
      <c r="T83" s="160"/>
      <c r="U83" s="160"/>
      <c r="V83" s="160"/>
      <c r="W83" s="16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</row>
    <row r="84" spans="1:100" s="11" customFormat="1" ht="15.95" customHeight="1" x14ac:dyDescent="0.2">
      <c r="A84" s="425" t="s">
        <v>99</v>
      </c>
      <c r="B84" s="425"/>
      <c r="C84" s="424"/>
      <c r="D84" s="212">
        <f t="shared" si="3"/>
        <v>0</v>
      </c>
      <c r="E84" s="213">
        <f t="shared" si="4"/>
        <v>0</v>
      </c>
      <c r="F84" s="214">
        <f t="shared" si="4"/>
        <v>0</v>
      </c>
      <c r="G84" s="215"/>
      <c r="H84" s="216"/>
      <c r="I84" s="215"/>
      <c r="J84" s="216"/>
      <c r="K84" s="215"/>
      <c r="L84" s="216"/>
      <c r="M84" s="215"/>
      <c r="N84" s="216"/>
      <c r="O84" s="215"/>
      <c r="P84" s="216"/>
      <c r="Q84" s="215"/>
      <c r="R84" s="216"/>
      <c r="S84" s="151"/>
      <c r="T84" s="160"/>
      <c r="U84" s="160"/>
      <c r="V84" s="160"/>
      <c r="W84" s="16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</row>
    <row r="85" spans="1:100" s="11" customFormat="1" ht="15.95" customHeight="1" x14ac:dyDescent="0.2">
      <c r="A85" s="425" t="s">
        <v>100</v>
      </c>
      <c r="B85" s="425"/>
      <c r="C85" s="424"/>
      <c r="D85" s="212">
        <f t="shared" si="3"/>
        <v>0</v>
      </c>
      <c r="E85" s="213">
        <f t="shared" si="4"/>
        <v>0</v>
      </c>
      <c r="F85" s="214">
        <f t="shared" si="4"/>
        <v>0</v>
      </c>
      <c r="G85" s="215"/>
      <c r="H85" s="216"/>
      <c r="I85" s="215"/>
      <c r="J85" s="216"/>
      <c r="K85" s="215"/>
      <c r="L85" s="216"/>
      <c r="M85" s="215"/>
      <c r="N85" s="216"/>
      <c r="O85" s="215"/>
      <c r="P85" s="216"/>
      <c r="Q85" s="215"/>
      <c r="R85" s="216"/>
      <c r="S85" s="151"/>
      <c r="T85" s="160"/>
      <c r="U85" s="160"/>
      <c r="V85" s="160"/>
      <c r="W85" s="16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</row>
    <row r="86" spans="1:100" s="11" customFormat="1" ht="15.95" customHeight="1" x14ac:dyDescent="0.2">
      <c r="A86" s="425" t="s">
        <v>101</v>
      </c>
      <c r="B86" s="425"/>
      <c r="C86" s="424"/>
      <c r="D86" s="212">
        <f t="shared" si="3"/>
        <v>0</v>
      </c>
      <c r="E86" s="213">
        <f t="shared" si="4"/>
        <v>0</v>
      </c>
      <c r="F86" s="214">
        <f t="shared" si="4"/>
        <v>0</v>
      </c>
      <c r="G86" s="215"/>
      <c r="H86" s="216"/>
      <c r="I86" s="215"/>
      <c r="J86" s="216"/>
      <c r="K86" s="215"/>
      <c r="L86" s="216"/>
      <c r="M86" s="215"/>
      <c r="N86" s="216"/>
      <c r="O86" s="215"/>
      <c r="P86" s="216"/>
      <c r="Q86" s="215"/>
      <c r="R86" s="216"/>
      <c r="S86" s="151"/>
      <c r="T86" s="160"/>
      <c r="U86" s="160"/>
      <c r="V86" s="160"/>
      <c r="W86" s="16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</row>
    <row r="87" spans="1:100" s="11" customFormat="1" ht="15.95" customHeight="1" x14ac:dyDescent="0.2">
      <c r="A87" s="426" t="s">
        <v>102</v>
      </c>
      <c r="B87" s="427"/>
      <c r="C87" s="428"/>
      <c r="D87" s="282"/>
      <c r="E87" s="283"/>
      <c r="F87" s="283"/>
      <c r="G87" s="282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4"/>
      <c r="S87" s="151"/>
      <c r="T87" s="160"/>
      <c r="U87" s="160"/>
      <c r="V87" s="160"/>
      <c r="W87" s="16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</row>
    <row r="88" spans="1:100" s="11" customFormat="1" ht="15.95" customHeight="1" x14ac:dyDescent="0.2">
      <c r="A88" s="429" t="s">
        <v>103</v>
      </c>
      <c r="B88" s="421" t="s">
        <v>104</v>
      </c>
      <c r="C88" s="422"/>
      <c r="D88" s="220">
        <f t="shared" ref="D88:D102" si="5">SUM(E88:F88)</f>
        <v>11</v>
      </c>
      <c r="E88" s="221">
        <f t="shared" ref="E88:F102" si="6">G88+I88+K88+M88+O88+Q88</f>
        <v>3</v>
      </c>
      <c r="F88" s="222">
        <f t="shared" si="6"/>
        <v>8</v>
      </c>
      <c r="G88" s="210"/>
      <c r="H88" s="211"/>
      <c r="I88" s="210"/>
      <c r="J88" s="211"/>
      <c r="K88" s="210">
        <v>1</v>
      </c>
      <c r="L88" s="211"/>
      <c r="M88" s="210"/>
      <c r="N88" s="211"/>
      <c r="O88" s="210">
        <v>2</v>
      </c>
      <c r="P88" s="211">
        <v>8</v>
      </c>
      <c r="Q88" s="210"/>
      <c r="R88" s="211"/>
      <c r="S88" s="151"/>
      <c r="T88" s="160"/>
      <c r="U88" s="160"/>
      <c r="V88" s="160"/>
      <c r="W88" s="16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</row>
    <row r="89" spans="1:100" s="11" customFormat="1" ht="15.95" customHeight="1" x14ac:dyDescent="0.2">
      <c r="A89" s="430"/>
      <c r="B89" s="423" t="s">
        <v>105</v>
      </c>
      <c r="C89" s="424"/>
      <c r="D89" s="212">
        <f t="shared" si="5"/>
        <v>0</v>
      </c>
      <c r="E89" s="213">
        <f t="shared" si="6"/>
        <v>0</v>
      </c>
      <c r="F89" s="214">
        <f t="shared" si="6"/>
        <v>0</v>
      </c>
      <c r="G89" s="215"/>
      <c r="H89" s="216"/>
      <c r="I89" s="215"/>
      <c r="J89" s="216"/>
      <c r="K89" s="215"/>
      <c r="L89" s="216"/>
      <c r="M89" s="215"/>
      <c r="N89" s="216"/>
      <c r="O89" s="215"/>
      <c r="P89" s="216"/>
      <c r="Q89" s="215"/>
      <c r="R89" s="216"/>
      <c r="S89" s="151"/>
      <c r="T89" s="160"/>
      <c r="U89" s="160"/>
      <c r="V89" s="160"/>
      <c r="W89" s="16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</row>
    <row r="90" spans="1:100" s="11" customFormat="1" ht="15.95" customHeight="1" x14ac:dyDescent="0.2">
      <c r="A90" s="420"/>
      <c r="B90" s="423" t="s">
        <v>106</v>
      </c>
      <c r="C90" s="424"/>
      <c r="D90" s="212">
        <f t="shared" si="5"/>
        <v>0</v>
      </c>
      <c r="E90" s="213">
        <f t="shared" si="6"/>
        <v>0</v>
      </c>
      <c r="F90" s="214">
        <f t="shared" si="6"/>
        <v>0</v>
      </c>
      <c r="G90" s="215"/>
      <c r="H90" s="216"/>
      <c r="I90" s="215"/>
      <c r="J90" s="216"/>
      <c r="K90" s="215"/>
      <c r="L90" s="216"/>
      <c r="M90" s="215"/>
      <c r="N90" s="216"/>
      <c r="O90" s="215"/>
      <c r="P90" s="216"/>
      <c r="Q90" s="215"/>
      <c r="R90" s="216"/>
      <c r="S90" s="151"/>
      <c r="T90" s="160"/>
      <c r="U90" s="160"/>
      <c r="V90" s="160"/>
      <c r="W90" s="16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</row>
    <row r="91" spans="1:100" s="11" customFormat="1" ht="15.95" customHeight="1" x14ac:dyDescent="0.2">
      <c r="A91" s="420" t="s">
        <v>107</v>
      </c>
      <c r="B91" s="423" t="s">
        <v>108</v>
      </c>
      <c r="C91" s="424"/>
      <c r="D91" s="212">
        <f t="shared" si="5"/>
        <v>0</v>
      </c>
      <c r="E91" s="213">
        <f t="shared" si="6"/>
        <v>0</v>
      </c>
      <c r="F91" s="214">
        <f t="shared" si="6"/>
        <v>0</v>
      </c>
      <c r="G91" s="215"/>
      <c r="H91" s="216"/>
      <c r="I91" s="215"/>
      <c r="J91" s="216"/>
      <c r="K91" s="215"/>
      <c r="L91" s="216"/>
      <c r="M91" s="215"/>
      <c r="N91" s="216"/>
      <c r="O91" s="215"/>
      <c r="P91" s="216"/>
      <c r="Q91" s="215"/>
      <c r="R91" s="216"/>
      <c r="S91" s="151"/>
      <c r="T91" s="160"/>
      <c r="U91" s="160"/>
      <c r="V91" s="160"/>
      <c r="W91" s="16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</row>
    <row r="92" spans="1:100" s="11" customFormat="1" ht="24.95" customHeight="1" x14ac:dyDescent="0.2">
      <c r="A92" s="420"/>
      <c r="B92" s="423" t="s">
        <v>109</v>
      </c>
      <c r="C92" s="424"/>
      <c r="D92" s="212">
        <f t="shared" si="5"/>
        <v>0</v>
      </c>
      <c r="E92" s="213">
        <f t="shared" si="6"/>
        <v>0</v>
      </c>
      <c r="F92" s="214">
        <f t="shared" si="6"/>
        <v>0</v>
      </c>
      <c r="G92" s="215"/>
      <c r="H92" s="216"/>
      <c r="I92" s="215"/>
      <c r="J92" s="216"/>
      <c r="K92" s="215"/>
      <c r="L92" s="216"/>
      <c r="M92" s="215"/>
      <c r="N92" s="216"/>
      <c r="O92" s="215"/>
      <c r="P92" s="216"/>
      <c r="Q92" s="215"/>
      <c r="R92" s="216"/>
      <c r="S92" s="151"/>
      <c r="T92" s="160"/>
      <c r="U92" s="160"/>
      <c r="V92" s="160"/>
      <c r="W92" s="16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</row>
    <row r="93" spans="1:100" s="11" customFormat="1" ht="15.95" customHeight="1" x14ac:dyDescent="0.2">
      <c r="A93" s="420"/>
      <c r="B93" s="423" t="s">
        <v>110</v>
      </c>
      <c r="C93" s="424"/>
      <c r="D93" s="212">
        <f t="shared" si="5"/>
        <v>0</v>
      </c>
      <c r="E93" s="213">
        <f t="shared" si="6"/>
        <v>0</v>
      </c>
      <c r="F93" s="214">
        <f t="shared" si="6"/>
        <v>0</v>
      </c>
      <c r="G93" s="215"/>
      <c r="H93" s="216"/>
      <c r="I93" s="215"/>
      <c r="J93" s="216"/>
      <c r="K93" s="215"/>
      <c r="L93" s="216"/>
      <c r="M93" s="215"/>
      <c r="N93" s="216"/>
      <c r="O93" s="215"/>
      <c r="P93" s="216"/>
      <c r="Q93" s="215"/>
      <c r="R93" s="216"/>
      <c r="S93" s="151"/>
      <c r="T93" s="160"/>
      <c r="U93" s="160"/>
      <c r="V93" s="160"/>
      <c r="W93" s="16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</row>
    <row r="94" spans="1:100" s="11" customFormat="1" ht="15.95" customHeight="1" x14ac:dyDescent="0.2">
      <c r="A94" s="425" t="s">
        <v>111</v>
      </c>
      <c r="B94" s="425"/>
      <c r="C94" s="424"/>
      <c r="D94" s="212">
        <f t="shared" si="5"/>
        <v>13</v>
      </c>
      <c r="E94" s="213">
        <f t="shared" si="6"/>
        <v>5</v>
      </c>
      <c r="F94" s="214">
        <f t="shared" si="6"/>
        <v>8</v>
      </c>
      <c r="G94" s="215">
        <v>4</v>
      </c>
      <c r="H94" s="216">
        <v>2</v>
      </c>
      <c r="I94" s="215"/>
      <c r="J94" s="216"/>
      <c r="K94" s="215"/>
      <c r="L94" s="216">
        <v>1</v>
      </c>
      <c r="M94" s="215"/>
      <c r="N94" s="216">
        <v>1</v>
      </c>
      <c r="O94" s="215">
        <v>1</v>
      </c>
      <c r="P94" s="216">
        <v>4</v>
      </c>
      <c r="Q94" s="215"/>
      <c r="R94" s="216"/>
      <c r="S94" s="151"/>
      <c r="T94" s="160"/>
      <c r="U94" s="160"/>
      <c r="V94" s="160"/>
      <c r="W94" s="16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</row>
    <row r="95" spans="1:100" s="11" customFormat="1" ht="15.95" customHeight="1" x14ac:dyDescent="0.2">
      <c r="A95" s="425" t="s">
        <v>112</v>
      </c>
      <c r="B95" s="425"/>
      <c r="C95" s="424"/>
      <c r="D95" s="212">
        <f t="shared" si="5"/>
        <v>0</v>
      </c>
      <c r="E95" s="213">
        <f t="shared" si="6"/>
        <v>0</v>
      </c>
      <c r="F95" s="214">
        <f t="shared" si="6"/>
        <v>0</v>
      </c>
      <c r="G95" s="215"/>
      <c r="H95" s="216"/>
      <c r="I95" s="215"/>
      <c r="J95" s="216"/>
      <c r="K95" s="215"/>
      <c r="L95" s="216"/>
      <c r="M95" s="215"/>
      <c r="N95" s="216"/>
      <c r="O95" s="215"/>
      <c r="P95" s="216"/>
      <c r="Q95" s="215"/>
      <c r="R95" s="216"/>
      <c r="S95" s="151"/>
      <c r="T95" s="160"/>
      <c r="U95" s="160"/>
      <c r="V95" s="160"/>
      <c r="W95" s="16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</row>
    <row r="96" spans="1:100" s="11" customFormat="1" ht="15.95" customHeight="1" x14ac:dyDescent="0.2">
      <c r="A96" s="425" t="s">
        <v>113</v>
      </c>
      <c r="B96" s="425"/>
      <c r="C96" s="424"/>
      <c r="D96" s="212">
        <f t="shared" si="5"/>
        <v>1</v>
      </c>
      <c r="E96" s="213">
        <f t="shared" si="6"/>
        <v>0</v>
      </c>
      <c r="F96" s="214">
        <f t="shared" si="6"/>
        <v>1</v>
      </c>
      <c r="G96" s="215"/>
      <c r="H96" s="216"/>
      <c r="I96" s="215"/>
      <c r="J96" s="216"/>
      <c r="K96" s="215"/>
      <c r="L96" s="216">
        <v>1</v>
      </c>
      <c r="M96" s="215"/>
      <c r="N96" s="216"/>
      <c r="O96" s="215"/>
      <c r="P96" s="216"/>
      <c r="Q96" s="215"/>
      <c r="R96" s="216"/>
      <c r="S96" s="151"/>
      <c r="T96" s="160"/>
      <c r="U96" s="160"/>
      <c r="V96" s="160"/>
      <c r="W96" s="16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s="11" customFormat="1" ht="15.95" customHeight="1" x14ac:dyDescent="0.2">
      <c r="A97" s="425" t="s">
        <v>114</v>
      </c>
      <c r="B97" s="425"/>
      <c r="C97" s="424"/>
      <c r="D97" s="212">
        <f t="shared" si="5"/>
        <v>0</v>
      </c>
      <c r="E97" s="213">
        <f t="shared" si="6"/>
        <v>0</v>
      </c>
      <c r="F97" s="214">
        <f t="shared" si="6"/>
        <v>0</v>
      </c>
      <c r="G97" s="215"/>
      <c r="H97" s="216"/>
      <c r="I97" s="215"/>
      <c r="J97" s="216"/>
      <c r="K97" s="215"/>
      <c r="L97" s="216"/>
      <c r="M97" s="215"/>
      <c r="N97" s="216"/>
      <c r="O97" s="215"/>
      <c r="P97" s="216"/>
      <c r="Q97" s="215"/>
      <c r="R97" s="216"/>
      <c r="S97" s="151"/>
      <c r="T97" s="160"/>
      <c r="U97" s="160"/>
      <c r="V97" s="160"/>
      <c r="W97" s="16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s="11" customFormat="1" ht="15.95" customHeight="1" x14ac:dyDescent="0.2">
      <c r="A98" s="431" t="s">
        <v>115</v>
      </c>
      <c r="B98" s="431"/>
      <c r="C98" s="432"/>
      <c r="D98" s="223">
        <f t="shared" si="5"/>
        <v>2</v>
      </c>
      <c r="E98" s="224">
        <f t="shared" si="6"/>
        <v>0</v>
      </c>
      <c r="F98" s="225">
        <f t="shared" si="6"/>
        <v>2</v>
      </c>
      <c r="G98" s="215"/>
      <c r="H98" s="216">
        <v>2</v>
      </c>
      <c r="I98" s="215"/>
      <c r="J98" s="216"/>
      <c r="K98" s="215"/>
      <c r="L98" s="216"/>
      <c r="M98" s="215"/>
      <c r="N98" s="216"/>
      <c r="O98" s="215"/>
      <c r="P98" s="216"/>
      <c r="Q98" s="215"/>
      <c r="R98" s="216"/>
      <c r="S98" s="151"/>
      <c r="T98" s="160"/>
      <c r="U98" s="160"/>
      <c r="V98" s="160"/>
      <c r="W98" s="16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s="11" customFormat="1" ht="24.95" customHeight="1" x14ac:dyDescent="0.2">
      <c r="A99" s="431" t="s">
        <v>116</v>
      </c>
      <c r="B99" s="431"/>
      <c r="C99" s="432"/>
      <c r="D99" s="223">
        <f t="shared" si="5"/>
        <v>5</v>
      </c>
      <c r="E99" s="224">
        <f t="shared" si="6"/>
        <v>4</v>
      </c>
      <c r="F99" s="225">
        <f t="shared" si="6"/>
        <v>1</v>
      </c>
      <c r="G99" s="215">
        <v>1</v>
      </c>
      <c r="H99" s="216"/>
      <c r="I99" s="215">
        <v>3</v>
      </c>
      <c r="J99" s="216">
        <v>1</v>
      </c>
      <c r="K99" s="215"/>
      <c r="L99" s="216"/>
      <c r="M99" s="215"/>
      <c r="N99" s="216"/>
      <c r="O99" s="215"/>
      <c r="P99" s="216"/>
      <c r="Q99" s="215"/>
      <c r="R99" s="216"/>
      <c r="S99" s="151"/>
      <c r="T99" s="160"/>
      <c r="U99" s="160"/>
      <c r="V99" s="160"/>
      <c r="W99" s="16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s="11" customFormat="1" ht="15.95" customHeight="1" x14ac:dyDescent="0.2">
      <c r="A100" s="425" t="s">
        <v>117</v>
      </c>
      <c r="B100" s="425"/>
      <c r="C100" s="424"/>
      <c r="D100" s="212">
        <f t="shared" si="5"/>
        <v>1</v>
      </c>
      <c r="E100" s="213">
        <f t="shared" si="6"/>
        <v>1</v>
      </c>
      <c r="F100" s="214">
        <f t="shared" si="6"/>
        <v>0</v>
      </c>
      <c r="G100" s="215">
        <v>1</v>
      </c>
      <c r="H100" s="216"/>
      <c r="I100" s="215"/>
      <c r="J100" s="216"/>
      <c r="K100" s="215"/>
      <c r="L100" s="216"/>
      <c r="M100" s="215"/>
      <c r="N100" s="216"/>
      <c r="O100" s="215"/>
      <c r="P100" s="216"/>
      <c r="Q100" s="215"/>
      <c r="R100" s="216"/>
      <c r="S100" s="151"/>
      <c r="T100" s="160"/>
      <c r="U100" s="160"/>
      <c r="V100" s="160"/>
      <c r="W100" s="16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s="11" customFormat="1" ht="15.95" customHeight="1" x14ac:dyDescent="0.2">
      <c r="A101" s="433" t="s">
        <v>118</v>
      </c>
      <c r="B101" s="433"/>
      <c r="C101" s="434"/>
      <c r="D101" s="226">
        <f t="shared" si="5"/>
        <v>1</v>
      </c>
      <c r="E101" s="227">
        <f t="shared" si="6"/>
        <v>1</v>
      </c>
      <c r="F101" s="228">
        <f t="shared" si="6"/>
        <v>0</v>
      </c>
      <c r="G101" s="229"/>
      <c r="H101" s="230"/>
      <c r="I101" s="229"/>
      <c r="J101" s="230"/>
      <c r="K101" s="229"/>
      <c r="L101" s="230"/>
      <c r="M101" s="229"/>
      <c r="N101" s="230"/>
      <c r="O101" s="229">
        <v>1</v>
      </c>
      <c r="P101" s="230"/>
      <c r="Q101" s="229"/>
      <c r="R101" s="230"/>
      <c r="S101" s="151"/>
      <c r="T101" s="160"/>
      <c r="U101" s="160"/>
      <c r="V101" s="160"/>
      <c r="W101" s="16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s="11" customFormat="1" ht="15.95" customHeight="1" x14ac:dyDescent="0.2">
      <c r="A102" s="438" t="s">
        <v>119</v>
      </c>
      <c r="B102" s="438"/>
      <c r="C102" s="439"/>
      <c r="D102" s="231">
        <f t="shared" si="5"/>
        <v>0</v>
      </c>
      <c r="E102" s="232">
        <f t="shared" si="6"/>
        <v>0</v>
      </c>
      <c r="F102" s="233">
        <f t="shared" si="6"/>
        <v>0</v>
      </c>
      <c r="G102" s="234"/>
      <c r="H102" s="235"/>
      <c r="I102" s="234"/>
      <c r="J102" s="235"/>
      <c r="K102" s="234"/>
      <c r="L102" s="235"/>
      <c r="M102" s="234"/>
      <c r="N102" s="235"/>
      <c r="O102" s="234"/>
      <c r="P102" s="235"/>
      <c r="Q102" s="234"/>
      <c r="R102" s="235"/>
      <c r="S102" s="151"/>
      <c r="T102" s="160"/>
      <c r="U102" s="160"/>
      <c r="V102" s="160"/>
      <c r="W102" s="16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s="11" customFormat="1" ht="30" customHeight="1" x14ac:dyDescent="0.2">
      <c r="A103" s="102" t="s">
        <v>120</v>
      </c>
      <c r="B103" s="102"/>
      <c r="C103" s="102"/>
      <c r="D103" s="102"/>
      <c r="E103" s="102"/>
      <c r="F103" s="102"/>
      <c r="G103" s="102"/>
      <c r="H103" s="185"/>
      <c r="I103" s="185"/>
      <c r="J103" s="185"/>
      <c r="K103" s="186"/>
      <c r="L103" s="187"/>
      <c r="M103" s="186"/>
      <c r="N103" s="186"/>
      <c r="O103" s="188"/>
      <c r="P103" s="188"/>
      <c r="Q103" s="151"/>
      <c r="R103" s="151"/>
      <c r="S103" s="151"/>
      <c r="T103" s="160"/>
      <c r="U103" s="160"/>
      <c r="V103" s="189"/>
      <c r="W103" s="16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s="11" customFormat="1" ht="12.75" customHeight="1" x14ac:dyDescent="0.2">
      <c r="A104" s="413" t="s">
        <v>121</v>
      </c>
      <c r="B104" s="413"/>
      <c r="C104" s="413"/>
      <c r="D104" s="414" t="s">
        <v>33</v>
      </c>
      <c r="E104" s="415"/>
      <c r="F104" s="385"/>
      <c r="G104" s="409" t="s">
        <v>84</v>
      </c>
      <c r="H104" s="409"/>
      <c r="I104" s="409" t="s">
        <v>85</v>
      </c>
      <c r="J104" s="409"/>
      <c r="K104" s="409" t="s">
        <v>86</v>
      </c>
      <c r="L104" s="409"/>
      <c r="M104" s="409" t="s">
        <v>87</v>
      </c>
      <c r="N104" s="409"/>
      <c r="O104" s="409" t="s">
        <v>88</v>
      </c>
      <c r="P104" s="409"/>
      <c r="Q104" s="409" t="s">
        <v>89</v>
      </c>
      <c r="R104" s="409"/>
      <c r="S104" s="342" t="s">
        <v>122</v>
      </c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s="11" customFormat="1" ht="21" x14ac:dyDescent="0.2">
      <c r="A105" s="413"/>
      <c r="B105" s="413"/>
      <c r="C105" s="413"/>
      <c r="D105" s="191" t="s">
        <v>90</v>
      </c>
      <c r="E105" s="192" t="s">
        <v>29</v>
      </c>
      <c r="F105" s="193" t="s">
        <v>49</v>
      </c>
      <c r="G105" s="194" t="s">
        <v>29</v>
      </c>
      <c r="H105" s="195" t="s">
        <v>49</v>
      </c>
      <c r="I105" s="194" t="s">
        <v>29</v>
      </c>
      <c r="J105" s="195" t="s">
        <v>49</v>
      </c>
      <c r="K105" s="194" t="s">
        <v>29</v>
      </c>
      <c r="L105" s="195" t="s">
        <v>49</v>
      </c>
      <c r="M105" s="194" t="s">
        <v>29</v>
      </c>
      <c r="N105" s="195" t="s">
        <v>49</v>
      </c>
      <c r="O105" s="194" t="s">
        <v>29</v>
      </c>
      <c r="P105" s="195" t="s">
        <v>49</v>
      </c>
      <c r="Q105" s="194" t="s">
        <v>29</v>
      </c>
      <c r="R105" s="195" t="s">
        <v>49</v>
      </c>
      <c r="S105" s="343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s="11" customFormat="1" ht="24.95" customHeight="1" x14ac:dyDescent="0.2">
      <c r="A106" s="416" t="s">
        <v>92</v>
      </c>
      <c r="B106" s="417"/>
      <c r="C106" s="418"/>
      <c r="D106" s="435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7"/>
      <c r="T106" s="160"/>
      <c r="U106" s="160"/>
      <c r="V106" s="160"/>
      <c r="W106" s="16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s="11" customFormat="1" ht="15.95" customHeight="1" x14ac:dyDescent="0.2">
      <c r="A107" s="419" t="s">
        <v>93</v>
      </c>
      <c r="B107" s="421" t="s">
        <v>94</v>
      </c>
      <c r="C107" s="422"/>
      <c r="D107" s="207">
        <f t="shared" ref="D107:D114" si="7">SUM(E107:F107)</f>
        <v>0</v>
      </c>
      <c r="E107" s="208">
        <f t="shared" ref="E107:F114" si="8">G107+I107+K107+M107+O107+Q107</f>
        <v>0</v>
      </c>
      <c r="F107" s="209">
        <f t="shared" si="8"/>
        <v>0</v>
      </c>
      <c r="G107" s="210"/>
      <c r="H107" s="211"/>
      <c r="I107" s="210"/>
      <c r="J107" s="211"/>
      <c r="K107" s="210"/>
      <c r="L107" s="211"/>
      <c r="M107" s="210"/>
      <c r="N107" s="211"/>
      <c r="O107" s="210"/>
      <c r="P107" s="211"/>
      <c r="Q107" s="210"/>
      <c r="R107" s="211"/>
      <c r="S107" s="239"/>
      <c r="T107" s="160"/>
      <c r="U107" s="160"/>
      <c r="V107" s="160"/>
      <c r="W107" s="16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s="11" customFormat="1" ht="15.95" customHeight="1" x14ac:dyDescent="0.2">
      <c r="A108" s="420"/>
      <c r="B108" s="423" t="s">
        <v>95</v>
      </c>
      <c r="C108" s="424"/>
      <c r="D108" s="212">
        <f t="shared" si="7"/>
        <v>0</v>
      </c>
      <c r="E108" s="213">
        <f t="shared" si="8"/>
        <v>0</v>
      </c>
      <c r="F108" s="214">
        <f t="shared" si="8"/>
        <v>0</v>
      </c>
      <c r="G108" s="215"/>
      <c r="H108" s="216"/>
      <c r="I108" s="215"/>
      <c r="J108" s="216"/>
      <c r="K108" s="215"/>
      <c r="L108" s="216"/>
      <c r="M108" s="215"/>
      <c r="N108" s="216"/>
      <c r="O108" s="215"/>
      <c r="P108" s="216"/>
      <c r="Q108" s="215"/>
      <c r="R108" s="216"/>
      <c r="S108" s="240"/>
      <c r="T108" s="160"/>
      <c r="U108" s="160"/>
      <c r="V108" s="160"/>
      <c r="W108" s="16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s="11" customFormat="1" ht="15.95" customHeight="1" x14ac:dyDescent="0.2">
      <c r="A109" s="425" t="s">
        <v>96</v>
      </c>
      <c r="B109" s="425"/>
      <c r="C109" s="424"/>
      <c r="D109" s="212">
        <f t="shared" si="7"/>
        <v>0</v>
      </c>
      <c r="E109" s="213">
        <f t="shared" si="8"/>
        <v>0</v>
      </c>
      <c r="F109" s="214">
        <f t="shared" si="8"/>
        <v>0</v>
      </c>
      <c r="G109" s="215"/>
      <c r="H109" s="216"/>
      <c r="I109" s="215"/>
      <c r="J109" s="216"/>
      <c r="K109" s="215"/>
      <c r="L109" s="216"/>
      <c r="M109" s="215"/>
      <c r="N109" s="216"/>
      <c r="O109" s="215"/>
      <c r="P109" s="216"/>
      <c r="Q109" s="215"/>
      <c r="R109" s="216"/>
      <c r="S109" s="240"/>
      <c r="T109" s="160"/>
      <c r="U109" s="160"/>
      <c r="V109" s="160"/>
      <c r="W109" s="16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s="11" customFormat="1" ht="15.95" customHeight="1" x14ac:dyDescent="0.2">
      <c r="A110" s="425" t="s">
        <v>97</v>
      </c>
      <c r="B110" s="425"/>
      <c r="C110" s="424"/>
      <c r="D110" s="212">
        <f t="shared" si="7"/>
        <v>0</v>
      </c>
      <c r="E110" s="217">
        <f>G110+I110</f>
        <v>0</v>
      </c>
      <c r="F110" s="214">
        <f>H110+J110</f>
        <v>0</v>
      </c>
      <c r="G110" s="215"/>
      <c r="H110" s="216"/>
      <c r="I110" s="215"/>
      <c r="J110" s="216"/>
      <c r="K110" s="218"/>
      <c r="L110" s="219"/>
      <c r="M110" s="218"/>
      <c r="N110" s="219"/>
      <c r="O110" s="218"/>
      <c r="P110" s="219"/>
      <c r="Q110" s="218"/>
      <c r="R110" s="219"/>
      <c r="S110" s="241"/>
      <c r="T110" s="160"/>
      <c r="U110" s="160"/>
      <c r="V110" s="160"/>
      <c r="W110" s="16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s="11" customFormat="1" ht="15.95" customHeight="1" x14ac:dyDescent="0.2">
      <c r="A111" s="425" t="s">
        <v>98</v>
      </c>
      <c r="B111" s="425"/>
      <c r="C111" s="424"/>
      <c r="D111" s="212">
        <f t="shared" si="7"/>
        <v>0</v>
      </c>
      <c r="E111" s="213">
        <f t="shared" si="8"/>
        <v>0</v>
      </c>
      <c r="F111" s="214">
        <f t="shared" si="8"/>
        <v>0</v>
      </c>
      <c r="G111" s="215"/>
      <c r="H111" s="216"/>
      <c r="I111" s="215"/>
      <c r="J111" s="216"/>
      <c r="K111" s="215"/>
      <c r="L111" s="216"/>
      <c r="M111" s="215"/>
      <c r="N111" s="216"/>
      <c r="O111" s="215"/>
      <c r="P111" s="216"/>
      <c r="Q111" s="215"/>
      <c r="R111" s="216"/>
      <c r="S111" s="240"/>
      <c r="T111" s="160"/>
      <c r="U111" s="160"/>
      <c r="V111" s="160"/>
      <c r="W111" s="16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s="11" customFormat="1" ht="15.95" customHeight="1" x14ac:dyDescent="0.2">
      <c r="A112" s="425" t="s">
        <v>99</v>
      </c>
      <c r="B112" s="425"/>
      <c r="C112" s="424"/>
      <c r="D112" s="212">
        <f t="shared" si="7"/>
        <v>0</v>
      </c>
      <c r="E112" s="213">
        <f t="shared" si="8"/>
        <v>0</v>
      </c>
      <c r="F112" s="214">
        <f t="shared" si="8"/>
        <v>0</v>
      </c>
      <c r="G112" s="215"/>
      <c r="H112" s="216"/>
      <c r="I112" s="215"/>
      <c r="J112" s="216"/>
      <c r="K112" s="215"/>
      <c r="L112" s="216"/>
      <c r="M112" s="215"/>
      <c r="N112" s="216"/>
      <c r="O112" s="215"/>
      <c r="P112" s="216"/>
      <c r="Q112" s="215"/>
      <c r="R112" s="216"/>
      <c r="S112" s="240"/>
      <c r="T112" s="160"/>
      <c r="U112" s="160"/>
      <c r="V112" s="160"/>
      <c r="W112" s="16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s="11" customFormat="1" ht="15.95" customHeight="1" x14ac:dyDescent="0.2">
      <c r="A113" s="425" t="s">
        <v>100</v>
      </c>
      <c r="B113" s="425"/>
      <c r="C113" s="424"/>
      <c r="D113" s="212">
        <f t="shared" si="7"/>
        <v>0</v>
      </c>
      <c r="E113" s="213">
        <f t="shared" si="8"/>
        <v>0</v>
      </c>
      <c r="F113" s="214">
        <f t="shared" si="8"/>
        <v>0</v>
      </c>
      <c r="G113" s="215"/>
      <c r="H113" s="216"/>
      <c r="I113" s="215"/>
      <c r="J113" s="216"/>
      <c r="K113" s="215"/>
      <c r="L113" s="216"/>
      <c r="M113" s="215"/>
      <c r="N113" s="216"/>
      <c r="O113" s="215"/>
      <c r="P113" s="216"/>
      <c r="Q113" s="215"/>
      <c r="R113" s="216"/>
      <c r="S113" s="216"/>
      <c r="T113" s="160"/>
      <c r="U113" s="160"/>
      <c r="V113" s="160"/>
      <c r="W113" s="16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s="11" customFormat="1" ht="15.95" customHeight="1" x14ac:dyDescent="0.2">
      <c r="A114" s="425" t="s">
        <v>101</v>
      </c>
      <c r="B114" s="425"/>
      <c r="C114" s="424"/>
      <c r="D114" s="226">
        <f t="shared" si="7"/>
        <v>0</v>
      </c>
      <c r="E114" s="227">
        <f t="shared" si="8"/>
        <v>0</v>
      </c>
      <c r="F114" s="228">
        <f t="shared" si="8"/>
        <v>0</v>
      </c>
      <c r="G114" s="229"/>
      <c r="H114" s="230"/>
      <c r="I114" s="229"/>
      <c r="J114" s="230"/>
      <c r="K114" s="229"/>
      <c r="L114" s="230"/>
      <c r="M114" s="229"/>
      <c r="N114" s="230"/>
      <c r="O114" s="229"/>
      <c r="P114" s="230"/>
      <c r="Q114" s="229"/>
      <c r="R114" s="230"/>
      <c r="S114" s="230"/>
      <c r="T114" s="160"/>
      <c r="U114" s="160"/>
      <c r="V114" s="160"/>
      <c r="W114" s="16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s="11" customFormat="1" ht="15.95" customHeight="1" x14ac:dyDescent="0.2">
      <c r="A115" s="426" t="s">
        <v>102</v>
      </c>
      <c r="B115" s="427"/>
      <c r="C115" s="428"/>
      <c r="D115" s="242"/>
      <c r="E115" s="243"/>
      <c r="F115" s="243"/>
      <c r="G115" s="242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4"/>
      <c r="S115" s="244"/>
      <c r="T115" s="160"/>
      <c r="U115" s="160"/>
      <c r="V115" s="160"/>
      <c r="W115" s="16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s="11" customFormat="1" ht="15.95" customHeight="1" x14ac:dyDescent="0.2">
      <c r="A116" s="429" t="s">
        <v>103</v>
      </c>
      <c r="B116" s="421" t="s">
        <v>104</v>
      </c>
      <c r="C116" s="422"/>
      <c r="D116" s="220">
        <f t="shared" ref="D116:D130" si="9">SUM(E116:F116)</f>
        <v>3</v>
      </c>
      <c r="E116" s="221">
        <f t="shared" ref="E116:F130" si="10">G116+I116+K116+M116+O116+Q116</f>
        <v>0</v>
      </c>
      <c r="F116" s="222">
        <f t="shared" si="10"/>
        <v>3</v>
      </c>
      <c r="G116" s="210"/>
      <c r="H116" s="211"/>
      <c r="I116" s="210"/>
      <c r="J116" s="211"/>
      <c r="K116" s="210"/>
      <c r="L116" s="211"/>
      <c r="M116" s="210"/>
      <c r="N116" s="211"/>
      <c r="O116" s="210"/>
      <c r="P116" s="211">
        <v>3</v>
      </c>
      <c r="Q116" s="210"/>
      <c r="R116" s="211"/>
      <c r="S116" s="239"/>
      <c r="T116" s="160"/>
      <c r="U116" s="160"/>
      <c r="V116" s="160"/>
      <c r="W116" s="16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s="11" customFormat="1" ht="15.95" customHeight="1" x14ac:dyDescent="0.2">
      <c r="A117" s="430"/>
      <c r="B117" s="423" t="s">
        <v>105</v>
      </c>
      <c r="C117" s="424"/>
      <c r="D117" s="212">
        <f t="shared" si="9"/>
        <v>0</v>
      </c>
      <c r="E117" s="213">
        <f t="shared" si="10"/>
        <v>0</v>
      </c>
      <c r="F117" s="214">
        <f t="shared" si="10"/>
        <v>0</v>
      </c>
      <c r="G117" s="215"/>
      <c r="H117" s="216"/>
      <c r="I117" s="215"/>
      <c r="J117" s="216"/>
      <c r="K117" s="215"/>
      <c r="L117" s="216"/>
      <c r="M117" s="215"/>
      <c r="N117" s="216"/>
      <c r="O117" s="215"/>
      <c r="P117" s="216"/>
      <c r="Q117" s="215"/>
      <c r="R117" s="216"/>
      <c r="S117" s="240"/>
      <c r="T117" s="160"/>
      <c r="U117" s="160"/>
      <c r="V117" s="160"/>
      <c r="W117" s="16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s="11" customFormat="1" ht="15.95" customHeight="1" x14ac:dyDescent="0.2">
      <c r="A118" s="420"/>
      <c r="B118" s="423" t="s">
        <v>106</v>
      </c>
      <c r="C118" s="424"/>
      <c r="D118" s="212">
        <f t="shared" si="9"/>
        <v>0</v>
      </c>
      <c r="E118" s="213">
        <f t="shared" si="10"/>
        <v>0</v>
      </c>
      <c r="F118" s="214">
        <f t="shared" si="10"/>
        <v>0</v>
      </c>
      <c r="G118" s="215"/>
      <c r="H118" s="216"/>
      <c r="I118" s="215"/>
      <c r="J118" s="216"/>
      <c r="K118" s="215"/>
      <c r="L118" s="216"/>
      <c r="M118" s="215"/>
      <c r="N118" s="216"/>
      <c r="O118" s="215"/>
      <c r="P118" s="216"/>
      <c r="Q118" s="215"/>
      <c r="R118" s="216"/>
      <c r="S118" s="240"/>
      <c r="T118" s="160"/>
      <c r="U118" s="160"/>
      <c r="V118" s="160"/>
      <c r="W118" s="16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s="11" customFormat="1" ht="15.95" customHeight="1" x14ac:dyDescent="0.2">
      <c r="A119" s="420" t="s">
        <v>107</v>
      </c>
      <c r="B119" s="423" t="s">
        <v>108</v>
      </c>
      <c r="C119" s="424"/>
      <c r="D119" s="212">
        <f t="shared" si="9"/>
        <v>0</v>
      </c>
      <c r="E119" s="213">
        <f t="shared" si="10"/>
        <v>0</v>
      </c>
      <c r="F119" s="214">
        <f t="shared" si="10"/>
        <v>0</v>
      </c>
      <c r="G119" s="215"/>
      <c r="H119" s="216"/>
      <c r="I119" s="215"/>
      <c r="J119" s="216"/>
      <c r="K119" s="215"/>
      <c r="L119" s="216"/>
      <c r="M119" s="215"/>
      <c r="N119" s="216"/>
      <c r="O119" s="215"/>
      <c r="P119" s="216"/>
      <c r="Q119" s="215"/>
      <c r="R119" s="216"/>
      <c r="S119" s="240"/>
      <c r="T119" s="160"/>
      <c r="U119" s="160"/>
      <c r="V119" s="160"/>
      <c r="W119" s="16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s="11" customFormat="1" ht="24.95" customHeight="1" x14ac:dyDescent="0.2">
      <c r="A120" s="420"/>
      <c r="B120" s="423" t="s">
        <v>109</v>
      </c>
      <c r="C120" s="424"/>
      <c r="D120" s="212">
        <f t="shared" si="9"/>
        <v>0</v>
      </c>
      <c r="E120" s="213">
        <f t="shared" si="10"/>
        <v>0</v>
      </c>
      <c r="F120" s="214">
        <f t="shared" si="10"/>
        <v>0</v>
      </c>
      <c r="G120" s="215"/>
      <c r="H120" s="216"/>
      <c r="I120" s="215"/>
      <c r="J120" s="216"/>
      <c r="K120" s="215"/>
      <c r="L120" s="216"/>
      <c r="M120" s="215"/>
      <c r="N120" s="216"/>
      <c r="O120" s="215"/>
      <c r="P120" s="216"/>
      <c r="Q120" s="215"/>
      <c r="R120" s="216"/>
      <c r="S120" s="240"/>
      <c r="T120" s="160"/>
      <c r="U120" s="160"/>
      <c r="V120" s="160"/>
      <c r="W120" s="16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s="11" customFormat="1" ht="15.95" customHeight="1" x14ac:dyDescent="0.2">
      <c r="A121" s="420"/>
      <c r="B121" s="423" t="s">
        <v>110</v>
      </c>
      <c r="C121" s="424"/>
      <c r="D121" s="212">
        <f t="shared" si="9"/>
        <v>0</v>
      </c>
      <c r="E121" s="213">
        <f t="shared" si="10"/>
        <v>0</v>
      </c>
      <c r="F121" s="214">
        <f t="shared" si="10"/>
        <v>0</v>
      </c>
      <c r="G121" s="215"/>
      <c r="H121" s="216"/>
      <c r="I121" s="215"/>
      <c r="J121" s="216"/>
      <c r="K121" s="215"/>
      <c r="L121" s="216"/>
      <c r="M121" s="215"/>
      <c r="N121" s="216"/>
      <c r="O121" s="215"/>
      <c r="P121" s="216"/>
      <c r="Q121" s="215"/>
      <c r="R121" s="216"/>
      <c r="S121" s="240"/>
      <c r="T121" s="160"/>
      <c r="U121" s="160"/>
      <c r="V121" s="160"/>
      <c r="W121" s="16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s="11" customFormat="1" ht="15.95" customHeight="1" x14ac:dyDescent="0.2">
      <c r="A122" s="425" t="s">
        <v>111</v>
      </c>
      <c r="B122" s="425"/>
      <c r="C122" s="424"/>
      <c r="D122" s="212">
        <f t="shared" si="9"/>
        <v>31</v>
      </c>
      <c r="E122" s="213">
        <f t="shared" si="10"/>
        <v>11</v>
      </c>
      <c r="F122" s="214">
        <f t="shared" si="10"/>
        <v>20</v>
      </c>
      <c r="G122" s="215">
        <v>2</v>
      </c>
      <c r="H122" s="216">
        <v>2</v>
      </c>
      <c r="I122" s="215">
        <v>1</v>
      </c>
      <c r="J122" s="216">
        <v>3</v>
      </c>
      <c r="K122" s="215">
        <v>1</v>
      </c>
      <c r="L122" s="216">
        <v>1</v>
      </c>
      <c r="M122" s="215"/>
      <c r="N122" s="216"/>
      <c r="O122" s="215">
        <v>7</v>
      </c>
      <c r="P122" s="216">
        <v>14</v>
      </c>
      <c r="Q122" s="215"/>
      <c r="R122" s="216"/>
      <c r="S122" s="240"/>
      <c r="T122" s="160"/>
      <c r="U122" s="160"/>
      <c r="V122" s="160"/>
      <c r="W122" s="16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s="11" customFormat="1" ht="15.95" customHeight="1" x14ac:dyDescent="0.2">
      <c r="A123" s="425" t="s">
        <v>112</v>
      </c>
      <c r="B123" s="425"/>
      <c r="C123" s="424"/>
      <c r="D123" s="212">
        <f t="shared" si="9"/>
        <v>0</v>
      </c>
      <c r="E123" s="213">
        <f t="shared" si="10"/>
        <v>0</v>
      </c>
      <c r="F123" s="214">
        <f t="shared" si="10"/>
        <v>0</v>
      </c>
      <c r="G123" s="215"/>
      <c r="H123" s="216"/>
      <c r="I123" s="215"/>
      <c r="J123" s="216"/>
      <c r="K123" s="215"/>
      <c r="L123" s="216"/>
      <c r="M123" s="215"/>
      <c r="N123" s="216"/>
      <c r="O123" s="215"/>
      <c r="P123" s="216"/>
      <c r="Q123" s="215"/>
      <c r="R123" s="216"/>
      <c r="S123" s="240"/>
      <c r="T123" s="160"/>
      <c r="U123" s="160"/>
      <c r="V123" s="160"/>
      <c r="W123" s="16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s="11" customFormat="1" ht="15.95" customHeight="1" x14ac:dyDescent="0.2">
      <c r="A124" s="425" t="s">
        <v>113</v>
      </c>
      <c r="B124" s="425"/>
      <c r="C124" s="424"/>
      <c r="D124" s="212">
        <f t="shared" si="9"/>
        <v>1</v>
      </c>
      <c r="E124" s="213">
        <f t="shared" si="10"/>
        <v>0</v>
      </c>
      <c r="F124" s="214">
        <f t="shared" si="10"/>
        <v>1</v>
      </c>
      <c r="G124" s="215"/>
      <c r="H124" s="216"/>
      <c r="I124" s="215"/>
      <c r="J124" s="216"/>
      <c r="K124" s="215"/>
      <c r="L124" s="216">
        <v>1</v>
      </c>
      <c r="M124" s="215"/>
      <c r="N124" s="216"/>
      <c r="O124" s="215"/>
      <c r="P124" s="216"/>
      <c r="Q124" s="215"/>
      <c r="R124" s="216"/>
      <c r="S124" s="240"/>
      <c r="T124" s="160"/>
      <c r="U124" s="160"/>
      <c r="V124" s="160"/>
      <c r="W124" s="16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s="11" customFormat="1" ht="15.95" customHeight="1" x14ac:dyDescent="0.2">
      <c r="A125" s="425" t="s">
        <v>114</v>
      </c>
      <c r="B125" s="425"/>
      <c r="C125" s="424"/>
      <c r="D125" s="212">
        <f t="shared" si="9"/>
        <v>0</v>
      </c>
      <c r="E125" s="213">
        <f t="shared" si="10"/>
        <v>0</v>
      </c>
      <c r="F125" s="214">
        <f t="shared" si="10"/>
        <v>0</v>
      </c>
      <c r="G125" s="215"/>
      <c r="H125" s="216"/>
      <c r="I125" s="215"/>
      <c r="J125" s="216"/>
      <c r="K125" s="215"/>
      <c r="L125" s="216"/>
      <c r="M125" s="215"/>
      <c r="N125" s="216"/>
      <c r="O125" s="215"/>
      <c r="P125" s="216"/>
      <c r="Q125" s="215"/>
      <c r="R125" s="216"/>
      <c r="S125" s="240"/>
      <c r="T125" s="160"/>
      <c r="U125" s="160"/>
      <c r="V125" s="160"/>
      <c r="W125" s="16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s="11" customFormat="1" ht="15.95" customHeight="1" x14ac:dyDescent="0.2">
      <c r="A126" s="431" t="s">
        <v>115</v>
      </c>
      <c r="B126" s="431"/>
      <c r="C126" s="432"/>
      <c r="D126" s="223">
        <f t="shared" si="9"/>
        <v>9</v>
      </c>
      <c r="E126" s="224">
        <f t="shared" si="10"/>
        <v>8</v>
      </c>
      <c r="F126" s="225">
        <f t="shared" si="10"/>
        <v>1</v>
      </c>
      <c r="G126" s="215">
        <v>4</v>
      </c>
      <c r="H126" s="216"/>
      <c r="I126" s="215">
        <v>4</v>
      </c>
      <c r="J126" s="216">
        <v>1</v>
      </c>
      <c r="K126" s="215"/>
      <c r="L126" s="216"/>
      <c r="M126" s="215"/>
      <c r="N126" s="216"/>
      <c r="O126" s="215"/>
      <c r="P126" s="216"/>
      <c r="Q126" s="215"/>
      <c r="R126" s="216"/>
      <c r="S126" s="240"/>
      <c r="T126" s="160"/>
      <c r="U126" s="160"/>
      <c r="V126" s="160"/>
      <c r="W126" s="16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s="11" customFormat="1" ht="24.95" customHeight="1" x14ac:dyDescent="0.2">
      <c r="A127" s="431" t="s">
        <v>116</v>
      </c>
      <c r="B127" s="431"/>
      <c r="C127" s="432"/>
      <c r="D127" s="223">
        <f t="shared" si="9"/>
        <v>15</v>
      </c>
      <c r="E127" s="224">
        <f t="shared" si="10"/>
        <v>6</v>
      </c>
      <c r="F127" s="225">
        <f t="shared" si="10"/>
        <v>9</v>
      </c>
      <c r="G127" s="215">
        <v>3</v>
      </c>
      <c r="H127" s="216">
        <v>1</v>
      </c>
      <c r="I127" s="215">
        <v>2</v>
      </c>
      <c r="J127" s="216">
        <v>6</v>
      </c>
      <c r="K127" s="215">
        <v>1</v>
      </c>
      <c r="L127" s="216">
        <v>2</v>
      </c>
      <c r="M127" s="215"/>
      <c r="N127" s="216"/>
      <c r="O127" s="215"/>
      <c r="P127" s="216"/>
      <c r="Q127" s="215"/>
      <c r="R127" s="216"/>
      <c r="S127" s="240"/>
      <c r="T127" s="160"/>
      <c r="U127" s="160"/>
      <c r="V127" s="160"/>
      <c r="W127" s="16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s="11" customFormat="1" ht="15.95" customHeight="1" x14ac:dyDescent="0.2">
      <c r="A128" s="425" t="s">
        <v>117</v>
      </c>
      <c r="B128" s="425"/>
      <c r="C128" s="424"/>
      <c r="D128" s="212">
        <f t="shared" si="9"/>
        <v>6</v>
      </c>
      <c r="E128" s="213">
        <f t="shared" si="10"/>
        <v>1</v>
      </c>
      <c r="F128" s="214">
        <f t="shared" si="10"/>
        <v>5</v>
      </c>
      <c r="G128" s="215"/>
      <c r="H128" s="216">
        <v>2</v>
      </c>
      <c r="I128" s="215"/>
      <c r="J128" s="216">
        <v>1</v>
      </c>
      <c r="K128" s="215">
        <v>1</v>
      </c>
      <c r="L128" s="216"/>
      <c r="M128" s="215"/>
      <c r="N128" s="216"/>
      <c r="O128" s="215"/>
      <c r="P128" s="216">
        <v>2</v>
      </c>
      <c r="Q128" s="215"/>
      <c r="R128" s="216"/>
      <c r="S128" s="240"/>
      <c r="T128" s="160"/>
      <c r="U128" s="160"/>
      <c r="V128" s="160"/>
      <c r="W128" s="16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s="11" customFormat="1" ht="15.95" customHeight="1" x14ac:dyDescent="0.2">
      <c r="A129" s="433" t="s">
        <v>118</v>
      </c>
      <c r="B129" s="433"/>
      <c r="C129" s="434"/>
      <c r="D129" s="226">
        <f t="shared" si="9"/>
        <v>1</v>
      </c>
      <c r="E129" s="227">
        <f t="shared" si="10"/>
        <v>0</v>
      </c>
      <c r="F129" s="228">
        <f t="shared" si="10"/>
        <v>1</v>
      </c>
      <c r="G129" s="229"/>
      <c r="H129" s="230"/>
      <c r="I129" s="229"/>
      <c r="J129" s="230"/>
      <c r="K129" s="229"/>
      <c r="L129" s="230"/>
      <c r="M129" s="229"/>
      <c r="N129" s="230">
        <v>1</v>
      </c>
      <c r="O129" s="229"/>
      <c r="P129" s="230"/>
      <c r="Q129" s="229"/>
      <c r="R129" s="230"/>
      <c r="S129" s="245"/>
      <c r="T129" s="160"/>
      <c r="U129" s="160"/>
      <c r="V129" s="160"/>
      <c r="W129" s="16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s="11" customFormat="1" ht="15.95" customHeight="1" x14ac:dyDescent="0.2">
      <c r="A130" s="438" t="s">
        <v>119</v>
      </c>
      <c r="B130" s="438"/>
      <c r="C130" s="439"/>
      <c r="D130" s="231">
        <f t="shared" si="9"/>
        <v>0</v>
      </c>
      <c r="E130" s="232">
        <f t="shared" si="10"/>
        <v>0</v>
      </c>
      <c r="F130" s="233">
        <f t="shared" si="10"/>
        <v>0</v>
      </c>
      <c r="G130" s="234"/>
      <c r="H130" s="235"/>
      <c r="I130" s="234"/>
      <c r="J130" s="235"/>
      <c r="K130" s="234"/>
      <c r="L130" s="235"/>
      <c r="M130" s="234"/>
      <c r="N130" s="235"/>
      <c r="O130" s="234"/>
      <c r="P130" s="235"/>
      <c r="Q130" s="234"/>
      <c r="R130" s="235"/>
      <c r="S130" s="246"/>
      <c r="T130" s="160"/>
      <c r="U130" s="160"/>
      <c r="V130" s="160"/>
      <c r="W130" s="16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s="11" customFormat="1" ht="30" customHeight="1" x14ac:dyDescent="0.2">
      <c r="A131" s="102" t="s">
        <v>123</v>
      </c>
      <c r="B131" s="102"/>
      <c r="C131" s="102"/>
      <c r="D131" s="102"/>
      <c r="E131" s="102"/>
      <c r="F131" s="102"/>
      <c r="G131" s="102"/>
      <c r="H131" s="177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60"/>
      <c r="U131" s="160"/>
      <c r="V131" s="160"/>
      <c r="W131" s="16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s="11" customFormat="1" ht="34.5" customHeight="1" x14ac:dyDescent="0.2">
      <c r="A132" s="444" t="s">
        <v>42</v>
      </c>
      <c r="B132" s="444"/>
      <c r="C132" s="281" t="s">
        <v>32</v>
      </c>
      <c r="D132" s="281" t="s">
        <v>60</v>
      </c>
      <c r="E132" s="281" t="s">
        <v>124</v>
      </c>
      <c r="F132" s="247"/>
      <c r="G132" s="108"/>
      <c r="H132" s="108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0"/>
      <c r="U132" s="130"/>
      <c r="V132" s="130"/>
      <c r="W132" s="13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s="11" customFormat="1" ht="15.95" customHeight="1" x14ac:dyDescent="0.2">
      <c r="A133" s="445" t="s">
        <v>125</v>
      </c>
      <c r="B133" s="445"/>
      <c r="C133" s="178"/>
      <c r="D133" s="178"/>
      <c r="E133" s="178"/>
      <c r="F133" s="249" t="s">
        <v>126</v>
      </c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250"/>
      <c r="R133" s="250"/>
      <c r="S133" s="250"/>
      <c r="T133" s="21"/>
      <c r="U133" s="21"/>
      <c r="V133" s="21"/>
      <c r="W133" s="21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s="11" customFormat="1" ht="15.95" customHeight="1" x14ac:dyDescent="0.2">
      <c r="A134" s="352" t="s">
        <v>127</v>
      </c>
      <c r="B134" s="352"/>
      <c r="C134" s="179"/>
      <c r="D134" s="179"/>
      <c r="E134" s="179"/>
      <c r="F134" s="249" t="s">
        <v>126</v>
      </c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250"/>
      <c r="R134" s="250"/>
      <c r="S134" s="250"/>
      <c r="T134" s="10"/>
      <c r="U134" s="10"/>
      <c r="V134" s="10"/>
      <c r="W134" s="10"/>
      <c r="X134" s="39" t="str">
        <f>IF(D134&lt;E134," Abandonos es mayor que total egresos","")</f>
        <v/>
      </c>
      <c r="Y134" s="39"/>
      <c r="Z134" s="39"/>
      <c r="AA134" s="39"/>
      <c r="AB134" s="39"/>
      <c r="AC134" s="39"/>
      <c r="AD134" s="40">
        <f>IF(D134&lt;E134,1,0)</f>
        <v>0</v>
      </c>
      <c r="AE134" s="40"/>
      <c r="AF134" s="40"/>
      <c r="AG134" s="40"/>
      <c r="AH134" s="40"/>
      <c r="AI134" s="4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s="11" customFormat="1" ht="15.95" customHeight="1" x14ac:dyDescent="0.2">
      <c r="A135" s="446" t="s">
        <v>128</v>
      </c>
      <c r="B135" s="446"/>
      <c r="C135" s="180"/>
      <c r="D135" s="180"/>
      <c r="E135" s="180"/>
      <c r="F135" s="249" t="s">
        <v>126</v>
      </c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250"/>
      <c r="R135" s="250"/>
      <c r="S135" s="250"/>
      <c r="T135" s="21"/>
      <c r="U135" s="21"/>
      <c r="V135" s="21"/>
      <c r="W135" s="21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s="11" customFormat="1" ht="30" customHeight="1" x14ac:dyDescent="0.2">
      <c r="A136" s="102" t="s">
        <v>129</v>
      </c>
      <c r="B136" s="102"/>
      <c r="C136" s="102"/>
      <c r="D136" s="102"/>
      <c r="E136" s="102"/>
      <c r="F136" s="102"/>
      <c r="G136" s="102"/>
      <c r="H136" s="177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21"/>
      <c r="U136" s="21"/>
      <c r="V136" s="21"/>
      <c r="W136" s="21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s="11" customFormat="1" ht="42" x14ac:dyDescent="0.2">
      <c r="A137" s="444" t="s">
        <v>42</v>
      </c>
      <c r="B137" s="444"/>
      <c r="C137" s="281" t="s">
        <v>32</v>
      </c>
      <c r="D137" s="281" t="s">
        <v>60</v>
      </c>
      <c r="E137" s="281" t="s">
        <v>124</v>
      </c>
      <c r="F137" s="247"/>
      <c r="G137" s="108"/>
      <c r="H137" s="108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21"/>
      <c r="U137" s="21"/>
      <c r="V137" s="21"/>
      <c r="W137" s="21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s="11" customFormat="1" ht="15.95" customHeight="1" x14ac:dyDescent="0.2">
      <c r="A138" s="440" t="s">
        <v>130</v>
      </c>
      <c r="B138" s="440"/>
      <c r="C138" s="178"/>
      <c r="D138" s="178"/>
      <c r="E138" s="178"/>
      <c r="F138" s="249" t="s">
        <v>126</v>
      </c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250"/>
      <c r="R138" s="250"/>
      <c r="S138" s="25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s="11" customFormat="1" ht="15.95" customHeight="1" x14ac:dyDescent="0.2">
      <c r="A139" s="441" t="s">
        <v>131</v>
      </c>
      <c r="B139" s="441"/>
      <c r="C139" s="179"/>
      <c r="D139" s="179"/>
      <c r="E139" s="179"/>
      <c r="F139" s="249" t="s">
        <v>126</v>
      </c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250"/>
      <c r="R139" s="250"/>
      <c r="S139" s="250"/>
      <c r="V139" s="10"/>
      <c r="W139" s="10"/>
      <c r="X139" s="10"/>
      <c r="Y139" s="10"/>
      <c r="Z139" s="10"/>
      <c r="AK139" s="39"/>
      <c r="AL139" s="39"/>
      <c r="AM139" s="39"/>
      <c r="AN139" s="39"/>
    </row>
    <row r="140" spans="1:100" s="11" customFormat="1" ht="24.95" customHeight="1" x14ac:dyDescent="0.2">
      <c r="A140" s="442" t="s">
        <v>132</v>
      </c>
      <c r="B140" s="443"/>
      <c r="C140" s="179"/>
      <c r="D140" s="179"/>
      <c r="E140" s="179"/>
      <c r="F140" s="249" t="s">
        <v>126</v>
      </c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250"/>
      <c r="R140" s="250"/>
      <c r="S140" s="250"/>
      <c r="V140" s="10"/>
      <c r="W140" s="10"/>
      <c r="X140" s="10"/>
      <c r="Y140" s="10"/>
      <c r="Z140" s="10"/>
      <c r="AK140" s="39"/>
      <c r="AL140" s="39"/>
      <c r="AM140" s="39"/>
      <c r="AN140" s="39"/>
    </row>
    <row r="141" spans="1:100" s="11" customFormat="1" ht="15.95" customHeight="1" x14ac:dyDescent="0.2">
      <c r="A141" s="441" t="s">
        <v>133</v>
      </c>
      <c r="B141" s="441"/>
      <c r="C141" s="179"/>
      <c r="D141" s="179"/>
      <c r="E141" s="179"/>
      <c r="F141" s="249" t="s">
        <v>126</v>
      </c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250"/>
      <c r="R141" s="250"/>
      <c r="S141" s="250"/>
      <c r="V141" s="10"/>
      <c r="W141" s="10"/>
      <c r="X141" s="10"/>
      <c r="Y141" s="10"/>
      <c r="Z141" s="10"/>
      <c r="AK141" s="39"/>
      <c r="AL141" s="39"/>
      <c r="AM141" s="39"/>
      <c r="AN141" s="39"/>
    </row>
    <row r="142" spans="1:100" s="11" customFormat="1" ht="15.95" customHeight="1" x14ac:dyDescent="0.2">
      <c r="A142" s="441" t="s">
        <v>134</v>
      </c>
      <c r="B142" s="441"/>
      <c r="C142" s="179"/>
      <c r="D142" s="179"/>
      <c r="E142" s="179"/>
      <c r="F142" s="249" t="s">
        <v>126</v>
      </c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250"/>
      <c r="R142" s="250"/>
      <c r="S142" s="250"/>
      <c r="V142" s="10"/>
      <c r="W142" s="10"/>
      <c r="X142" s="10"/>
      <c r="Y142" s="10"/>
      <c r="Z142" s="10"/>
      <c r="AK142" s="39"/>
      <c r="AL142" s="39"/>
      <c r="AM142" s="39"/>
      <c r="AN142" s="39"/>
    </row>
    <row r="143" spans="1:100" s="11" customFormat="1" ht="15.95" customHeight="1" x14ac:dyDescent="0.2">
      <c r="A143" s="441" t="s">
        <v>135</v>
      </c>
      <c r="B143" s="441"/>
      <c r="C143" s="179"/>
      <c r="D143" s="179"/>
      <c r="E143" s="179"/>
      <c r="F143" s="249" t="s">
        <v>126</v>
      </c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250"/>
      <c r="R143" s="250"/>
      <c r="S143" s="250"/>
      <c r="V143" s="10"/>
      <c r="W143" s="10"/>
      <c r="X143" s="10"/>
      <c r="Y143" s="10"/>
      <c r="Z143" s="10"/>
      <c r="AK143" s="39"/>
      <c r="AL143" s="39"/>
      <c r="AM143" s="39"/>
      <c r="AN143" s="39"/>
    </row>
    <row r="144" spans="1:100" s="11" customFormat="1" ht="24.95" customHeight="1" x14ac:dyDescent="0.2">
      <c r="A144" s="441" t="s">
        <v>136</v>
      </c>
      <c r="B144" s="441"/>
      <c r="C144" s="179"/>
      <c r="D144" s="179"/>
      <c r="E144" s="179"/>
      <c r="F144" s="249" t="s">
        <v>126</v>
      </c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250"/>
      <c r="R144" s="250"/>
      <c r="S144" s="250"/>
      <c r="V144" s="10"/>
      <c r="W144" s="10"/>
      <c r="X144" s="10"/>
      <c r="Y144" s="10"/>
      <c r="Z144" s="10"/>
      <c r="AK144" s="39"/>
      <c r="AL144" s="39"/>
      <c r="AM144" s="39"/>
      <c r="AN144" s="39"/>
    </row>
    <row r="145" spans="1:40" s="11" customFormat="1" ht="15.95" customHeight="1" x14ac:dyDescent="0.2">
      <c r="A145" s="447" t="s">
        <v>137</v>
      </c>
      <c r="B145" s="447"/>
      <c r="C145" s="180"/>
      <c r="D145" s="180"/>
      <c r="E145" s="180"/>
      <c r="F145" s="249" t="s">
        <v>126</v>
      </c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250"/>
      <c r="R145" s="250"/>
      <c r="S145" s="250"/>
      <c r="V145" s="10"/>
      <c r="W145" s="10"/>
      <c r="X145" s="10"/>
      <c r="Y145" s="10"/>
      <c r="Z145" s="10"/>
      <c r="AK145" s="39"/>
      <c r="AL145" s="39"/>
      <c r="AM145" s="39"/>
      <c r="AN145" s="39"/>
    </row>
    <row r="146" spans="1:40" s="11" customFormat="1" ht="30" customHeight="1" x14ac:dyDescent="0.2">
      <c r="A146" s="102" t="s">
        <v>138</v>
      </c>
      <c r="B146" s="102"/>
      <c r="C146" s="102"/>
      <c r="D146" s="102"/>
      <c r="E146" s="102"/>
      <c r="F146" s="102"/>
      <c r="G146" s="102"/>
      <c r="H146" s="190"/>
      <c r="I146" s="190"/>
      <c r="J146" s="190"/>
      <c r="K146" s="190"/>
      <c r="L146" s="190"/>
      <c r="M146" s="252"/>
      <c r="N146" s="190"/>
      <c r="O146" s="190"/>
      <c r="P146" s="190"/>
      <c r="Q146" s="190"/>
      <c r="R146" s="190"/>
      <c r="S146" s="190"/>
      <c r="V146" s="10"/>
      <c r="W146" s="10"/>
      <c r="X146" s="10"/>
      <c r="Y146" s="10"/>
      <c r="Z146" s="10"/>
      <c r="AK146" s="39"/>
      <c r="AL146" s="39"/>
      <c r="AM146" s="39"/>
      <c r="AN146" s="39"/>
    </row>
    <row r="147" spans="1:40" s="11" customFormat="1" x14ac:dyDescent="0.2">
      <c r="A147" s="369" t="s">
        <v>42</v>
      </c>
      <c r="B147" s="370"/>
      <c r="C147" s="450" t="s">
        <v>139</v>
      </c>
      <c r="D147" s="452" t="s">
        <v>140</v>
      </c>
      <c r="E147" s="453"/>
      <c r="F147" s="453"/>
      <c r="G147" s="453"/>
      <c r="H147" s="453"/>
      <c r="I147" s="454"/>
      <c r="J147" s="455" t="s">
        <v>141</v>
      </c>
      <c r="K147" s="455"/>
      <c r="L147" s="190"/>
      <c r="M147" s="190"/>
      <c r="N147" s="252"/>
      <c r="O147" s="190"/>
      <c r="P147" s="190"/>
      <c r="Q147" s="190"/>
      <c r="R147" s="190"/>
      <c r="S147" s="190"/>
      <c r="V147" s="10"/>
      <c r="W147" s="10"/>
      <c r="X147" s="10"/>
      <c r="Y147" s="10"/>
      <c r="Z147" s="10"/>
      <c r="AK147" s="39"/>
      <c r="AL147" s="39"/>
      <c r="AM147" s="39"/>
      <c r="AN147" s="39"/>
    </row>
    <row r="148" spans="1:40" s="11" customFormat="1" x14ac:dyDescent="0.2">
      <c r="A148" s="448"/>
      <c r="B148" s="449"/>
      <c r="C148" s="451"/>
      <c r="D148" s="289" t="s">
        <v>142</v>
      </c>
      <c r="E148" s="256" t="s">
        <v>143</v>
      </c>
      <c r="F148" s="289" t="s">
        <v>43</v>
      </c>
      <c r="G148" s="289" t="s">
        <v>144</v>
      </c>
      <c r="H148" s="289" t="s">
        <v>145</v>
      </c>
      <c r="I148" s="289" t="s">
        <v>146</v>
      </c>
      <c r="J148" s="289" t="s">
        <v>147</v>
      </c>
      <c r="K148" s="289" t="s">
        <v>49</v>
      </c>
      <c r="L148" s="190"/>
      <c r="M148" s="190"/>
      <c r="N148" s="252"/>
      <c r="O148" s="190"/>
      <c r="P148" s="190"/>
      <c r="Q148" s="190"/>
      <c r="R148" s="190"/>
      <c r="S148" s="190"/>
      <c r="V148" s="10"/>
      <c r="W148" s="10"/>
      <c r="X148" s="10"/>
      <c r="Y148" s="10"/>
      <c r="Z148" s="10"/>
      <c r="AK148" s="39"/>
      <c r="AL148" s="39"/>
      <c r="AM148" s="39"/>
      <c r="AN148" s="39"/>
    </row>
    <row r="149" spans="1:40" s="11" customFormat="1" ht="15.95" customHeight="1" x14ac:dyDescent="0.2">
      <c r="A149" s="445" t="s">
        <v>32</v>
      </c>
      <c r="B149" s="445"/>
      <c r="C149" s="220">
        <f>SUM(D149:I149)</f>
        <v>0</v>
      </c>
      <c r="D149" s="178"/>
      <c r="E149" s="178"/>
      <c r="F149" s="178"/>
      <c r="G149" s="178"/>
      <c r="H149" s="178"/>
      <c r="I149" s="178"/>
      <c r="J149" s="178"/>
      <c r="K149" s="178"/>
      <c r="L149" s="32" t="str">
        <f>$W149&amp;" "&amp;$X149&amp;""&amp;$Y149</f>
        <v xml:space="preserve"> </v>
      </c>
      <c r="M149" s="257"/>
      <c r="N149" s="257"/>
      <c r="O149" s="257"/>
      <c r="P149" s="258"/>
      <c r="Q149" s="258"/>
      <c r="R149" s="258"/>
      <c r="S149" s="258"/>
      <c r="T149" s="258"/>
      <c r="U149" s="258"/>
      <c r="V149" s="258"/>
      <c r="W149" s="258"/>
      <c r="X149" s="258"/>
      <c r="Y149" s="39" t="str">
        <f>IF($C149&lt;&gt;($J149+$K149)," El Ingreso según sexo no puede ser diferente que el Total.","")</f>
        <v/>
      </c>
      <c r="Z149" s="10"/>
      <c r="AA149" s="10"/>
      <c r="AB149" s="10"/>
      <c r="AC149" s="40">
        <f>IF($C149&lt;&gt;($J149+$K149),1,0)</f>
        <v>0</v>
      </c>
      <c r="AK149" s="39"/>
      <c r="AL149" s="39"/>
      <c r="AM149" s="39"/>
      <c r="AN149" s="39"/>
    </row>
    <row r="150" spans="1:40" s="11" customFormat="1" ht="15.95" customHeight="1" x14ac:dyDescent="0.2">
      <c r="A150" s="352" t="s">
        <v>40</v>
      </c>
      <c r="B150" s="352"/>
      <c r="C150" s="212">
        <f>SUM(D150:I150)</f>
        <v>0</v>
      </c>
      <c r="D150" s="179"/>
      <c r="E150" s="179"/>
      <c r="F150" s="179"/>
      <c r="G150" s="179"/>
      <c r="H150" s="179"/>
      <c r="I150" s="179"/>
      <c r="J150" s="179"/>
      <c r="K150" s="179"/>
      <c r="L150" s="32" t="str">
        <f>$W150&amp;" "&amp;$X150&amp;""&amp;$Y150</f>
        <v xml:space="preserve"> </v>
      </c>
      <c r="M150" s="257"/>
      <c r="N150" s="257"/>
      <c r="O150" s="257"/>
      <c r="P150" s="258"/>
      <c r="Q150" s="258"/>
      <c r="R150" s="258"/>
      <c r="S150" s="258"/>
      <c r="T150" s="258"/>
      <c r="U150" s="258"/>
      <c r="V150" s="258"/>
      <c r="W150" s="258"/>
      <c r="X150" s="258"/>
      <c r="Y150" s="39" t="str">
        <f>IF($C150&lt;&gt;($J150+$K150)," El Ingreso según sexo no puede ser diferente que el Total.","")</f>
        <v/>
      </c>
      <c r="Z150" s="10"/>
      <c r="AA150" s="10"/>
      <c r="AB150" s="10"/>
      <c r="AC150" s="40">
        <f>IF($C150&lt;&gt;($J150+$K150),1,0)</f>
        <v>0</v>
      </c>
      <c r="AK150" s="39"/>
      <c r="AL150" s="39"/>
      <c r="AM150" s="39"/>
      <c r="AN150" s="39"/>
    </row>
    <row r="151" spans="1:40" s="11" customFormat="1" ht="15.95" customHeight="1" x14ac:dyDescent="0.2">
      <c r="A151" s="446" t="s">
        <v>122</v>
      </c>
      <c r="B151" s="446"/>
      <c r="C151" s="259">
        <f>SUM(D151:I151)</f>
        <v>0</v>
      </c>
      <c r="D151" s="180"/>
      <c r="E151" s="180"/>
      <c r="F151" s="180"/>
      <c r="G151" s="180"/>
      <c r="H151" s="180"/>
      <c r="I151" s="180"/>
      <c r="J151" s="180"/>
      <c r="K151" s="180"/>
      <c r="L151" s="32" t="str">
        <f>$W151&amp;" "&amp;$X151&amp;""&amp;$Y151</f>
        <v xml:space="preserve"> </v>
      </c>
      <c r="M151" s="257"/>
      <c r="N151" s="257"/>
      <c r="O151" s="257"/>
      <c r="P151" s="258"/>
      <c r="Q151" s="258"/>
      <c r="R151" s="258"/>
      <c r="S151" s="258"/>
      <c r="T151" s="258"/>
      <c r="U151" s="258"/>
      <c r="V151" s="258"/>
      <c r="W151" s="258"/>
      <c r="X151" s="258"/>
      <c r="Y151" s="39" t="str">
        <f>IF($C151&lt;&gt;($J151+$K151)," El Ingreso según sexo no puede ser diferente que el Total.","")</f>
        <v/>
      </c>
      <c r="Z151" s="10"/>
      <c r="AA151" s="10"/>
      <c r="AB151" s="10"/>
      <c r="AC151" s="40">
        <f>IF($C151&lt;&gt;($J151+$K151),1,0)</f>
        <v>0</v>
      </c>
      <c r="AK151" s="39"/>
      <c r="AL151" s="39"/>
      <c r="AM151" s="39"/>
      <c r="AN151" s="39"/>
    </row>
    <row r="152" spans="1:40" s="11" customFormat="1" x14ac:dyDescent="0.2">
      <c r="A152" s="260"/>
      <c r="M152" s="4"/>
      <c r="V152" s="10"/>
      <c r="W152" s="10"/>
      <c r="X152" s="10"/>
      <c r="Y152" s="10"/>
      <c r="Z152" s="10"/>
      <c r="AK152" s="39"/>
      <c r="AL152" s="39"/>
      <c r="AM152" s="39"/>
      <c r="AN152" s="39"/>
    </row>
    <row r="153" spans="1:40" s="11" customFormat="1" x14ac:dyDescent="0.2">
      <c r="A153" s="260"/>
      <c r="M153" s="4"/>
      <c r="V153" s="10"/>
      <c r="W153" s="10"/>
      <c r="X153" s="10"/>
      <c r="Y153" s="10"/>
      <c r="Z153" s="10"/>
      <c r="AK153" s="39"/>
      <c r="AL153" s="39"/>
      <c r="AM153" s="39"/>
      <c r="AN153" s="39"/>
    </row>
    <row r="154" spans="1:40" s="11" customFormat="1" x14ac:dyDescent="0.2">
      <c r="A154" s="260"/>
      <c r="M154" s="4"/>
      <c r="V154" s="10"/>
      <c r="W154" s="10"/>
      <c r="X154" s="10"/>
      <c r="Y154" s="10"/>
      <c r="Z154" s="10"/>
      <c r="AK154" s="39"/>
      <c r="AL154" s="39"/>
      <c r="AM154" s="39"/>
      <c r="AN154" s="39"/>
    </row>
    <row r="155" spans="1:40" s="11" customFormat="1" x14ac:dyDescent="0.2">
      <c r="A155" s="260"/>
      <c r="M155" s="4"/>
      <c r="V155" s="10"/>
      <c r="W155" s="10"/>
      <c r="X155" s="10"/>
      <c r="Y155" s="10"/>
      <c r="Z155" s="10"/>
      <c r="AK155" s="39"/>
      <c r="AL155" s="39"/>
      <c r="AM155" s="39"/>
      <c r="AN155" s="39"/>
    </row>
    <row r="156" spans="1:40" s="11" customFormat="1" x14ac:dyDescent="0.2">
      <c r="A156" s="260"/>
      <c r="M156" s="4"/>
      <c r="V156" s="10"/>
      <c r="W156" s="10"/>
      <c r="X156" s="10"/>
      <c r="Y156" s="10"/>
      <c r="Z156" s="10"/>
      <c r="AK156" s="39"/>
      <c r="AL156" s="39"/>
      <c r="AM156" s="39"/>
      <c r="AN156" s="39"/>
    </row>
    <row r="157" spans="1:40" s="11" customFormat="1" x14ac:dyDescent="0.2">
      <c r="A157" s="260"/>
      <c r="M157" s="4"/>
      <c r="V157" s="10"/>
      <c r="W157" s="10"/>
      <c r="X157" s="10"/>
      <c r="Y157" s="10"/>
      <c r="Z157" s="10"/>
      <c r="AK157" s="39"/>
      <c r="AL157" s="39"/>
      <c r="AM157" s="39"/>
      <c r="AN157" s="39"/>
    </row>
    <row r="158" spans="1:40" s="11" customFormat="1" x14ac:dyDescent="0.2">
      <c r="A158" s="260"/>
      <c r="M158" s="4"/>
      <c r="V158" s="10"/>
      <c r="W158" s="10"/>
      <c r="X158" s="10"/>
      <c r="Y158" s="10"/>
      <c r="Z158" s="10"/>
      <c r="AK158" s="39"/>
      <c r="AL158" s="39"/>
      <c r="AM158" s="39"/>
      <c r="AN158" s="39"/>
    </row>
    <row r="159" spans="1:40" s="11" customFormat="1" x14ac:dyDescent="0.2">
      <c r="A159" s="260"/>
      <c r="M159" s="4"/>
      <c r="V159" s="10"/>
      <c r="W159" s="10"/>
      <c r="X159" s="10"/>
      <c r="Y159" s="10"/>
      <c r="Z159" s="10"/>
      <c r="AK159" s="39"/>
      <c r="AL159" s="39"/>
      <c r="AM159" s="39"/>
      <c r="AN159" s="39"/>
    </row>
    <row r="160" spans="1:40" s="11" customFormat="1" x14ac:dyDescent="0.2">
      <c r="A160" s="260"/>
      <c r="M160" s="4"/>
      <c r="V160" s="10"/>
      <c r="W160" s="10"/>
      <c r="X160" s="10"/>
      <c r="Y160" s="10"/>
      <c r="Z160" s="10"/>
      <c r="AK160" s="39"/>
      <c r="AL160" s="39"/>
      <c r="AM160" s="39"/>
      <c r="AN160" s="39"/>
    </row>
    <row r="161" spans="1:40" s="11" customFormat="1" x14ac:dyDescent="0.2">
      <c r="A161" s="260"/>
      <c r="M161" s="4"/>
      <c r="V161" s="10"/>
      <c r="W161" s="10"/>
      <c r="X161" s="10"/>
      <c r="Y161" s="10"/>
      <c r="Z161" s="10"/>
      <c r="AK161" s="39"/>
      <c r="AL161" s="39"/>
      <c r="AM161" s="39"/>
      <c r="AN161" s="39"/>
    </row>
    <row r="162" spans="1:40" s="11" customFormat="1" x14ac:dyDescent="0.2">
      <c r="A162" s="260"/>
      <c r="M162" s="4"/>
      <c r="V162" s="10"/>
      <c r="W162" s="10"/>
      <c r="X162" s="10"/>
      <c r="Y162" s="10"/>
      <c r="Z162" s="10"/>
      <c r="AK162" s="39"/>
      <c r="AL162" s="39"/>
      <c r="AM162" s="39"/>
      <c r="AN162" s="39"/>
    </row>
    <row r="163" spans="1:40" s="11" customFormat="1" x14ac:dyDescent="0.2">
      <c r="A163" s="260"/>
      <c r="M163" s="4"/>
      <c r="V163" s="10"/>
      <c r="W163" s="10"/>
      <c r="X163" s="10"/>
      <c r="Y163" s="10"/>
      <c r="Z163" s="10"/>
      <c r="AK163" s="39"/>
      <c r="AL163" s="39"/>
      <c r="AM163" s="39"/>
      <c r="AN163" s="39"/>
    </row>
    <row r="164" spans="1:40" s="11" customFormat="1" x14ac:dyDescent="0.2">
      <c r="A164" s="260"/>
      <c r="M164" s="4"/>
      <c r="V164" s="10"/>
      <c r="W164" s="10"/>
      <c r="X164" s="10"/>
      <c r="Y164" s="10"/>
      <c r="Z164" s="10"/>
      <c r="AK164" s="39"/>
      <c r="AL164" s="39"/>
      <c r="AM164" s="39"/>
      <c r="AN164" s="39"/>
    </row>
    <row r="165" spans="1:40" s="11" customFormat="1" x14ac:dyDescent="0.2">
      <c r="A165" s="260"/>
      <c r="M165" s="4"/>
      <c r="V165" s="10"/>
      <c r="W165" s="10"/>
      <c r="X165" s="10"/>
      <c r="Y165" s="10"/>
      <c r="Z165" s="10"/>
      <c r="AK165" s="39"/>
      <c r="AL165" s="39"/>
      <c r="AM165" s="39"/>
      <c r="AN165" s="39"/>
    </row>
    <row r="166" spans="1:40" s="11" customFormat="1" x14ac:dyDescent="0.2">
      <c r="A166" s="260"/>
      <c r="M166" s="4"/>
      <c r="V166" s="10"/>
      <c r="W166" s="10"/>
      <c r="X166" s="10"/>
      <c r="Y166" s="10"/>
      <c r="Z166" s="10"/>
      <c r="AK166" s="39"/>
      <c r="AL166" s="39"/>
      <c r="AM166" s="39"/>
      <c r="AN166" s="39"/>
    </row>
    <row r="167" spans="1:40" s="11" customFormat="1" x14ac:dyDescent="0.2">
      <c r="A167" s="260"/>
      <c r="M167" s="4"/>
      <c r="V167" s="10"/>
      <c r="W167" s="10"/>
      <c r="X167" s="10"/>
      <c r="Y167" s="10"/>
      <c r="Z167" s="10"/>
      <c r="AK167" s="39"/>
      <c r="AL167" s="39"/>
      <c r="AM167" s="39"/>
      <c r="AN167" s="39"/>
    </row>
    <row r="168" spans="1:40" s="11" customFormat="1" x14ac:dyDescent="0.2">
      <c r="A168" s="260"/>
      <c r="M168" s="4"/>
      <c r="V168" s="10"/>
      <c r="W168" s="10"/>
      <c r="X168" s="10"/>
      <c r="Y168" s="10"/>
      <c r="Z168" s="10"/>
      <c r="AK168" s="39"/>
      <c r="AL168" s="39"/>
      <c r="AM168" s="39"/>
      <c r="AN168" s="39"/>
    </row>
    <row r="169" spans="1:40" s="11" customFormat="1" x14ac:dyDescent="0.2">
      <c r="A169" s="260"/>
      <c r="M169" s="4"/>
      <c r="V169" s="10"/>
      <c r="W169" s="10"/>
      <c r="X169" s="10"/>
      <c r="Y169" s="10"/>
      <c r="Z169" s="10"/>
      <c r="AK169" s="39"/>
      <c r="AL169" s="39"/>
      <c r="AM169" s="39"/>
      <c r="AN169" s="39"/>
    </row>
    <row r="170" spans="1:40" s="11" customFormat="1" x14ac:dyDescent="0.2">
      <c r="A170" s="260"/>
      <c r="M170" s="4"/>
      <c r="V170" s="10"/>
      <c r="W170" s="10"/>
      <c r="X170" s="10"/>
      <c r="Y170" s="10"/>
      <c r="Z170" s="10"/>
      <c r="AK170" s="39"/>
      <c r="AL170" s="39"/>
      <c r="AM170" s="39"/>
      <c r="AN170" s="39"/>
    </row>
    <row r="171" spans="1:40" s="11" customFormat="1" x14ac:dyDescent="0.2">
      <c r="A171" s="260"/>
      <c r="M171" s="4"/>
      <c r="V171" s="10"/>
      <c r="W171" s="10"/>
      <c r="X171" s="10"/>
      <c r="Y171" s="10"/>
      <c r="Z171" s="10"/>
      <c r="AK171" s="39"/>
      <c r="AL171" s="39"/>
      <c r="AM171" s="39"/>
      <c r="AN171" s="39"/>
    </row>
    <row r="172" spans="1:40" s="11" customFormat="1" x14ac:dyDescent="0.2">
      <c r="A172" s="260"/>
      <c r="M172" s="4"/>
      <c r="V172" s="10"/>
      <c r="W172" s="10"/>
      <c r="X172" s="10"/>
      <c r="Y172" s="10"/>
      <c r="Z172" s="10"/>
      <c r="AK172" s="39"/>
      <c r="AL172" s="39"/>
      <c r="AM172" s="39"/>
      <c r="AN172" s="39"/>
    </row>
    <row r="173" spans="1:40" s="11" customFormat="1" x14ac:dyDescent="0.2">
      <c r="A173" s="260"/>
      <c r="M173" s="4"/>
      <c r="V173" s="10"/>
      <c r="W173" s="10"/>
      <c r="X173" s="10"/>
      <c r="Y173" s="10"/>
      <c r="Z173" s="10"/>
      <c r="AK173" s="39"/>
      <c r="AL173" s="39"/>
      <c r="AM173" s="39"/>
      <c r="AN173" s="39"/>
    </row>
    <row r="174" spans="1:40" s="11" customFormat="1" x14ac:dyDescent="0.2">
      <c r="A174" s="260"/>
      <c r="M174" s="4"/>
      <c r="V174" s="10"/>
      <c r="W174" s="10"/>
      <c r="X174" s="10"/>
      <c r="Y174" s="10"/>
      <c r="Z174" s="10"/>
      <c r="AK174" s="39"/>
      <c r="AL174" s="39"/>
      <c r="AM174" s="39"/>
      <c r="AN174" s="39"/>
    </row>
    <row r="175" spans="1:40" s="11" customFormat="1" x14ac:dyDescent="0.2">
      <c r="A175" s="260"/>
      <c r="M175" s="4"/>
      <c r="V175" s="10"/>
      <c r="W175" s="10"/>
      <c r="X175" s="10"/>
      <c r="Y175" s="10"/>
      <c r="Z175" s="10"/>
      <c r="AK175" s="39"/>
      <c r="AL175" s="39"/>
      <c r="AM175" s="39"/>
      <c r="AN175" s="39"/>
    </row>
    <row r="176" spans="1:40" s="11" customFormat="1" x14ac:dyDescent="0.2">
      <c r="A176" s="260"/>
      <c r="M176" s="4"/>
      <c r="V176" s="10"/>
      <c r="W176" s="10"/>
      <c r="X176" s="10"/>
      <c r="Y176" s="10"/>
      <c r="Z176" s="10"/>
      <c r="AK176" s="39"/>
      <c r="AL176" s="39"/>
      <c r="AM176" s="39"/>
      <c r="AN176" s="39"/>
    </row>
    <row r="177" spans="1:40" s="11" customFormat="1" x14ac:dyDescent="0.2">
      <c r="A177" s="260"/>
      <c r="M177" s="4"/>
      <c r="V177" s="10"/>
      <c r="W177" s="10"/>
      <c r="X177" s="10"/>
      <c r="Y177" s="10"/>
      <c r="Z177" s="10"/>
      <c r="AK177" s="39"/>
      <c r="AL177" s="39"/>
      <c r="AM177" s="39"/>
      <c r="AN177" s="39"/>
    </row>
    <row r="178" spans="1:40" s="11" customFormat="1" x14ac:dyDescent="0.2">
      <c r="A178" s="260"/>
      <c r="M178" s="4"/>
      <c r="V178" s="10"/>
      <c r="W178" s="10"/>
      <c r="X178" s="10"/>
      <c r="Y178" s="10"/>
      <c r="Z178" s="10"/>
      <c r="AK178" s="39"/>
      <c r="AL178" s="39"/>
      <c r="AM178" s="39"/>
      <c r="AN178" s="39"/>
    </row>
    <row r="179" spans="1:40" s="11" customFormat="1" x14ac:dyDescent="0.2">
      <c r="A179" s="260"/>
      <c r="M179" s="4"/>
      <c r="V179" s="10"/>
      <c r="W179" s="10"/>
      <c r="X179" s="10"/>
      <c r="Y179" s="10"/>
      <c r="Z179" s="10"/>
      <c r="AK179" s="39"/>
      <c r="AL179" s="39"/>
      <c r="AM179" s="39"/>
      <c r="AN179" s="39"/>
    </row>
    <row r="180" spans="1:40" s="11" customFormat="1" x14ac:dyDescent="0.2">
      <c r="A180" s="260"/>
      <c r="M180" s="4"/>
      <c r="V180" s="10"/>
      <c r="W180" s="10"/>
      <c r="X180" s="10"/>
      <c r="Y180" s="10"/>
      <c r="Z180" s="10"/>
      <c r="AK180" s="39"/>
      <c r="AL180" s="39"/>
      <c r="AM180" s="39"/>
      <c r="AN180" s="39"/>
    </row>
    <row r="181" spans="1:40" s="11" customFormat="1" x14ac:dyDescent="0.2">
      <c r="A181" s="260"/>
      <c r="M181" s="4"/>
      <c r="V181" s="10"/>
      <c r="W181" s="10"/>
      <c r="X181" s="10"/>
      <c r="Y181" s="10"/>
      <c r="Z181" s="10"/>
      <c r="AK181" s="39"/>
      <c r="AL181" s="39"/>
      <c r="AM181" s="39"/>
      <c r="AN181" s="39"/>
    </row>
    <row r="182" spans="1:40" s="11" customFormat="1" x14ac:dyDescent="0.2">
      <c r="A182" s="260"/>
      <c r="M182" s="4"/>
      <c r="V182" s="10"/>
      <c r="W182" s="10"/>
      <c r="X182" s="10"/>
      <c r="Y182" s="10"/>
      <c r="Z182" s="10"/>
      <c r="AK182" s="39"/>
      <c r="AL182" s="39"/>
      <c r="AM182" s="39"/>
      <c r="AN182" s="39"/>
    </row>
    <row r="183" spans="1:40" s="11" customFormat="1" x14ac:dyDescent="0.2">
      <c r="A183" s="260"/>
      <c r="M183" s="4"/>
      <c r="V183" s="10"/>
      <c r="W183" s="10"/>
      <c r="X183" s="10"/>
      <c r="Y183" s="10"/>
      <c r="Z183" s="10"/>
      <c r="AK183" s="39"/>
      <c r="AL183" s="39"/>
      <c r="AM183" s="39"/>
      <c r="AN183" s="39"/>
    </row>
    <row r="184" spans="1:40" s="11" customFormat="1" x14ac:dyDescent="0.2">
      <c r="A184" s="260"/>
      <c r="M184" s="4"/>
      <c r="V184" s="10"/>
      <c r="W184" s="10"/>
      <c r="X184" s="10"/>
      <c r="Y184" s="10"/>
      <c r="Z184" s="10"/>
      <c r="AK184" s="39"/>
      <c r="AL184" s="39"/>
      <c r="AM184" s="39"/>
      <c r="AN184" s="39"/>
    </row>
    <row r="185" spans="1:40" s="11" customFormat="1" x14ac:dyDescent="0.2">
      <c r="A185" s="260"/>
      <c r="M185" s="4"/>
      <c r="V185" s="10"/>
      <c r="W185" s="10"/>
      <c r="X185" s="10"/>
      <c r="Y185" s="10"/>
      <c r="Z185" s="10"/>
      <c r="AK185" s="39"/>
      <c r="AL185" s="39"/>
      <c r="AM185" s="39"/>
      <c r="AN185" s="39"/>
    </row>
    <row r="186" spans="1:40" s="11" customFormat="1" x14ac:dyDescent="0.2">
      <c r="A186" s="260"/>
      <c r="M186" s="4"/>
      <c r="V186" s="10"/>
      <c r="W186" s="10"/>
      <c r="X186" s="10"/>
      <c r="Y186" s="10"/>
      <c r="Z186" s="10"/>
      <c r="AK186" s="39"/>
      <c r="AL186" s="39"/>
      <c r="AM186" s="39"/>
      <c r="AN186" s="39"/>
    </row>
    <row r="187" spans="1:40" s="11" customFormat="1" x14ac:dyDescent="0.2">
      <c r="A187" s="260"/>
      <c r="M187" s="4"/>
      <c r="V187" s="10"/>
      <c r="W187" s="10"/>
      <c r="X187" s="10"/>
      <c r="Y187" s="10"/>
      <c r="Z187" s="10"/>
      <c r="AK187" s="39"/>
      <c r="AL187" s="39"/>
      <c r="AM187" s="39"/>
      <c r="AN187" s="39"/>
    </row>
    <row r="188" spans="1:40" s="11" customFormat="1" x14ac:dyDescent="0.2">
      <c r="A188" s="260"/>
      <c r="M188" s="4"/>
      <c r="V188" s="10"/>
      <c r="W188" s="10"/>
      <c r="X188" s="10"/>
      <c r="Y188" s="10"/>
      <c r="Z188" s="10"/>
      <c r="AK188" s="39"/>
      <c r="AL188" s="39"/>
      <c r="AM188" s="39"/>
      <c r="AN188" s="39"/>
    </row>
    <row r="189" spans="1:40" s="11" customFormat="1" x14ac:dyDescent="0.2">
      <c r="A189" s="260"/>
      <c r="M189" s="4"/>
      <c r="V189" s="10"/>
      <c r="W189" s="10"/>
      <c r="X189" s="10"/>
      <c r="Y189" s="10"/>
      <c r="Z189" s="10"/>
      <c r="AK189" s="39"/>
      <c r="AL189" s="39"/>
      <c r="AM189" s="39"/>
      <c r="AN189" s="39"/>
    </row>
    <row r="190" spans="1:40" s="11" customFormat="1" x14ac:dyDescent="0.2">
      <c r="A190" s="260"/>
      <c r="M190" s="4"/>
      <c r="V190" s="10"/>
      <c r="W190" s="10"/>
      <c r="X190" s="10"/>
      <c r="Y190" s="10"/>
      <c r="Z190" s="10"/>
      <c r="AK190" s="39"/>
      <c r="AL190" s="39"/>
      <c r="AM190" s="39"/>
      <c r="AN190" s="39"/>
    </row>
    <row r="191" spans="1:40" s="11" customFormat="1" x14ac:dyDescent="0.2">
      <c r="A191" s="260"/>
      <c r="M191" s="4"/>
      <c r="V191" s="10"/>
      <c r="W191" s="10"/>
      <c r="X191" s="10"/>
      <c r="Y191" s="10"/>
      <c r="Z191" s="10"/>
      <c r="AK191" s="39"/>
      <c r="AL191" s="39"/>
      <c r="AM191" s="39"/>
      <c r="AN191" s="39"/>
    </row>
    <row r="192" spans="1:40" s="11" customFormat="1" x14ac:dyDescent="0.2">
      <c r="A192" s="260"/>
      <c r="M192" s="4"/>
      <c r="V192" s="10"/>
      <c r="W192" s="10"/>
      <c r="X192" s="10"/>
      <c r="Y192" s="10"/>
      <c r="Z192" s="10"/>
      <c r="AK192" s="39"/>
      <c r="AL192" s="39"/>
      <c r="AM192" s="39"/>
      <c r="AN192" s="39"/>
    </row>
    <row r="193" spans="1:40" s="11" customFormat="1" x14ac:dyDescent="0.2">
      <c r="A193" s="260"/>
      <c r="M193" s="4"/>
      <c r="V193" s="10"/>
      <c r="W193" s="10"/>
      <c r="X193" s="10"/>
      <c r="Y193" s="10"/>
      <c r="Z193" s="10"/>
      <c r="AK193" s="39"/>
      <c r="AL193" s="39"/>
      <c r="AM193" s="39"/>
      <c r="AN193" s="39"/>
    </row>
    <row r="194" spans="1:40" s="11" customFormat="1" x14ac:dyDescent="0.2">
      <c r="A194" s="260"/>
      <c r="M194" s="4"/>
      <c r="V194" s="10"/>
      <c r="W194" s="10"/>
      <c r="X194" s="10"/>
      <c r="Y194" s="10"/>
      <c r="Z194" s="10"/>
      <c r="AK194" s="39"/>
      <c r="AL194" s="39"/>
      <c r="AM194" s="39"/>
      <c r="AN194" s="39"/>
    </row>
    <row r="195" spans="1:40" s="11" customFormat="1" x14ac:dyDescent="0.2">
      <c r="A195" s="260"/>
      <c r="M195" s="4"/>
      <c r="V195" s="10"/>
      <c r="W195" s="10"/>
      <c r="X195" s="10"/>
      <c r="Y195" s="10"/>
      <c r="Z195" s="10"/>
      <c r="AK195" s="39"/>
      <c r="AL195" s="39"/>
      <c r="AM195" s="39"/>
      <c r="AN195" s="39"/>
    </row>
    <row r="196" spans="1:40" s="11" customFormat="1" x14ac:dyDescent="0.2">
      <c r="A196" s="260"/>
      <c r="M196" s="4"/>
      <c r="V196" s="10"/>
      <c r="W196" s="10"/>
      <c r="X196" s="10"/>
      <c r="Y196" s="10"/>
      <c r="Z196" s="10"/>
      <c r="AK196" s="39"/>
      <c r="AL196" s="39"/>
      <c r="AM196" s="39"/>
      <c r="AN196" s="39"/>
    </row>
    <row r="197" spans="1:40" s="11" customFormat="1" x14ac:dyDescent="0.2">
      <c r="A197" s="260"/>
      <c r="M197" s="4"/>
      <c r="V197" s="10"/>
      <c r="W197" s="10"/>
      <c r="X197" s="10"/>
      <c r="Y197" s="10"/>
      <c r="Z197" s="10"/>
      <c r="AK197" s="39"/>
      <c r="AL197" s="39"/>
      <c r="AM197" s="39"/>
      <c r="AN197" s="39"/>
    </row>
    <row r="198" spans="1:40" s="11" customFormat="1" x14ac:dyDescent="0.2">
      <c r="A198" s="260"/>
      <c r="M198" s="4"/>
      <c r="V198" s="10"/>
      <c r="W198" s="10"/>
      <c r="X198" s="10"/>
      <c r="Y198" s="10"/>
      <c r="Z198" s="10"/>
      <c r="AK198" s="39"/>
      <c r="AL198" s="39"/>
      <c r="AM198" s="39"/>
      <c r="AN198" s="39"/>
    </row>
    <row r="199" spans="1:40" s="11" customFormat="1" x14ac:dyDescent="0.2">
      <c r="A199" s="260"/>
      <c r="M199" s="4"/>
      <c r="V199" s="10"/>
      <c r="W199" s="10"/>
      <c r="X199" s="10"/>
      <c r="Y199" s="10"/>
      <c r="Z199" s="10"/>
      <c r="AK199" s="39"/>
      <c r="AL199" s="39"/>
      <c r="AM199" s="39"/>
      <c r="AN199" s="39"/>
    </row>
    <row r="200" spans="1:40" s="11" customFormat="1" x14ac:dyDescent="0.2">
      <c r="A200" s="260"/>
      <c r="M200" s="4"/>
      <c r="V200" s="10"/>
      <c r="W200" s="10"/>
      <c r="X200" s="10"/>
      <c r="Y200" s="10"/>
      <c r="Z200" s="10"/>
      <c r="AK200" s="39"/>
      <c r="AL200" s="39"/>
      <c r="AM200" s="39"/>
      <c r="AN200" s="39"/>
    </row>
    <row r="201" spans="1:40" s="11" customFormat="1" x14ac:dyDescent="0.2">
      <c r="A201" s="260"/>
      <c r="M201" s="4"/>
      <c r="V201" s="10"/>
      <c r="W201" s="10"/>
      <c r="X201" s="10"/>
      <c r="Y201" s="10"/>
      <c r="Z201" s="10"/>
      <c r="AK201" s="39"/>
      <c r="AL201" s="39"/>
      <c r="AM201" s="39"/>
      <c r="AN201" s="39"/>
    </row>
    <row r="202" spans="1:40" s="11" customFormat="1" x14ac:dyDescent="0.2">
      <c r="A202" s="260"/>
      <c r="M202" s="4"/>
      <c r="V202" s="10"/>
      <c r="W202" s="10"/>
      <c r="X202" s="10"/>
      <c r="Y202" s="10"/>
      <c r="Z202" s="10"/>
      <c r="AK202" s="39"/>
      <c r="AL202" s="39"/>
      <c r="AM202" s="39"/>
      <c r="AN202" s="39"/>
    </row>
    <row r="203" spans="1:40" s="11" customFormat="1" x14ac:dyDescent="0.2">
      <c r="A203" s="261">
        <f>SUM(A10:U134)</f>
        <v>317</v>
      </c>
      <c r="M203" s="4"/>
      <c r="V203" s="10"/>
      <c r="W203" s="10"/>
      <c r="X203" s="10"/>
      <c r="Y203" s="10"/>
      <c r="Z203" s="10"/>
      <c r="AK203" s="39"/>
      <c r="AL203" s="39"/>
      <c r="AM203" s="39"/>
      <c r="AN203" s="39"/>
    </row>
    <row r="204" spans="1:40" s="40" customFormat="1" x14ac:dyDescent="0.2">
      <c r="A204" s="262"/>
      <c r="M204" s="263"/>
      <c r="AD204" s="264">
        <f>SUM(AD1:AI203)</f>
        <v>0</v>
      </c>
    </row>
    <row r="205" spans="1:40" s="11" customFormat="1" x14ac:dyDescent="0.2">
      <c r="A205" s="260"/>
      <c r="M205" s="4"/>
      <c r="V205" s="10"/>
      <c r="W205" s="10"/>
      <c r="X205" s="10"/>
      <c r="Y205" s="10"/>
      <c r="Z205" s="10"/>
      <c r="AK205" s="39"/>
      <c r="AL205" s="39"/>
      <c r="AM205" s="39"/>
      <c r="AN205" s="39"/>
    </row>
    <row r="206" spans="1:40" s="11" customFormat="1" x14ac:dyDescent="0.2">
      <c r="A206" s="260"/>
      <c r="M206" s="4"/>
      <c r="V206" s="10"/>
      <c r="W206" s="10"/>
      <c r="X206" s="10"/>
      <c r="Y206" s="10"/>
      <c r="Z206" s="10"/>
      <c r="AK206" s="39"/>
      <c r="AL206" s="39"/>
      <c r="AM206" s="39"/>
      <c r="AN206" s="39"/>
    </row>
    <row r="207" spans="1:40" s="11" customFormat="1" x14ac:dyDescent="0.2">
      <c r="A207" s="260"/>
      <c r="M207" s="4"/>
      <c r="V207" s="10"/>
      <c r="W207" s="10"/>
      <c r="X207" s="10"/>
      <c r="Y207" s="10"/>
      <c r="Z207" s="10"/>
      <c r="AK207" s="39"/>
      <c r="AL207" s="39"/>
      <c r="AM207" s="39"/>
      <c r="AN207" s="39"/>
    </row>
    <row r="208" spans="1:40" s="11" customFormat="1" x14ac:dyDescent="0.2">
      <c r="A208" s="260"/>
      <c r="M208" s="4"/>
      <c r="V208" s="10"/>
      <c r="W208" s="10"/>
      <c r="X208" s="10"/>
      <c r="Y208" s="10"/>
      <c r="Z208" s="10"/>
      <c r="AK208" s="39"/>
      <c r="AL208" s="39"/>
      <c r="AM208" s="39"/>
      <c r="AN208" s="39"/>
    </row>
    <row r="209" spans="1:40" s="11" customFormat="1" x14ac:dyDescent="0.2">
      <c r="A209" s="260"/>
      <c r="M209" s="4"/>
      <c r="V209" s="10"/>
      <c r="W209" s="10"/>
      <c r="X209" s="10"/>
      <c r="Y209" s="10"/>
      <c r="Z209" s="10"/>
      <c r="AK209" s="39"/>
      <c r="AL209" s="39"/>
      <c r="AM209" s="39"/>
      <c r="AN209" s="39"/>
    </row>
    <row r="210" spans="1:40" s="11" customFormat="1" x14ac:dyDescent="0.2">
      <c r="A210" s="260"/>
      <c r="M210" s="4"/>
      <c r="V210" s="10"/>
      <c r="W210" s="10"/>
      <c r="X210" s="10"/>
      <c r="Y210" s="10"/>
      <c r="Z210" s="10"/>
      <c r="AK210" s="39"/>
      <c r="AL210" s="39"/>
      <c r="AM210" s="39"/>
      <c r="AN210" s="39"/>
    </row>
    <row r="211" spans="1:40" s="11" customFormat="1" x14ac:dyDescent="0.2">
      <c r="A211" s="260"/>
      <c r="M211" s="4"/>
      <c r="V211" s="10"/>
      <c r="W211" s="10"/>
      <c r="X211" s="10"/>
      <c r="Y211" s="10"/>
      <c r="Z211" s="10"/>
      <c r="AK211" s="39"/>
      <c r="AL211" s="39"/>
      <c r="AM211" s="39"/>
      <c r="AN211" s="39"/>
    </row>
    <row r="212" spans="1:40" s="11" customFormat="1" x14ac:dyDescent="0.2">
      <c r="A212" s="260"/>
      <c r="M212" s="4"/>
      <c r="V212" s="10"/>
      <c r="W212" s="10"/>
      <c r="X212" s="10"/>
      <c r="Y212" s="10"/>
      <c r="Z212" s="10"/>
      <c r="AK212" s="39"/>
      <c r="AL212" s="39"/>
      <c r="AM212" s="39"/>
      <c r="AN212" s="39"/>
    </row>
    <row r="213" spans="1:40" s="11" customFormat="1" x14ac:dyDescent="0.2">
      <c r="A213" s="260"/>
      <c r="M213" s="4"/>
      <c r="V213" s="10"/>
      <c r="W213" s="10"/>
      <c r="X213" s="10"/>
      <c r="Y213" s="10"/>
      <c r="Z213" s="10"/>
      <c r="AK213" s="39"/>
      <c r="AL213" s="39"/>
      <c r="AM213" s="39"/>
      <c r="AN213" s="39"/>
    </row>
    <row r="214" spans="1:40" s="11" customFormat="1" x14ac:dyDescent="0.2">
      <c r="A214" s="260"/>
      <c r="M214" s="4"/>
      <c r="V214" s="10"/>
      <c r="W214" s="10"/>
      <c r="X214" s="10"/>
      <c r="Y214" s="10"/>
      <c r="Z214" s="10"/>
      <c r="AK214" s="39"/>
      <c r="AL214" s="39"/>
      <c r="AM214" s="39"/>
      <c r="AN214" s="39"/>
    </row>
    <row r="215" spans="1:40" s="11" customFormat="1" x14ac:dyDescent="0.2">
      <c r="A215" s="260"/>
      <c r="M215" s="4"/>
      <c r="V215" s="10"/>
      <c r="W215" s="10"/>
      <c r="X215" s="10"/>
      <c r="Y215" s="10"/>
      <c r="Z215" s="10"/>
      <c r="AK215" s="39"/>
      <c r="AL215" s="39"/>
      <c r="AM215" s="39"/>
      <c r="AN215" s="39"/>
    </row>
    <row r="216" spans="1:40" s="11" customFormat="1" x14ac:dyDescent="0.2">
      <c r="A216" s="260"/>
      <c r="M216" s="4"/>
      <c r="V216" s="10"/>
      <c r="W216" s="10"/>
      <c r="X216" s="10"/>
      <c r="Y216" s="10"/>
      <c r="Z216" s="10"/>
      <c r="AK216" s="39"/>
      <c r="AL216" s="39"/>
      <c r="AM216" s="39"/>
      <c r="AN216" s="39"/>
    </row>
  </sheetData>
  <mergeCells count="169">
    <mergeCell ref="A6:U6"/>
    <mergeCell ref="A8:B9"/>
    <mergeCell ref="C8:C9"/>
    <mergeCell ref="D8:H8"/>
    <mergeCell ref="K8:L8"/>
    <mergeCell ref="M8:M9"/>
    <mergeCell ref="K17:L17"/>
    <mergeCell ref="M17:M18"/>
    <mergeCell ref="A19:B19"/>
    <mergeCell ref="A10:B10"/>
    <mergeCell ref="A11:B11"/>
    <mergeCell ref="A12:B12"/>
    <mergeCell ref="A13:B13"/>
    <mergeCell ref="A14:B14"/>
    <mergeCell ref="A15:B15"/>
    <mergeCell ref="A21:A25"/>
    <mergeCell ref="A26:A27"/>
    <mergeCell ref="A28:B28"/>
    <mergeCell ref="A33:B33"/>
    <mergeCell ref="A34:B34"/>
    <mergeCell ref="A36:B36"/>
    <mergeCell ref="A17:B18"/>
    <mergeCell ref="C17:C18"/>
    <mergeCell ref="D17:H17"/>
    <mergeCell ref="P41:Q41"/>
    <mergeCell ref="R41:S41"/>
    <mergeCell ref="A43:B43"/>
    <mergeCell ref="A44:A46"/>
    <mergeCell ref="A48:B50"/>
    <mergeCell ref="C48:E49"/>
    <mergeCell ref="F48:S48"/>
    <mergeCell ref="A37:B37"/>
    <mergeCell ref="A38:B38"/>
    <mergeCell ref="A40:B42"/>
    <mergeCell ref="C40:E41"/>
    <mergeCell ref="F40:S40"/>
    <mergeCell ref="F41:G41"/>
    <mergeCell ref="H41:I41"/>
    <mergeCell ref="J41:K41"/>
    <mergeCell ref="L41:M41"/>
    <mergeCell ref="N41:O41"/>
    <mergeCell ref="T48:T50"/>
    <mergeCell ref="U48:U50"/>
    <mergeCell ref="F49:G49"/>
    <mergeCell ref="H49:I49"/>
    <mergeCell ref="J49:K49"/>
    <mergeCell ref="L49:M49"/>
    <mergeCell ref="N49:O49"/>
    <mergeCell ref="P49:Q49"/>
    <mergeCell ref="R49:S49"/>
    <mergeCell ref="C62:C63"/>
    <mergeCell ref="D62:D63"/>
    <mergeCell ref="E62:E63"/>
    <mergeCell ref="A51:A53"/>
    <mergeCell ref="A55:B57"/>
    <mergeCell ref="C55:C57"/>
    <mergeCell ref="D55:I55"/>
    <mergeCell ref="J55:J57"/>
    <mergeCell ref="K55:K57"/>
    <mergeCell ref="D56:E56"/>
    <mergeCell ref="F56:G56"/>
    <mergeCell ref="H56:I56"/>
    <mergeCell ref="A64:B64"/>
    <mergeCell ref="A65:B65"/>
    <mergeCell ref="A66:B66"/>
    <mergeCell ref="A67:B67"/>
    <mergeCell ref="A68:B68"/>
    <mergeCell ref="A69:B69"/>
    <mergeCell ref="A58:A59"/>
    <mergeCell ref="A60:B60"/>
    <mergeCell ref="A62:B63"/>
    <mergeCell ref="M75:N75"/>
    <mergeCell ref="O75:P75"/>
    <mergeCell ref="Q75:R75"/>
    <mergeCell ref="A70:B70"/>
    <mergeCell ref="A71:B71"/>
    <mergeCell ref="A72:B72"/>
    <mergeCell ref="A73:B73"/>
    <mergeCell ref="A75:C76"/>
    <mergeCell ref="D75:F75"/>
    <mergeCell ref="A78:C78"/>
    <mergeCell ref="A79:A80"/>
    <mergeCell ref="B79:C79"/>
    <mergeCell ref="B80:C80"/>
    <mergeCell ref="A81:C81"/>
    <mergeCell ref="A82:C82"/>
    <mergeCell ref="G75:H75"/>
    <mergeCell ref="I75:J75"/>
    <mergeCell ref="K75:L75"/>
    <mergeCell ref="A83:C83"/>
    <mergeCell ref="A84:C84"/>
    <mergeCell ref="A85:C85"/>
    <mergeCell ref="A86:C86"/>
    <mergeCell ref="A87:C87"/>
    <mergeCell ref="A88:A90"/>
    <mergeCell ref="B88:C88"/>
    <mergeCell ref="B89:C89"/>
    <mergeCell ref="B90:C90"/>
    <mergeCell ref="A96:C96"/>
    <mergeCell ref="A97:C97"/>
    <mergeCell ref="A98:C98"/>
    <mergeCell ref="A99:C99"/>
    <mergeCell ref="A100:C100"/>
    <mergeCell ref="A101:C101"/>
    <mergeCell ref="A91:A93"/>
    <mergeCell ref="B91:C91"/>
    <mergeCell ref="B92:C92"/>
    <mergeCell ref="B93:C93"/>
    <mergeCell ref="A94:C94"/>
    <mergeCell ref="A95:C95"/>
    <mergeCell ref="M104:N104"/>
    <mergeCell ref="O104:P104"/>
    <mergeCell ref="Q104:R104"/>
    <mergeCell ref="S104:S105"/>
    <mergeCell ref="A106:C106"/>
    <mergeCell ref="D106:S106"/>
    <mergeCell ref="A102:C102"/>
    <mergeCell ref="A104:C105"/>
    <mergeCell ref="D104:F104"/>
    <mergeCell ref="G104:H104"/>
    <mergeCell ref="I104:J104"/>
    <mergeCell ref="K104:L104"/>
    <mergeCell ref="A112:C112"/>
    <mergeCell ref="A113:C113"/>
    <mergeCell ref="A114:C114"/>
    <mergeCell ref="A115:C115"/>
    <mergeCell ref="A116:A118"/>
    <mergeCell ref="B116:C116"/>
    <mergeCell ref="B117:C117"/>
    <mergeCell ref="B118:C118"/>
    <mergeCell ref="A107:A108"/>
    <mergeCell ref="B107:C107"/>
    <mergeCell ref="B108:C108"/>
    <mergeCell ref="A109:C109"/>
    <mergeCell ref="A110:C110"/>
    <mergeCell ref="A111:C111"/>
    <mergeCell ref="A124:C124"/>
    <mergeCell ref="A125:C125"/>
    <mergeCell ref="A126:C126"/>
    <mergeCell ref="A127:C127"/>
    <mergeCell ref="A128:C128"/>
    <mergeCell ref="A129:C129"/>
    <mergeCell ref="A119:A121"/>
    <mergeCell ref="B119:C119"/>
    <mergeCell ref="B120:C120"/>
    <mergeCell ref="B121:C121"/>
    <mergeCell ref="A122:C122"/>
    <mergeCell ref="A123:C123"/>
    <mergeCell ref="A138:B138"/>
    <mergeCell ref="A139:B139"/>
    <mergeCell ref="A140:B140"/>
    <mergeCell ref="A141:B141"/>
    <mergeCell ref="A142:B142"/>
    <mergeCell ref="A143:B143"/>
    <mergeCell ref="A130:C130"/>
    <mergeCell ref="A132:B132"/>
    <mergeCell ref="A133:B133"/>
    <mergeCell ref="A134:B134"/>
    <mergeCell ref="A135:B135"/>
    <mergeCell ref="A137:B137"/>
    <mergeCell ref="A149:B149"/>
    <mergeCell ref="A150:B150"/>
    <mergeCell ref="A151:B151"/>
    <mergeCell ref="A144:B144"/>
    <mergeCell ref="A145:B145"/>
    <mergeCell ref="A147:B148"/>
    <mergeCell ref="C147:C148"/>
    <mergeCell ref="D147:I147"/>
    <mergeCell ref="J147:K14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16"/>
  <sheetViews>
    <sheetView workbookViewId="0">
      <selection sqref="A1:XFD1048576"/>
    </sheetView>
  </sheetViews>
  <sheetFormatPr baseColWidth="10" defaultRowHeight="15" x14ac:dyDescent="0.2"/>
  <cols>
    <col min="1" max="1" width="22.7109375" style="260" customWidth="1"/>
    <col min="2" max="2" width="22.7109375" style="11" customWidth="1"/>
    <col min="3" max="12" width="10.28515625" style="11" customWidth="1"/>
    <col min="13" max="13" width="10.28515625" style="4" customWidth="1"/>
    <col min="14" max="20" width="10.28515625" style="11" customWidth="1"/>
    <col min="21" max="21" width="10.28515625" style="265" customWidth="1"/>
    <col min="22" max="22" width="10.28515625" style="266" customWidth="1"/>
    <col min="23" max="23" width="12.140625" style="266" customWidth="1"/>
    <col min="24" max="26" width="12.140625" style="266" hidden="1" customWidth="1"/>
    <col min="27" max="36" width="12.140625" style="265" hidden="1" customWidth="1"/>
    <col min="37" max="40" width="12.140625" style="267" hidden="1" customWidth="1"/>
    <col min="41" max="42" width="12.140625" style="265" hidden="1" customWidth="1"/>
    <col min="43" max="93" width="12.140625" style="265" customWidth="1"/>
    <col min="94" max="256" width="11.42578125" style="265"/>
    <col min="257" max="258" width="22.7109375" style="265" customWidth="1"/>
    <col min="259" max="278" width="10.28515625" style="265" customWidth="1"/>
    <col min="279" max="279" width="12.140625" style="265" customWidth="1"/>
    <col min="280" max="298" width="0" style="265" hidden="1" customWidth="1"/>
    <col min="299" max="349" width="12.140625" style="265" customWidth="1"/>
    <col min="350" max="512" width="11.42578125" style="265"/>
    <col min="513" max="514" width="22.7109375" style="265" customWidth="1"/>
    <col min="515" max="534" width="10.28515625" style="265" customWidth="1"/>
    <col min="535" max="535" width="12.140625" style="265" customWidth="1"/>
    <col min="536" max="554" width="0" style="265" hidden="1" customWidth="1"/>
    <col min="555" max="605" width="12.140625" style="265" customWidth="1"/>
    <col min="606" max="768" width="11.42578125" style="265"/>
    <col min="769" max="770" width="22.7109375" style="265" customWidth="1"/>
    <col min="771" max="790" width="10.28515625" style="265" customWidth="1"/>
    <col min="791" max="791" width="12.140625" style="265" customWidth="1"/>
    <col min="792" max="810" width="0" style="265" hidden="1" customWidth="1"/>
    <col min="811" max="861" width="12.140625" style="265" customWidth="1"/>
    <col min="862" max="1024" width="11.42578125" style="265"/>
    <col min="1025" max="1026" width="22.7109375" style="265" customWidth="1"/>
    <col min="1027" max="1046" width="10.28515625" style="265" customWidth="1"/>
    <col min="1047" max="1047" width="12.140625" style="265" customWidth="1"/>
    <col min="1048" max="1066" width="0" style="265" hidden="1" customWidth="1"/>
    <col min="1067" max="1117" width="12.140625" style="265" customWidth="1"/>
    <col min="1118" max="1280" width="11.42578125" style="265"/>
    <col min="1281" max="1282" width="22.7109375" style="265" customWidth="1"/>
    <col min="1283" max="1302" width="10.28515625" style="265" customWidth="1"/>
    <col min="1303" max="1303" width="12.140625" style="265" customWidth="1"/>
    <col min="1304" max="1322" width="0" style="265" hidden="1" customWidth="1"/>
    <col min="1323" max="1373" width="12.140625" style="265" customWidth="1"/>
    <col min="1374" max="1536" width="11.42578125" style="265"/>
    <col min="1537" max="1538" width="22.7109375" style="265" customWidth="1"/>
    <col min="1539" max="1558" width="10.28515625" style="265" customWidth="1"/>
    <col min="1559" max="1559" width="12.140625" style="265" customWidth="1"/>
    <col min="1560" max="1578" width="0" style="265" hidden="1" customWidth="1"/>
    <col min="1579" max="1629" width="12.140625" style="265" customWidth="1"/>
    <col min="1630" max="1792" width="11.42578125" style="265"/>
    <col min="1793" max="1794" width="22.7109375" style="265" customWidth="1"/>
    <col min="1795" max="1814" width="10.28515625" style="265" customWidth="1"/>
    <col min="1815" max="1815" width="12.140625" style="265" customWidth="1"/>
    <col min="1816" max="1834" width="0" style="265" hidden="1" customWidth="1"/>
    <col min="1835" max="1885" width="12.140625" style="265" customWidth="1"/>
    <col min="1886" max="2048" width="11.42578125" style="265"/>
    <col min="2049" max="2050" width="22.7109375" style="265" customWidth="1"/>
    <col min="2051" max="2070" width="10.28515625" style="265" customWidth="1"/>
    <col min="2071" max="2071" width="12.140625" style="265" customWidth="1"/>
    <col min="2072" max="2090" width="0" style="265" hidden="1" customWidth="1"/>
    <col min="2091" max="2141" width="12.140625" style="265" customWidth="1"/>
    <col min="2142" max="2304" width="11.42578125" style="265"/>
    <col min="2305" max="2306" width="22.7109375" style="265" customWidth="1"/>
    <col min="2307" max="2326" width="10.28515625" style="265" customWidth="1"/>
    <col min="2327" max="2327" width="12.140625" style="265" customWidth="1"/>
    <col min="2328" max="2346" width="0" style="265" hidden="1" customWidth="1"/>
    <col min="2347" max="2397" width="12.140625" style="265" customWidth="1"/>
    <col min="2398" max="2560" width="11.42578125" style="265"/>
    <col min="2561" max="2562" width="22.7109375" style="265" customWidth="1"/>
    <col min="2563" max="2582" width="10.28515625" style="265" customWidth="1"/>
    <col min="2583" max="2583" width="12.140625" style="265" customWidth="1"/>
    <col min="2584" max="2602" width="0" style="265" hidden="1" customWidth="1"/>
    <col min="2603" max="2653" width="12.140625" style="265" customWidth="1"/>
    <col min="2654" max="2816" width="11.42578125" style="265"/>
    <col min="2817" max="2818" width="22.7109375" style="265" customWidth="1"/>
    <col min="2819" max="2838" width="10.28515625" style="265" customWidth="1"/>
    <col min="2839" max="2839" width="12.140625" style="265" customWidth="1"/>
    <col min="2840" max="2858" width="0" style="265" hidden="1" customWidth="1"/>
    <col min="2859" max="2909" width="12.140625" style="265" customWidth="1"/>
    <col min="2910" max="3072" width="11.42578125" style="265"/>
    <col min="3073" max="3074" width="22.7109375" style="265" customWidth="1"/>
    <col min="3075" max="3094" width="10.28515625" style="265" customWidth="1"/>
    <col min="3095" max="3095" width="12.140625" style="265" customWidth="1"/>
    <col min="3096" max="3114" width="0" style="265" hidden="1" customWidth="1"/>
    <col min="3115" max="3165" width="12.140625" style="265" customWidth="1"/>
    <col min="3166" max="3328" width="11.42578125" style="265"/>
    <col min="3329" max="3330" width="22.7109375" style="265" customWidth="1"/>
    <col min="3331" max="3350" width="10.28515625" style="265" customWidth="1"/>
    <col min="3351" max="3351" width="12.140625" style="265" customWidth="1"/>
    <col min="3352" max="3370" width="0" style="265" hidden="1" customWidth="1"/>
    <col min="3371" max="3421" width="12.140625" style="265" customWidth="1"/>
    <col min="3422" max="3584" width="11.42578125" style="265"/>
    <col min="3585" max="3586" width="22.7109375" style="265" customWidth="1"/>
    <col min="3587" max="3606" width="10.28515625" style="265" customWidth="1"/>
    <col min="3607" max="3607" width="12.140625" style="265" customWidth="1"/>
    <col min="3608" max="3626" width="0" style="265" hidden="1" customWidth="1"/>
    <col min="3627" max="3677" width="12.140625" style="265" customWidth="1"/>
    <col min="3678" max="3840" width="11.42578125" style="265"/>
    <col min="3841" max="3842" width="22.7109375" style="265" customWidth="1"/>
    <col min="3843" max="3862" width="10.28515625" style="265" customWidth="1"/>
    <col min="3863" max="3863" width="12.140625" style="265" customWidth="1"/>
    <col min="3864" max="3882" width="0" style="265" hidden="1" customWidth="1"/>
    <col min="3883" max="3933" width="12.140625" style="265" customWidth="1"/>
    <col min="3934" max="4096" width="11.42578125" style="265"/>
    <col min="4097" max="4098" width="22.7109375" style="265" customWidth="1"/>
    <col min="4099" max="4118" width="10.28515625" style="265" customWidth="1"/>
    <col min="4119" max="4119" width="12.140625" style="265" customWidth="1"/>
    <col min="4120" max="4138" width="0" style="265" hidden="1" customWidth="1"/>
    <col min="4139" max="4189" width="12.140625" style="265" customWidth="1"/>
    <col min="4190" max="4352" width="11.42578125" style="265"/>
    <col min="4353" max="4354" width="22.7109375" style="265" customWidth="1"/>
    <col min="4355" max="4374" width="10.28515625" style="265" customWidth="1"/>
    <col min="4375" max="4375" width="12.140625" style="265" customWidth="1"/>
    <col min="4376" max="4394" width="0" style="265" hidden="1" customWidth="1"/>
    <col min="4395" max="4445" width="12.140625" style="265" customWidth="1"/>
    <col min="4446" max="4608" width="11.42578125" style="265"/>
    <col min="4609" max="4610" width="22.7109375" style="265" customWidth="1"/>
    <col min="4611" max="4630" width="10.28515625" style="265" customWidth="1"/>
    <col min="4631" max="4631" width="12.140625" style="265" customWidth="1"/>
    <col min="4632" max="4650" width="0" style="265" hidden="1" customWidth="1"/>
    <col min="4651" max="4701" width="12.140625" style="265" customWidth="1"/>
    <col min="4702" max="4864" width="11.42578125" style="265"/>
    <col min="4865" max="4866" width="22.7109375" style="265" customWidth="1"/>
    <col min="4867" max="4886" width="10.28515625" style="265" customWidth="1"/>
    <col min="4887" max="4887" width="12.140625" style="265" customWidth="1"/>
    <col min="4888" max="4906" width="0" style="265" hidden="1" customWidth="1"/>
    <col min="4907" max="4957" width="12.140625" style="265" customWidth="1"/>
    <col min="4958" max="5120" width="11.42578125" style="265"/>
    <col min="5121" max="5122" width="22.7109375" style="265" customWidth="1"/>
    <col min="5123" max="5142" width="10.28515625" style="265" customWidth="1"/>
    <col min="5143" max="5143" width="12.140625" style="265" customWidth="1"/>
    <col min="5144" max="5162" width="0" style="265" hidden="1" customWidth="1"/>
    <col min="5163" max="5213" width="12.140625" style="265" customWidth="1"/>
    <col min="5214" max="5376" width="11.42578125" style="265"/>
    <col min="5377" max="5378" width="22.7109375" style="265" customWidth="1"/>
    <col min="5379" max="5398" width="10.28515625" style="265" customWidth="1"/>
    <col min="5399" max="5399" width="12.140625" style="265" customWidth="1"/>
    <col min="5400" max="5418" width="0" style="265" hidden="1" customWidth="1"/>
    <col min="5419" max="5469" width="12.140625" style="265" customWidth="1"/>
    <col min="5470" max="5632" width="11.42578125" style="265"/>
    <col min="5633" max="5634" width="22.7109375" style="265" customWidth="1"/>
    <col min="5635" max="5654" width="10.28515625" style="265" customWidth="1"/>
    <col min="5655" max="5655" width="12.140625" style="265" customWidth="1"/>
    <col min="5656" max="5674" width="0" style="265" hidden="1" customWidth="1"/>
    <col min="5675" max="5725" width="12.140625" style="265" customWidth="1"/>
    <col min="5726" max="5888" width="11.42578125" style="265"/>
    <col min="5889" max="5890" width="22.7109375" style="265" customWidth="1"/>
    <col min="5891" max="5910" width="10.28515625" style="265" customWidth="1"/>
    <col min="5911" max="5911" width="12.140625" style="265" customWidth="1"/>
    <col min="5912" max="5930" width="0" style="265" hidden="1" customWidth="1"/>
    <col min="5931" max="5981" width="12.140625" style="265" customWidth="1"/>
    <col min="5982" max="6144" width="11.42578125" style="265"/>
    <col min="6145" max="6146" width="22.7109375" style="265" customWidth="1"/>
    <col min="6147" max="6166" width="10.28515625" style="265" customWidth="1"/>
    <col min="6167" max="6167" width="12.140625" style="265" customWidth="1"/>
    <col min="6168" max="6186" width="0" style="265" hidden="1" customWidth="1"/>
    <col min="6187" max="6237" width="12.140625" style="265" customWidth="1"/>
    <col min="6238" max="6400" width="11.42578125" style="265"/>
    <col min="6401" max="6402" width="22.7109375" style="265" customWidth="1"/>
    <col min="6403" max="6422" width="10.28515625" style="265" customWidth="1"/>
    <col min="6423" max="6423" width="12.140625" style="265" customWidth="1"/>
    <col min="6424" max="6442" width="0" style="265" hidden="1" customWidth="1"/>
    <col min="6443" max="6493" width="12.140625" style="265" customWidth="1"/>
    <col min="6494" max="6656" width="11.42578125" style="265"/>
    <col min="6657" max="6658" width="22.7109375" style="265" customWidth="1"/>
    <col min="6659" max="6678" width="10.28515625" style="265" customWidth="1"/>
    <col min="6679" max="6679" width="12.140625" style="265" customWidth="1"/>
    <col min="6680" max="6698" width="0" style="265" hidden="1" customWidth="1"/>
    <col min="6699" max="6749" width="12.140625" style="265" customWidth="1"/>
    <col min="6750" max="6912" width="11.42578125" style="265"/>
    <col min="6913" max="6914" width="22.7109375" style="265" customWidth="1"/>
    <col min="6915" max="6934" width="10.28515625" style="265" customWidth="1"/>
    <col min="6935" max="6935" width="12.140625" style="265" customWidth="1"/>
    <col min="6936" max="6954" width="0" style="265" hidden="1" customWidth="1"/>
    <col min="6955" max="7005" width="12.140625" style="265" customWidth="1"/>
    <col min="7006" max="7168" width="11.42578125" style="265"/>
    <col min="7169" max="7170" width="22.7109375" style="265" customWidth="1"/>
    <col min="7171" max="7190" width="10.28515625" style="265" customWidth="1"/>
    <col min="7191" max="7191" width="12.140625" style="265" customWidth="1"/>
    <col min="7192" max="7210" width="0" style="265" hidden="1" customWidth="1"/>
    <col min="7211" max="7261" width="12.140625" style="265" customWidth="1"/>
    <col min="7262" max="7424" width="11.42578125" style="265"/>
    <col min="7425" max="7426" width="22.7109375" style="265" customWidth="1"/>
    <col min="7427" max="7446" width="10.28515625" style="265" customWidth="1"/>
    <col min="7447" max="7447" width="12.140625" style="265" customWidth="1"/>
    <col min="7448" max="7466" width="0" style="265" hidden="1" customWidth="1"/>
    <col min="7467" max="7517" width="12.140625" style="265" customWidth="1"/>
    <col min="7518" max="7680" width="11.42578125" style="265"/>
    <col min="7681" max="7682" width="22.7109375" style="265" customWidth="1"/>
    <col min="7683" max="7702" width="10.28515625" style="265" customWidth="1"/>
    <col min="7703" max="7703" width="12.140625" style="265" customWidth="1"/>
    <col min="7704" max="7722" width="0" style="265" hidden="1" customWidth="1"/>
    <col min="7723" max="7773" width="12.140625" style="265" customWidth="1"/>
    <col min="7774" max="7936" width="11.42578125" style="265"/>
    <col min="7937" max="7938" width="22.7109375" style="265" customWidth="1"/>
    <col min="7939" max="7958" width="10.28515625" style="265" customWidth="1"/>
    <col min="7959" max="7959" width="12.140625" style="265" customWidth="1"/>
    <col min="7960" max="7978" width="0" style="265" hidden="1" customWidth="1"/>
    <col min="7979" max="8029" width="12.140625" style="265" customWidth="1"/>
    <col min="8030" max="8192" width="11.42578125" style="265"/>
    <col min="8193" max="8194" width="22.7109375" style="265" customWidth="1"/>
    <col min="8195" max="8214" width="10.28515625" style="265" customWidth="1"/>
    <col min="8215" max="8215" width="12.140625" style="265" customWidth="1"/>
    <col min="8216" max="8234" width="0" style="265" hidden="1" customWidth="1"/>
    <col min="8235" max="8285" width="12.140625" style="265" customWidth="1"/>
    <col min="8286" max="8448" width="11.42578125" style="265"/>
    <col min="8449" max="8450" width="22.7109375" style="265" customWidth="1"/>
    <col min="8451" max="8470" width="10.28515625" style="265" customWidth="1"/>
    <col min="8471" max="8471" width="12.140625" style="265" customWidth="1"/>
    <col min="8472" max="8490" width="0" style="265" hidden="1" customWidth="1"/>
    <col min="8491" max="8541" width="12.140625" style="265" customWidth="1"/>
    <col min="8542" max="8704" width="11.42578125" style="265"/>
    <col min="8705" max="8706" width="22.7109375" style="265" customWidth="1"/>
    <col min="8707" max="8726" width="10.28515625" style="265" customWidth="1"/>
    <col min="8727" max="8727" width="12.140625" style="265" customWidth="1"/>
    <col min="8728" max="8746" width="0" style="265" hidden="1" customWidth="1"/>
    <col min="8747" max="8797" width="12.140625" style="265" customWidth="1"/>
    <col min="8798" max="8960" width="11.42578125" style="265"/>
    <col min="8961" max="8962" width="22.7109375" style="265" customWidth="1"/>
    <col min="8963" max="8982" width="10.28515625" style="265" customWidth="1"/>
    <col min="8983" max="8983" width="12.140625" style="265" customWidth="1"/>
    <col min="8984" max="9002" width="0" style="265" hidden="1" customWidth="1"/>
    <col min="9003" max="9053" width="12.140625" style="265" customWidth="1"/>
    <col min="9054" max="9216" width="11.42578125" style="265"/>
    <col min="9217" max="9218" width="22.7109375" style="265" customWidth="1"/>
    <col min="9219" max="9238" width="10.28515625" style="265" customWidth="1"/>
    <col min="9239" max="9239" width="12.140625" style="265" customWidth="1"/>
    <col min="9240" max="9258" width="0" style="265" hidden="1" customWidth="1"/>
    <col min="9259" max="9309" width="12.140625" style="265" customWidth="1"/>
    <col min="9310" max="9472" width="11.42578125" style="265"/>
    <col min="9473" max="9474" width="22.7109375" style="265" customWidth="1"/>
    <col min="9475" max="9494" width="10.28515625" style="265" customWidth="1"/>
    <col min="9495" max="9495" width="12.140625" style="265" customWidth="1"/>
    <col min="9496" max="9514" width="0" style="265" hidden="1" customWidth="1"/>
    <col min="9515" max="9565" width="12.140625" style="265" customWidth="1"/>
    <col min="9566" max="9728" width="11.42578125" style="265"/>
    <col min="9729" max="9730" width="22.7109375" style="265" customWidth="1"/>
    <col min="9731" max="9750" width="10.28515625" style="265" customWidth="1"/>
    <col min="9751" max="9751" width="12.140625" style="265" customWidth="1"/>
    <col min="9752" max="9770" width="0" style="265" hidden="1" customWidth="1"/>
    <col min="9771" max="9821" width="12.140625" style="265" customWidth="1"/>
    <col min="9822" max="9984" width="11.42578125" style="265"/>
    <col min="9985" max="9986" width="22.7109375" style="265" customWidth="1"/>
    <col min="9987" max="10006" width="10.28515625" style="265" customWidth="1"/>
    <col min="10007" max="10007" width="12.140625" style="265" customWidth="1"/>
    <col min="10008" max="10026" width="0" style="265" hidden="1" customWidth="1"/>
    <col min="10027" max="10077" width="12.140625" style="265" customWidth="1"/>
    <col min="10078" max="10240" width="11.42578125" style="265"/>
    <col min="10241" max="10242" width="22.7109375" style="265" customWidth="1"/>
    <col min="10243" max="10262" width="10.28515625" style="265" customWidth="1"/>
    <col min="10263" max="10263" width="12.140625" style="265" customWidth="1"/>
    <col min="10264" max="10282" width="0" style="265" hidden="1" customWidth="1"/>
    <col min="10283" max="10333" width="12.140625" style="265" customWidth="1"/>
    <col min="10334" max="10496" width="11.42578125" style="265"/>
    <col min="10497" max="10498" width="22.7109375" style="265" customWidth="1"/>
    <col min="10499" max="10518" width="10.28515625" style="265" customWidth="1"/>
    <col min="10519" max="10519" width="12.140625" style="265" customWidth="1"/>
    <col min="10520" max="10538" width="0" style="265" hidden="1" customWidth="1"/>
    <col min="10539" max="10589" width="12.140625" style="265" customWidth="1"/>
    <col min="10590" max="10752" width="11.42578125" style="265"/>
    <col min="10753" max="10754" width="22.7109375" style="265" customWidth="1"/>
    <col min="10755" max="10774" width="10.28515625" style="265" customWidth="1"/>
    <col min="10775" max="10775" width="12.140625" style="265" customWidth="1"/>
    <col min="10776" max="10794" width="0" style="265" hidden="1" customWidth="1"/>
    <col min="10795" max="10845" width="12.140625" style="265" customWidth="1"/>
    <col min="10846" max="11008" width="11.42578125" style="265"/>
    <col min="11009" max="11010" width="22.7109375" style="265" customWidth="1"/>
    <col min="11011" max="11030" width="10.28515625" style="265" customWidth="1"/>
    <col min="11031" max="11031" width="12.140625" style="265" customWidth="1"/>
    <col min="11032" max="11050" width="0" style="265" hidden="1" customWidth="1"/>
    <col min="11051" max="11101" width="12.140625" style="265" customWidth="1"/>
    <col min="11102" max="11264" width="11.42578125" style="265"/>
    <col min="11265" max="11266" width="22.7109375" style="265" customWidth="1"/>
    <col min="11267" max="11286" width="10.28515625" style="265" customWidth="1"/>
    <col min="11287" max="11287" width="12.140625" style="265" customWidth="1"/>
    <col min="11288" max="11306" width="0" style="265" hidden="1" customWidth="1"/>
    <col min="11307" max="11357" width="12.140625" style="265" customWidth="1"/>
    <col min="11358" max="11520" width="11.42578125" style="265"/>
    <col min="11521" max="11522" width="22.7109375" style="265" customWidth="1"/>
    <col min="11523" max="11542" width="10.28515625" style="265" customWidth="1"/>
    <col min="11543" max="11543" width="12.140625" style="265" customWidth="1"/>
    <col min="11544" max="11562" width="0" style="265" hidden="1" customWidth="1"/>
    <col min="11563" max="11613" width="12.140625" style="265" customWidth="1"/>
    <col min="11614" max="11776" width="11.42578125" style="265"/>
    <col min="11777" max="11778" width="22.7109375" style="265" customWidth="1"/>
    <col min="11779" max="11798" width="10.28515625" style="265" customWidth="1"/>
    <col min="11799" max="11799" width="12.140625" style="265" customWidth="1"/>
    <col min="11800" max="11818" width="0" style="265" hidden="1" customWidth="1"/>
    <col min="11819" max="11869" width="12.140625" style="265" customWidth="1"/>
    <col min="11870" max="12032" width="11.42578125" style="265"/>
    <col min="12033" max="12034" width="22.7109375" style="265" customWidth="1"/>
    <col min="12035" max="12054" width="10.28515625" style="265" customWidth="1"/>
    <col min="12055" max="12055" width="12.140625" style="265" customWidth="1"/>
    <col min="12056" max="12074" width="0" style="265" hidden="1" customWidth="1"/>
    <col min="12075" max="12125" width="12.140625" style="265" customWidth="1"/>
    <col min="12126" max="12288" width="11.42578125" style="265"/>
    <col min="12289" max="12290" width="22.7109375" style="265" customWidth="1"/>
    <col min="12291" max="12310" width="10.28515625" style="265" customWidth="1"/>
    <col min="12311" max="12311" width="12.140625" style="265" customWidth="1"/>
    <col min="12312" max="12330" width="0" style="265" hidden="1" customWidth="1"/>
    <col min="12331" max="12381" width="12.140625" style="265" customWidth="1"/>
    <col min="12382" max="12544" width="11.42578125" style="265"/>
    <col min="12545" max="12546" width="22.7109375" style="265" customWidth="1"/>
    <col min="12547" max="12566" width="10.28515625" style="265" customWidth="1"/>
    <col min="12567" max="12567" width="12.140625" style="265" customWidth="1"/>
    <col min="12568" max="12586" width="0" style="265" hidden="1" customWidth="1"/>
    <col min="12587" max="12637" width="12.140625" style="265" customWidth="1"/>
    <col min="12638" max="12800" width="11.42578125" style="265"/>
    <col min="12801" max="12802" width="22.7109375" style="265" customWidth="1"/>
    <col min="12803" max="12822" width="10.28515625" style="265" customWidth="1"/>
    <col min="12823" max="12823" width="12.140625" style="265" customWidth="1"/>
    <col min="12824" max="12842" width="0" style="265" hidden="1" customWidth="1"/>
    <col min="12843" max="12893" width="12.140625" style="265" customWidth="1"/>
    <col min="12894" max="13056" width="11.42578125" style="265"/>
    <col min="13057" max="13058" width="22.7109375" style="265" customWidth="1"/>
    <col min="13059" max="13078" width="10.28515625" style="265" customWidth="1"/>
    <col min="13079" max="13079" width="12.140625" style="265" customWidth="1"/>
    <col min="13080" max="13098" width="0" style="265" hidden="1" customWidth="1"/>
    <col min="13099" max="13149" width="12.140625" style="265" customWidth="1"/>
    <col min="13150" max="13312" width="11.42578125" style="265"/>
    <col min="13313" max="13314" width="22.7109375" style="265" customWidth="1"/>
    <col min="13315" max="13334" width="10.28515625" style="265" customWidth="1"/>
    <col min="13335" max="13335" width="12.140625" style="265" customWidth="1"/>
    <col min="13336" max="13354" width="0" style="265" hidden="1" customWidth="1"/>
    <col min="13355" max="13405" width="12.140625" style="265" customWidth="1"/>
    <col min="13406" max="13568" width="11.42578125" style="265"/>
    <col min="13569" max="13570" width="22.7109375" style="265" customWidth="1"/>
    <col min="13571" max="13590" width="10.28515625" style="265" customWidth="1"/>
    <col min="13591" max="13591" width="12.140625" style="265" customWidth="1"/>
    <col min="13592" max="13610" width="0" style="265" hidden="1" customWidth="1"/>
    <col min="13611" max="13661" width="12.140625" style="265" customWidth="1"/>
    <col min="13662" max="13824" width="11.42578125" style="265"/>
    <col min="13825" max="13826" width="22.7109375" style="265" customWidth="1"/>
    <col min="13827" max="13846" width="10.28515625" style="265" customWidth="1"/>
    <col min="13847" max="13847" width="12.140625" style="265" customWidth="1"/>
    <col min="13848" max="13866" width="0" style="265" hidden="1" customWidth="1"/>
    <col min="13867" max="13917" width="12.140625" style="265" customWidth="1"/>
    <col min="13918" max="14080" width="11.42578125" style="265"/>
    <col min="14081" max="14082" width="22.7109375" style="265" customWidth="1"/>
    <col min="14083" max="14102" width="10.28515625" style="265" customWidth="1"/>
    <col min="14103" max="14103" width="12.140625" style="265" customWidth="1"/>
    <col min="14104" max="14122" width="0" style="265" hidden="1" customWidth="1"/>
    <col min="14123" max="14173" width="12.140625" style="265" customWidth="1"/>
    <col min="14174" max="14336" width="11.42578125" style="265"/>
    <col min="14337" max="14338" width="22.7109375" style="265" customWidth="1"/>
    <col min="14339" max="14358" width="10.28515625" style="265" customWidth="1"/>
    <col min="14359" max="14359" width="12.140625" style="265" customWidth="1"/>
    <col min="14360" max="14378" width="0" style="265" hidden="1" customWidth="1"/>
    <col min="14379" max="14429" width="12.140625" style="265" customWidth="1"/>
    <col min="14430" max="14592" width="11.42578125" style="265"/>
    <col min="14593" max="14594" width="22.7109375" style="265" customWidth="1"/>
    <col min="14595" max="14614" width="10.28515625" style="265" customWidth="1"/>
    <col min="14615" max="14615" width="12.140625" style="265" customWidth="1"/>
    <col min="14616" max="14634" width="0" style="265" hidden="1" customWidth="1"/>
    <col min="14635" max="14685" width="12.140625" style="265" customWidth="1"/>
    <col min="14686" max="14848" width="11.42578125" style="265"/>
    <col min="14849" max="14850" width="22.7109375" style="265" customWidth="1"/>
    <col min="14851" max="14870" width="10.28515625" style="265" customWidth="1"/>
    <col min="14871" max="14871" width="12.140625" style="265" customWidth="1"/>
    <col min="14872" max="14890" width="0" style="265" hidden="1" customWidth="1"/>
    <col min="14891" max="14941" width="12.140625" style="265" customWidth="1"/>
    <col min="14942" max="15104" width="11.42578125" style="265"/>
    <col min="15105" max="15106" width="22.7109375" style="265" customWidth="1"/>
    <col min="15107" max="15126" width="10.28515625" style="265" customWidth="1"/>
    <col min="15127" max="15127" width="12.140625" style="265" customWidth="1"/>
    <col min="15128" max="15146" width="0" style="265" hidden="1" customWidth="1"/>
    <col min="15147" max="15197" width="12.140625" style="265" customWidth="1"/>
    <col min="15198" max="15360" width="11.42578125" style="265"/>
    <col min="15361" max="15362" width="22.7109375" style="265" customWidth="1"/>
    <col min="15363" max="15382" width="10.28515625" style="265" customWidth="1"/>
    <col min="15383" max="15383" width="12.140625" style="265" customWidth="1"/>
    <col min="15384" max="15402" width="0" style="265" hidden="1" customWidth="1"/>
    <col min="15403" max="15453" width="12.140625" style="265" customWidth="1"/>
    <col min="15454" max="15616" width="11.42578125" style="265"/>
    <col min="15617" max="15618" width="22.7109375" style="265" customWidth="1"/>
    <col min="15619" max="15638" width="10.28515625" style="265" customWidth="1"/>
    <col min="15639" max="15639" width="12.140625" style="265" customWidth="1"/>
    <col min="15640" max="15658" width="0" style="265" hidden="1" customWidth="1"/>
    <col min="15659" max="15709" width="12.140625" style="265" customWidth="1"/>
    <col min="15710" max="15872" width="11.42578125" style="265"/>
    <col min="15873" max="15874" width="22.7109375" style="265" customWidth="1"/>
    <col min="15875" max="15894" width="10.28515625" style="265" customWidth="1"/>
    <col min="15895" max="15895" width="12.140625" style="265" customWidth="1"/>
    <col min="15896" max="15914" width="0" style="265" hidden="1" customWidth="1"/>
    <col min="15915" max="15965" width="12.140625" style="265" customWidth="1"/>
    <col min="15966" max="16128" width="11.42578125" style="265"/>
    <col min="16129" max="16130" width="22.7109375" style="265" customWidth="1"/>
    <col min="16131" max="16150" width="10.28515625" style="265" customWidth="1"/>
    <col min="16151" max="16151" width="12.140625" style="265" customWidth="1"/>
    <col min="16152" max="16170" width="0" style="265" hidden="1" customWidth="1"/>
    <col min="16171" max="16221" width="12.140625" style="265" customWidth="1"/>
    <col min="16222" max="16384" width="11.42578125" style="26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6"/>
      <c r="AL1" s="6"/>
      <c r="AM1" s="6"/>
      <c r="AN1" s="6"/>
    </row>
    <row r="2" spans="1:100" s="3" customFormat="1" ht="12.75" customHeight="1" x14ac:dyDescent="0.2">
      <c r="A2" s="1" t="str">
        <f>CONCATENATE("COMUNA: ",[8]NOMBRE!B2," - ","( ",[8]NOMBRE!C2,[8]NOMBRE!D2,[8]NOMBRE!E2,[8]NOMBRE!F2,[8]NOMBRE!G2,"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6"/>
      <c r="AL2" s="6"/>
      <c r="AM2" s="6"/>
      <c r="AN2" s="6"/>
    </row>
    <row r="3" spans="1:100" s="3" customFormat="1" ht="12.75" customHeight="1" x14ac:dyDescent="0.2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2"/>
      <c r="D3" s="7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6"/>
      <c r="AL3" s="6"/>
      <c r="AM3" s="6"/>
      <c r="AN3" s="6"/>
    </row>
    <row r="4" spans="1:100" s="3" customFormat="1" ht="12.75" customHeight="1" x14ac:dyDescent="0.2">
      <c r="A4" s="1" t="str">
        <f>CONCATENATE("MES: ",[8]NOMBRE!B6," - ","( ",[8]NOMBRE!C6,[8]NOMBRE!D6,"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6"/>
      <c r="AL4" s="6"/>
      <c r="AM4" s="6"/>
      <c r="AN4" s="6"/>
    </row>
    <row r="5" spans="1:100" s="3" customFormat="1" ht="12.75" customHeight="1" x14ac:dyDescent="0.2">
      <c r="A5" s="1" t="str">
        <f>CONCATENATE("AÑO: ",[8]NOMBRE!B7)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6"/>
      <c r="AL5" s="6"/>
      <c r="AM5" s="6"/>
      <c r="AN5" s="6"/>
    </row>
    <row r="6" spans="1:100" s="11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8"/>
      <c r="W6" s="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</row>
    <row r="7" spans="1:100" s="11" customFormat="1" ht="45" customHeight="1" x14ac:dyDescent="0.2">
      <c r="A7" s="12" t="s">
        <v>2</v>
      </c>
      <c r="B7" s="13"/>
      <c r="C7" s="13"/>
      <c r="D7" s="14"/>
      <c r="E7" s="15"/>
      <c r="F7" s="16"/>
      <c r="G7" s="16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</row>
    <row r="8" spans="1:100" s="11" customFormat="1" ht="12.75" x14ac:dyDescent="0.2">
      <c r="A8" s="338" t="s">
        <v>3</v>
      </c>
      <c r="B8" s="339"/>
      <c r="C8" s="342" t="s">
        <v>4</v>
      </c>
      <c r="D8" s="344" t="s">
        <v>5</v>
      </c>
      <c r="E8" s="345"/>
      <c r="F8" s="345"/>
      <c r="G8" s="345"/>
      <c r="H8" s="346"/>
      <c r="I8" s="18"/>
      <c r="J8" s="301"/>
      <c r="K8" s="347"/>
      <c r="L8" s="347"/>
      <c r="M8" s="348"/>
      <c r="N8" s="21"/>
      <c r="O8" s="21"/>
      <c r="P8" s="21"/>
      <c r="Q8" s="21"/>
      <c r="R8" s="21"/>
      <c r="S8" s="21"/>
      <c r="T8" s="21"/>
      <c r="U8" s="21"/>
      <c r="V8" s="21"/>
      <c r="W8" s="21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</row>
    <row r="9" spans="1:100" s="11" customFormat="1" ht="27.75" customHeight="1" x14ac:dyDescent="0.2">
      <c r="A9" s="340"/>
      <c r="B9" s="341"/>
      <c r="C9" s="343"/>
      <c r="D9" s="22" t="s">
        <v>6</v>
      </c>
      <c r="E9" s="23" t="s">
        <v>7</v>
      </c>
      <c r="F9" s="23" t="s">
        <v>8</v>
      </c>
      <c r="G9" s="23" t="s">
        <v>9</v>
      </c>
      <c r="H9" s="24" t="s">
        <v>10</v>
      </c>
      <c r="I9" s="25"/>
      <c r="J9" s="301"/>
      <c r="K9" s="301"/>
      <c r="L9" s="301"/>
      <c r="M9" s="348"/>
      <c r="N9" s="21"/>
      <c r="O9" s="21"/>
      <c r="P9" s="21"/>
      <c r="Q9" s="21"/>
      <c r="R9" s="21"/>
      <c r="S9" s="21"/>
      <c r="T9" s="21"/>
      <c r="U9" s="21"/>
      <c r="V9" s="21"/>
      <c r="W9" s="2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</row>
    <row r="10" spans="1:100" s="11" customFormat="1" ht="15.95" customHeight="1" x14ac:dyDescent="0.2">
      <c r="A10" s="350" t="s">
        <v>11</v>
      </c>
      <c r="B10" s="351"/>
      <c r="C10" s="26">
        <f>SUM(D10:H10)</f>
        <v>0</v>
      </c>
      <c r="D10" s="27"/>
      <c r="E10" s="28"/>
      <c r="F10" s="29"/>
      <c r="G10" s="30"/>
      <c r="H10" s="31"/>
      <c r="I10" s="32"/>
      <c r="J10" s="21"/>
      <c r="K10" s="21"/>
      <c r="L10" s="21"/>
      <c r="M10" s="21"/>
      <c r="N10" s="21"/>
      <c r="O10" s="21"/>
      <c r="P10" s="21"/>
      <c r="Q10" s="10"/>
      <c r="R10" s="10"/>
      <c r="S10" s="10"/>
      <c r="T10" s="10"/>
      <c r="U10" s="10"/>
      <c r="V10" s="10"/>
      <c r="X10" s="10"/>
      <c r="Y10" s="10"/>
      <c r="Z10" s="10"/>
      <c r="AA10" s="10"/>
      <c r="AB10" s="10"/>
      <c r="AC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</row>
    <row r="11" spans="1:100" s="11" customFormat="1" ht="15.95" customHeight="1" x14ac:dyDescent="0.2">
      <c r="A11" s="352" t="s">
        <v>12</v>
      </c>
      <c r="B11" s="352"/>
      <c r="C11" s="33">
        <f>SUM(D11:H11)</f>
        <v>0</v>
      </c>
      <c r="D11" s="34"/>
      <c r="E11" s="35"/>
      <c r="F11" s="36"/>
      <c r="G11" s="37"/>
      <c r="H11" s="38"/>
      <c r="I11" s="290" t="str">
        <f>$X11</f>
        <v/>
      </c>
      <c r="J11" s="21"/>
      <c r="K11" s="21"/>
      <c r="L11" s="21"/>
      <c r="M11" s="21"/>
      <c r="N11" s="21"/>
      <c r="O11" s="21"/>
      <c r="P11" s="21"/>
      <c r="Q11" s="10"/>
      <c r="R11" s="10"/>
      <c r="S11" s="10"/>
      <c r="T11" s="10"/>
      <c r="U11" s="10"/>
      <c r="V11" s="10"/>
      <c r="X11" s="39" t="str">
        <f>IF(C10&lt;C11," Total Gestantes es menor que primigestas","")</f>
        <v/>
      </c>
      <c r="Y11" s="39"/>
      <c r="Z11" s="39"/>
      <c r="AA11" s="39"/>
      <c r="AB11" s="39"/>
      <c r="AC11" s="39"/>
      <c r="AD11" s="40">
        <f>IF(C10&lt;C11,1,0)</f>
        <v>0</v>
      </c>
      <c r="AE11" s="40"/>
      <c r="AF11" s="40"/>
      <c r="AG11" s="40"/>
      <c r="AH11" s="40"/>
      <c r="AI11" s="4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</row>
    <row r="12" spans="1:100" s="11" customFormat="1" ht="15.95" customHeight="1" x14ac:dyDescent="0.2">
      <c r="A12" s="353" t="s">
        <v>13</v>
      </c>
      <c r="B12" s="354"/>
      <c r="C12" s="33">
        <f>SUM(D12:H12)</f>
        <v>0</v>
      </c>
      <c r="D12" s="34"/>
      <c r="E12" s="35"/>
      <c r="F12" s="36"/>
      <c r="G12" s="37"/>
      <c r="H12" s="38"/>
      <c r="I12" s="32"/>
      <c r="J12" s="21"/>
      <c r="K12" s="21"/>
      <c r="L12" s="21"/>
      <c r="M12" s="21"/>
      <c r="N12" s="21"/>
      <c r="O12" s="21"/>
      <c r="P12" s="21"/>
      <c r="Q12" s="10"/>
      <c r="R12" s="10"/>
      <c r="S12" s="10"/>
      <c r="T12" s="10"/>
      <c r="U12" s="10"/>
      <c r="V12" s="10"/>
      <c r="X12" s="39"/>
      <c r="Y12" s="39"/>
      <c r="Z12" s="39"/>
      <c r="AA12" s="39"/>
      <c r="AB12" s="39"/>
      <c r="AC12" s="39"/>
      <c r="AD12" s="40"/>
      <c r="AE12" s="40"/>
      <c r="AF12" s="40"/>
      <c r="AG12" s="40"/>
      <c r="AH12" s="40"/>
      <c r="AI12" s="4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</row>
    <row r="13" spans="1:100" s="11" customFormat="1" ht="15.95" customHeight="1" x14ac:dyDescent="0.2">
      <c r="A13" s="353" t="s">
        <v>14</v>
      </c>
      <c r="B13" s="354"/>
      <c r="C13" s="33">
        <f>SUM(D13:H13)</f>
        <v>0</v>
      </c>
      <c r="D13" s="34"/>
      <c r="E13" s="35"/>
      <c r="F13" s="36"/>
      <c r="G13" s="37"/>
      <c r="H13" s="38"/>
      <c r="I13" s="32"/>
      <c r="J13" s="21"/>
      <c r="K13" s="21"/>
      <c r="L13" s="21"/>
      <c r="M13" s="21"/>
      <c r="N13" s="21"/>
      <c r="O13" s="21"/>
      <c r="P13" s="21"/>
      <c r="Q13" s="10"/>
      <c r="R13" s="10"/>
      <c r="S13" s="10"/>
      <c r="T13" s="10"/>
      <c r="U13" s="10"/>
      <c r="V13" s="10"/>
      <c r="X13" s="39"/>
      <c r="Y13" s="39"/>
      <c r="Z13" s="39"/>
      <c r="AA13" s="39"/>
      <c r="AB13" s="39"/>
      <c r="AC13" s="39"/>
      <c r="AD13" s="40"/>
      <c r="AE13" s="40"/>
      <c r="AF13" s="40"/>
      <c r="AG13" s="40"/>
      <c r="AH13" s="40"/>
      <c r="AI13" s="4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</row>
    <row r="14" spans="1:100" s="11" customFormat="1" ht="15.95" customHeight="1" x14ac:dyDescent="0.2">
      <c r="A14" s="353" t="s">
        <v>15</v>
      </c>
      <c r="B14" s="354"/>
      <c r="C14" s="33">
        <f>SUM(D14:H14)</f>
        <v>0</v>
      </c>
      <c r="D14" s="34"/>
      <c r="E14" s="35"/>
      <c r="F14" s="36"/>
      <c r="G14" s="37"/>
      <c r="H14" s="38"/>
      <c r="I14" s="32"/>
      <c r="J14" s="21"/>
      <c r="K14" s="21"/>
      <c r="L14" s="21"/>
      <c r="M14" s="21"/>
      <c r="N14" s="21"/>
      <c r="O14" s="21"/>
      <c r="P14" s="21"/>
      <c r="Q14" s="10"/>
      <c r="R14" s="10"/>
      <c r="S14" s="10"/>
      <c r="T14" s="10"/>
      <c r="U14" s="10"/>
      <c r="V14" s="10"/>
      <c r="X14" s="39"/>
      <c r="Y14" s="39"/>
      <c r="Z14" s="39"/>
      <c r="AA14" s="39"/>
      <c r="AB14" s="39"/>
      <c r="AC14" s="39"/>
      <c r="AD14" s="40"/>
      <c r="AE14" s="40"/>
      <c r="AF14" s="40"/>
      <c r="AG14" s="40"/>
      <c r="AH14" s="40"/>
      <c r="AI14" s="4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11" customFormat="1" ht="15.95" customHeight="1" x14ac:dyDescent="0.2">
      <c r="A15" s="355" t="s">
        <v>16</v>
      </c>
      <c r="B15" s="356"/>
      <c r="C15" s="41"/>
      <c r="D15" s="42"/>
      <c r="E15" s="43"/>
      <c r="F15" s="44"/>
      <c r="G15" s="45"/>
      <c r="H15" s="46"/>
      <c r="I15" s="47"/>
      <c r="J15" s="21"/>
      <c r="K15" s="21"/>
      <c r="L15" s="21"/>
      <c r="M15" s="21"/>
      <c r="N15" s="21"/>
      <c r="O15" s="21"/>
      <c r="P15" s="21"/>
      <c r="Q15" s="10"/>
      <c r="R15" s="10"/>
      <c r="S15" s="10"/>
      <c r="T15" s="10"/>
      <c r="U15" s="10"/>
      <c r="V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s="11" customFormat="1" ht="30" customHeight="1" x14ac:dyDescent="0.2">
      <c r="A16" s="12" t="s">
        <v>17</v>
      </c>
      <c r="B16" s="48"/>
      <c r="C16" s="49"/>
      <c r="D16" s="50"/>
      <c r="E16" s="51"/>
      <c r="F16" s="52"/>
      <c r="G16" s="53"/>
      <c r="H16" s="53"/>
      <c r="I16" s="21"/>
      <c r="J16" s="21"/>
      <c r="K16" s="21"/>
      <c r="L16" s="21"/>
      <c r="M16" s="21"/>
      <c r="N16" s="21"/>
      <c r="O16" s="21"/>
      <c r="P16" s="21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</row>
    <row r="17" spans="1:100" s="11" customFormat="1" ht="12.75" x14ac:dyDescent="0.2">
      <c r="A17" s="338" t="s">
        <v>18</v>
      </c>
      <c r="B17" s="339"/>
      <c r="C17" s="342" t="s">
        <v>4</v>
      </c>
      <c r="D17" s="344" t="s">
        <v>5</v>
      </c>
      <c r="E17" s="345"/>
      <c r="F17" s="345"/>
      <c r="G17" s="345"/>
      <c r="H17" s="346"/>
      <c r="I17" s="18"/>
      <c r="J17" s="301"/>
      <c r="K17" s="347"/>
      <c r="L17" s="347"/>
      <c r="M17" s="348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</row>
    <row r="18" spans="1:100" s="11" customFormat="1" ht="21" x14ac:dyDescent="0.2">
      <c r="A18" s="340"/>
      <c r="B18" s="341"/>
      <c r="C18" s="343"/>
      <c r="D18" s="22" t="s">
        <v>6</v>
      </c>
      <c r="E18" s="23" t="s">
        <v>7</v>
      </c>
      <c r="F18" s="23" t="s">
        <v>8</v>
      </c>
      <c r="G18" s="23" t="s">
        <v>9</v>
      </c>
      <c r="H18" s="24" t="s">
        <v>10</v>
      </c>
      <c r="I18" s="25"/>
      <c r="J18" s="301"/>
      <c r="K18" s="301"/>
      <c r="L18" s="301"/>
      <c r="M18" s="348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</row>
    <row r="19" spans="1:100" s="11" customFormat="1" ht="15.95" customHeight="1" x14ac:dyDescent="0.2">
      <c r="A19" s="349" t="s">
        <v>19</v>
      </c>
      <c r="B19" s="349"/>
      <c r="C19" s="54">
        <f t="shared" ref="C19:C28" si="0">SUM(D19:H19)</f>
        <v>0</v>
      </c>
      <c r="D19" s="55">
        <f>SUM(D20:D28)</f>
        <v>0</v>
      </c>
      <c r="E19" s="56">
        <f>SUM(E20:E28)</f>
        <v>0</v>
      </c>
      <c r="F19" s="57">
        <f>SUM(F20:F28)</f>
        <v>0</v>
      </c>
      <c r="G19" s="57">
        <f>SUM(G20:G28)</f>
        <v>0</v>
      </c>
      <c r="H19" s="58">
        <f>SUM(H20:H28)</f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11" customFormat="1" ht="15.95" customHeight="1" x14ac:dyDescent="0.2">
      <c r="A20" s="59" t="s">
        <v>20</v>
      </c>
      <c r="B20" s="60"/>
      <c r="C20" s="61">
        <f t="shared" si="0"/>
        <v>0</v>
      </c>
      <c r="D20" s="62"/>
      <c r="E20" s="63"/>
      <c r="F20" s="64"/>
      <c r="G20" s="65"/>
      <c r="H20" s="66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</row>
    <row r="21" spans="1:100" s="11" customFormat="1" ht="15.95" customHeight="1" x14ac:dyDescent="0.2">
      <c r="A21" s="357" t="s">
        <v>21</v>
      </c>
      <c r="B21" s="67" t="s">
        <v>22</v>
      </c>
      <c r="C21" s="68">
        <f t="shared" si="0"/>
        <v>0</v>
      </c>
      <c r="D21" s="69"/>
      <c r="E21" s="70"/>
      <c r="F21" s="71"/>
      <c r="G21" s="72"/>
      <c r="H21" s="73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</row>
    <row r="22" spans="1:100" s="11" customFormat="1" ht="15.95" customHeight="1" x14ac:dyDescent="0.2">
      <c r="A22" s="358"/>
      <c r="B22" s="74" t="s">
        <v>23</v>
      </c>
      <c r="C22" s="75">
        <f t="shared" si="0"/>
        <v>0</v>
      </c>
      <c r="D22" s="76"/>
      <c r="E22" s="77"/>
      <c r="F22" s="78"/>
      <c r="G22" s="79"/>
      <c r="H22" s="8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</row>
    <row r="23" spans="1:100" s="11" customFormat="1" ht="15.95" customHeight="1" x14ac:dyDescent="0.2">
      <c r="A23" s="358"/>
      <c r="B23" s="74" t="s">
        <v>24</v>
      </c>
      <c r="C23" s="75">
        <f t="shared" si="0"/>
        <v>0</v>
      </c>
      <c r="D23" s="76"/>
      <c r="E23" s="77"/>
      <c r="F23" s="78"/>
      <c r="G23" s="79"/>
      <c r="H23" s="8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</row>
    <row r="24" spans="1:100" s="11" customFormat="1" ht="15.95" customHeight="1" x14ac:dyDescent="0.2">
      <c r="A24" s="359"/>
      <c r="B24" s="74" t="s">
        <v>25</v>
      </c>
      <c r="C24" s="81">
        <f t="shared" si="0"/>
        <v>0</v>
      </c>
      <c r="D24" s="82"/>
      <c r="E24" s="83"/>
      <c r="F24" s="84"/>
      <c r="G24" s="85"/>
      <c r="H24" s="8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11" customFormat="1" ht="15.95" customHeight="1" x14ac:dyDescent="0.2">
      <c r="A25" s="359"/>
      <c r="B25" s="87" t="s">
        <v>26</v>
      </c>
      <c r="C25" s="81">
        <f t="shared" si="0"/>
        <v>0</v>
      </c>
      <c r="D25" s="82"/>
      <c r="E25" s="83"/>
      <c r="F25" s="84"/>
      <c r="G25" s="85"/>
      <c r="H25" s="8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</row>
    <row r="26" spans="1:100" s="11" customFormat="1" ht="15.95" customHeight="1" x14ac:dyDescent="0.2">
      <c r="A26" s="357" t="s">
        <v>27</v>
      </c>
      <c r="B26" s="88" t="s">
        <v>28</v>
      </c>
      <c r="C26" s="89">
        <f t="shared" si="0"/>
        <v>0</v>
      </c>
      <c r="D26" s="90"/>
      <c r="E26" s="91"/>
      <c r="F26" s="92"/>
      <c r="G26" s="93"/>
      <c r="H26" s="94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</row>
    <row r="27" spans="1:100" s="11" customFormat="1" ht="15.95" customHeight="1" x14ac:dyDescent="0.2">
      <c r="A27" s="360"/>
      <c r="B27" s="95" t="s">
        <v>29</v>
      </c>
      <c r="C27" s="96">
        <f t="shared" si="0"/>
        <v>0</v>
      </c>
      <c r="D27" s="97"/>
      <c r="E27" s="98"/>
      <c r="F27" s="99"/>
      <c r="G27" s="100"/>
      <c r="H27" s="10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</row>
    <row r="28" spans="1:100" s="11" customFormat="1" ht="15.95" customHeight="1" x14ac:dyDescent="0.2">
      <c r="A28" s="344" t="s">
        <v>30</v>
      </c>
      <c r="B28" s="346"/>
      <c r="C28" s="96">
        <f t="shared" si="0"/>
        <v>0</v>
      </c>
      <c r="D28" s="97"/>
      <c r="E28" s="98"/>
      <c r="F28" s="99"/>
      <c r="G28" s="100"/>
      <c r="H28" s="10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</row>
    <row r="29" spans="1:100" s="11" customFormat="1" ht="30" customHeight="1" x14ac:dyDescent="0.2">
      <c r="A29" s="102" t="s">
        <v>31</v>
      </c>
      <c r="B29" s="16"/>
      <c r="C29" s="16"/>
      <c r="D29" s="16"/>
      <c r="E29" s="16"/>
      <c r="F29" s="16"/>
      <c r="G29" s="16"/>
      <c r="H29" s="10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53"/>
      <c r="T29" s="53"/>
      <c r="U29" s="16"/>
      <c r="V29" s="104"/>
      <c r="W29" s="104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</row>
    <row r="30" spans="1:100" s="11" customFormat="1" ht="17.100000000000001" customHeight="1" x14ac:dyDescent="0.2">
      <c r="A30" s="105"/>
      <c r="B30" s="300" t="s">
        <v>32</v>
      </c>
      <c r="C30" s="107"/>
      <c r="D30" s="107"/>
      <c r="E30" s="107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53"/>
      <c r="T30" s="53"/>
      <c r="U30" s="108"/>
      <c r="V30" s="3"/>
      <c r="W30" s="3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</row>
    <row r="31" spans="1:100" s="11" customFormat="1" ht="15.95" customHeight="1" x14ac:dyDescent="0.2">
      <c r="A31" s="109" t="s">
        <v>33</v>
      </c>
      <c r="B31" s="110"/>
      <c r="C31" s="111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53"/>
      <c r="T31" s="53"/>
      <c r="U31" s="108"/>
      <c r="V31" s="3"/>
      <c r="W31" s="3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</row>
    <row r="32" spans="1:100" s="11" customFormat="1" ht="30" customHeight="1" x14ac:dyDescent="0.2">
      <c r="A32" s="102" t="s">
        <v>34</v>
      </c>
      <c r="B32" s="112"/>
      <c r="C32" s="112"/>
      <c r="D32" s="112"/>
      <c r="E32" s="112"/>
      <c r="F32" s="113"/>
      <c r="G32" s="114"/>
      <c r="H32" s="114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7"/>
      <c r="W32" s="17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11" customFormat="1" ht="17.100000000000001" customHeight="1" x14ac:dyDescent="0.2">
      <c r="A33" s="361" t="s">
        <v>35</v>
      </c>
      <c r="B33" s="362"/>
      <c r="C33" s="300" t="s">
        <v>33</v>
      </c>
      <c r="D33" s="22" t="s">
        <v>36</v>
      </c>
      <c r="E33" s="115" t="s">
        <v>37</v>
      </c>
      <c r="F33" s="116"/>
      <c r="G33" s="117"/>
      <c r="H33" s="108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21"/>
      <c r="W33" s="21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</row>
    <row r="34" spans="1:100" s="11" customFormat="1" ht="15.95" customHeight="1" x14ac:dyDescent="0.2">
      <c r="A34" s="363" t="s">
        <v>38</v>
      </c>
      <c r="B34" s="364"/>
      <c r="C34" s="96">
        <f>SUM(D34:E34)</f>
        <v>0</v>
      </c>
      <c r="D34" s="118"/>
      <c r="E34" s="119"/>
      <c r="F34" s="116"/>
      <c r="G34" s="117"/>
      <c r="H34" s="108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21"/>
      <c r="W34" s="2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</row>
    <row r="35" spans="1:100" s="11" customFormat="1" ht="30" customHeight="1" x14ac:dyDescent="0.2">
      <c r="A35" s="102" t="s">
        <v>39</v>
      </c>
      <c r="B35" s="112"/>
      <c r="C35" s="112"/>
      <c r="D35" s="112"/>
      <c r="E35" s="112"/>
      <c r="F35" s="113"/>
      <c r="G35" s="114"/>
      <c r="H35" s="114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7"/>
      <c r="W35" s="17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1:100" s="11" customFormat="1" ht="17.100000000000001" customHeight="1" x14ac:dyDescent="0.2">
      <c r="A36" s="361"/>
      <c r="B36" s="362"/>
      <c r="C36" s="300" t="s">
        <v>33</v>
      </c>
      <c r="D36" s="22" t="s">
        <v>36</v>
      </c>
      <c r="E36" s="115" t="s">
        <v>37</v>
      </c>
      <c r="F36" s="116"/>
      <c r="G36" s="11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21"/>
      <c r="W36" s="21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</row>
    <row r="37" spans="1:100" s="11" customFormat="1" ht="15.95" customHeight="1" x14ac:dyDescent="0.2">
      <c r="A37" s="379" t="s">
        <v>32</v>
      </c>
      <c r="B37" s="380"/>
      <c r="C37" s="89">
        <f>SUM(D37:E37)</f>
        <v>0</v>
      </c>
      <c r="D37" s="120"/>
      <c r="E37" s="121"/>
      <c r="F37" s="116"/>
      <c r="G37" s="11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21"/>
      <c r="W37" s="21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  <row r="38" spans="1:100" s="11" customFormat="1" ht="15.95" customHeight="1" x14ac:dyDescent="0.2">
      <c r="A38" s="381" t="s">
        <v>40</v>
      </c>
      <c r="B38" s="382"/>
      <c r="C38" s="96">
        <f>SUM(D38:E38)</f>
        <v>0</v>
      </c>
      <c r="D38" s="122"/>
      <c r="E38" s="123"/>
      <c r="F38" s="124"/>
      <c r="G38" s="125"/>
      <c r="H38" s="116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6"/>
      <c r="W38" s="126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</row>
    <row r="39" spans="1:100" s="11" customFormat="1" ht="30" customHeight="1" x14ac:dyDescent="0.2">
      <c r="A39" s="102" t="s">
        <v>41</v>
      </c>
      <c r="B39" s="102"/>
      <c r="C39" s="102"/>
      <c r="D39" s="102"/>
      <c r="E39" s="102"/>
      <c r="F39" s="102"/>
      <c r="G39" s="102"/>
      <c r="H39" s="127"/>
      <c r="I39" s="128"/>
      <c r="J39" s="128"/>
      <c r="K39" s="129"/>
      <c r="L39" s="129"/>
      <c r="M39" s="129"/>
      <c r="N39" s="129"/>
      <c r="O39" s="129"/>
      <c r="P39" s="128"/>
      <c r="Q39" s="128"/>
      <c r="R39" s="128"/>
      <c r="S39" s="128"/>
      <c r="T39" s="128"/>
      <c r="U39" s="128"/>
      <c r="V39" s="130"/>
      <c r="W39" s="13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</row>
    <row r="40" spans="1:100" s="11" customFormat="1" ht="12.75" customHeight="1" x14ac:dyDescent="0.2">
      <c r="A40" s="369" t="s">
        <v>42</v>
      </c>
      <c r="B40" s="370"/>
      <c r="C40" s="369" t="s">
        <v>33</v>
      </c>
      <c r="D40" s="375"/>
      <c r="E40" s="370"/>
      <c r="F40" s="377" t="s">
        <v>32</v>
      </c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131"/>
      <c r="U40" s="132"/>
      <c r="V40" s="133"/>
      <c r="W40" s="133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</row>
    <row r="41" spans="1:100" s="11" customFormat="1" ht="12.75" x14ac:dyDescent="0.2">
      <c r="A41" s="371"/>
      <c r="B41" s="372"/>
      <c r="C41" s="371"/>
      <c r="D41" s="376"/>
      <c r="E41" s="372"/>
      <c r="F41" s="365" t="s">
        <v>43</v>
      </c>
      <c r="G41" s="365"/>
      <c r="H41" s="365" t="s">
        <v>44</v>
      </c>
      <c r="I41" s="365"/>
      <c r="J41" s="383" t="s">
        <v>9</v>
      </c>
      <c r="K41" s="384"/>
      <c r="L41" s="366" t="s">
        <v>10</v>
      </c>
      <c r="M41" s="365"/>
      <c r="N41" s="385" t="s">
        <v>45</v>
      </c>
      <c r="O41" s="384"/>
      <c r="P41" s="365" t="s">
        <v>46</v>
      </c>
      <c r="Q41" s="365"/>
      <c r="R41" s="366" t="s">
        <v>47</v>
      </c>
      <c r="S41" s="365"/>
      <c r="T41" s="134"/>
      <c r="U41" s="134"/>
      <c r="V41" s="133"/>
      <c r="W41" s="133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</row>
    <row r="42" spans="1:100" s="11" customFormat="1" ht="21" x14ac:dyDescent="0.2">
      <c r="A42" s="373"/>
      <c r="B42" s="374"/>
      <c r="C42" s="300" t="s">
        <v>48</v>
      </c>
      <c r="D42" s="22" t="s">
        <v>29</v>
      </c>
      <c r="E42" s="115" t="s">
        <v>49</v>
      </c>
      <c r="F42" s="135" t="s">
        <v>29</v>
      </c>
      <c r="G42" s="136" t="s">
        <v>49</v>
      </c>
      <c r="H42" s="135" t="s">
        <v>29</v>
      </c>
      <c r="I42" s="136" t="s">
        <v>49</v>
      </c>
      <c r="J42" s="135" t="s">
        <v>29</v>
      </c>
      <c r="K42" s="136" t="s">
        <v>49</v>
      </c>
      <c r="L42" s="135" t="s">
        <v>29</v>
      </c>
      <c r="M42" s="136" t="s">
        <v>49</v>
      </c>
      <c r="N42" s="135" t="s">
        <v>29</v>
      </c>
      <c r="O42" s="136" t="s">
        <v>49</v>
      </c>
      <c r="P42" s="135" t="s">
        <v>29</v>
      </c>
      <c r="Q42" s="136" t="s">
        <v>49</v>
      </c>
      <c r="R42" s="135" t="s">
        <v>29</v>
      </c>
      <c r="S42" s="136" t="s">
        <v>49</v>
      </c>
      <c r="T42" s="134"/>
      <c r="U42" s="134"/>
      <c r="V42" s="133"/>
      <c r="W42" s="133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</row>
    <row r="43" spans="1:100" s="11" customFormat="1" ht="15.95" customHeight="1" x14ac:dyDescent="0.2">
      <c r="A43" s="363" t="s">
        <v>50</v>
      </c>
      <c r="B43" s="364"/>
      <c r="C43" s="96">
        <f>SUM(D43:E43)</f>
        <v>0</v>
      </c>
      <c r="D43" s="137">
        <f t="shared" ref="D43:E46" si="1">F43+H43+J43+L43+N43+P43+R43</f>
        <v>0</v>
      </c>
      <c r="E43" s="138">
        <f t="shared" si="1"/>
        <v>0</v>
      </c>
      <c r="F43" s="139"/>
      <c r="G43" s="140"/>
      <c r="H43" s="139"/>
      <c r="I43" s="140"/>
      <c r="J43" s="139"/>
      <c r="K43" s="140"/>
      <c r="L43" s="139"/>
      <c r="M43" s="140"/>
      <c r="N43" s="139"/>
      <c r="O43" s="140"/>
      <c r="P43" s="139"/>
      <c r="Q43" s="140"/>
      <c r="R43" s="139"/>
      <c r="S43" s="140"/>
      <c r="T43" s="134"/>
      <c r="U43" s="134"/>
      <c r="V43" s="133"/>
      <c r="W43" s="133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</row>
    <row r="44" spans="1:100" s="11" customFormat="1" ht="15.95" customHeight="1" x14ac:dyDescent="0.2">
      <c r="A44" s="367" t="s">
        <v>51</v>
      </c>
      <c r="B44" s="291" t="s">
        <v>52</v>
      </c>
      <c r="C44" s="142">
        <f>SUM(D44:E44)</f>
        <v>0</v>
      </c>
      <c r="D44" s="143">
        <f t="shared" si="1"/>
        <v>0</v>
      </c>
      <c r="E44" s="144">
        <f t="shared" si="1"/>
        <v>0</v>
      </c>
      <c r="F44" s="139"/>
      <c r="G44" s="140"/>
      <c r="H44" s="139"/>
      <c r="I44" s="140"/>
      <c r="J44" s="139"/>
      <c r="K44" s="140"/>
      <c r="L44" s="139"/>
      <c r="M44" s="140"/>
      <c r="N44" s="139"/>
      <c r="O44" s="140"/>
      <c r="P44" s="139"/>
      <c r="Q44" s="140"/>
      <c r="R44" s="139"/>
      <c r="S44" s="140"/>
      <c r="T44" s="134"/>
      <c r="U44" s="134"/>
      <c r="V44" s="133"/>
      <c r="W44" s="133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</row>
    <row r="45" spans="1:100" s="11" customFormat="1" ht="15.95" customHeight="1" x14ac:dyDescent="0.2">
      <c r="A45" s="368"/>
      <c r="B45" s="292" t="s">
        <v>53</v>
      </c>
      <c r="C45" s="146">
        <f>SUM(D45:E45)</f>
        <v>7</v>
      </c>
      <c r="D45" s="147">
        <f t="shared" si="1"/>
        <v>4</v>
      </c>
      <c r="E45" s="148">
        <f t="shared" si="1"/>
        <v>3</v>
      </c>
      <c r="F45" s="149">
        <v>2</v>
      </c>
      <c r="G45" s="150">
        <v>1</v>
      </c>
      <c r="H45" s="149"/>
      <c r="I45" s="150">
        <v>1</v>
      </c>
      <c r="J45" s="149"/>
      <c r="K45" s="150">
        <v>1</v>
      </c>
      <c r="L45" s="149"/>
      <c r="M45" s="150"/>
      <c r="N45" s="149"/>
      <c r="O45" s="150"/>
      <c r="P45" s="149">
        <v>1</v>
      </c>
      <c r="Q45" s="150"/>
      <c r="R45" s="149">
        <v>1</v>
      </c>
      <c r="S45" s="150"/>
      <c r="T45" s="151"/>
      <c r="U45" s="151"/>
      <c r="V45" s="130"/>
      <c r="W45" s="13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</row>
    <row r="46" spans="1:100" s="11" customFormat="1" ht="15.95" customHeight="1" x14ac:dyDescent="0.2">
      <c r="A46" s="356"/>
      <c r="B46" s="293" t="s">
        <v>54</v>
      </c>
      <c r="C46" s="153">
        <f>SUM(D46:E46)</f>
        <v>0</v>
      </c>
      <c r="D46" s="154">
        <f t="shared" si="1"/>
        <v>0</v>
      </c>
      <c r="E46" s="155">
        <f t="shared" si="1"/>
        <v>0</v>
      </c>
      <c r="F46" s="156"/>
      <c r="G46" s="157"/>
      <c r="H46" s="156"/>
      <c r="I46" s="157"/>
      <c r="J46" s="156"/>
      <c r="K46" s="157"/>
      <c r="L46" s="156"/>
      <c r="M46" s="157"/>
      <c r="N46" s="156"/>
      <c r="O46" s="157"/>
      <c r="P46" s="156"/>
      <c r="Q46" s="157"/>
      <c r="R46" s="156"/>
      <c r="S46" s="157"/>
      <c r="T46" s="151"/>
      <c r="U46" s="151"/>
      <c r="V46" s="133"/>
      <c r="W46" s="133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</row>
    <row r="47" spans="1:100" s="11" customFormat="1" ht="30" customHeight="1" x14ac:dyDescent="0.2">
      <c r="A47" s="102" t="s">
        <v>55</v>
      </c>
      <c r="B47" s="102"/>
      <c r="C47" s="102"/>
      <c r="D47" s="102"/>
      <c r="E47" s="102"/>
      <c r="F47" s="102"/>
      <c r="G47" s="102"/>
      <c r="H47" s="127"/>
      <c r="I47" s="128"/>
      <c r="J47" s="128"/>
      <c r="K47" s="129"/>
      <c r="L47" s="129"/>
      <c r="M47" s="129"/>
      <c r="N47" s="129"/>
      <c r="O47" s="129"/>
      <c r="P47" s="128"/>
      <c r="Q47" s="128"/>
      <c r="R47" s="128"/>
      <c r="S47" s="128"/>
      <c r="T47" s="128"/>
      <c r="U47" s="128"/>
      <c r="V47" s="133"/>
      <c r="W47" s="133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</row>
    <row r="48" spans="1:100" s="11" customFormat="1" ht="12.75" customHeight="1" x14ac:dyDescent="0.2">
      <c r="A48" s="369" t="s">
        <v>42</v>
      </c>
      <c r="B48" s="370"/>
      <c r="C48" s="369" t="s">
        <v>33</v>
      </c>
      <c r="D48" s="375"/>
      <c r="E48" s="370"/>
      <c r="F48" s="377" t="s">
        <v>40</v>
      </c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86" t="s">
        <v>56</v>
      </c>
      <c r="U48" s="386" t="s">
        <v>57</v>
      </c>
      <c r="V48" s="133"/>
      <c r="W48" s="133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</row>
    <row r="49" spans="1:100" s="11" customFormat="1" ht="12.95" customHeight="1" x14ac:dyDescent="0.2">
      <c r="A49" s="371"/>
      <c r="B49" s="372"/>
      <c r="C49" s="371"/>
      <c r="D49" s="376"/>
      <c r="E49" s="372"/>
      <c r="F49" s="365" t="s">
        <v>43</v>
      </c>
      <c r="G49" s="365"/>
      <c r="H49" s="365" t="s">
        <v>44</v>
      </c>
      <c r="I49" s="365"/>
      <c r="J49" s="383" t="s">
        <v>9</v>
      </c>
      <c r="K49" s="384"/>
      <c r="L49" s="366" t="s">
        <v>10</v>
      </c>
      <c r="M49" s="365"/>
      <c r="N49" s="385" t="s">
        <v>45</v>
      </c>
      <c r="O49" s="384"/>
      <c r="P49" s="365" t="s">
        <v>46</v>
      </c>
      <c r="Q49" s="365"/>
      <c r="R49" s="366" t="s">
        <v>47</v>
      </c>
      <c r="S49" s="365"/>
      <c r="T49" s="386"/>
      <c r="U49" s="386"/>
      <c r="V49" s="133"/>
      <c r="W49" s="133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</row>
    <row r="50" spans="1:100" s="11" customFormat="1" ht="21" x14ac:dyDescent="0.2">
      <c r="A50" s="373"/>
      <c r="B50" s="374"/>
      <c r="C50" s="300" t="s">
        <v>48</v>
      </c>
      <c r="D50" s="22" t="s">
        <v>29</v>
      </c>
      <c r="E50" s="115" t="s">
        <v>49</v>
      </c>
      <c r="F50" s="135" t="s">
        <v>29</v>
      </c>
      <c r="G50" s="136" t="s">
        <v>49</v>
      </c>
      <c r="H50" s="135" t="s">
        <v>29</v>
      </c>
      <c r="I50" s="136" t="s">
        <v>49</v>
      </c>
      <c r="J50" s="135" t="s">
        <v>29</v>
      </c>
      <c r="K50" s="136" t="s">
        <v>49</v>
      </c>
      <c r="L50" s="135" t="s">
        <v>29</v>
      </c>
      <c r="M50" s="136" t="s">
        <v>49</v>
      </c>
      <c r="N50" s="135" t="s">
        <v>29</v>
      </c>
      <c r="O50" s="136" t="s">
        <v>49</v>
      </c>
      <c r="P50" s="135" t="s">
        <v>29</v>
      </c>
      <c r="Q50" s="136" t="s">
        <v>49</v>
      </c>
      <c r="R50" s="135" t="s">
        <v>29</v>
      </c>
      <c r="S50" s="136" t="s">
        <v>49</v>
      </c>
      <c r="T50" s="386"/>
      <c r="U50" s="386"/>
      <c r="V50" s="133"/>
      <c r="W50" s="133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</row>
    <row r="51" spans="1:100" s="11" customFormat="1" ht="15.95" customHeight="1" x14ac:dyDescent="0.2">
      <c r="A51" s="367" t="s">
        <v>51</v>
      </c>
      <c r="B51" s="291" t="s">
        <v>52</v>
      </c>
      <c r="C51" s="142">
        <f>SUM(D51:E51)</f>
        <v>0</v>
      </c>
      <c r="D51" s="143">
        <f t="shared" ref="D51:E53" si="2">F51+H51+J51+L51+N51+P51+R51</f>
        <v>0</v>
      </c>
      <c r="E51" s="144">
        <f t="shared" si="2"/>
        <v>0</v>
      </c>
      <c r="F51" s="139"/>
      <c r="G51" s="140"/>
      <c r="H51" s="139"/>
      <c r="I51" s="140"/>
      <c r="J51" s="139"/>
      <c r="K51" s="140"/>
      <c r="L51" s="139"/>
      <c r="M51" s="140"/>
      <c r="N51" s="139"/>
      <c r="O51" s="140"/>
      <c r="P51" s="139"/>
      <c r="Q51" s="140"/>
      <c r="R51" s="139"/>
      <c r="S51" s="140"/>
      <c r="T51" s="159"/>
      <c r="U51" s="159"/>
      <c r="V51" s="160"/>
      <c r="W51" s="16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</row>
    <row r="52" spans="1:100" s="11" customFormat="1" ht="15.95" customHeight="1" x14ac:dyDescent="0.2">
      <c r="A52" s="368"/>
      <c r="B52" s="292" t="s">
        <v>53</v>
      </c>
      <c r="C52" s="146">
        <f>SUM(D52:E52)</f>
        <v>0</v>
      </c>
      <c r="D52" s="147">
        <f t="shared" si="2"/>
        <v>0</v>
      </c>
      <c r="E52" s="148">
        <f t="shared" si="2"/>
        <v>0</v>
      </c>
      <c r="F52" s="149"/>
      <c r="G52" s="150"/>
      <c r="H52" s="149"/>
      <c r="I52" s="150"/>
      <c r="J52" s="149"/>
      <c r="K52" s="150"/>
      <c r="L52" s="149"/>
      <c r="M52" s="150"/>
      <c r="N52" s="149"/>
      <c r="O52" s="150"/>
      <c r="P52" s="149"/>
      <c r="Q52" s="150"/>
      <c r="R52" s="149"/>
      <c r="S52" s="150"/>
      <c r="T52" s="161"/>
      <c r="U52" s="161"/>
      <c r="V52" s="133"/>
      <c r="W52" s="133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</row>
    <row r="53" spans="1:100" s="11" customFormat="1" ht="15.95" customHeight="1" x14ac:dyDescent="0.2">
      <c r="A53" s="356"/>
      <c r="B53" s="293" t="s">
        <v>54</v>
      </c>
      <c r="C53" s="153">
        <f>SUM(D53:E53)</f>
        <v>0</v>
      </c>
      <c r="D53" s="154">
        <f t="shared" si="2"/>
        <v>0</v>
      </c>
      <c r="E53" s="155">
        <f t="shared" si="2"/>
        <v>0</v>
      </c>
      <c r="F53" s="156"/>
      <c r="G53" s="157"/>
      <c r="H53" s="156"/>
      <c r="I53" s="157"/>
      <c r="J53" s="156"/>
      <c r="K53" s="157"/>
      <c r="L53" s="156"/>
      <c r="M53" s="157"/>
      <c r="N53" s="156"/>
      <c r="O53" s="157"/>
      <c r="P53" s="156"/>
      <c r="Q53" s="157"/>
      <c r="R53" s="156"/>
      <c r="S53" s="157"/>
      <c r="T53" s="162"/>
      <c r="U53" s="162"/>
      <c r="V53" s="160"/>
      <c r="W53" s="16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</row>
    <row r="54" spans="1:100" s="11" customFormat="1" ht="30" customHeight="1" x14ac:dyDescent="0.2">
      <c r="A54" s="102" t="s">
        <v>58</v>
      </c>
      <c r="B54" s="102"/>
      <c r="C54" s="102"/>
      <c r="D54" s="102"/>
      <c r="E54" s="102"/>
      <c r="F54" s="102"/>
      <c r="G54" s="102"/>
      <c r="H54" s="127"/>
      <c r="I54" s="128"/>
      <c r="J54" s="128"/>
      <c r="K54" s="129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33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</row>
    <row r="55" spans="1:100" s="11" customFormat="1" ht="12.75" x14ac:dyDescent="0.2">
      <c r="A55" s="375" t="s">
        <v>42</v>
      </c>
      <c r="B55" s="375"/>
      <c r="C55" s="342" t="s">
        <v>59</v>
      </c>
      <c r="D55" s="391" t="s">
        <v>32</v>
      </c>
      <c r="E55" s="392"/>
      <c r="F55" s="392"/>
      <c r="G55" s="392"/>
      <c r="H55" s="392"/>
      <c r="I55" s="393"/>
      <c r="J55" s="342" t="s">
        <v>60</v>
      </c>
      <c r="K55" s="386" t="s">
        <v>61</v>
      </c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33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</row>
    <row r="56" spans="1:100" s="11" customFormat="1" ht="12.75" x14ac:dyDescent="0.2">
      <c r="A56" s="376"/>
      <c r="B56" s="376"/>
      <c r="C56" s="390"/>
      <c r="D56" s="377" t="s">
        <v>62</v>
      </c>
      <c r="E56" s="394"/>
      <c r="F56" s="377" t="s">
        <v>63</v>
      </c>
      <c r="G56" s="394"/>
      <c r="H56" s="377" t="s">
        <v>64</v>
      </c>
      <c r="I56" s="394"/>
      <c r="J56" s="390"/>
      <c r="K56" s="386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33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</row>
    <row r="57" spans="1:100" s="11" customFormat="1" ht="12.95" customHeight="1" x14ac:dyDescent="0.2">
      <c r="A57" s="389"/>
      <c r="B57" s="389"/>
      <c r="C57" s="343"/>
      <c r="D57" s="22" t="s">
        <v>29</v>
      </c>
      <c r="E57" s="115" t="s">
        <v>49</v>
      </c>
      <c r="F57" s="22" t="s">
        <v>29</v>
      </c>
      <c r="G57" s="115" t="s">
        <v>49</v>
      </c>
      <c r="H57" s="22" t="s">
        <v>29</v>
      </c>
      <c r="I57" s="115" t="s">
        <v>49</v>
      </c>
      <c r="J57" s="343"/>
      <c r="K57" s="386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33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</row>
    <row r="58" spans="1:100" s="11" customFormat="1" ht="15.95" customHeight="1" x14ac:dyDescent="0.2">
      <c r="A58" s="403" t="s">
        <v>65</v>
      </c>
      <c r="B58" s="164" t="s">
        <v>66</v>
      </c>
      <c r="C58" s="89">
        <f>SUM(D58:I58)</f>
        <v>10</v>
      </c>
      <c r="D58" s="165"/>
      <c r="E58" s="166"/>
      <c r="F58" s="165">
        <v>2</v>
      </c>
      <c r="G58" s="166">
        <v>3</v>
      </c>
      <c r="H58" s="165">
        <v>1</v>
      </c>
      <c r="I58" s="166">
        <v>4</v>
      </c>
      <c r="J58" s="167">
        <v>9</v>
      </c>
      <c r="K58" s="167">
        <v>5</v>
      </c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</row>
    <row r="59" spans="1:100" s="11" customFormat="1" ht="15.95" customHeight="1" x14ac:dyDescent="0.2">
      <c r="A59" s="404"/>
      <c r="B59" s="168" t="s">
        <v>67</v>
      </c>
      <c r="C59" s="96">
        <f>SUM(D59:I59)</f>
        <v>0</v>
      </c>
      <c r="D59" s="169"/>
      <c r="E59" s="170"/>
      <c r="F59" s="169"/>
      <c r="G59" s="170"/>
      <c r="H59" s="169"/>
      <c r="I59" s="170"/>
      <c r="J59" s="171"/>
      <c r="K59" s="171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</row>
    <row r="60" spans="1:100" s="11" customFormat="1" ht="15.95" customHeight="1" x14ac:dyDescent="0.2">
      <c r="A60" s="363" t="s">
        <v>68</v>
      </c>
      <c r="B60" s="364"/>
      <c r="C60" s="96">
        <f>SUM(D60:I60)</f>
        <v>0</v>
      </c>
      <c r="D60" s="172"/>
      <c r="E60" s="173"/>
      <c r="F60" s="172"/>
      <c r="G60" s="173"/>
      <c r="H60" s="172"/>
      <c r="I60" s="173"/>
      <c r="J60" s="174"/>
      <c r="K60" s="174"/>
      <c r="L60" s="175"/>
      <c r="M60" s="175"/>
      <c r="N60" s="175"/>
      <c r="O60" s="175"/>
      <c r="P60" s="176"/>
      <c r="Q60" s="130"/>
      <c r="R60" s="130"/>
      <c r="S60" s="130"/>
      <c r="T60" s="130"/>
      <c r="U60" s="130"/>
      <c r="V60" s="130"/>
      <c r="W60" s="13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</row>
    <row r="61" spans="1:100" s="11" customFormat="1" ht="30" customHeight="1" x14ac:dyDescent="0.2">
      <c r="A61" s="102" t="s">
        <v>69</v>
      </c>
      <c r="B61" s="102"/>
      <c r="C61" s="102"/>
      <c r="D61" s="102"/>
      <c r="E61" s="102"/>
      <c r="F61" s="102"/>
      <c r="G61" s="102"/>
      <c r="H61" s="177"/>
      <c r="I61" s="128"/>
      <c r="J61" s="128"/>
      <c r="K61" s="128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</row>
    <row r="62" spans="1:100" s="11" customFormat="1" ht="16.5" customHeight="1" x14ac:dyDescent="0.2">
      <c r="A62" s="405" t="s">
        <v>3</v>
      </c>
      <c r="B62" s="406"/>
      <c r="C62" s="387" t="s">
        <v>70</v>
      </c>
      <c r="D62" s="387" t="s">
        <v>71</v>
      </c>
      <c r="E62" s="387" t="s">
        <v>72</v>
      </c>
      <c r="F62" s="108"/>
      <c r="G62" s="108"/>
      <c r="H62" s="108"/>
      <c r="I62" s="53"/>
      <c r="J62" s="53"/>
      <c r="K62" s="5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</row>
    <row r="63" spans="1:100" s="11" customFormat="1" ht="16.5" customHeight="1" x14ac:dyDescent="0.2">
      <c r="A63" s="407"/>
      <c r="B63" s="408"/>
      <c r="C63" s="388"/>
      <c r="D63" s="388"/>
      <c r="E63" s="388"/>
      <c r="F63" s="151"/>
      <c r="G63" s="151"/>
      <c r="H63" s="151"/>
      <c r="I63" s="151"/>
      <c r="J63" s="151"/>
      <c r="K63" s="151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</row>
    <row r="64" spans="1:100" s="11" customFormat="1" ht="15.95" customHeight="1" x14ac:dyDescent="0.2">
      <c r="A64" s="395" t="s">
        <v>73</v>
      </c>
      <c r="B64" s="396"/>
      <c r="C64" s="178"/>
      <c r="D64" s="178"/>
      <c r="E64" s="178"/>
      <c r="F64" s="151"/>
      <c r="G64" s="151"/>
      <c r="H64" s="151"/>
      <c r="I64" s="151"/>
      <c r="J64" s="151"/>
      <c r="K64" s="151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</row>
    <row r="65" spans="1:100" s="11" customFormat="1" ht="15.95" customHeight="1" x14ac:dyDescent="0.2">
      <c r="A65" s="395" t="s">
        <v>74</v>
      </c>
      <c r="B65" s="396"/>
      <c r="C65" s="179"/>
      <c r="D65" s="179"/>
      <c r="E65" s="179"/>
      <c r="F65" s="151"/>
      <c r="G65" s="151"/>
      <c r="H65" s="151"/>
      <c r="I65" s="151"/>
      <c r="J65" s="151"/>
      <c r="K65" s="151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</row>
    <row r="66" spans="1:100" s="11" customFormat="1" ht="15.95" customHeight="1" x14ac:dyDescent="0.2">
      <c r="A66" s="397" t="s">
        <v>75</v>
      </c>
      <c r="B66" s="398"/>
      <c r="C66" s="179"/>
      <c r="D66" s="179"/>
      <c r="E66" s="179"/>
      <c r="F66" s="151"/>
      <c r="G66" s="151"/>
      <c r="H66" s="151"/>
      <c r="I66" s="151"/>
      <c r="J66" s="151"/>
      <c r="K66" s="151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</row>
    <row r="67" spans="1:100" s="11" customFormat="1" ht="15.95" customHeight="1" x14ac:dyDescent="0.2">
      <c r="A67" s="397" t="s">
        <v>76</v>
      </c>
      <c r="B67" s="398"/>
      <c r="C67" s="180"/>
      <c r="D67" s="180"/>
      <c r="E67" s="180"/>
      <c r="F67" s="151"/>
      <c r="G67" s="151"/>
      <c r="H67" s="151"/>
      <c r="I67" s="151"/>
      <c r="J67" s="151"/>
      <c r="K67" s="151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</row>
    <row r="68" spans="1:100" s="11" customFormat="1" ht="15.95" customHeight="1" x14ac:dyDescent="0.2">
      <c r="A68" s="399" t="s">
        <v>77</v>
      </c>
      <c r="B68" s="400"/>
      <c r="C68" s="181">
        <f>SUM(C64:C67)</f>
        <v>0</v>
      </c>
      <c r="D68" s="181">
        <f>SUM(D64:D67)</f>
        <v>0</v>
      </c>
      <c r="E68" s="181">
        <f>SUM(E64:E67)</f>
        <v>0</v>
      </c>
      <c r="F68" s="151"/>
      <c r="G68" s="151"/>
      <c r="H68" s="151"/>
      <c r="I68" s="151"/>
      <c r="J68" s="151"/>
      <c r="K68" s="15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</row>
    <row r="69" spans="1:100" s="11" customFormat="1" ht="15.95" customHeight="1" x14ac:dyDescent="0.2">
      <c r="A69" s="401" t="s">
        <v>78</v>
      </c>
      <c r="B69" s="402"/>
      <c r="C69" s="182"/>
      <c r="D69" s="182"/>
      <c r="E69" s="182"/>
      <c r="F69" s="151"/>
      <c r="G69" s="151"/>
      <c r="H69" s="151"/>
      <c r="I69" s="151"/>
      <c r="J69" s="151"/>
      <c r="K69" s="151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</row>
    <row r="70" spans="1:100" s="11" customFormat="1" ht="15.95" customHeight="1" x14ac:dyDescent="0.2">
      <c r="A70" s="395" t="s">
        <v>79</v>
      </c>
      <c r="B70" s="396"/>
      <c r="C70" s="179"/>
      <c r="D70" s="179"/>
      <c r="E70" s="179"/>
      <c r="F70" s="151"/>
      <c r="G70" s="151"/>
      <c r="H70" s="151"/>
      <c r="I70" s="151"/>
      <c r="J70" s="151"/>
      <c r="K70" s="151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</row>
    <row r="71" spans="1:100" s="11" customFormat="1" ht="15.95" customHeight="1" x14ac:dyDescent="0.2">
      <c r="A71" s="410" t="s">
        <v>80</v>
      </c>
      <c r="B71" s="411"/>
      <c r="C71" s="183"/>
      <c r="D71" s="183"/>
      <c r="E71" s="183"/>
      <c r="F71" s="151"/>
      <c r="G71" s="151"/>
      <c r="H71" s="151"/>
      <c r="I71" s="151"/>
      <c r="J71" s="151"/>
      <c r="K71" s="151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</row>
    <row r="72" spans="1:100" s="11" customFormat="1" ht="15.95" customHeight="1" x14ac:dyDescent="0.2">
      <c r="A72" s="399" t="s">
        <v>77</v>
      </c>
      <c r="B72" s="400"/>
      <c r="C72" s="181">
        <f>SUM(C69:C71)</f>
        <v>0</v>
      </c>
      <c r="D72" s="181">
        <f>SUM(D69:D71)</f>
        <v>0</v>
      </c>
      <c r="E72" s="181">
        <f>SUM(E69:E71)</f>
        <v>0</v>
      </c>
      <c r="F72" s="151"/>
      <c r="G72" s="151"/>
      <c r="H72" s="151"/>
      <c r="I72" s="151"/>
      <c r="J72" s="151"/>
      <c r="K72" s="151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</row>
    <row r="73" spans="1:100" s="11" customFormat="1" ht="15.95" customHeight="1" x14ac:dyDescent="0.2">
      <c r="A73" s="412" t="s">
        <v>81</v>
      </c>
      <c r="B73" s="412"/>
      <c r="C73" s="184">
        <f>C68+C72</f>
        <v>0</v>
      </c>
      <c r="D73" s="184">
        <f>D68+D72</f>
        <v>0</v>
      </c>
      <c r="E73" s="184">
        <f>E68+E72</f>
        <v>0</v>
      </c>
      <c r="F73" s="151"/>
      <c r="G73" s="151"/>
      <c r="H73" s="151"/>
      <c r="I73" s="151"/>
      <c r="J73" s="151"/>
      <c r="K73" s="151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</row>
    <row r="74" spans="1:100" s="11" customFormat="1" ht="30" customHeight="1" x14ac:dyDescent="0.2">
      <c r="A74" s="102" t="s">
        <v>82</v>
      </c>
      <c r="B74" s="102"/>
      <c r="C74" s="102"/>
      <c r="D74" s="102"/>
      <c r="E74" s="102"/>
      <c r="F74" s="102"/>
      <c r="G74" s="102"/>
      <c r="H74" s="185"/>
      <c r="I74" s="185"/>
      <c r="J74" s="185"/>
      <c r="K74" s="186"/>
      <c r="L74" s="187"/>
      <c r="M74" s="186"/>
      <c r="N74" s="186"/>
      <c r="O74" s="188"/>
      <c r="P74" s="188"/>
      <c r="Q74" s="151"/>
      <c r="R74" s="151"/>
      <c r="S74" s="151"/>
      <c r="T74" s="160"/>
      <c r="U74" s="160"/>
      <c r="V74" s="189"/>
      <c r="W74" s="16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</row>
    <row r="75" spans="1:100" s="11" customFormat="1" ht="12.75" x14ac:dyDescent="0.2">
      <c r="A75" s="413" t="s">
        <v>83</v>
      </c>
      <c r="B75" s="413"/>
      <c r="C75" s="413"/>
      <c r="D75" s="414" t="s">
        <v>33</v>
      </c>
      <c r="E75" s="415"/>
      <c r="F75" s="385"/>
      <c r="G75" s="409" t="s">
        <v>84</v>
      </c>
      <c r="H75" s="409"/>
      <c r="I75" s="409" t="s">
        <v>85</v>
      </c>
      <c r="J75" s="409"/>
      <c r="K75" s="409" t="s">
        <v>86</v>
      </c>
      <c r="L75" s="409"/>
      <c r="M75" s="409" t="s">
        <v>87</v>
      </c>
      <c r="N75" s="409"/>
      <c r="O75" s="409" t="s">
        <v>88</v>
      </c>
      <c r="P75" s="409"/>
      <c r="Q75" s="409" t="s">
        <v>89</v>
      </c>
      <c r="R75" s="409"/>
      <c r="S75" s="19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</row>
    <row r="76" spans="1:100" s="11" customFormat="1" ht="21" x14ac:dyDescent="0.2">
      <c r="A76" s="413"/>
      <c r="B76" s="413"/>
      <c r="C76" s="413"/>
      <c r="D76" s="191" t="s">
        <v>90</v>
      </c>
      <c r="E76" s="192" t="s">
        <v>29</v>
      </c>
      <c r="F76" s="193" t="s">
        <v>49</v>
      </c>
      <c r="G76" s="194" t="s">
        <v>29</v>
      </c>
      <c r="H76" s="195" t="s">
        <v>49</v>
      </c>
      <c r="I76" s="194" t="s">
        <v>29</v>
      </c>
      <c r="J76" s="195" t="s">
        <v>49</v>
      </c>
      <c r="K76" s="194" t="s">
        <v>29</v>
      </c>
      <c r="L76" s="195" t="s">
        <v>49</v>
      </c>
      <c r="M76" s="194" t="s">
        <v>29</v>
      </c>
      <c r="N76" s="195" t="s">
        <v>49</v>
      </c>
      <c r="O76" s="194" t="s">
        <v>29</v>
      </c>
      <c r="P76" s="195" t="s">
        <v>49</v>
      </c>
      <c r="Q76" s="194" t="s">
        <v>29</v>
      </c>
      <c r="R76" s="195" t="s">
        <v>49</v>
      </c>
      <c r="S76" s="19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</row>
    <row r="77" spans="1:100" s="11" customFormat="1" ht="15.95" customHeight="1" x14ac:dyDescent="0.2">
      <c r="A77" s="196" t="s">
        <v>91</v>
      </c>
      <c r="B77" s="294"/>
      <c r="C77" s="295"/>
      <c r="D77" s="199">
        <f>SUM(E77:F77)</f>
        <v>12</v>
      </c>
      <c r="E77" s="200">
        <f>G77+I77+K77+M77+O77+Q77</f>
        <v>8</v>
      </c>
      <c r="F77" s="201">
        <f>H77+J77+L77+N77+P77+R77</f>
        <v>4</v>
      </c>
      <c r="G77" s="202">
        <v>8</v>
      </c>
      <c r="H77" s="203">
        <v>3</v>
      </c>
      <c r="I77" s="202"/>
      <c r="J77" s="203">
        <v>1</v>
      </c>
      <c r="K77" s="202"/>
      <c r="L77" s="203"/>
      <c r="M77" s="202"/>
      <c r="N77" s="203"/>
      <c r="O77" s="202"/>
      <c r="P77" s="203"/>
      <c r="Q77" s="202"/>
      <c r="R77" s="203"/>
      <c r="S77" s="190"/>
      <c r="T77" s="160"/>
      <c r="U77" s="160"/>
      <c r="V77" s="160"/>
      <c r="W77" s="16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</row>
    <row r="78" spans="1:100" s="11" customFormat="1" ht="24.95" customHeight="1" x14ac:dyDescent="0.2">
      <c r="A78" s="416" t="s">
        <v>92</v>
      </c>
      <c r="B78" s="417"/>
      <c r="C78" s="418"/>
      <c r="D78" s="297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9"/>
      <c r="S78" s="190"/>
      <c r="T78" s="160"/>
      <c r="U78" s="160"/>
      <c r="V78" s="160"/>
      <c r="W78" s="16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</row>
    <row r="79" spans="1:100" s="11" customFormat="1" ht="15.95" customHeight="1" x14ac:dyDescent="0.2">
      <c r="A79" s="419" t="s">
        <v>93</v>
      </c>
      <c r="B79" s="421" t="s">
        <v>94</v>
      </c>
      <c r="C79" s="422"/>
      <c r="D79" s="207">
        <f t="shared" ref="D79:D86" si="3">SUM(E79:F79)</f>
        <v>0</v>
      </c>
      <c r="E79" s="208">
        <f t="shared" ref="E79:F86" si="4">G79+I79+K79+M79+O79+Q79</f>
        <v>0</v>
      </c>
      <c r="F79" s="209">
        <f t="shared" si="4"/>
        <v>0</v>
      </c>
      <c r="G79" s="210"/>
      <c r="H79" s="211"/>
      <c r="I79" s="210"/>
      <c r="J79" s="211"/>
      <c r="K79" s="210"/>
      <c r="L79" s="211"/>
      <c r="M79" s="210"/>
      <c r="N79" s="211"/>
      <c r="O79" s="210"/>
      <c r="P79" s="211"/>
      <c r="Q79" s="210"/>
      <c r="R79" s="211"/>
      <c r="S79" s="151"/>
      <c r="T79" s="160"/>
      <c r="U79" s="160"/>
      <c r="V79" s="160"/>
      <c r="W79" s="16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</row>
    <row r="80" spans="1:100" s="11" customFormat="1" ht="15.95" customHeight="1" x14ac:dyDescent="0.2">
      <c r="A80" s="420"/>
      <c r="B80" s="423" t="s">
        <v>95</v>
      </c>
      <c r="C80" s="424"/>
      <c r="D80" s="212">
        <f t="shared" si="3"/>
        <v>0</v>
      </c>
      <c r="E80" s="213">
        <f t="shared" si="4"/>
        <v>0</v>
      </c>
      <c r="F80" s="214">
        <f t="shared" si="4"/>
        <v>0</v>
      </c>
      <c r="G80" s="215"/>
      <c r="H80" s="216"/>
      <c r="I80" s="215"/>
      <c r="J80" s="216"/>
      <c r="K80" s="215"/>
      <c r="L80" s="216"/>
      <c r="M80" s="215"/>
      <c r="N80" s="216"/>
      <c r="O80" s="215"/>
      <c r="P80" s="216"/>
      <c r="Q80" s="215"/>
      <c r="R80" s="216"/>
      <c r="S80" s="151"/>
      <c r="T80" s="160"/>
      <c r="U80" s="160"/>
      <c r="V80" s="160"/>
      <c r="W80" s="16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</row>
    <row r="81" spans="1:100" s="11" customFormat="1" ht="15.95" customHeight="1" x14ac:dyDescent="0.2">
      <c r="A81" s="425" t="s">
        <v>96</v>
      </c>
      <c r="B81" s="425"/>
      <c r="C81" s="424"/>
      <c r="D81" s="212">
        <f t="shared" si="3"/>
        <v>0</v>
      </c>
      <c r="E81" s="217">
        <f>Q81</f>
        <v>0</v>
      </c>
      <c r="F81" s="214">
        <f>R81</f>
        <v>0</v>
      </c>
      <c r="G81" s="218"/>
      <c r="H81" s="219"/>
      <c r="I81" s="218"/>
      <c r="J81" s="219"/>
      <c r="K81" s="218"/>
      <c r="L81" s="219"/>
      <c r="M81" s="218"/>
      <c r="N81" s="219"/>
      <c r="O81" s="218"/>
      <c r="P81" s="219"/>
      <c r="Q81" s="215"/>
      <c r="R81" s="216"/>
      <c r="S81" s="151"/>
      <c r="T81" s="160"/>
      <c r="U81" s="160"/>
      <c r="V81" s="160"/>
      <c r="W81" s="16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</row>
    <row r="82" spans="1:100" s="11" customFormat="1" ht="15.95" customHeight="1" x14ac:dyDescent="0.2">
      <c r="A82" s="425" t="s">
        <v>97</v>
      </c>
      <c r="B82" s="425"/>
      <c r="C82" s="424"/>
      <c r="D82" s="212">
        <f t="shared" si="3"/>
        <v>0</v>
      </c>
      <c r="E82" s="217">
        <f>G82+I82</f>
        <v>0</v>
      </c>
      <c r="F82" s="214">
        <f>H82+J82</f>
        <v>0</v>
      </c>
      <c r="G82" s="215"/>
      <c r="H82" s="216"/>
      <c r="I82" s="215"/>
      <c r="J82" s="216"/>
      <c r="K82" s="218"/>
      <c r="L82" s="219"/>
      <c r="M82" s="218"/>
      <c r="N82" s="219"/>
      <c r="O82" s="218"/>
      <c r="P82" s="219"/>
      <c r="Q82" s="218"/>
      <c r="R82" s="219"/>
      <c r="S82" s="151"/>
      <c r="T82" s="160"/>
      <c r="U82" s="160"/>
      <c r="V82" s="160"/>
      <c r="W82" s="16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</row>
    <row r="83" spans="1:100" s="11" customFormat="1" ht="15.95" customHeight="1" x14ac:dyDescent="0.2">
      <c r="A83" s="425" t="s">
        <v>98</v>
      </c>
      <c r="B83" s="425"/>
      <c r="C83" s="424"/>
      <c r="D83" s="212">
        <f t="shared" si="3"/>
        <v>0</v>
      </c>
      <c r="E83" s="213">
        <f t="shared" si="4"/>
        <v>0</v>
      </c>
      <c r="F83" s="214">
        <f t="shared" si="4"/>
        <v>0</v>
      </c>
      <c r="G83" s="215"/>
      <c r="H83" s="216"/>
      <c r="I83" s="215"/>
      <c r="J83" s="216"/>
      <c r="K83" s="215"/>
      <c r="L83" s="216"/>
      <c r="M83" s="215"/>
      <c r="N83" s="216"/>
      <c r="O83" s="215"/>
      <c r="P83" s="216"/>
      <c r="Q83" s="215"/>
      <c r="R83" s="216"/>
      <c r="S83" s="151"/>
      <c r="T83" s="160"/>
      <c r="U83" s="160"/>
      <c r="V83" s="160"/>
      <c r="W83" s="16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</row>
    <row r="84" spans="1:100" s="11" customFormat="1" ht="15.95" customHeight="1" x14ac:dyDescent="0.2">
      <c r="A84" s="425" t="s">
        <v>99</v>
      </c>
      <c r="B84" s="425"/>
      <c r="C84" s="424"/>
      <c r="D84" s="212">
        <f t="shared" si="3"/>
        <v>0</v>
      </c>
      <c r="E84" s="213">
        <f t="shared" si="4"/>
        <v>0</v>
      </c>
      <c r="F84" s="214">
        <f t="shared" si="4"/>
        <v>0</v>
      </c>
      <c r="G84" s="215"/>
      <c r="H84" s="216"/>
      <c r="I84" s="215"/>
      <c r="J84" s="216"/>
      <c r="K84" s="215"/>
      <c r="L84" s="216"/>
      <c r="M84" s="215"/>
      <c r="N84" s="216"/>
      <c r="O84" s="215"/>
      <c r="P84" s="216"/>
      <c r="Q84" s="215"/>
      <c r="R84" s="216"/>
      <c r="S84" s="151"/>
      <c r="T84" s="160"/>
      <c r="U84" s="160"/>
      <c r="V84" s="160"/>
      <c r="W84" s="16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</row>
    <row r="85" spans="1:100" s="11" customFormat="1" ht="15.95" customHeight="1" x14ac:dyDescent="0.2">
      <c r="A85" s="425" t="s">
        <v>100</v>
      </c>
      <c r="B85" s="425"/>
      <c r="C85" s="424"/>
      <c r="D85" s="212">
        <f t="shared" si="3"/>
        <v>0</v>
      </c>
      <c r="E85" s="213">
        <f t="shared" si="4"/>
        <v>0</v>
      </c>
      <c r="F85" s="214">
        <f t="shared" si="4"/>
        <v>0</v>
      </c>
      <c r="G85" s="215"/>
      <c r="H85" s="216"/>
      <c r="I85" s="215"/>
      <c r="J85" s="216"/>
      <c r="K85" s="215"/>
      <c r="L85" s="216"/>
      <c r="M85" s="215"/>
      <c r="N85" s="216"/>
      <c r="O85" s="215"/>
      <c r="P85" s="216"/>
      <c r="Q85" s="215"/>
      <c r="R85" s="216"/>
      <c r="S85" s="151"/>
      <c r="T85" s="160"/>
      <c r="U85" s="160"/>
      <c r="V85" s="160"/>
      <c r="W85" s="16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</row>
    <row r="86" spans="1:100" s="11" customFormat="1" ht="15.95" customHeight="1" x14ac:dyDescent="0.2">
      <c r="A86" s="425" t="s">
        <v>101</v>
      </c>
      <c r="B86" s="425"/>
      <c r="C86" s="424"/>
      <c r="D86" s="212">
        <f t="shared" si="3"/>
        <v>0</v>
      </c>
      <c r="E86" s="213">
        <f t="shared" si="4"/>
        <v>0</v>
      </c>
      <c r="F86" s="214">
        <f t="shared" si="4"/>
        <v>0</v>
      </c>
      <c r="G86" s="215"/>
      <c r="H86" s="216"/>
      <c r="I86" s="215"/>
      <c r="J86" s="216"/>
      <c r="K86" s="215"/>
      <c r="L86" s="216"/>
      <c r="M86" s="215"/>
      <c r="N86" s="216"/>
      <c r="O86" s="215"/>
      <c r="P86" s="216"/>
      <c r="Q86" s="215"/>
      <c r="R86" s="216"/>
      <c r="S86" s="151"/>
      <c r="T86" s="160"/>
      <c r="U86" s="160"/>
      <c r="V86" s="160"/>
      <c r="W86" s="16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</row>
    <row r="87" spans="1:100" s="11" customFormat="1" ht="15.95" customHeight="1" x14ac:dyDescent="0.2">
      <c r="A87" s="426" t="s">
        <v>102</v>
      </c>
      <c r="B87" s="427"/>
      <c r="C87" s="428"/>
      <c r="D87" s="297"/>
      <c r="E87" s="298"/>
      <c r="F87" s="298"/>
      <c r="G87" s="297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9"/>
      <c r="S87" s="151"/>
      <c r="T87" s="160"/>
      <c r="U87" s="160"/>
      <c r="V87" s="160"/>
      <c r="W87" s="16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</row>
    <row r="88" spans="1:100" s="11" customFormat="1" ht="15.95" customHeight="1" x14ac:dyDescent="0.2">
      <c r="A88" s="429" t="s">
        <v>103</v>
      </c>
      <c r="B88" s="421" t="s">
        <v>104</v>
      </c>
      <c r="C88" s="422"/>
      <c r="D88" s="220">
        <f t="shared" ref="D88:D102" si="5">SUM(E88:F88)</f>
        <v>12</v>
      </c>
      <c r="E88" s="221">
        <f t="shared" ref="E88:F102" si="6">G88+I88+K88+M88+O88+Q88</f>
        <v>3</v>
      </c>
      <c r="F88" s="222">
        <f t="shared" si="6"/>
        <v>9</v>
      </c>
      <c r="G88" s="210"/>
      <c r="H88" s="211"/>
      <c r="I88" s="210"/>
      <c r="J88" s="211">
        <v>1</v>
      </c>
      <c r="K88" s="210"/>
      <c r="L88" s="211"/>
      <c r="M88" s="210"/>
      <c r="N88" s="211"/>
      <c r="O88" s="210">
        <v>3</v>
      </c>
      <c r="P88" s="211">
        <v>7</v>
      </c>
      <c r="Q88" s="210"/>
      <c r="R88" s="211">
        <v>1</v>
      </c>
      <c r="S88" s="151"/>
      <c r="T88" s="160"/>
      <c r="U88" s="160"/>
      <c r="V88" s="160"/>
      <c r="W88" s="16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</row>
    <row r="89" spans="1:100" s="11" customFormat="1" ht="15.95" customHeight="1" x14ac:dyDescent="0.2">
      <c r="A89" s="430"/>
      <c r="B89" s="423" t="s">
        <v>105</v>
      </c>
      <c r="C89" s="424"/>
      <c r="D89" s="212">
        <f t="shared" si="5"/>
        <v>0</v>
      </c>
      <c r="E89" s="213">
        <f t="shared" si="6"/>
        <v>0</v>
      </c>
      <c r="F89" s="214">
        <f t="shared" si="6"/>
        <v>0</v>
      </c>
      <c r="G89" s="215"/>
      <c r="H89" s="216"/>
      <c r="I89" s="215"/>
      <c r="J89" s="216"/>
      <c r="K89" s="215"/>
      <c r="L89" s="216"/>
      <c r="M89" s="215"/>
      <c r="N89" s="216"/>
      <c r="O89" s="215"/>
      <c r="P89" s="216"/>
      <c r="Q89" s="215"/>
      <c r="R89" s="216"/>
      <c r="S89" s="151"/>
      <c r="T89" s="160"/>
      <c r="U89" s="160"/>
      <c r="V89" s="160"/>
      <c r="W89" s="16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</row>
    <row r="90" spans="1:100" s="11" customFormat="1" ht="15.95" customHeight="1" x14ac:dyDescent="0.2">
      <c r="A90" s="420"/>
      <c r="B90" s="423" t="s">
        <v>106</v>
      </c>
      <c r="C90" s="424"/>
      <c r="D90" s="212">
        <f t="shared" si="5"/>
        <v>1</v>
      </c>
      <c r="E90" s="213">
        <f t="shared" si="6"/>
        <v>0</v>
      </c>
      <c r="F90" s="214">
        <f t="shared" si="6"/>
        <v>1</v>
      </c>
      <c r="G90" s="215"/>
      <c r="H90" s="216"/>
      <c r="I90" s="215"/>
      <c r="J90" s="216"/>
      <c r="K90" s="215"/>
      <c r="L90" s="216"/>
      <c r="M90" s="215"/>
      <c r="N90" s="216"/>
      <c r="O90" s="215"/>
      <c r="P90" s="216">
        <v>1</v>
      </c>
      <c r="Q90" s="215"/>
      <c r="R90" s="216"/>
      <c r="S90" s="151"/>
      <c r="T90" s="160"/>
      <c r="U90" s="160"/>
      <c r="V90" s="160"/>
      <c r="W90" s="16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</row>
    <row r="91" spans="1:100" s="11" customFormat="1" ht="15.95" customHeight="1" x14ac:dyDescent="0.2">
      <c r="A91" s="420" t="s">
        <v>107</v>
      </c>
      <c r="B91" s="423" t="s">
        <v>108</v>
      </c>
      <c r="C91" s="424"/>
      <c r="D91" s="212">
        <f t="shared" si="5"/>
        <v>0</v>
      </c>
      <c r="E91" s="213">
        <f t="shared" si="6"/>
        <v>0</v>
      </c>
      <c r="F91" s="214">
        <f t="shared" si="6"/>
        <v>0</v>
      </c>
      <c r="G91" s="215"/>
      <c r="H91" s="216"/>
      <c r="I91" s="215"/>
      <c r="J91" s="216"/>
      <c r="K91" s="215"/>
      <c r="L91" s="216"/>
      <c r="M91" s="215"/>
      <c r="N91" s="216"/>
      <c r="O91" s="215"/>
      <c r="P91" s="216"/>
      <c r="Q91" s="215"/>
      <c r="R91" s="216"/>
      <c r="S91" s="151"/>
      <c r="T91" s="160"/>
      <c r="U91" s="160"/>
      <c r="V91" s="160"/>
      <c r="W91" s="16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</row>
    <row r="92" spans="1:100" s="11" customFormat="1" ht="24.95" customHeight="1" x14ac:dyDescent="0.2">
      <c r="A92" s="420"/>
      <c r="B92" s="423" t="s">
        <v>109</v>
      </c>
      <c r="C92" s="424"/>
      <c r="D92" s="212">
        <f t="shared" si="5"/>
        <v>0</v>
      </c>
      <c r="E92" s="213">
        <f t="shared" si="6"/>
        <v>0</v>
      </c>
      <c r="F92" s="214">
        <f t="shared" si="6"/>
        <v>0</v>
      </c>
      <c r="G92" s="215"/>
      <c r="H92" s="216"/>
      <c r="I92" s="215"/>
      <c r="J92" s="216"/>
      <c r="K92" s="215"/>
      <c r="L92" s="216"/>
      <c r="M92" s="215"/>
      <c r="N92" s="216"/>
      <c r="O92" s="215"/>
      <c r="P92" s="216"/>
      <c r="Q92" s="215"/>
      <c r="R92" s="216"/>
      <c r="S92" s="151"/>
      <c r="T92" s="160"/>
      <c r="U92" s="160"/>
      <c r="V92" s="160"/>
      <c r="W92" s="16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</row>
    <row r="93" spans="1:100" s="11" customFormat="1" ht="15.95" customHeight="1" x14ac:dyDescent="0.2">
      <c r="A93" s="420"/>
      <c r="B93" s="423" t="s">
        <v>110</v>
      </c>
      <c r="C93" s="424"/>
      <c r="D93" s="212">
        <f t="shared" si="5"/>
        <v>0</v>
      </c>
      <c r="E93" s="213">
        <f t="shared" si="6"/>
        <v>0</v>
      </c>
      <c r="F93" s="214">
        <f t="shared" si="6"/>
        <v>0</v>
      </c>
      <c r="G93" s="215"/>
      <c r="H93" s="216"/>
      <c r="I93" s="215"/>
      <c r="J93" s="216"/>
      <c r="K93" s="215"/>
      <c r="L93" s="216"/>
      <c r="M93" s="215"/>
      <c r="N93" s="216"/>
      <c r="O93" s="215"/>
      <c r="P93" s="216"/>
      <c r="Q93" s="215"/>
      <c r="R93" s="216"/>
      <c r="S93" s="151"/>
      <c r="T93" s="160"/>
      <c r="U93" s="160"/>
      <c r="V93" s="160"/>
      <c r="W93" s="16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</row>
    <row r="94" spans="1:100" s="11" customFormat="1" ht="15.95" customHeight="1" x14ac:dyDescent="0.2">
      <c r="A94" s="425" t="s">
        <v>111</v>
      </c>
      <c r="B94" s="425"/>
      <c r="C94" s="424"/>
      <c r="D94" s="212">
        <f t="shared" si="5"/>
        <v>10</v>
      </c>
      <c r="E94" s="213">
        <f t="shared" si="6"/>
        <v>4</v>
      </c>
      <c r="F94" s="214">
        <f t="shared" si="6"/>
        <v>6</v>
      </c>
      <c r="G94" s="215"/>
      <c r="H94" s="216">
        <v>1</v>
      </c>
      <c r="I94" s="215">
        <v>2</v>
      </c>
      <c r="J94" s="216"/>
      <c r="K94" s="215"/>
      <c r="L94" s="216"/>
      <c r="M94" s="215"/>
      <c r="N94" s="216"/>
      <c r="O94" s="215">
        <v>2</v>
      </c>
      <c r="P94" s="216">
        <v>5</v>
      </c>
      <c r="Q94" s="215"/>
      <c r="R94" s="216"/>
      <c r="S94" s="151"/>
      <c r="T94" s="160"/>
      <c r="U94" s="160"/>
      <c r="V94" s="160"/>
      <c r="W94" s="16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</row>
    <row r="95" spans="1:100" s="11" customFormat="1" ht="15.95" customHeight="1" x14ac:dyDescent="0.2">
      <c r="A95" s="425" t="s">
        <v>112</v>
      </c>
      <c r="B95" s="425"/>
      <c r="C95" s="424"/>
      <c r="D95" s="212">
        <f t="shared" si="5"/>
        <v>0</v>
      </c>
      <c r="E95" s="213">
        <f t="shared" si="6"/>
        <v>0</v>
      </c>
      <c r="F95" s="214">
        <f t="shared" si="6"/>
        <v>0</v>
      </c>
      <c r="G95" s="215"/>
      <c r="H95" s="216"/>
      <c r="I95" s="215"/>
      <c r="J95" s="216"/>
      <c r="K95" s="215"/>
      <c r="L95" s="216"/>
      <c r="M95" s="215"/>
      <c r="N95" s="216"/>
      <c r="O95" s="215"/>
      <c r="P95" s="216"/>
      <c r="Q95" s="215"/>
      <c r="R95" s="216"/>
      <c r="S95" s="151"/>
      <c r="T95" s="160"/>
      <c r="U95" s="160"/>
      <c r="V95" s="160"/>
      <c r="W95" s="16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</row>
    <row r="96" spans="1:100" s="11" customFormat="1" ht="15.95" customHeight="1" x14ac:dyDescent="0.2">
      <c r="A96" s="425" t="s">
        <v>113</v>
      </c>
      <c r="B96" s="425"/>
      <c r="C96" s="424"/>
      <c r="D96" s="212">
        <f t="shared" si="5"/>
        <v>0</v>
      </c>
      <c r="E96" s="213">
        <f t="shared" si="6"/>
        <v>0</v>
      </c>
      <c r="F96" s="214">
        <f t="shared" si="6"/>
        <v>0</v>
      </c>
      <c r="G96" s="215"/>
      <c r="H96" s="216"/>
      <c r="I96" s="215"/>
      <c r="J96" s="216"/>
      <c r="K96" s="215"/>
      <c r="L96" s="216"/>
      <c r="M96" s="215"/>
      <c r="N96" s="216"/>
      <c r="O96" s="215"/>
      <c r="P96" s="216"/>
      <c r="Q96" s="215"/>
      <c r="R96" s="216"/>
      <c r="S96" s="151"/>
      <c r="T96" s="160"/>
      <c r="U96" s="160"/>
      <c r="V96" s="160"/>
      <c r="W96" s="16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s="11" customFormat="1" ht="15.95" customHeight="1" x14ac:dyDescent="0.2">
      <c r="A97" s="425" t="s">
        <v>114</v>
      </c>
      <c r="B97" s="425"/>
      <c r="C97" s="424"/>
      <c r="D97" s="212">
        <f t="shared" si="5"/>
        <v>0</v>
      </c>
      <c r="E97" s="213">
        <f t="shared" si="6"/>
        <v>0</v>
      </c>
      <c r="F97" s="214">
        <f t="shared" si="6"/>
        <v>0</v>
      </c>
      <c r="G97" s="215"/>
      <c r="H97" s="216"/>
      <c r="I97" s="215"/>
      <c r="J97" s="216"/>
      <c r="K97" s="215"/>
      <c r="L97" s="216"/>
      <c r="M97" s="215"/>
      <c r="N97" s="216"/>
      <c r="O97" s="215"/>
      <c r="P97" s="216"/>
      <c r="Q97" s="215"/>
      <c r="R97" s="216"/>
      <c r="S97" s="151"/>
      <c r="T97" s="160"/>
      <c r="U97" s="160"/>
      <c r="V97" s="160"/>
      <c r="W97" s="16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s="11" customFormat="1" ht="15.95" customHeight="1" x14ac:dyDescent="0.2">
      <c r="A98" s="431" t="s">
        <v>115</v>
      </c>
      <c r="B98" s="431"/>
      <c r="C98" s="432"/>
      <c r="D98" s="223">
        <f t="shared" si="5"/>
        <v>10</v>
      </c>
      <c r="E98" s="224">
        <f t="shared" si="6"/>
        <v>8</v>
      </c>
      <c r="F98" s="225">
        <f t="shared" si="6"/>
        <v>2</v>
      </c>
      <c r="G98" s="215">
        <v>5</v>
      </c>
      <c r="H98" s="216">
        <v>2</v>
      </c>
      <c r="I98" s="215">
        <v>2</v>
      </c>
      <c r="J98" s="216"/>
      <c r="K98" s="215">
        <v>1</v>
      </c>
      <c r="L98" s="216"/>
      <c r="M98" s="215"/>
      <c r="N98" s="216"/>
      <c r="O98" s="215"/>
      <c r="P98" s="216"/>
      <c r="Q98" s="215"/>
      <c r="R98" s="216"/>
      <c r="S98" s="151"/>
      <c r="T98" s="160"/>
      <c r="U98" s="160"/>
      <c r="V98" s="160"/>
      <c r="W98" s="16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s="11" customFormat="1" ht="24.95" customHeight="1" x14ac:dyDescent="0.2">
      <c r="A99" s="431" t="s">
        <v>116</v>
      </c>
      <c r="B99" s="431"/>
      <c r="C99" s="432"/>
      <c r="D99" s="223">
        <f t="shared" si="5"/>
        <v>6</v>
      </c>
      <c r="E99" s="224">
        <f t="shared" si="6"/>
        <v>4</v>
      </c>
      <c r="F99" s="225">
        <f t="shared" si="6"/>
        <v>2</v>
      </c>
      <c r="G99" s="215">
        <v>3</v>
      </c>
      <c r="H99" s="216">
        <v>1</v>
      </c>
      <c r="I99" s="215">
        <v>1</v>
      </c>
      <c r="J99" s="216">
        <v>1</v>
      </c>
      <c r="K99" s="215"/>
      <c r="L99" s="216"/>
      <c r="M99" s="215"/>
      <c r="N99" s="216"/>
      <c r="O99" s="215"/>
      <c r="P99" s="216"/>
      <c r="Q99" s="215"/>
      <c r="R99" s="216"/>
      <c r="S99" s="151"/>
      <c r="T99" s="160"/>
      <c r="U99" s="160"/>
      <c r="V99" s="160"/>
      <c r="W99" s="16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s="11" customFormat="1" ht="15.95" customHeight="1" x14ac:dyDescent="0.2">
      <c r="A100" s="425" t="s">
        <v>117</v>
      </c>
      <c r="B100" s="425"/>
      <c r="C100" s="424"/>
      <c r="D100" s="212">
        <f t="shared" si="5"/>
        <v>4</v>
      </c>
      <c r="E100" s="213">
        <f t="shared" si="6"/>
        <v>3</v>
      </c>
      <c r="F100" s="214">
        <f t="shared" si="6"/>
        <v>1</v>
      </c>
      <c r="G100" s="215">
        <v>2</v>
      </c>
      <c r="H100" s="216">
        <v>1</v>
      </c>
      <c r="I100" s="215"/>
      <c r="J100" s="216"/>
      <c r="K100" s="215"/>
      <c r="L100" s="216"/>
      <c r="M100" s="215"/>
      <c r="N100" s="216"/>
      <c r="O100" s="215"/>
      <c r="P100" s="216"/>
      <c r="Q100" s="215">
        <v>1</v>
      </c>
      <c r="R100" s="216"/>
      <c r="S100" s="151"/>
      <c r="T100" s="160"/>
      <c r="U100" s="160"/>
      <c r="V100" s="160"/>
      <c r="W100" s="16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s="11" customFormat="1" ht="15.95" customHeight="1" x14ac:dyDescent="0.2">
      <c r="A101" s="433" t="s">
        <v>118</v>
      </c>
      <c r="B101" s="433"/>
      <c r="C101" s="434"/>
      <c r="D101" s="226">
        <f t="shared" si="5"/>
        <v>0</v>
      </c>
      <c r="E101" s="227">
        <f t="shared" si="6"/>
        <v>0</v>
      </c>
      <c r="F101" s="228">
        <f t="shared" si="6"/>
        <v>0</v>
      </c>
      <c r="G101" s="229"/>
      <c r="H101" s="230"/>
      <c r="I101" s="229"/>
      <c r="J101" s="230"/>
      <c r="K101" s="229"/>
      <c r="L101" s="230"/>
      <c r="M101" s="229"/>
      <c r="N101" s="230"/>
      <c r="O101" s="229"/>
      <c r="P101" s="230"/>
      <c r="Q101" s="229"/>
      <c r="R101" s="230"/>
      <c r="S101" s="151"/>
      <c r="T101" s="160"/>
      <c r="U101" s="160"/>
      <c r="V101" s="160"/>
      <c r="W101" s="16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s="11" customFormat="1" ht="15.95" customHeight="1" x14ac:dyDescent="0.2">
      <c r="A102" s="438" t="s">
        <v>119</v>
      </c>
      <c r="B102" s="438"/>
      <c r="C102" s="439"/>
      <c r="D102" s="231">
        <f t="shared" si="5"/>
        <v>1</v>
      </c>
      <c r="E102" s="232">
        <f t="shared" si="6"/>
        <v>1</v>
      </c>
      <c r="F102" s="233">
        <f t="shared" si="6"/>
        <v>0</v>
      </c>
      <c r="G102" s="234">
        <v>1</v>
      </c>
      <c r="H102" s="235"/>
      <c r="I102" s="234"/>
      <c r="J102" s="235"/>
      <c r="K102" s="234"/>
      <c r="L102" s="235"/>
      <c r="M102" s="234"/>
      <c r="N102" s="235"/>
      <c r="O102" s="234"/>
      <c r="P102" s="235"/>
      <c r="Q102" s="234"/>
      <c r="R102" s="235"/>
      <c r="S102" s="151"/>
      <c r="T102" s="160"/>
      <c r="U102" s="160"/>
      <c r="V102" s="160"/>
      <c r="W102" s="16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s="11" customFormat="1" ht="30" customHeight="1" x14ac:dyDescent="0.2">
      <c r="A103" s="102" t="s">
        <v>120</v>
      </c>
      <c r="B103" s="102"/>
      <c r="C103" s="102"/>
      <c r="D103" s="102"/>
      <c r="E103" s="102"/>
      <c r="F103" s="102"/>
      <c r="G103" s="102"/>
      <c r="H103" s="185"/>
      <c r="I103" s="185"/>
      <c r="J103" s="185"/>
      <c r="K103" s="186"/>
      <c r="L103" s="187"/>
      <c r="M103" s="186"/>
      <c r="N103" s="186"/>
      <c r="O103" s="188"/>
      <c r="P103" s="188"/>
      <c r="Q103" s="151"/>
      <c r="R103" s="151"/>
      <c r="S103" s="151"/>
      <c r="T103" s="160"/>
      <c r="U103" s="160"/>
      <c r="V103" s="189"/>
      <c r="W103" s="16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s="11" customFormat="1" ht="12.75" customHeight="1" x14ac:dyDescent="0.2">
      <c r="A104" s="413" t="s">
        <v>121</v>
      </c>
      <c r="B104" s="413"/>
      <c r="C104" s="413"/>
      <c r="D104" s="414" t="s">
        <v>33</v>
      </c>
      <c r="E104" s="415"/>
      <c r="F104" s="385"/>
      <c r="G104" s="409" t="s">
        <v>84</v>
      </c>
      <c r="H104" s="409"/>
      <c r="I104" s="409" t="s">
        <v>85</v>
      </c>
      <c r="J104" s="409"/>
      <c r="K104" s="409" t="s">
        <v>86</v>
      </c>
      <c r="L104" s="409"/>
      <c r="M104" s="409" t="s">
        <v>87</v>
      </c>
      <c r="N104" s="409"/>
      <c r="O104" s="409" t="s">
        <v>88</v>
      </c>
      <c r="P104" s="409"/>
      <c r="Q104" s="409" t="s">
        <v>89</v>
      </c>
      <c r="R104" s="409"/>
      <c r="S104" s="342" t="s">
        <v>122</v>
      </c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s="11" customFormat="1" ht="21" x14ac:dyDescent="0.2">
      <c r="A105" s="413"/>
      <c r="B105" s="413"/>
      <c r="C105" s="413"/>
      <c r="D105" s="191" t="s">
        <v>90</v>
      </c>
      <c r="E105" s="192" t="s">
        <v>29</v>
      </c>
      <c r="F105" s="193" t="s">
        <v>49</v>
      </c>
      <c r="G105" s="194" t="s">
        <v>29</v>
      </c>
      <c r="H105" s="195" t="s">
        <v>49</v>
      </c>
      <c r="I105" s="194" t="s">
        <v>29</v>
      </c>
      <c r="J105" s="195" t="s">
        <v>49</v>
      </c>
      <c r="K105" s="194" t="s">
        <v>29</v>
      </c>
      <c r="L105" s="195" t="s">
        <v>49</v>
      </c>
      <c r="M105" s="194" t="s">
        <v>29</v>
      </c>
      <c r="N105" s="195" t="s">
        <v>49</v>
      </c>
      <c r="O105" s="194" t="s">
        <v>29</v>
      </c>
      <c r="P105" s="195" t="s">
        <v>49</v>
      </c>
      <c r="Q105" s="194" t="s">
        <v>29</v>
      </c>
      <c r="R105" s="195" t="s">
        <v>49</v>
      </c>
      <c r="S105" s="343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s="11" customFormat="1" ht="24.95" customHeight="1" x14ac:dyDescent="0.2">
      <c r="A106" s="416" t="s">
        <v>92</v>
      </c>
      <c r="B106" s="417"/>
      <c r="C106" s="418"/>
      <c r="D106" s="435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7"/>
      <c r="T106" s="160"/>
      <c r="U106" s="160"/>
      <c r="V106" s="160"/>
      <c r="W106" s="16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s="11" customFormat="1" ht="15.95" customHeight="1" x14ac:dyDescent="0.2">
      <c r="A107" s="419" t="s">
        <v>93</v>
      </c>
      <c r="B107" s="421" t="s">
        <v>94</v>
      </c>
      <c r="C107" s="422"/>
      <c r="D107" s="207">
        <f t="shared" ref="D107:D114" si="7">SUM(E107:F107)</f>
        <v>0</v>
      </c>
      <c r="E107" s="208">
        <f t="shared" ref="E107:F114" si="8">G107+I107+K107+M107+O107+Q107</f>
        <v>0</v>
      </c>
      <c r="F107" s="209">
        <f t="shared" si="8"/>
        <v>0</v>
      </c>
      <c r="G107" s="210"/>
      <c r="H107" s="211"/>
      <c r="I107" s="210"/>
      <c r="J107" s="211"/>
      <c r="K107" s="210"/>
      <c r="L107" s="211"/>
      <c r="M107" s="210"/>
      <c r="N107" s="211"/>
      <c r="O107" s="210"/>
      <c r="P107" s="211"/>
      <c r="Q107" s="210"/>
      <c r="R107" s="211"/>
      <c r="S107" s="239"/>
      <c r="T107" s="160"/>
      <c r="U107" s="160"/>
      <c r="V107" s="160"/>
      <c r="W107" s="16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s="11" customFormat="1" ht="15.95" customHeight="1" x14ac:dyDescent="0.2">
      <c r="A108" s="420"/>
      <c r="B108" s="423" t="s">
        <v>95</v>
      </c>
      <c r="C108" s="424"/>
      <c r="D108" s="212">
        <f t="shared" si="7"/>
        <v>0</v>
      </c>
      <c r="E108" s="213">
        <f t="shared" si="8"/>
        <v>0</v>
      </c>
      <c r="F108" s="214">
        <f t="shared" si="8"/>
        <v>0</v>
      </c>
      <c r="G108" s="215"/>
      <c r="H108" s="216"/>
      <c r="I108" s="215"/>
      <c r="J108" s="216"/>
      <c r="K108" s="215"/>
      <c r="L108" s="216"/>
      <c r="M108" s="215"/>
      <c r="N108" s="216"/>
      <c r="O108" s="215"/>
      <c r="P108" s="216"/>
      <c r="Q108" s="215"/>
      <c r="R108" s="216"/>
      <c r="S108" s="240"/>
      <c r="T108" s="160"/>
      <c r="U108" s="160"/>
      <c r="V108" s="160"/>
      <c r="W108" s="16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s="11" customFormat="1" ht="15.95" customHeight="1" x14ac:dyDescent="0.2">
      <c r="A109" s="425" t="s">
        <v>96</v>
      </c>
      <c r="B109" s="425"/>
      <c r="C109" s="424"/>
      <c r="D109" s="212">
        <f t="shared" si="7"/>
        <v>0</v>
      </c>
      <c r="E109" s="213">
        <f t="shared" si="8"/>
        <v>0</v>
      </c>
      <c r="F109" s="214">
        <f t="shared" si="8"/>
        <v>0</v>
      </c>
      <c r="G109" s="215"/>
      <c r="H109" s="216"/>
      <c r="I109" s="215"/>
      <c r="J109" s="216"/>
      <c r="K109" s="215"/>
      <c r="L109" s="216"/>
      <c r="M109" s="215"/>
      <c r="N109" s="216"/>
      <c r="O109" s="215"/>
      <c r="P109" s="216"/>
      <c r="Q109" s="215"/>
      <c r="R109" s="216"/>
      <c r="S109" s="240"/>
      <c r="T109" s="160"/>
      <c r="U109" s="160"/>
      <c r="V109" s="160"/>
      <c r="W109" s="16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s="11" customFormat="1" ht="15.95" customHeight="1" x14ac:dyDescent="0.2">
      <c r="A110" s="425" t="s">
        <v>97</v>
      </c>
      <c r="B110" s="425"/>
      <c r="C110" s="424"/>
      <c r="D110" s="212">
        <f t="shared" si="7"/>
        <v>0</v>
      </c>
      <c r="E110" s="217">
        <f>G110+I110</f>
        <v>0</v>
      </c>
      <c r="F110" s="214">
        <f>H110+J110</f>
        <v>0</v>
      </c>
      <c r="G110" s="215"/>
      <c r="H110" s="216"/>
      <c r="I110" s="215"/>
      <c r="J110" s="216"/>
      <c r="K110" s="218"/>
      <c r="L110" s="219"/>
      <c r="M110" s="218"/>
      <c r="N110" s="219"/>
      <c r="O110" s="218"/>
      <c r="P110" s="219"/>
      <c r="Q110" s="218"/>
      <c r="R110" s="219"/>
      <c r="S110" s="241"/>
      <c r="T110" s="160"/>
      <c r="U110" s="160"/>
      <c r="V110" s="160"/>
      <c r="W110" s="16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s="11" customFormat="1" ht="15.95" customHeight="1" x14ac:dyDescent="0.2">
      <c r="A111" s="425" t="s">
        <v>98</v>
      </c>
      <c r="B111" s="425"/>
      <c r="C111" s="424"/>
      <c r="D111" s="212">
        <f t="shared" si="7"/>
        <v>0</v>
      </c>
      <c r="E111" s="213">
        <f t="shared" si="8"/>
        <v>0</v>
      </c>
      <c r="F111" s="214">
        <f t="shared" si="8"/>
        <v>0</v>
      </c>
      <c r="G111" s="215"/>
      <c r="H111" s="216"/>
      <c r="I111" s="215"/>
      <c r="J111" s="216"/>
      <c r="K111" s="215"/>
      <c r="L111" s="216"/>
      <c r="M111" s="215"/>
      <c r="N111" s="216"/>
      <c r="O111" s="215"/>
      <c r="P111" s="216"/>
      <c r="Q111" s="215"/>
      <c r="R111" s="216"/>
      <c r="S111" s="240"/>
      <c r="T111" s="160"/>
      <c r="U111" s="160"/>
      <c r="V111" s="160"/>
      <c r="W111" s="16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s="11" customFormat="1" ht="15.95" customHeight="1" x14ac:dyDescent="0.2">
      <c r="A112" s="425" t="s">
        <v>99</v>
      </c>
      <c r="B112" s="425"/>
      <c r="C112" s="424"/>
      <c r="D112" s="212">
        <f t="shared" si="7"/>
        <v>0</v>
      </c>
      <c r="E112" s="213">
        <f t="shared" si="8"/>
        <v>0</v>
      </c>
      <c r="F112" s="214">
        <f t="shared" si="8"/>
        <v>0</v>
      </c>
      <c r="G112" s="215"/>
      <c r="H112" s="216"/>
      <c r="I112" s="215"/>
      <c r="J112" s="216"/>
      <c r="K112" s="215"/>
      <c r="L112" s="216"/>
      <c r="M112" s="215"/>
      <c r="N112" s="216"/>
      <c r="O112" s="215"/>
      <c r="P112" s="216"/>
      <c r="Q112" s="215"/>
      <c r="R112" s="216"/>
      <c r="S112" s="240"/>
      <c r="T112" s="160"/>
      <c r="U112" s="160"/>
      <c r="V112" s="160"/>
      <c r="W112" s="16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s="11" customFormat="1" ht="15.95" customHeight="1" x14ac:dyDescent="0.2">
      <c r="A113" s="425" t="s">
        <v>100</v>
      </c>
      <c r="B113" s="425"/>
      <c r="C113" s="424"/>
      <c r="D113" s="212">
        <f t="shared" si="7"/>
        <v>0</v>
      </c>
      <c r="E113" s="213">
        <f t="shared" si="8"/>
        <v>0</v>
      </c>
      <c r="F113" s="214">
        <f t="shared" si="8"/>
        <v>0</v>
      </c>
      <c r="G113" s="215"/>
      <c r="H113" s="216"/>
      <c r="I113" s="215"/>
      <c r="J113" s="216"/>
      <c r="K113" s="215"/>
      <c r="L113" s="216"/>
      <c r="M113" s="215"/>
      <c r="N113" s="216"/>
      <c r="O113" s="215"/>
      <c r="P113" s="216"/>
      <c r="Q113" s="215"/>
      <c r="R113" s="216"/>
      <c r="S113" s="216"/>
      <c r="T113" s="160"/>
      <c r="U113" s="160"/>
      <c r="V113" s="160"/>
      <c r="W113" s="16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s="11" customFormat="1" ht="15.95" customHeight="1" x14ac:dyDescent="0.2">
      <c r="A114" s="425" t="s">
        <v>101</v>
      </c>
      <c r="B114" s="425"/>
      <c r="C114" s="424"/>
      <c r="D114" s="226">
        <f t="shared" si="7"/>
        <v>0</v>
      </c>
      <c r="E114" s="227">
        <f t="shared" si="8"/>
        <v>0</v>
      </c>
      <c r="F114" s="228">
        <f t="shared" si="8"/>
        <v>0</v>
      </c>
      <c r="G114" s="229"/>
      <c r="H114" s="230"/>
      <c r="I114" s="229"/>
      <c r="J114" s="230"/>
      <c r="K114" s="229"/>
      <c r="L114" s="230"/>
      <c r="M114" s="229"/>
      <c r="N114" s="230"/>
      <c r="O114" s="229"/>
      <c r="P114" s="230"/>
      <c r="Q114" s="229"/>
      <c r="R114" s="230"/>
      <c r="S114" s="230"/>
      <c r="T114" s="160"/>
      <c r="U114" s="160"/>
      <c r="V114" s="160"/>
      <c r="W114" s="16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s="11" customFormat="1" ht="15.95" customHeight="1" x14ac:dyDescent="0.2">
      <c r="A115" s="426" t="s">
        <v>102</v>
      </c>
      <c r="B115" s="427"/>
      <c r="C115" s="428"/>
      <c r="D115" s="242"/>
      <c r="E115" s="243"/>
      <c r="F115" s="243"/>
      <c r="G115" s="242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4"/>
      <c r="S115" s="244"/>
      <c r="T115" s="160"/>
      <c r="U115" s="160"/>
      <c r="V115" s="160"/>
      <c r="W115" s="16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s="11" customFormat="1" ht="15.95" customHeight="1" x14ac:dyDescent="0.2">
      <c r="A116" s="429" t="s">
        <v>103</v>
      </c>
      <c r="B116" s="421" t="s">
        <v>104</v>
      </c>
      <c r="C116" s="422"/>
      <c r="D116" s="220">
        <f t="shared" ref="D116:D130" si="9">SUM(E116:F116)</f>
        <v>2</v>
      </c>
      <c r="E116" s="221">
        <f t="shared" ref="E116:F130" si="10">G116+I116+K116+M116+O116+Q116</f>
        <v>0</v>
      </c>
      <c r="F116" s="222">
        <f t="shared" si="10"/>
        <v>2</v>
      </c>
      <c r="G116" s="210"/>
      <c r="H116" s="211"/>
      <c r="I116" s="210"/>
      <c r="J116" s="211"/>
      <c r="K116" s="210"/>
      <c r="L116" s="211">
        <v>1</v>
      </c>
      <c r="M116" s="210"/>
      <c r="N116" s="211"/>
      <c r="O116" s="210"/>
      <c r="P116" s="211">
        <v>1</v>
      </c>
      <c r="Q116" s="210"/>
      <c r="R116" s="211"/>
      <c r="S116" s="239"/>
      <c r="T116" s="160"/>
      <c r="U116" s="160"/>
      <c r="V116" s="160"/>
      <c r="W116" s="16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s="11" customFormat="1" ht="15.95" customHeight="1" x14ac:dyDescent="0.2">
      <c r="A117" s="430"/>
      <c r="B117" s="423" t="s">
        <v>105</v>
      </c>
      <c r="C117" s="424"/>
      <c r="D117" s="212">
        <f t="shared" si="9"/>
        <v>0</v>
      </c>
      <c r="E117" s="213">
        <f t="shared" si="10"/>
        <v>0</v>
      </c>
      <c r="F117" s="214">
        <f t="shared" si="10"/>
        <v>0</v>
      </c>
      <c r="G117" s="215"/>
      <c r="H117" s="216"/>
      <c r="I117" s="215"/>
      <c r="J117" s="216"/>
      <c r="K117" s="215"/>
      <c r="L117" s="216"/>
      <c r="M117" s="215"/>
      <c r="N117" s="216"/>
      <c r="O117" s="215"/>
      <c r="P117" s="216"/>
      <c r="Q117" s="215"/>
      <c r="R117" s="216"/>
      <c r="S117" s="240"/>
      <c r="T117" s="160"/>
      <c r="U117" s="160"/>
      <c r="V117" s="160"/>
      <c r="W117" s="16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s="11" customFormat="1" ht="15.95" customHeight="1" x14ac:dyDescent="0.2">
      <c r="A118" s="420"/>
      <c r="B118" s="423" t="s">
        <v>106</v>
      </c>
      <c r="C118" s="424"/>
      <c r="D118" s="212">
        <f t="shared" si="9"/>
        <v>0</v>
      </c>
      <c r="E118" s="213">
        <f t="shared" si="10"/>
        <v>0</v>
      </c>
      <c r="F118" s="214">
        <f t="shared" si="10"/>
        <v>0</v>
      </c>
      <c r="G118" s="215"/>
      <c r="H118" s="216"/>
      <c r="I118" s="215"/>
      <c r="J118" s="216"/>
      <c r="K118" s="215"/>
      <c r="L118" s="216"/>
      <c r="M118" s="215"/>
      <c r="N118" s="216"/>
      <c r="O118" s="215"/>
      <c r="P118" s="216"/>
      <c r="Q118" s="215"/>
      <c r="R118" s="216"/>
      <c r="S118" s="240"/>
      <c r="T118" s="160"/>
      <c r="U118" s="160"/>
      <c r="V118" s="160"/>
      <c r="W118" s="16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s="11" customFormat="1" ht="15.95" customHeight="1" x14ac:dyDescent="0.2">
      <c r="A119" s="420" t="s">
        <v>107</v>
      </c>
      <c r="B119" s="423" t="s">
        <v>108</v>
      </c>
      <c r="C119" s="424"/>
      <c r="D119" s="212">
        <f t="shared" si="9"/>
        <v>0</v>
      </c>
      <c r="E119" s="213">
        <f t="shared" si="10"/>
        <v>0</v>
      </c>
      <c r="F119" s="214">
        <f t="shared" si="10"/>
        <v>0</v>
      </c>
      <c r="G119" s="215"/>
      <c r="H119" s="216"/>
      <c r="I119" s="215"/>
      <c r="J119" s="216"/>
      <c r="K119" s="215"/>
      <c r="L119" s="216"/>
      <c r="M119" s="215"/>
      <c r="N119" s="216"/>
      <c r="O119" s="215"/>
      <c r="P119" s="216"/>
      <c r="Q119" s="215"/>
      <c r="R119" s="216"/>
      <c r="S119" s="240"/>
      <c r="T119" s="160"/>
      <c r="U119" s="160"/>
      <c r="V119" s="160"/>
      <c r="W119" s="16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s="11" customFormat="1" ht="24.95" customHeight="1" x14ac:dyDescent="0.2">
      <c r="A120" s="420"/>
      <c r="B120" s="423" t="s">
        <v>109</v>
      </c>
      <c r="C120" s="424"/>
      <c r="D120" s="212">
        <f t="shared" si="9"/>
        <v>0</v>
      </c>
      <c r="E120" s="213">
        <f t="shared" si="10"/>
        <v>0</v>
      </c>
      <c r="F120" s="214">
        <f t="shared" si="10"/>
        <v>0</v>
      </c>
      <c r="G120" s="215"/>
      <c r="H120" s="216"/>
      <c r="I120" s="215"/>
      <c r="J120" s="216"/>
      <c r="K120" s="215"/>
      <c r="L120" s="216"/>
      <c r="M120" s="215"/>
      <c r="N120" s="216"/>
      <c r="O120" s="215"/>
      <c r="P120" s="216"/>
      <c r="Q120" s="215"/>
      <c r="R120" s="216"/>
      <c r="S120" s="240"/>
      <c r="T120" s="160"/>
      <c r="U120" s="160"/>
      <c r="V120" s="160"/>
      <c r="W120" s="16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s="11" customFormat="1" ht="15.95" customHeight="1" x14ac:dyDescent="0.2">
      <c r="A121" s="420"/>
      <c r="B121" s="423" t="s">
        <v>110</v>
      </c>
      <c r="C121" s="424"/>
      <c r="D121" s="212">
        <f t="shared" si="9"/>
        <v>0</v>
      </c>
      <c r="E121" s="213">
        <f t="shared" si="10"/>
        <v>0</v>
      </c>
      <c r="F121" s="214">
        <f t="shared" si="10"/>
        <v>0</v>
      </c>
      <c r="G121" s="215"/>
      <c r="H121" s="216"/>
      <c r="I121" s="215"/>
      <c r="J121" s="216"/>
      <c r="K121" s="215"/>
      <c r="L121" s="216"/>
      <c r="M121" s="215"/>
      <c r="N121" s="216"/>
      <c r="O121" s="215"/>
      <c r="P121" s="216"/>
      <c r="Q121" s="215"/>
      <c r="R121" s="216"/>
      <c r="S121" s="240"/>
      <c r="T121" s="160"/>
      <c r="U121" s="160"/>
      <c r="V121" s="160"/>
      <c r="W121" s="16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s="11" customFormat="1" ht="15.95" customHeight="1" x14ac:dyDescent="0.2">
      <c r="A122" s="425" t="s">
        <v>111</v>
      </c>
      <c r="B122" s="425"/>
      <c r="C122" s="424"/>
      <c r="D122" s="212">
        <f t="shared" si="9"/>
        <v>8</v>
      </c>
      <c r="E122" s="213">
        <f t="shared" si="10"/>
        <v>1</v>
      </c>
      <c r="F122" s="214">
        <f t="shared" si="10"/>
        <v>7</v>
      </c>
      <c r="G122" s="215">
        <v>1</v>
      </c>
      <c r="H122" s="216">
        <v>1</v>
      </c>
      <c r="I122" s="215"/>
      <c r="J122" s="216">
        <v>1</v>
      </c>
      <c r="K122" s="215"/>
      <c r="L122" s="216"/>
      <c r="M122" s="215"/>
      <c r="N122" s="216"/>
      <c r="O122" s="215"/>
      <c r="P122" s="216">
        <v>5</v>
      </c>
      <c r="Q122" s="215"/>
      <c r="R122" s="216"/>
      <c r="S122" s="240"/>
      <c r="T122" s="160"/>
      <c r="U122" s="160"/>
      <c r="V122" s="160"/>
      <c r="W122" s="16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s="11" customFormat="1" ht="15.95" customHeight="1" x14ac:dyDescent="0.2">
      <c r="A123" s="425" t="s">
        <v>112</v>
      </c>
      <c r="B123" s="425"/>
      <c r="C123" s="424"/>
      <c r="D123" s="212">
        <f t="shared" si="9"/>
        <v>0</v>
      </c>
      <c r="E123" s="213">
        <f t="shared" si="10"/>
        <v>0</v>
      </c>
      <c r="F123" s="214">
        <f t="shared" si="10"/>
        <v>0</v>
      </c>
      <c r="G123" s="215"/>
      <c r="H123" s="216"/>
      <c r="I123" s="215"/>
      <c r="J123" s="216"/>
      <c r="K123" s="215"/>
      <c r="L123" s="216"/>
      <c r="M123" s="215"/>
      <c r="N123" s="216"/>
      <c r="O123" s="215"/>
      <c r="P123" s="216"/>
      <c r="Q123" s="215"/>
      <c r="R123" s="216"/>
      <c r="S123" s="240"/>
      <c r="T123" s="160"/>
      <c r="U123" s="160"/>
      <c r="V123" s="160"/>
      <c r="W123" s="16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s="11" customFormat="1" ht="15.95" customHeight="1" x14ac:dyDescent="0.2">
      <c r="A124" s="425" t="s">
        <v>113</v>
      </c>
      <c r="B124" s="425"/>
      <c r="C124" s="424"/>
      <c r="D124" s="212">
        <f t="shared" si="9"/>
        <v>0</v>
      </c>
      <c r="E124" s="213">
        <f t="shared" si="10"/>
        <v>0</v>
      </c>
      <c r="F124" s="214">
        <f t="shared" si="10"/>
        <v>0</v>
      </c>
      <c r="G124" s="215"/>
      <c r="H124" s="216"/>
      <c r="I124" s="215"/>
      <c r="J124" s="216"/>
      <c r="K124" s="215"/>
      <c r="L124" s="216"/>
      <c r="M124" s="215"/>
      <c r="N124" s="216"/>
      <c r="O124" s="215"/>
      <c r="P124" s="216"/>
      <c r="Q124" s="215"/>
      <c r="R124" s="216"/>
      <c r="S124" s="240"/>
      <c r="T124" s="160"/>
      <c r="U124" s="160"/>
      <c r="V124" s="160"/>
      <c r="W124" s="16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s="11" customFormat="1" ht="15.95" customHeight="1" x14ac:dyDescent="0.2">
      <c r="A125" s="425" t="s">
        <v>114</v>
      </c>
      <c r="B125" s="425"/>
      <c r="C125" s="424"/>
      <c r="D125" s="212">
        <f t="shared" si="9"/>
        <v>0</v>
      </c>
      <c r="E125" s="213">
        <f t="shared" si="10"/>
        <v>0</v>
      </c>
      <c r="F125" s="214">
        <f t="shared" si="10"/>
        <v>0</v>
      </c>
      <c r="G125" s="215"/>
      <c r="H125" s="216"/>
      <c r="I125" s="215"/>
      <c r="J125" s="216"/>
      <c r="K125" s="215"/>
      <c r="L125" s="216"/>
      <c r="M125" s="215"/>
      <c r="N125" s="216"/>
      <c r="O125" s="215"/>
      <c r="P125" s="216"/>
      <c r="Q125" s="215"/>
      <c r="R125" s="216"/>
      <c r="S125" s="240"/>
      <c r="T125" s="160"/>
      <c r="U125" s="160"/>
      <c r="V125" s="160"/>
      <c r="W125" s="16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s="11" customFormat="1" ht="15.95" customHeight="1" x14ac:dyDescent="0.2">
      <c r="A126" s="431" t="s">
        <v>115</v>
      </c>
      <c r="B126" s="431"/>
      <c r="C126" s="432"/>
      <c r="D126" s="223">
        <f t="shared" si="9"/>
        <v>2</v>
      </c>
      <c r="E126" s="224">
        <f t="shared" si="10"/>
        <v>1</v>
      </c>
      <c r="F126" s="225">
        <f t="shared" si="10"/>
        <v>1</v>
      </c>
      <c r="G126" s="215">
        <v>1</v>
      </c>
      <c r="H126" s="216">
        <v>1</v>
      </c>
      <c r="I126" s="215"/>
      <c r="J126" s="216"/>
      <c r="K126" s="215"/>
      <c r="L126" s="216"/>
      <c r="M126" s="215"/>
      <c r="N126" s="216"/>
      <c r="O126" s="215"/>
      <c r="P126" s="216"/>
      <c r="Q126" s="215"/>
      <c r="R126" s="216"/>
      <c r="S126" s="240"/>
      <c r="T126" s="160"/>
      <c r="U126" s="160"/>
      <c r="V126" s="160"/>
      <c r="W126" s="16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s="11" customFormat="1" ht="24.95" customHeight="1" x14ac:dyDescent="0.2">
      <c r="A127" s="431" t="s">
        <v>116</v>
      </c>
      <c r="B127" s="431"/>
      <c r="C127" s="432"/>
      <c r="D127" s="223">
        <f t="shared" si="9"/>
        <v>7</v>
      </c>
      <c r="E127" s="224">
        <f t="shared" si="10"/>
        <v>3</v>
      </c>
      <c r="F127" s="225">
        <f t="shared" si="10"/>
        <v>4</v>
      </c>
      <c r="G127" s="215"/>
      <c r="H127" s="216"/>
      <c r="I127" s="215">
        <v>2</v>
      </c>
      <c r="J127" s="216"/>
      <c r="K127" s="215">
        <v>1</v>
      </c>
      <c r="L127" s="216">
        <v>4</v>
      </c>
      <c r="M127" s="215"/>
      <c r="N127" s="216"/>
      <c r="O127" s="215"/>
      <c r="P127" s="216"/>
      <c r="Q127" s="215"/>
      <c r="R127" s="216"/>
      <c r="S127" s="240"/>
      <c r="T127" s="160"/>
      <c r="U127" s="160"/>
      <c r="V127" s="160"/>
      <c r="W127" s="16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s="11" customFormat="1" ht="15.95" customHeight="1" x14ac:dyDescent="0.2">
      <c r="A128" s="425" t="s">
        <v>117</v>
      </c>
      <c r="B128" s="425"/>
      <c r="C128" s="424"/>
      <c r="D128" s="212">
        <f t="shared" si="9"/>
        <v>3</v>
      </c>
      <c r="E128" s="213">
        <f t="shared" si="10"/>
        <v>2</v>
      </c>
      <c r="F128" s="214">
        <f t="shared" si="10"/>
        <v>1</v>
      </c>
      <c r="G128" s="215">
        <v>2</v>
      </c>
      <c r="H128" s="216"/>
      <c r="I128" s="215"/>
      <c r="J128" s="216"/>
      <c r="K128" s="215"/>
      <c r="L128" s="216"/>
      <c r="M128" s="215"/>
      <c r="N128" s="216"/>
      <c r="O128" s="215"/>
      <c r="P128" s="216">
        <v>1</v>
      </c>
      <c r="Q128" s="215"/>
      <c r="R128" s="216"/>
      <c r="S128" s="240"/>
      <c r="T128" s="160"/>
      <c r="U128" s="160"/>
      <c r="V128" s="160"/>
      <c r="W128" s="16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s="11" customFormat="1" ht="15.95" customHeight="1" x14ac:dyDescent="0.2">
      <c r="A129" s="433" t="s">
        <v>118</v>
      </c>
      <c r="B129" s="433"/>
      <c r="C129" s="434"/>
      <c r="D129" s="226">
        <f t="shared" si="9"/>
        <v>1</v>
      </c>
      <c r="E129" s="227">
        <f t="shared" si="10"/>
        <v>0</v>
      </c>
      <c r="F129" s="228">
        <f t="shared" si="10"/>
        <v>1</v>
      </c>
      <c r="G129" s="229"/>
      <c r="H129" s="230"/>
      <c r="I129" s="229"/>
      <c r="J129" s="230"/>
      <c r="K129" s="229"/>
      <c r="L129" s="230">
        <v>1</v>
      </c>
      <c r="M129" s="229"/>
      <c r="N129" s="230"/>
      <c r="O129" s="229"/>
      <c r="P129" s="230"/>
      <c r="Q129" s="229"/>
      <c r="R129" s="230"/>
      <c r="S129" s="245"/>
      <c r="T129" s="160"/>
      <c r="U129" s="160"/>
      <c r="V129" s="160"/>
      <c r="W129" s="16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s="11" customFormat="1" ht="15.95" customHeight="1" x14ac:dyDescent="0.2">
      <c r="A130" s="438" t="s">
        <v>119</v>
      </c>
      <c r="B130" s="438"/>
      <c r="C130" s="439"/>
      <c r="D130" s="231">
        <f t="shared" si="9"/>
        <v>0</v>
      </c>
      <c r="E130" s="232">
        <f t="shared" si="10"/>
        <v>0</v>
      </c>
      <c r="F130" s="233">
        <f t="shared" si="10"/>
        <v>0</v>
      </c>
      <c r="G130" s="234"/>
      <c r="H130" s="235"/>
      <c r="I130" s="234"/>
      <c r="J130" s="235"/>
      <c r="K130" s="234"/>
      <c r="L130" s="235"/>
      <c r="M130" s="234"/>
      <c r="N130" s="235"/>
      <c r="O130" s="234"/>
      <c r="P130" s="235"/>
      <c r="Q130" s="234"/>
      <c r="R130" s="235"/>
      <c r="S130" s="246"/>
      <c r="T130" s="160"/>
      <c r="U130" s="160"/>
      <c r="V130" s="160"/>
      <c r="W130" s="16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s="11" customFormat="1" ht="30" customHeight="1" x14ac:dyDescent="0.2">
      <c r="A131" s="102" t="s">
        <v>123</v>
      </c>
      <c r="B131" s="102"/>
      <c r="C131" s="102"/>
      <c r="D131" s="102"/>
      <c r="E131" s="102"/>
      <c r="F131" s="102"/>
      <c r="G131" s="102"/>
      <c r="H131" s="177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60"/>
      <c r="U131" s="160"/>
      <c r="V131" s="160"/>
      <c r="W131" s="16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s="11" customFormat="1" ht="34.5" customHeight="1" x14ac:dyDescent="0.2">
      <c r="A132" s="444" t="s">
        <v>42</v>
      </c>
      <c r="B132" s="444"/>
      <c r="C132" s="300" t="s">
        <v>32</v>
      </c>
      <c r="D132" s="300" t="s">
        <v>60</v>
      </c>
      <c r="E132" s="300" t="s">
        <v>124</v>
      </c>
      <c r="F132" s="247"/>
      <c r="G132" s="108"/>
      <c r="H132" s="108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0"/>
      <c r="U132" s="130"/>
      <c r="V132" s="130"/>
      <c r="W132" s="13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s="11" customFormat="1" ht="15.95" customHeight="1" x14ac:dyDescent="0.2">
      <c r="A133" s="445" t="s">
        <v>125</v>
      </c>
      <c r="B133" s="445"/>
      <c r="C133" s="178"/>
      <c r="D133" s="178"/>
      <c r="E133" s="178"/>
      <c r="F133" s="249" t="s">
        <v>126</v>
      </c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250"/>
      <c r="R133" s="250"/>
      <c r="S133" s="250"/>
      <c r="T133" s="21"/>
      <c r="U133" s="21"/>
      <c r="V133" s="21"/>
      <c r="W133" s="21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s="11" customFormat="1" ht="15.95" customHeight="1" x14ac:dyDescent="0.2">
      <c r="A134" s="352" t="s">
        <v>127</v>
      </c>
      <c r="B134" s="352"/>
      <c r="C134" s="179"/>
      <c r="D134" s="179"/>
      <c r="E134" s="179"/>
      <c r="F134" s="249" t="s">
        <v>126</v>
      </c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250"/>
      <c r="R134" s="250"/>
      <c r="S134" s="250"/>
      <c r="T134" s="10"/>
      <c r="U134" s="10"/>
      <c r="V134" s="10"/>
      <c r="W134" s="10"/>
      <c r="X134" s="39" t="str">
        <f>IF(D134&lt;E134," Abandonos es mayor que total egresos","")</f>
        <v/>
      </c>
      <c r="Y134" s="39"/>
      <c r="Z134" s="39"/>
      <c r="AA134" s="39"/>
      <c r="AB134" s="39"/>
      <c r="AC134" s="39"/>
      <c r="AD134" s="40">
        <f>IF(D134&lt;E134,1,0)</f>
        <v>0</v>
      </c>
      <c r="AE134" s="40"/>
      <c r="AF134" s="40"/>
      <c r="AG134" s="40"/>
      <c r="AH134" s="40"/>
      <c r="AI134" s="4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s="11" customFormat="1" ht="15.95" customHeight="1" x14ac:dyDescent="0.2">
      <c r="A135" s="446" t="s">
        <v>128</v>
      </c>
      <c r="B135" s="446"/>
      <c r="C135" s="180"/>
      <c r="D135" s="180"/>
      <c r="E135" s="180"/>
      <c r="F135" s="249" t="s">
        <v>126</v>
      </c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250"/>
      <c r="R135" s="250"/>
      <c r="S135" s="250"/>
      <c r="T135" s="21"/>
      <c r="U135" s="21"/>
      <c r="V135" s="21"/>
      <c r="W135" s="21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s="11" customFormat="1" ht="30" customHeight="1" x14ac:dyDescent="0.2">
      <c r="A136" s="102" t="s">
        <v>129</v>
      </c>
      <c r="B136" s="102"/>
      <c r="C136" s="102"/>
      <c r="D136" s="102"/>
      <c r="E136" s="102"/>
      <c r="F136" s="102"/>
      <c r="G136" s="102"/>
      <c r="H136" s="177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21"/>
      <c r="U136" s="21"/>
      <c r="V136" s="21"/>
      <c r="W136" s="21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s="11" customFormat="1" ht="42" x14ac:dyDescent="0.2">
      <c r="A137" s="444" t="s">
        <v>42</v>
      </c>
      <c r="B137" s="444"/>
      <c r="C137" s="300" t="s">
        <v>32</v>
      </c>
      <c r="D137" s="300" t="s">
        <v>60</v>
      </c>
      <c r="E137" s="300" t="s">
        <v>124</v>
      </c>
      <c r="F137" s="247"/>
      <c r="G137" s="108"/>
      <c r="H137" s="108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21"/>
      <c r="U137" s="21"/>
      <c r="V137" s="21"/>
      <c r="W137" s="21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s="11" customFormat="1" ht="15.95" customHeight="1" x14ac:dyDescent="0.2">
      <c r="A138" s="440" t="s">
        <v>130</v>
      </c>
      <c r="B138" s="440"/>
      <c r="C138" s="178"/>
      <c r="D138" s="178"/>
      <c r="E138" s="178"/>
      <c r="F138" s="249" t="s">
        <v>126</v>
      </c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250"/>
      <c r="R138" s="250"/>
      <c r="S138" s="25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s="11" customFormat="1" ht="15.95" customHeight="1" x14ac:dyDescent="0.2">
      <c r="A139" s="441" t="s">
        <v>131</v>
      </c>
      <c r="B139" s="441"/>
      <c r="C139" s="179"/>
      <c r="D139" s="179"/>
      <c r="E139" s="179"/>
      <c r="F139" s="249" t="s">
        <v>126</v>
      </c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250"/>
      <c r="R139" s="250"/>
      <c r="S139" s="250"/>
      <c r="V139" s="10"/>
      <c r="W139" s="10"/>
      <c r="X139" s="10"/>
      <c r="Y139" s="10"/>
      <c r="Z139" s="10"/>
      <c r="AK139" s="39"/>
      <c r="AL139" s="39"/>
      <c r="AM139" s="39"/>
      <c r="AN139" s="39"/>
    </row>
    <row r="140" spans="1:100" s="11" customFormat="1" ht="24.95" customHeight="1" x14ac:dyDescent="0.2">
      <c r="A140" s="442" t="s">
        <v>132</v>
      </c>
      <c r="B140" s="443"/>
      <c r="C140" s="179"/>
      <c r="D140" s="179"/>
      <c r="E140" s="179"/>
      <c r="F140" s="249" t="s">
        <v>126</v>
      </c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250"/>
      <c r="R140" s="250"/>
      <c r="S140" s="250"/>
      <c r="V140" s="10"/>
      <c r="W140" s="10"/>
      <c r="X140" s="10"/>
      <c r="Y140" s="10"/>
      <c r="Z140" s="10"/>
      <c r="AK140" s="39"/>
      <c r="AL140" s="39"/>
      <c r="AM140" s="39"/>
      <c r="AN140" s="39"/>
    </row>
    <row r="141" spans="1:100" s="11" customFormat="1" ht="15.95" customHeight="1" x14ac:dyDescent="0.2">
      <c r="A141" s="441" t="s">
        <v>133</v>
      </c>
      <c r="B141" s="441"/>
      <c r="C141" s="179"/>
      <c r="D141" s="179"/>
      <c r="E141" s="179"/>
      <c r="F141" s="249" t="s">
        <v>126</v>
      </c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250"/>
      <c r="R141" s="250"/>
      <c r="S141" s="250"/>
      <c r="V141" s="10"/>
      <c r="W141" s="10"/>
      <c r="X141" s="10"/>
      <c r="Y141" s="10"/>
      <c r="Z141" s="10"/>
      <c r="AK141" s="39"/>
      <c r="AL141" s="39"/>
      <c r="AM141" s="39"/>
      <c r="AN141" s="39"/>
    </row>
    <row r="142" spans="1:100" s="11" customFormat="1" ht="15.95" customHeight="1" x14ac:dyDescent="0.2">
      <c r="A142" s="441" t="s">
        <v>134</v>
      </c>
      <c r="B142" s="441"/>
      <c r="C142" s="179"/>
      <c r="D142" s="179"/>
      <c r="E142" s="179"/>
      <c r="F142" s="249" t="s">
        <v>126</v>
      </c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250"/>
      <c r="R142" s="250"/>
      <c r="S142" s="250"/>
      <c r="V142" s="10"/>
      <c r="W142" s="10"/>
      <c r="X142" s="10"/>
      <c r="Y142" s="10"/>
      <c r="Z142" s="10"/>
      <c r="AK142" s="39"/>
      <c r="AL142" s="39"/>
      <c r="AM142" s="39"/>
      <c r="AN142" s="39"/>
    </row>
    <row r="143" spans="1:100" s="11" customFormat="1" ht="15.95" customHeight="1" x14ac:dyDescent="0.2">
      <c r="A143" s="441" t="s">
        <v>135</v>
      </c>
      <c r="B143" s="441"/>
      <c r="C143" s="179"/>
      <c r="D143" s="179"/>
      <c r="E143" s="179"/>
      <c r="F143" s="249" t="s">
        <v>126</v>
      </c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250"/>
      <c r="R143" s="250"/>
      <c r="S143" s="250"/>
      <c r="V143" s="10"/>
      <c r="W143" s="10"/>
      <c r="X143" s="10"/>
      <c r="Y143" s="10"/>
      <c r="Z143" s="10"/>
      <c r="AK143" s="39"/>
      <c r="AL143" s="39"/>
      <c r="AM143" s="39"/>
      <c r="AN143" s="39"/>
    </row>
    <row r="144" spans="1:100" s="11" customFormat="1" ht="24.95" customHeight="1" x14ac:dyDescent="0.2">
      <c r="A144" s="441" t="s">
        <v>136</v>
      </c>
      <c r="B144" s="441"/>
      <c r="C144" s="179"/>
      <c r="D144" s="179"/>
      <c r="E144" s="179"/>
      <c r="F144" s="249" t="s">
        <v>126</v>
      </c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250"/>
      <c r="R144" s="250"/>
      <c r="S144" s="250"/>
      <c r="V144" s="10"/>
      <c r="W144" s="10"/>
      <c r="X144" s="10"/>
      <c r="Y144" s="10"/>
      <c r="Z144" s="10"/>
      <c r="AK144" s="39"/>
      <c r="AL144" s="39"/>
      <c r="AM144" s="39"/>
      <c r="AN144" s="39"/>
    </row>
    <row r="145" spans="1:40" s="11" customFormat="1" ht="15.95" customHeight="1" x14ac:dyDescent="0.2">
      <c r="A145" s="447" t="s">
        <v>137</v>
      </c>
      <c r="B145" s="447"/>
      <c r="C145" s="180"/>
      <c r="D145" s="180"/>
      <c r="E145" s="180"/>
      <c r="F145" s="249" t="s">
        <v>126</v>
      </c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250"/>
      <c r="R145" s="250"/>
      <c r="S145" s="250"/>
      <c r="V145" s="10"/>
      <c r="W145" s="10"/>
      <c r="X145" s="10"/>
      <c r="Y145" s="10"/>
      <c r="Z145" s="10"/>
      <c r="AK145" s="39"/>
      <c r="AL145" s="39"/>
      <c r="AM145" s="39"/>
      <c r="AN145" s="39"/>
    </row>
    <row r="146" spans="1:40" s="11" customFormat="1" ht="30" customHeight="1" x14ac:dyDescent="0.2">
      <c r="A146" s="102" t="s">
        <v>138</v>
      </c>
      <c r="B146" s="102"/>
      <c r="C146" s="102"/>
      <c r="D146" s="102"/>
      <c r="E146" s="102"/>
      <c r="F146" s="102"/>
      <c r="G146" s="102"/>
      <c r="H146" s="190"/>
      <c r="I146" s="190"/>
      <c r="J146" s="190"/>
      <c r="K146" s="190"/>
      <c r="L146" s="190"/>
      <c r="M146" s="252"/>
      <c r="N146" s="190"/>
      <c r="O146" s="190"/>
      <c r="P146" s="190"/>
      <c r="Q146" s="190"/>
      <c r="R146" s="190"/>
      <c r="S146" s="190"/>
      <c r="V146" s="10"/>
      <c r="W146" s="10"/>
      <c r="X146" s="10"/>
      <c r="Y146" s="10"/>
      <c r="Z146" s="10"/>
      <c r="AK146" s="39"/>
      <c r="AL146" s="39"/>
      <c r="AM146" s="39"/>
      <c r="AN146" s="39"/>
    </row>
    <row r="147" spans="1:40" s="11" customFormat="1" x14ac:dyDescent="0.2">
      <c r="A147" s="369" t="s">
        <v>42</v>
      </c>
      <c r="B147" s="370"/>
      <c r="C147" s="450" t="s">
        <v>139</v>
      </c>
      <c r="D147" s="452" t="s">
        <v>140</v>
      </c>
      <c r="E147" s="453"/>
      <c r="F147" s="453"/>
      <c r="G147" s="453"/>
      <c r="H147" s="453"/>
      <c r="I147" s="454"/>
      <c r="J147" s="455" t="s">
        <v>141</v>
      </c>
      <c r="K147" s="455"/>
      <c r="L147" s="190"/>
      <c r="M147" s="190"/>
      <c r="N147" s="252"/>
      <c r="O147" s="190"/>
      <c r="P147" s="190"/>
      <c r="Q147" s="190"/>
      <c r="R147" s="190"/>
      <c r="S147" s="190"/>
      <c r="V147" s="10"/>
      <c r="W147" s="10"/>
      <c r="X147" s="10"/>
      <c r="Y147" s="10"/>
      <c r="Z147" s="10"/>
      <c r="AK147" s="39"/>
      <c r="AL147" s="39"/>
      <c r="AM147" s="39"/>
      <c r="AN147" s="39"/>
    </row>
    <row r="148" spans="1:40" s="11" customFormat="1" x14ac:dyDescent="0.2">
      <c r="A148" s="448"/>
      <c r="B148" s="449"/>
      <c r="C148" s="451"/>
      <c r="D148" s="296" t="s">
        <v>142</v>
      </c>
      <c r="E148" s="256" t="s">
        <v>143</v>
      </c>
      <c r="F148" s="296" t="s">
        <v>43</v>
      </c>
      <c r="G148" s="296" t="s">
        <v>144</v>
      </c>
      <c r="H148" s="296" t="s">
        <v>145</v>
      </c>
      <c r="I148" s="296" t="s">
        <v>146</v>
      </c>
      <c r="J148" s="296" t="s">
        <v>147</v>
      </c>
      <c r="K148" s="296" t="s">
        <v>49</v>
      </c>
      <c r="L148" s="190"/>
      <c r="M148" s="190"/>
      <c r="N148" s="252"/>
      <c r="O148" s="190"/>
      <c r="P148" s="190"/>
      <c r="Q148" s="190"/>
      <c r="R148" s="190"/>
      <c r="S148" s="190"/>
      <c r="V148" s="10"/>
      <c r="W148" s="10"/>
      <c r="X148" s="10"/>
      <c r="Y148" s="10"/>
      <c r="Z148" s="10"/>
      <c r="AK148" s="39"/>
      <c r="AL148" s="39"/>
      <c r="AM148" s="39"/>
      <c r="AN148" s="39"/>
    </row>
    <row r="149" spans="1:40" s="11" customFormat="1" ht="15.95" customHeight="1" x14ac:dyDescent="0.2">
      <c r="A149" s="445" t="s">
        <v>32</v>
      </c>
      <c r="B149" s="445"/>
      <c r="C149" s="220">
        <f>SUM(D149:I149)</f>
        <v>0</v>
      </c>
      <c r="D149" s="178"/>
      <c r="E149" s="178"/>
      <c r="F149" s="178"/>
      <c r="G149" s="178"/>
      <c r="H149" s="178"/>
      <c r="I149" s="178"/>
      <c r="J149" s="178"/>
      <c r="K149" s="178"/>
      <c r="L149" s="32" t="str">
        <f>$W149&amp;" "&amp;$X149&amp;""&amp;$Y149</f>
        <v xml:space="preserve"> </v>
      </c>
      <c r="M149" s="257"/>
      <c r="N149" s="257"/>
      <c r="O149" s="257"/>
      <c r="P149" s="258"/>
      <c r="Q149" s="258"/>
      <c r="R149" s="258"/>
      <c r="S149" s="258"/>
      <c r="T149" s="258"/>
      <c r="U149" s="258"/>
      <c r="V149" s="258"/>
      <c r="W149" s="258"/>
      <c r="X149" s="258"/>
      <c r="Y149" s="39" t="str">
        <f>IF($C149&lt;&gt;($J149+$K149)," El Ingreso según sexo no puede ser diferente que el Total.","")</f>
        <v/>
      </c>
      <c r="Z149" s="10"/>
      <c r="AA149" s="10"/>
      <c r="AB149" s="10"/>
      <c r="AC149" s="40">
        <f>IF($C149&lt;&gt;($J149+$K149),1,0)</f>
        <v>0</v>
      </c>
      <c r="AK149" s="39"/>
      <c r="AL149" s="39"/>
      <c r="AM149" s="39"/>
      <c r="AN149" s="39"/>
    </row>
    <row r="150" spans="1:40" s="11" customFormat="1" ht="15.95" customHeight="1" x14ac:dyDescent="0.2">
      <c r="A150" s="352" t="s">
        <v>40</v>
      </c>
      <c r="B150" s="352"/>
      <c r="C150" s="212">
        <f>SUM(D150:I150)</f>
        <v>0</v>
      </c>
      <c r="D150" s="179"/>
      <c r="E150" s="179"/>
      <c r="F150" s="179"/>
      <c r="G150" s="179"/>
      <c r="H150" s="179"/>
      <c r="I150" s="179"/>
      <c r="J150" s="179"/>
      <c r="K150" s="179"/>
      <c r="L150" s="32" t="str">
        <f>$W150&amp;" "&amp;$X150&amp;""&amp;$Y150</f>
        <v xml:space="preserve"> </v>
      </c>
      <c r="M150" s="257"/>
      <c r="N150" s="257"/>
      <c r="O150" s="257"/>
      <c r="P150" s="258"/>
      <c r="Q150" s="258"/>
      <c r="R150" s="258"/>
      <c r="S150" s="258"/>
      <c r="T150" s="258"/>
      <c r="U150" s="258"/>
      <c r="V150" s="258"/>
      <c r="W150" s="258"/>
      <c r="X150" s="258"/>
      <c r="Y150" s="39" t="str">
        <f>IF($C150&lt;&gt;($J150+$K150)," El Ingreso según sexo no puede ser diferente que el Total.","")</f>
        <v/>
      </c>
      <c r="Z150" s="10"/>
      <c r="AA150" s="10"/>
      <c r="AB150" s="10"/>
      <c r="AC150" s="40">
        <f>IF($C150&lt;&gt;($J150+$K150),1,0)</f>
        <v>0</v>
      </c>
      <c r="AK150" s="39"/>
      <c r="AL150" s="39"/>
      <c r="AM150" s="39"/>
      <c r="AN150" s="39"/>
    </row>
    <row r="151" spans="1:40" s="11" customFormat="1" ht="15.95" customHeight="1" x14ac:dyDescent="0.2">
      <c r="A151" s="446" t="s">
        <v>122</v>
      </c>
      <c r="B151" s="446"/>
      <c r="C151" s="259">
        <f>SUM(D151:I151)</f>
        <v>0</v>
      </c>
      <c r="D151" s="180"/>
      <c r="E151" s="180"/>
      <c r="F151" s="180"/>
      <c r="G151" s="180"/>
      <c r="H151" s="180"/>
      <c r="I151" s="180"/>
      <c r="J151" s="180"/>
      <c r="K151" s="180"/>
      <c r="L151" s="32" t="str">
        <f>$W151&amp;" "&amp;$X151&amp;""&amp;$Y151</f>
        <v xml:space="preserve"> </v>
      </c>
      <c r="M151" s="257"/>
      <c r="N151" s="257"/>
      <c r="O151" s="257"/>
      <c r="P151" s="258"/>
      <c r="Q151" s="258"/>
      <c r="R151" s="258"/>
      <c r="S151" s="258"/>
      <c r="T151" s="258"/>
      <c r="U151" s="258"/>
      <c r="V151" s="258"/>
      <c r="W151" s="258"/>
      <c r="X151" s="258"/>
      <c r="Y151" s="39" t="str">
        <f>IF($C151&lt;&gt;($J151+$K151)," El Ingreso según sexo no puede ser diferente que el Total.","")</f>
        <v/>
      </c>
      <c r="Z151" s="10"/>
      <c r="AA151" s="10"/>
      <c r="AB151" s="10"/>
      <c r="AC151" s="40">
        <f>IF($C151&lt;&gt;($J151+$K151),1,0)</f>
        <v>0</v>
      </c>
      <c r="AK151" s="39"/>
      <c r="AL151" s="39"/>
      <c r="AM151" s="39"/>
      <c r="AN151" s="39"/>
    </row>
    <row r="152" spans="1:40" s="11" customFormat="1" x14ac:dyDescent="0.2">
      <c r="A152" s="260"/>
      <c r="M152" s="4"/>
      <c r="V152" s="10"/>
      <c r="W152" s="10"/>
      <c r="X152" s="10"/>
      <c r="Y152" s="10"/>
      <c r="Z152" s="10"/>
      <c r="AK152" s="39"/>
      <c r="AL152" s="39"/>
      <c r="AM152" s="39"/>
      <c r="AN152" s="39"/>
    </row>
    <row r="153" spans="1:40" s="11" customFormat="1" x14ac:dyDescent="0.2">
      <c r="A153" s="260"/>
      <c r="M153" s="4"/>
      <c r="V153" s="10"/>
      <c r="W153" s="10"/>
      <c r="X153" s="10"/>
      <c r="Y153" s="10"/>
      <c r="Z153" s="10"/>
      <c r="AK153" s="39"/>
      <c r="AL153" s="39"/>
      <c r="AM153" s="39"/>
      <c r="AN153" s="39"/>
    </row>
    <row r="154" spans="1:40" s="11" customFormat="1" x14ac:dyDescent="0.2">
      <c r="A154" s="260"/>
      <c r="M154" s="4"/>
      <c r="V154" s="10"/>
      <c r="W154" s="10"/>
      <c r="X154" s="10"/>
      <c r="Y154" s="10"/>
      <c r="Z154" s="10"/>
      <c r="AK154" s="39"/>
      <c r="AL154" s="39"/>
      <c r="AM154" s="39"/>
      <c r="AN154" s="39"/>
    </row>
    <row r="155" spans="1:40" s="11" customFormat="1" x14ac:dyDescent="0.2">
      <c r="A155" s="260"/>
      <c r="M155" s="4"/>
      <c r="V155" s="10"/>
      <c r="W155" s="10"/>
      <c r="X155" s="10"/>
      <c r="Y155" s="10"/>
      <c r="Z155" s="10"/>
      <c r="AK155" s="39"/>
      <c r="AL155" s="39"/>
      <c r="AM155" s="39"/>
      <c r="AN155" s="39"/>
    </row>
    <row r="156" spans="1:40" s="11" customFormat="1" x14ac:dyDescent="0.2">
      <c r="A156" s="260"/>
      <c r="M156" s="4"/>
      <c r="V156" s="10"/>
      <c r="W156" s="10"/>
      <c r="X156" s="10"/>
      <c r="Y156" s="10"/>
      <c r="Z156" s="10"/>
      <c r="AK156" s="39"/>
      <c r="AL156" s="39"/>
      <c r="AM156" s="39"/>
      <c r="AN156" s="39"/>
    </row>
    <row r="157" spans="1:40" s="11" customFormat="1" x14ac:dyDescent="0.2">
      <c r="A157" s="260"/>
      <c r="M157" s="4"/>
      <c r="V157" s="10"/>
      <c r="W157" s="10"/>
      <c r="X157" s="10"/>
      <c r="Y157" s="10"/>
      <c r="Z157" s="10"/>
      <c r="AK157" s="39"/>
      <c r="AL157" s="39"/>
      <c r="AM157" s="39"/>
      <c r="AN157" s="39"/>
    </row>
    <row r="158" spans="1:40" s="11" customFormat="1" x14ac:dyDescent="0.2">
      <c r="A158" s="260"/>
      <c r="M158" s="4"/>
      <c r="V158" s="10"/>
      <c r="W158" s="10"/>
      <c r="X158" s="10"/>
      <c r="Y158" s="10"/>
      <c r="Z158" s="10"/>
      <c r="AK158" s="39"/>
      <c r="AL158" s="39"/>
      <c r="AM158" s="39"/>
      <c r="AN158" s="39"/>
    </row>
    <row r="159" spans="1:40" s="11" customFormat="1" x14ac:dyDescent="0.2">
      <c r="A159" s="260"/>
      <c r="M159" s="4"/>
      <c r="V159" s="10"/>
      <c r="W159" s="10"/>
      <c r="X159" s="10"/>
      <c r="Y159" s="10"/>
      <c r="Z159" s="10"/>
      <c r="AK159" s="39"/>
      <c r="AL159" s="39"/>
      <c r="AM159" s="39"/>
      <c r="AN159" s="39"/>
    </row>
    <row r="160" spans="1:40" s="11" customFormat="1" x14ac:dyDescent="0.2">
      <c r="A160" s="260"/>
      <c r="M160" s="4"/>
      <c r="V160" s="10"/>
      <c r="W160" s="10"/>
      <c r="X160" s="10"/>
      <c r="Y160" s="10"/>
      <c r="Z160" s="10"/>
      <c r="AK160" s="39"/>
      <c r="AL160" s="39"/>
      <c r="AM160" s="39"/>
      <c r="AN160" s="39"/>
    </row>
    <row r="161" spans="1:40" s="11" customFormat="1" x14ac:dyDescent="0.2">
      <c r="A161" s="260"/>
      <c r="M161" s="4"/>
      <c r="V161" s="10"/>
      <c r="W161" s="10"/>
      <c r="X161" s="10"/>
      <c r="Y161" s="10"/>
      <c r="Z161" s="10"/>
      <c r="AK161" s="39"/>
      <c r="AL161" s="39"/>
      <c r="AM161" s="39"/>
      <c r="AN161" s="39"/>
    </row>
    <row r="162" spans="1:40" s="11" customFormat="1" x14ac:dyDescent="0.2">
      <c r="A162" s="260"/>
      <c r="M162" s="4"/>
      <c r="V162" s="10"/>
      <c r="W162" s="10"/>
      <c r="X162" s="10"/>
      <c r="Y162" s="10"/>
      <c r="Z162" s="10"/>
      <c r="AK162" s="39"/>
      <c r="AL162" s="39"/>
      <c r="AM162" s="39"/>
      <c r="AN162" s="39"/>
    </row>
    <row r="163" spans="1:40" s="11" customFormat="1" x14ac:dyDescent="0.2">
      <c r="A163" s="260"/>
      <c r="M163" s="4"/>
      <c r="V163" s="10"/>
      <c r="W163" s="10"/>
      <c r="X163" s="10"/>
      <c r="Y163" s="10"/>
      <c r="Z163" s="10"/>
      <c r="AK163" s="39"/>
      <c r="AL163" s="39"/>
      <c r="AM163" s="39"/>
      <c r="AN163" s="39"/>
    </row>
    <row r="164" spans="1:40" s="11" customFormat="1" x14ac:dyDescent="0.2">
      <c r="A164" s="260"/>
      <c r="M164" s="4"/>
      <c r="V164" s="10"/>
      <c r="W164" s="10"/>
      <c r="X164" s="10"/>
      <c r="Y164" s="10"/>
      <c r="Z164" s="10"/>
      <c r="AK164" s="39"/>
      <c r="AL164" s="39"/>
      <c r="AM164" s="39"/>
      <c r="AN164" s="39"/>
    </row>
    <row r="165" spans="1:40" s="11" customFormat="1" x14ac:dyDescent="0.2">
      <c r="A165" s="260"/>
      <c r="M165" s="4"/>
      <c r="V165" s="10"/>
      <c r="W165" s="10"/>
      <c r="X165" s="10"/>
      <c r="Y165" s="10"/>
      <c r="Z165" s="10"/>
      <c r="AK165" s="39"/>
      <c r="AL165" s="39"/>
      <c r="AM165" s="39"/>
      <c r="AN165" s="39"/>
    </row>
    <row r="166" spans="1:40" s="11" customFormat="1" x14ac:dyDescent="0.2">
      <c r="A166" s="260"/>
      <c r="M166" s="4"/>
      <c r="V166" s="10"/>
      <c r="W166" s="10"/>
      <c r="X166" s="10"/>
      <c r="Y166" s="10"/>
      <c r="Z166" s="10"/>
      <c r="AK166" s="39"/>
      <c r="AL166" s="39"/>
      <c r="AM166" s="39"/>
      <c r="AN166" s="39"/>
    </row>
    <row r="167" spans="1:40" s="11" customFormat="1" x14ac:dyDescent="0.2">
      <c r="A167" s="260"/>
      <c r="M167" s="4"/>
      <c r="V167" s="10"/>
      <c r="W167" s="10"/>
      <c r="X167" s="10"/>
      <c r="Y167" s="10"/>
      <c r="Z167" s="10"/>
      <c r="AK167" s="39"/>
      <c r="AL167" s="39"/>
      <c r="AM167" s="39"/>
      <c r="AN167" s="39"/>
    </row>
    <row r="168" spans="1:40" s="11" customFormat="1" x14ac:dyDescent="0.2">
      <c r="A168" s="260"/>
      <c r="M168" s="4"/>
      <c r="V168" s="10"/>
      <c r="W168" s="10"/>
      <c r="X168" s="10"/>
      <c r="Y168" s="10"/>
      <c r="Z168" s="10"/>
      <c r="AK168" s="39"/>
      <c r="AL168" s="39"/>
      <c r="AM168" s="39"/>
      <c r="AN168" s="39"/>
    </row>
    <row r="169" spans="1:40" s="11" customFormat="1" x14ac:dyDescent="0.2">
      <c r="A169" s="260"/>
      <c r="M169" s="4"/>
      <c r="V169" s="10"/>
      <c r="W169" s="10"/>
      <c r="X169" s="10"/>
      <c r="Y169" s="10"/>
      <c r="Z169" s="10"/>
      <c r="AK169" s="39"/>
      <c r="AL169" s="39"/>
      <c r="AM169" s="39"/>
      <c r="AN169" s="39"/>
    </row>
    <row r="170" spans="1:40" s="11" customFormat="1" x14ac:dyDescent="0.2">
      <c r="A170" s="260"/>
      <c r="M170" s="4"/>
      <c r="V170" s="10"/>
      <c r="W170" s="10"/>
      <c r="X170" s="10"/>
      <c r="Y170" s="10"/>
      <c r="Z170" s="10"/>
      <c r="AK170" s="39"/>
      <c r="AL170" s="39"/>
      <c r="AM170" s="39"/>
      <c r="AN170" s="39"/>
    </row>
    <row r="171" spans="1:40" s="11" customFormat="1" x14ac:dyDescent="0.2">
      <c r="A171" s="260"/>
      <c r="M171" s="4"/>
      <c r="V171" s="10"/>
      <c r="W171" s="10"/>
      <c r="X171" s="10"/>
      <c r="Y171" s="10"/>
      <c r="Z171" s="10"/>
      <c r="AK171" s="39"/>
      <c r="AL171" s="39"/>
      <c r="AM171" s="39"/>
      <c r="AN171" s="39"/>
    </row>
    <row r="172" spans="1:40" s="11" customFormat="1" x14ac:dyDescent="0.2">
      <c r="A172" s="260"/>
      <c r="M172" s="4"/>
      <c r="V172" s="10"/>
      <c r="W172" s="10"/>
      <c r="X172" s="10"/>
      <c r="Y172" s="10"/>
      <c r="Z172" s="10"/>
      <c r="AK172" s="39"/>
      <c r="AL172" s="39"/>
      <c r="AM172" s="39"/>
      <c r="AN172" s="39"/>
    </row>
    <row r="173" spans="1:40" s="11" customFormat="1" x14ac:dyDescent="0.2">
      <c r="A173" s="260"/>
      <c r="M173" s="4"/>
      <c r="V173" s="10"/>
      <c r="W173" s="10"/>
      <c r="X173" s="10"/>
      <c r="Y173" s="10"/>
      <c r="Z173" s="10"/>
      <c r="AK173" s="39"/>
      <c r="AL173" s="39"/>
      <c r="AM173" s="39"/>
      <c r="AN173" s="39"/>
    </row>
    <row r="174" spans="1:40" s="11" customFormat="1" x14ac:dyDescent="0.2">
      <c r="A174" s="260"/>
      <c r="M174" s="4"/>
      <c r="V174" s="10"/>
      <c r="W174" s="10"/>
      <c r="X174" s="10"/>
      <c r="Y174" s="10"/>
      <c r="Z174" s="10"/>
      <c r="AK174" s="39"/>
      <c r="AL174" s="39"/>
      <c r="AM174" s="39"/>
      <c r="AN174" s="39"/>
    </row>
    <row r="175" spans="1:40" s="11" customFormat="1" x14ac:dyDescent="0.2">
      <c r="A175" s="260"/>
      <c r="M175" s="4"/>
      <c r="V175" s="10"/>
      <c r="W175" s="10"/>
      <c r="X175" s="10"/>
      <c r="Y175" s="10"/>
      <c r="Z175" s="10"/>
      <c r="AK175" s="39"/>
      <c r="AL175" s="39"/>
      <c r="AM175" s="39"/>
      <c r="AN175" s="39"/>
    </row>
    <row r="176" spans="1:40" s="11" customFormat="1" x14ac:dyDescent="0.2">
      <c r="A176" s="260"/>
      <c r="M176" s="4"/>
      <c r="V176" s="10"/>
      <c r="W176" s="10"/>
      <c r="X176" s="10"/>
      <c r="Y176" s="10"/>
      <c r="Z176" s="10"/>
      <c r="AK176" s="39"/>
      <c r="AL176" s="39"/>
      <c r="AM176" s="39"/>
      <c r="AN176" s="39"/>
    </row>
    <row r="177" spans="1:40" s="11" customFormat="1" x14ac:dyDescent="0.2">
      <c r="A177" s="260"/>
      <c r="M177" s="4"/>
      <c r="V177" s="10"/>
      <c r="W177" s="10"/>
      <c r="X177" s="10"/>
      <c r="Y177" s="10"/>
      <c r="Z177" s="10"/>
      <c r="AK177" s="39"/>
      <c r="AL177" s="39"/>
      <c r="AM177" s="39"/>
      <c r="AN177" s="39"/>
    </row>
    <row r="178" spans="1:40" s="11" customFormat="1" x14ac:dyDescent="0.2">
      <c r="A178" s="260"/>
      <c r="M178" s="4"/>
      <c r="V178" s="10"/>
      <c r="W178" s="10"/>
      <c r="X178" s="10"/>
      <c r="Y178" s="10"/>
      <c r="Z178" s="10"/>
      <c r="AK178" s="39"/>
      <c r="AL178" s="39"/>
      <c r="AM178" s="39"/>
      <c r="AN178" s="39"/>
    </row>
    <row r="179" spans="1:40" s="11" customFormat="1" x14ac:dyDescent="0.2">
      <c r="A179" s="260"/>
      <c r="M179" s="4"/>
      <c r="V179" s="10"/>
      <c r="W179" s="10"/>
      <c r="X179" s="10"/>
      <c r="Y179" s="10"/>
      <c r="Z179" s="10"/>
      <c r="AK179" s="39"/>
      <c r="AL179" s="39"/>
      <c r="AM179" s="39"/>
      <c r="AN179" s="39"/>
    </row>
    <row r="180" spans="1:40" s="11" customFormat="1" x14ac:dyDescent="0.2">
      <c r="A180" s="260"/>
      <c r="M180" s="4"/>
      <c r="V180" s="10"/>
      <c r="W180" s="10"/>
      <c r="X180" s="10"/>
      <c r="Y180" s="10"/>
      <c r="Z180" s="10"/>
      <c r="AK180" s="39"/>
      <c r="AL180" s="39"/>
      <c r="AM180" s="39"/>
      <c r="AN180" s="39"/>
    </row>
    <row r="181" spans="1:40" s="11" customFormat="1" x14ac:dyDescent="0.2">
      <c r="A181" s="260"/>
      <c r="M181" s="4"/>
      <c r="V181" s="10"/>
      <c r="W181" s="10"/>
      <c r="X181" s="10"/>
      <c r="Y181" s="10"/>
      <c r="Z181" s="10"/>
      <c r="AK181" s="39"/>
      <c r="AL181" s="39"/>
      <c r="AM181" s="39"/>
      <c r="AN181" s="39"/>
    </row>
    <row r="182" spans="1:40" s="11" customFormat="1" x14ac:dyDescent="0.2">
      <c r="A182" s="260"/>
      <c r="M182" s="4"/>
      <c r="V182" s="10"/>
      <c r="W182" s="10"/>
      <c r="X182" s="10"/>
      <c r="Y182" s="10"/>
      <c r="Z182" s="10"/>
      <c r="AK182" s="39"/>
      <c r="AL182" s="39"/>
      <c r="AM182" s="39"/>
      <c r="AN182" s="39"/>
    </row>
    <row r="183" spans="1:40" s="11" customFormat="1" x14ac:dyDescent="0.2">
      <c r="A183" s="260"/>
      <c r="M183" s="4"/>
      <c r="V183" s="10"/>
      <c r="W183" s="10"/>
      <c r="X183" s="10"/>
      <c r="Y183" s="10"/>
      <c r="Z183" s="10"/>
      <c r="AK183" s="39"/>
      <c r="AL183" s="39"/>
      <c r="AM183" s="39"/>
      <c r="AN183" s="39"/>
    </row>
    <row r="184" spans="1:40" s="11" customFormat="1" x14ac:dyDescent="0.2">
      <c r="A184" s="260"/>
      <c r="M184" s="4"/>
      <c r="V184" s="10"/>
      <c r="W184" s="10"/>
      <c r="X184" s="10"/>
      <c r="Y184" s="10"/>
      <c r="Z184" s="10"/>
      <c r="AK184" s="39"/>
      <c r="AL184" s="39"/>
      <c r="AM184" s="39"/>
      <c r="AN184" s="39"/>
    </row>
    <row r="185" spans="1:40" s="11" customFormat="1" x14ac:dyDescent="0.2">
      <c r="A185" s="260"/>
      <c r="M185" s="4"/>
      <c r="V185" s="10"/>
      <c r="W185" s="10"/>
      <c r="X185" s="10"/>
      <c r="Y185" s="10"/>
      <c r="Z185" s="10"/>
      <c r="AK185" s="39"/>
      <c r="AL185" s="39"/>
      <c r="AM185" s="39"/>
      <c r="AN185" s="39"/>
    </row>
    <row r="186" spans="1:40" s="11" customFormat="1" x14ac:dyDescent="0.2">
      <c r="A186" s="260"/>
      <c r="M186" s="4"/>
      <c r="V186" s="10"/>
      <c r="W186" s="10"/>
      <c r="X186" s="10"/>
      <c r="Y186" s="10"/>
      <c r="Z186" s="10"/>
      <c r="AK186" s="39"/>
      <c r="AL186" s="39"/>
      <c r="AM186" s="39"/>
      <c r="AN186" s="39"/>
    </row>
    <row r="187" spans="1:40" s="11" customFormat="1" x14ac:dyDescent="0.2">
      <c r="A187" s="260"/>
      <c r="M187" s="4"/>
      <c r="V187" s="10"/>
      <c r="W187" s="10"/>
      <c r="X187" s="10"/>
      <c r="Y187" s="10"/>
      <c r="Z187" s="10"/>
      <c r="AK187" s="39"/>
      <c r="AL187" s="39"/>
      <c r="AM187" s="39"/>
      <c r="AN187" s="39"/>
    </row>
    <row r="188" spans="1:40" s="11" customFormat="1" x14ac:dyDescent="0.2">
      <c r="A188" s="260"/>
      <c r="M188" s="4"/>
      <c r="V188" s="10"/>
      <c r="W188" s="10"/>
      <c r="X188" s="10"/>
      <c r="Y188" s="10"/>
      <c r="Z188" s="10"/>
      <c r="AK188" s="39"/>
      <c r="AL188" s="39"/>
      <c r="AM188" s="39"/>
      <c r="AN188" s="39"/>
    </row>
    <row r="189" spans="1:40" s="11" customFormat="1" x14ac:dyDescent="0.2">
      <c r="A189" s="260"/>
      <c r="M189" s="4"/>
      <c r="V189" s="10"/>
      <c r="W189" s="10"/>
      <c r="X189" s="10"/>
      <c r="Y189" s="10"/>
      <c r="Z189" s="10"/>
      <c r="AK189" s="39"/>
      <c r="AL189" s="39"/>
      <c r="AM189" s="39"/>
      <c r="AN189" s="39"/>
    </row>
    <row r="190" spans="1:40" s="11" customFormat="1" x14ac:dyDescent="0.2">
      <c r="A190" s="260"/>
      <c r="M190" s="4"/>
      <c r="V190" s="10"/>
      <c r="W190" s="10"/>
      <c r="X190" s="10"/>
      <c r="Y190" s="10"/>
      <c r="Z190" s="10"/>
      <c r="AK190" s="39"/>
      <c r="AL190" s="39"/>
      <c r="AM190" s="39"/>
      <c r="AN190" s="39"/>
    </row>
    <row r="191" spans="1:40" s="11" customFormat="1" x14ac:dyDescent="0.2">
      <c r="A191" s="260"/>
      <c r="M191" s="4"/>
      <c r="V191" s="10"/>
      <c r="W191" s="10"/>
      <c r="X191" s="10"/>
      <c r="Y191" s="10"/>
      <c r="Z191" s="10"/>
      <c r="AK191" s="39"/>
      <c r="AL191" s="39"/>
      <c r="AM191" s="39"/>
      <c r="AN191" s="39"/>
    </row>
    <row r="192" spans="1:40" s="11" customFormat="1" x14ac:dyDescent="0.2">
      <c r="A192" s="260"/>
      <c r="M192" s="4"/>
      <c r="V192" s="10"/>
      <c r="W192" s="10"/>
      <c r="X192" s="10"/>
      <c r="Y192" s="10"/>
      <c r="Z192" s="10"/>
      <c r="AK192" s="39"/>
      <c r="AL192" s="39"/>
      <c r="AM192" s="39"/>
      <c r="AN192" s="39"/>
    </row>
    <row r="193" spans="1:40" s="11" customFormat="1" x14ac:dyDescent="0.2">
      <c r="A193" s="260"/>
      <c r="M193" s="4"/>
      <c r="V193" s="10"/>
      <c r="W193" s="10"/>
      <c r="X193" s="10"/>
      <c r="Y193" s="10"/>
      <c r="Z193" s="10"/>
      <c r="AK193" s="39"/>
      <c r="AL193" s="39"/>
      <c r="AM193" s="39"/>
      <c r="AN193" s="39"/>
    </row>
    <row r="194" spans="1:40" s="11" customFormat="1" x14ac:dyDescent="0.2">
      <c r="A194" s="260"/>
      <c r="M194" s="4"/>
      <c r="V194" s="10"/>
      <c r="W194" s="10"/>
      <c r="X194" s="10"/>
      <c r="Y194" s="10"/>
      <c r="Z194" s="10"/>
      <c r="AK194" s="39"/>
      <c r="AL194" s="39"/>
      <c r="AM194" s="39"/>
      <c r="AN194" s="39"/>
    </row>
    <row r="195" spans="1:40" s="11" customFormat="1" x14ac:dyDescent="0.2">
      <c r="A195" s="260"/>
      <c r="M195" s="4"/>
      <c r="V195" s="10"/>
      <c r="W195" s="10"/>
      <c r="X195" s="10"/>
      <c r="Y195" s="10"/>
      <c r="Z195" s="10"/>
      <c r="AK195" s="39"/>
      <c r="AL195" s="39"/>
      <c r="AM195" s="39"/>
      <c r="AN195" s="39"/>
    </row>
    <row r="196" spans="1:40" s="11" customFormat="1" x14ac:dyDescent="0.2">
      <c r="A196" s="260"/>
      <c r="M196" s="4"/>
      <c r="V196" s="10"/>
      <c r="W196" s="10"/>
      <c r="X196" s="10"/>
      <c r="Y196" s="10"/>
      <c r="Z196" s="10"/>
      <c r="AK196" s="39"/>
      <c r="AL196" s="39"/>
      <c r="AM196" s="39"/>
      <c r="AN196" s="39"/>
    </row>
    <row r="197" spans="1:40" s="11" customFormat="1" x14ac:dyDescent="0.2">
      <c r="A197" s="260"/>
      <c r="M197" s="4"/>
      <c r="V197" s="10"/>
      <c r="W197" s="10"/>
      <c r="X197" s="10"/>
      <c r="Y197" s="10"/>
      <c r="Z197" s="10"/>
      <c r="AK197" s="39"/>
      <c r="AL197" s="39"/>
      <c r="AM197" s="39"/>
      <c r="AN197" s="39"/>
    </row>
    <row r="198" spans="1:40" s="11" customFormat="1" x14ac:dyDescent="0.2">
      <c r="A198" s="260"/>
      <c r="M198" s="4"/>
      <c r="V198" s="10"/>
      <c r="W198" s="10"/>
      <c r="X198" s="10"/>
      <c r="Y198" s="10"/>
      <c r="Z198" s="10"/>
      <c r="AK198" s="39"/>
      <c r="AL198" s="39"/>
      <c r="AM198" s="39"/>
      <c r="AN198" s="39"/>
    </row>
    <row r="199" spans="1:40" s="11" customFormat="1" x14ac:dyDescent="0.2">
      <c r="A199" s="260"/>
      <c r="M199" s="4"/>
      <c r="V199" s="10"/>
      <c r="W199" s="10"/>
      <c r="X199" s="10"/>
      <c r="Y199" s="10"/>
      <c r="Z199" s="10"/>
      <c r="AK199" s="39"/>
      <c r="AL199" s="39"/>
      <c r="AM199" s="39"/>
      <c r="AN199" s="39"/>
    </row>
    <row r="200" spans="1:40" s="11" customFormat="1" x14ac:dyDescent="0.2">
      <c r="A200" s="260"/>
      <c r="M200" s="4"/>
      <c r="V200" s="10"/>
      <c r="W200" s="10"/>
      <c r="X200" s="10"/>
      <c r="Y200" s="10"/>
      <c r="Z200" s="10"/>
      <c r="AK200" s="39"/>
      <c r="AL200" s="39"/>
      <c r="AM200" s="39"/>
      <c r="AN200" s="39"/>
    </row>
    <row r="201" spans="1:40" s="11" customFormat="1" x14ac:dyDescent="0.2">
      <c r="A201" s="260"/>
      <c r="M201" s="4"/>
      <c r="V201" s="10"/>
      <c r="W201" s="10"/>
      <c r="X201" s="10"/>
      <c r="Y201" s="10"/>
      <c r="Z201" s="10"/>
      <c r="AK201" s="39"/>
      <c r="AL201" s="39"/>
      <c r="AM201" s="39"/>
      <c r="AN201" s="39"/>
    </row>
    <row r="202" spans="1:40" s="11" customFormat="1" x14ac:dyDescent="0.2">
      <c r="A202" s="260"/>
      <c r="M202" s="4"/>
      <c r="V202" s="10"/>
      <c r="W202" s="10"/>
      <c r="X202" s="10"/>
      <c r="Y202" s="10"/>
      <c r="Z202" s="10"/>
      <c r="AK202" s="39"/>
      <c r="AL202" s="39"/>
      <c r="AM202" s="39"/>
      <c r="AN202" s="39"/>
    </row>
    <row r="203" spans="1:40" s="11" customFormat="1" x14ac:dyDescent="0.2">
      <c r="A203" s="261">
        <f>SUM(A10:U134)</f>
        <v>292</v>
      </c>
      <c r="M203" s="4"/>
      <c r="V203" s="10"/>
      <c r="W203" s="10"/>
      <c r="X203" s="10"/>
      <c r="Y203" s="10"/>
      <c r="Z203" s="10"/>
      <c r="AK203" s="39"/>
      <c r="AL203" s="39"/>
      <c r="AM203" s="39"/>
      <c r="AN203" s="39"/>
    </row>
    <row r="204" spans="1:40" s="40" customFormat="1" x14ac:dyDescent="0.2">
      <c r="A204" s="262"/>
      <c r="M204" s="263"/>
      <c r="AD204" s="264">
        <f>SUM(AD1:AI203)</f>
        <v>0</v>
      </c>
    </row>
    <row r="205" spans="1:40" s="11" customFormat="1" x14ac:dyDescent="0.2">
      <c r="A205" s="260"/>
      <c r="M205" s="4"/>
      <c r="V205" s="10"/>
      <c r="W205" s="10"/>
      <c r="X205" s="10"/>
      <c r="Y205" s="10"/>
      <c r="Z205" s="10"/>
      <c r="AK205" s="39"/>
      <c r="AL205" s="39"/>
      <c r="AM205" s="39"/>
      <c r="AN205" s="39"/>
    </row>
    <row r="206" spans="1:40" s="11" customFormat="1" x14ac:dyDescent="0.2">
      <c r="A206" s="260"/>
      <c r="M206" s="4"/>
      <c r="V206" s="10"/>
      <c r="W206" s="10"/>
      <c r="X206" s="10"/>
      <c r="Y206" s="10"/>
      <c r="Z206" s="10"/>
      <c r="AK206" s="39"/>
      <c r="AL206" s="39"/>
      <c r="AM206" s="39"/>
      <c r="AN206" s="39"/>
    </row>
    <row r="207" spans="1:40" s="11" customFormat="1" x14ac:dyDescent="0.2">
      <c r="A207" s="260"/>
      <c r="M207" s="4"/>
      <c r="V207" s="10"/>
      <c r="W207" s="10"/>
      <c r="X207" s="10"/>
      <c r="Y207" s="10"/>
      <c r="Z207" s="10"/>
      <c r="AK207" s="39"/>
      <c r="AL207" s="39"/>
      <c r="AM207" s="39"/>
      <c r="AN207" s="39"/>
    </row>
    <row r="208" spans="1:40" s="11" customFormat="1" x14ac:dyDescent="0.2">
      <c r="A208" s="260"/>
      <c r="M208" s="4"/>
      <c r="V208" s="10"/>
      <c r="W208" s="10"/>
      <c r="X208" s="10"/>
      <c r="Y208" s="10"/>
      <c r="Z208" s="10"/>
      <c r="AK208" s="39"/>
      <c r="AL208" s="39"/>
      <c r="AM208" s="39"/>
      <c r="AN208" s="39"/>
    </row>
    <row r="209" spans="1:40" s="11" customFormat="1" x14ac:dyDescent="0.2">
      <c r="A209" s="260"/>
      <c r="M209" s="4"/>
      <c r="V209" s="10"/>
      <c r="W209" s="10"/>
      <c r="X209" s="10"/>
      <c r="Y209" s="10"/>
      <c r="Z209" s="10"/>
      <c r="AK209" s="39"/>
      <c r="AL209" s="39"/>
      <c r="AM209" s="39"/>
      <c r="AN209" s="39"/>
    </row>
    <row r="210" spans="1:40" s="11" customFormat="1" x14ac:dyDescent="0.2">
      <c r="A210" s="260"/>
      <c r="M210" s="4"/>
      <c r="V210" s="10"/>
      <c r="W210" s="10"/>
      <c r="X210" s="10"/>
      <c r="Y210" s="10"/>
      <c r="Z210" s="10"/>
      <c r="AK210" s="39"/>
      <c r="AL210" s="39"/>
      <c r="AM210" s="39"/>
      <c r="AN210" s="39"/>
    </row>
    <row r="211" spans="1:40" s="11" customFormat="1" x14ac:dyDescent="0.2">
      <c r="A211" s="260"/>
      <c r="M211" s="4"/>
      <c r="V211" s="10"/>
      <c r="W211" s="10"/>
      <c r="X211" s="10"/>
      <c r="Y211" s="10"/>
      <c r="Z211" s="10"/>
      <c r="AK211" s="39"/>
      <c r="AL211" s="39"/>
      <c r="AM211" s="39"/>
      <c r="AN211" s="39"/>
    </row>
    <row r="212" spans="1:40" s="11" customFormat="1" x14ac:dyDescent="0.2">
      <c r="A212" s="260"/>
      <c r="M212" s="4"/>
      <c r="V212" s="10"/>
      <c r="W212" s="10"/>
      <c r="X212" s="10"/>
      <c r="Y212" s="10"/>
      <c r="Z212" s="10"/>
      <c r="AK212" s="39"/>
      <c r="AL212" s="39"/>
      <c r="AM212" s="39"/>
      <c r="AN212" s="39"/>
    </row>
    <row r="213" spans="1:40" s="11" customFormat="1" x14ac:dyDescent="0.2">
      <c r="A213" s="260"/>
      <c r="M213" s="4"/>
      <c r="V213" s="10"/>
      <c r="W213" s="10"/>
      <c r="X213" s="10"/>
      <c r="Y213" s="10"/>
      <c r="Z213" s="10"/>
      <c r="AK213" s="39"/>
      <c r="AL213" s="39"/>
      <c r="AM213" s="39"/>
      <c r="AN213" s="39"/>
    </row>
    <row r="214" spans="1:40" s="11" customFormat="1" x14ac:dyDescent="0.2">
      <c r="A214" s="260"/>
      <c r="M214" s="4"/>
      <c r="V214" s="10"/>
      <c r="W214" s="10"/>
      <c r="X214" s="10"/>
      <c r="Y214" s="10"/>
      <c r="Z214" s="10"/>
      <c r="AK214" s="39"/>
      <c r="AL214" s="39"/>
      <c r="AM214" s="39"/>
      <c r="AN214" s="39"/>
    </row>
    <row r="215" spans="1:40" s="11" customFormat="1" x14ac:dyDescent="0.2">
      <c r="A215" s="260"/>
      <c r="M215" s="4"/>
      <c r="V215" s="10"/>
      <c r="W215" s="10"/>
      <c r="X215" s="10"/>
      <c r="Y215" s="10"/>
      <c r="Z215" s="10"/>
      <c r="AK215" s="39"/>
      <c r="AL215" s="39"/>
      <c r="AM215" s="39"/>
      <c r="AN215" s="39"/>
    </row>
    <row r="216" spans="1:40" s="11" customFormat="1" x14ac:dyDescent="0.2">
      <c r="A216" s="260"/>
      <c r="M216" s="4"/>
      <c r="V216" s="10"/>
      <c r="W216" s="10"/>
      <c r="X216" s="10"/>
      <c r="Y216" s="10"/>
      <c r="Z216" s="10"/>
      <c r="AK216" s="39"/>
      <c r="AL216" s="39"/>
      <c r="AM216" s="39"/>
      <c r="AN216" s="39"/>
    </row>
  </sheetData>
  <mergeCells count="169">
    <mergeCell ref="A149:B149"/>
    <mergeCell ref="A150:B150"/>
    <mergeCell ref="A151:B151"/>
    <mergeCell ref="A144:B144"/>
    <mergeCell ref="A145:B145"/>
    <mergeCell ref="A147:B148"/>
    <mergeCell ref="C147:C148"/>
    <mergeCell ref="D147:I147"/>
    <mergeCell ref="J147:K147"/>
    <mergeCell ref="A138:B138"/>
    <mergeCell ref="A139:B139"/>
    <mergeCell ref="A140:B140"/>
    <mergeCell ref="A141:B141"/>
    <mergeCell ref="A142:B142"/>
    <mergeCell ref="A143:B143"/>
    <mergeCell ref="A130:C130"/>
    <mergeCell ref="A132:B132"/>
    <mergeCell ref="A133:B133"/>
    <mergeCell ref="A134:B134"/>
    <mergeCell ref="A135:B135"/>
    <mergeCell ref="A137:B137"/>
    <mergeCell ref="A124:C124"/>
    <mergeCell ref="A125:C125"/>
    <mergeCell ref="A126:C126"/>
    <mergeCell ref="A127:C127"/>
    <mergeCell ref="A128:C128"/>
    <mergeCell ref="A129:C129"/>
    <mergeCell ref="A119:A121"/>
    <mergeCell ref="B119:C119"/>
    <mergeCell ref="B120:C120"/>
    <mergeCell ref="B121:C121"/>
    <mergeCell ref="A122:C122"/>
    <mergeCell ref="A123:C123"/>
    <mergeCell ref="A112:C112"/>
    <mergeCell ref="A113:C113"/>
    <mergeCell ref="A114:C114"/>
    <mergeCell ref="A115:C115"/>
    <mergeCell ref="A116:A118"/>
    <mergeCell ref="B116:C116"/>
    <mergeCell ref="B117:C117"/>
    <mergeCell ref="B118:C118"/>
    <mergeCell ref="A107:A108"/>
    <mergeCell ref="B107:C107"/>
    <mergeCell ref="B108:C108"/>
    <mergeCell ref="A109:C109"/>
    <mergeCell ref="A110:C110"/>
    <mergeCell ref="A111:C111"/>
    <mergeCell ref="M104:N104"/>
    <mergeCell ref="O104:P104"/>
    <mergeCell ref="Q104:R104"/>
    <mergeCell ref="S104:S105"/>
    <mergeCell ref="A106:C106"/>
    <mergeCell ref="D106:S106"/>
    <mergeCell ref="A102:C102"/>
    <mergeCell ref="A104:C105"/>
    <mergeCell ref="D104:F104"/>
    <mergeCell ref="G104:H104"/>
    <mergeCell ref="I104:J104"/>
    <mergeCell ref="K104:L104"/>
    <mergeCell ref="A96:C96"/>
    <mergeCell ref="A97:C97"/>
    <mergeCell ref="A98:C98"/>
    <mergeCell ref="A99:C99"/>
    <mergeCell ref="A100:C100"/>
    <mergeCell ref="A101:C101"/>
    <mergeCell ref="A91:A93"/>
    <mergeCell ref="B91:C91"/>
    <mergeCell ref="B92:C92"/>
    <mergeCell ref="B93:C93"/>
    <mergeCell ref="A94:C94"/>
    <mergeCell ref="A95:C95"/>
    <mergeCell ref="A83:C83"/>
    <mergeCell ref="A84:C84"/>
    <mergeCell ref="A85:C85"/>
    <mergeCell ref="A86:C86"/>
    <mergeCell ref="A87:C87"/>
    <mergeCell ref="A88:A90"/>
    <mergeCell ref="B88:C88"/>
    <mergeCell ref="B89:C89"/>
    <mergeCell ref="B90:C90"/>
    <mergeCell ref="A78:C78"/>
    <mergeCell ref="A79:A80"/>
    <mergeCell ref="B79:C79"/>
    <mergeCell ref="B80:C80"/>
    <mergeCell ref="A81:C81"/>
    <mergeCell ref="A82:C82"/>
    <mergeCell ref="G75:H75"/>
    <mergeCell ref="I75:J75"/>
    <mergeCell ref="K75:L75"/>
    <mergeCell ref="M75:N75"/>
    <mergeCell ref="O75:P75"/>
    <mergeCell ref="Q75:R75"/>
    <mergeCell ref="A70:B70"/>
    <mergeCell ref="A71:B71"/>
    <mergeCell ref="A72:B72"/>
    <mergeCell ref="A73:B73"/>
    <mergeCell ref="A75:C76"/>
    <mergeCell ref="D75:F75"/>
    <mergeCell ref="A64:B64"/>
    <mergeCell ref="A65:B65"/>
    <mergeCell ref="A66:B66"/>
    <mergeCell ref="A67:B67"/>
    <mergeCell ref="A68:B68"/>
    <mergeCell ref="A69:B69"/>
    <mergeCell ref="A58:A59"/>
    <mergeCell ref="A60:B60"/>
    <mergeCell ref="A62:B63"/>
    <mergeCell ref="C62:C63"/>
    <mergeCell ref="D62:D63"/>
    <mergeCell ref="E62:E63"/>
    <mergeCell ref="A51:A53"/>
    <mergeCell ref="A55:B57"/>
    <mergeCell ref="C55:C57"/>
    <mergeCell ref="D55:I55"/>
    <mergeCell ref="J55:J57"/>
    <mergeCell ref="K55:K57"/>
    <mergeCell ref="D56:E56"/>
    <mergeCell ref="F56:G56"/>
    <mergeCell ref="H56:I56"/>
    <mergeCell ref="T48:T50"/>
    <mergeCell ref="U48:U50"/>
    <mergeCell ref="F49:G49"/>
    <mergeCell ref="H49:I49"/>
    <mergeCell ref="J49:K49"/>
    <mergeCell ref="L49:M49"/>
    <mergeCell ref="N49:O49"/>
    <mergeCell ref="P49:Q49"/>
    <mergeCell ref="R49:S49"/>
    <mergeCell ref="P41:Q41"/>
    <mergeCell ref="R41:S41"/>
    <mergeCell ref="A43:B43"/>
    <mergeCell ref="A44:A46"/>
    <mergeCell ref="A48:B50"/>
    <mergeCell ref="C48:E49"/>
    <mergeCell ref="F48:S48"/>
    <mergeCell ref="A37:B37"/>
    <mergeCell ref="A38:B38"/>
    <mergeCell ref="A40:B42"/>
    <mergeCell ref="C40:E41"/>
    <mergeCell ref="F40:S40"/>
    <mergeCell ref="F41:G41"/>
    <mergeCell ref="H41:I41"/>
    <mergeCell ref="J41:K41"/>
    <mergeCell ref="L41:M41"/>
    <mergeCell ref="N41:O41"/>
    <mergeCell ref="A21:A25"/>
    <mergeCell ref="A26:A27"/>
    <mergeCell ref="A28:B28"/>
    <mergeCell ref="A33:B33"/>
    <mergeCell ref="A34:B34"/>
    <mergeCell ref="A36:B36"/>
    <mergeCell ref="A17:B18"/>
    <mergeCell ref="C17:C18"/>
    <mergeCell ref="D17:H17"/>
    <mergeCell ref="A6:U6"/>
    <mergeCell ref="A8:B9"/>
    <mergeCell ref="C8:C9"/>
    <mergeCell ref="D8:H8"/>
    <mergeCell ref="K8:L8"/>
    <mergeCell ref="M8:M9"/>
    <mergeCell ref="K17:L17"/>
    <mergeCell ref="M17:M18"/>
    <mergeCell ref="A19:B1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6381"/>
  <sheetViews>
    <sheetView workbookViewId="0">
      <selection activeCell="D17" sqref="D17:H17"/>
    </sheetView>
  </sheetViews>
  <sheetFormatPr baseColWidth="10" defaultRowHeight="10.5" x14ac:dyDescent="0.15"/>
  <cols>
    <col min="1" max="1" width="24.28515625" style="313" customWidth="1"/>
    <col min="2" max="2" width="15.7109375" style="313" customWidth="1"/>
    <col min="3" max="8" width="11.7109375" style="313" customWidth="1"/>
    <col min="9" max="21" width="8.7109375" style="313" customWidth="1"/>
    <col min="22" max="22" width="9.28515625" style="313" customWidth="1"/>
    <col min="23" max="23" width="11.42578125" style="313"/>
    <col min="24" max="24" width="9.7109375" style="313" customWidth="1"/>
    <col min="25" max="25" width="8.7109375" style="313" customWidth="1"/>
    <col min="26" max="26" width="13.140625" style="313" customWidth="1"/>
    <col min="27" max="27" width="10.7109375" style="316" customWidth="1"/>
    <col min="28" max="28" width="2" style="316" customWidth="1"/>
    <col min="29" max="30" width="10.7109375" style="313" customWidth="1"/>
    <col min="31" max="31" width="2.140625" style="316" customWidth="1"/>
    <col min="32" max="32" width="10.7109375" style="322" customWidth="1"/>
    <col min="33" max="33" width="10.7109375" style="313" customWidth="1"/>
    <col min="34" max="34" width="2.140625" style="316" customWidth="1"/>
    <col min="35" max="36" width="10.7109375" style="313" customWidth="1"/>
    <col min="37" max="37" width="2.140625" style="313" customWidth="1"/>
    <col min="38" max="38" width="10.7109375" style="313" customWidth="1"/>
    <col min="39" max="39" width="1.7109375" style="316" customWidth="1"/>
    <col min="40" max="41" width="10.7109375" style="322" customWidth="1"/>
    <col min="42" max="42" width="2.140625" style="323" customWidth="1"/>
    <col min="43" max="43" width="11.7109375" style="322" customWidth="1"/>
    <col min="44" max="44" width="14.28515625" style="322" customWidth="1"/>
    <col min="45" max="45" width="14.28515625" style="324" customWidth="1"/>
    <col min="46" max="46" width="14.28515625" style="322" customWidth="1"/>
    <col min="47" max="47" width="68.140625" style="322" customWidth="1"/>
    <col min="48" max="48" width="64.28515625" style="322" customWidth="1"/>
    <col min="49" max="49" width="13" style="322" customWidth="1"/>
    <col min="50" max="57" width="13" style="325" hidden="1" customWidth="1"/>
    <col min="58" max="60" width="12.42578125" style="322" hidden="1" customWidth="1"/>
    <col min="61" max="63" width="12.42578125" style="322" customWidth="1"/>
    <col min="64" max="256" width="11.42578125" style="322"/>
    <col min="257" max="257" width="24.28515625" style="322" customWidth="1"/>
    <col min="258" max="258" width="15.7109375" style="322" customWidth="1"/>
    <col min="259" max="264" width="11.7109375" style="322" customWidth="1"/>
    <col min="265" max="277" width="8.7109375" style="322" customWidth="1"/>
    <col min="278" max="278" width="9.28515625" style="322" customWidth="1"/>
    <col min="279" max="279" width="11.42578125" style="322"/>
    <col min="280" max="280" width="9.7109375" style="322" customWidth="1"/>
    <col min="281" max="281" width="8.7109375" style="322" customWidth="1"/>
    <col min="282" max="282" width="13.140625" style="322" customWidth="1"/>
    <col min="283" max="283" width="10.7109375" style="322" customWidth="1"/>
    <col min="284" max="284" width="2" style="322" customWidth="1"/>
    <col min="285" max="286" width="10.7109375" style="322" customWidth="1"/>
    <col min="287" max="287" width="2.140625" style="322" customWidth="1"/>
    <col min="288" max="289" width="10.7109375" style="322" customWidth="1"/>
    <col min="290" max="290" width="2.140625" style="322" customWidth="1"/>
    <col min="291" max="292" width="10.7109375" style="322" customWidth="1"/>
    <col min="293" max="293" width="2.140625" style="322" customWidth="1"/>
    <col min="294" max="294" width="10.7109375" style="322" customWidth="1"/>
    <col min="295" max="295" width="1.7109375" style="322" customWidth="1"/>
    <col min="296" max="297" width="10.7109375" style="322" customWidth="1"/>
    <col min="298" max="298" width="2.140625" style="322" customWidth="1"/>
    <col min="299" max="299" width="11.7109375" style="322" customWidth="1"/>
    <col min="300" max="302" width="14.28515625" style="322" customWidth="1"/>
    <col min="303" max="303" width="68.140625" style="322" customWidth="1"/>
    <col min="304" max="304" width="64.28515625" style="322" customWidth="1"/>
    <col min="305" max="305" width="13" style="322" customWidth="1"/>
    <col min="306" max="316" width="0" style="322" hidden="1" customWidth="1"/>
    <col min="317" max="319" width="12.42578125" style="322" customWidth="1"/>
    <col min="320" max="512" width="11.42578125" style="322"/>
    <col min="513" max="513" width="24.28515625" style="322" customWidth="1"/>
    <col min="514" max="514" width="15.7109375" style="322" customWidth="1"/>
    <col min="515" max="520" width="11.7109375" style="322" customWidth="1"/>
    <col min="521" max="533" width="8.7109375" style="322" customWidth="1"/>
    <col min="534" max="534" width="9.28515625" style="322" customWidth="1"/>
    <col min="535" max="535" width="11.42578125" style="322"/>
    <col min="536" max="536" width="9.7109375" style="322" customWidth="1"/>
    <col min="537" max="537" width="8.7109375" style="322" customWidth="1"/>
    <col min="538" max="538" width="13.140625" style="322" customWidth="1"/>
    <col min="539" max="539" width="10.7109375" style="322" customWidth="1"/>
    <col min="540" max="540" width="2" style="322" customWidth="1"/>
    <col min="541" max="542" width="10.7109375" style="322" customWidth="1"/>
    <col min="543" max="543" width="2.140625" style="322" customWidth="1"/>
    <col min="544" max="545" width="10.7109375" style="322" customWidth="1"/>
    <col min="546" max="546" width="2.140625" style="322" customWidth="1"/>
    <col min="547" max="548" width="10.7109375" style="322" customWidth="1"/>
    <col min="549" max="549" width="2.140625" style="322" customWidth="1"/>
    <col min="550" max="550" width="10.7109375" style="322" customWidth="1"/>
    <col min="551" max="551" width="1.7109375" style="322" customWidth="1"/>
    <col min="552" max="553" width="10.7109375" style="322" customWidth="1"/>
    <col min="554" max="554" width="2.140625" style="322" customWidth="1"/>
    <col min="555" max="555" width="11.7109375" style="322" customWidth="1"/>
    <col min="556" max="558" width="14.28515625" style="322" customWidth="1"/>
    <col min="559" max="559" width="68.140625" style="322" customWidth="1"/>
    <col min="560" max="560" width="64.28515625" style="322" customWidth="1"/>
    <col min="561" max="561" width="13" style="322" customWidth="1"/>
    <col min="562" max="572" width="0" style="322" hidden="1" customWidth="1"/>
    <col min="573" max="575" width="12.42578125" style="322" customWidth="1"/>
    <col min="576" max="768" width="11.42578125" style="322"/>
    <col min="769" max="769" width="24.28515625" style="322" customWidth="1"/>
    <col min="770" max="770" width="15.7109375" style="322" customWidth="1"/>
    <col min="771" max="776" width="11.7109375" style="322" customWidth="1"/>
    <col min="777" max="789" width="8.7109375" style="322" customWidth="1"/>
    <col min="790" max="790" width="9.28515625" style="322" customWidth="1"/>
    <col min="791" max="791" width="11.42578125" style="322"/>
    <col min="792" max="792" width="9.7109375" style="322" customWidth="1"/>
    <col min="793" max="793" width="8.7109375" style="322" customWidth="1"/>
    <col min="794" max="794" width="13.140625" style="322" customWidth="1"/>
    <col min="795" max="795" width="10.7109375" style="322" customWidth="1"/>
    <col min="796" max="796" width="2" style="322" customWidth="1"/>
    <col min="797" max="798" width="10.7109375" style="322" customWidth="1"/>
    <col min="799" max="799" width="2.140625" style="322" customWidth="1"/>
    <col min="800" max="801" width="10.7109375" style="322" customWidth="1"/>
    <col min="802" max="802" width="2.140625" style="322" customWidth="1"/>
    <col min="803" max="804" width="10.7109375" style="322" customWidth="1"/>
    <col min="805" max="805" width="2.140625" style="322" customWidth="1"/>
    <col min="806" max="806" width="10.7109375" style="322" customWidth="1"/>
    <col min="807" max="807" width="1.7109375" style="322" customWidth="1"/>
    <col min="808" max="809" width="10.7109375" style="322" customWidth="1"/>
    <col min="810" max="810" width="2.140625" style="322" customWidth="1"/>
    <col min="811" max="811" width="11.7109375" style="322" customWidth="1"/>
    <col min="812" max="814" width="14.28515625" style="322" customWidth="1"/>
    <col min="815" max="815" width="68.140625" style="322" customWidth="1"/>
    <col min="816" max="816" width="64.28515625" style="322" customWidth="1"/>
    <col min="817" max="817" width="13" style="322" customWidth="1"/>
    <col min="818" max="828" width="0" style="322" hidden="1" customWidth="1"/>
    <col min="829" max="831" width="12.42578125" style="322" customWidth="1"/>
    <col min="832" max="1024" width="11.42578125" style="322"/>
    <col min="1025" max="1025" width="24.28515625" style="322" customWidth="1"/>
    <col min="1026" max="1026" width="15.7109375" style="322" customWidth="1"/>
    <col min="1027" max="1032" width="11.7109375" style="322" customWidth="1"/>
    <col min="1033" max="1045" width="8.7109375" style="322" customWidth="1"/>
    <col min="1046" max="1046" width="9.28515625" style="322" customWidth="1"/>
    <col min="1047" max="1047" width="11.42578125" style="322"/>
    <col min="1048" max="1048" width="9.7109375" style="322" customWidth="1"/>
    <col min="1049" max="1049" width="8.7109375" style="322" customWidth="1"/>
    <col min="1050" max="1050" width="13.140625" style="322" customWidth="1"/>
    <col min="1051" max="1051" width="10.7109375" style="322" customWidth="1"/>
    <col min="1052" max="1052" width="2" style="322" customWidth="1"/>
    <col min="1053" max="1054" width="10.7109375" style="322" customWidth="1"/>
    <col min="1055" max="1055" width="2.140625" style="322" customWidth="1"/>
    <col min="1056" max="1057" width="10.7109375" style="322" customWidth="1"/>
    <col min="1058" max="1058" width="2.140625" style="322" customWidth="1"/>
    <col min="1059" max="1060" width="10.7109375" style="322" customWidth="1"/>
    <col min="1061" max="1061" width="2.140625" style="322" customWidth="1"/>
    <col min="1062" max="1062" width="10.7109375" style="322" customWidth="1"/>
    <col min="1063" max="1063" width="1.7109375" style="322" customWidth="1"/>
    <col min="1064" max="1065" width="10.7109375" style="322" customWidth="1"/>
    <col min="1066" max="1066" width="2.140625" style="322" customWidth="1"/>
    <col min="1067" max="1067" width="11.7109375" style="322" customWidth="1"/>
    <col min="1068" max="1070" width="14.28515625" style="322" customWidth="1"/>
    <col min="1071" max="1071" width="68.140625" style="322" customWidth="1"/>
    <col min="1072" max="1072" width="64.28515625" style="322" customWidth="1"/>
    <col min="1073" max="1073" width="13" style="322" customWidth="1"/>
    <col min="1074" max="1084" width="0" style="322" hidden="1" customWidth="1"/>
    <col min="1085" max="1087" width="12.42578125" style="322" customWidth="1"/>
    <col min="1088" max="1280" width="11.42578125" style="322"/>
    <col min="1281" max="1281" width="24.28515625" style="322" customWidth="1"/>
    <col min="1282" max="1282" width="15.7109375" style="322" customWidth="1"/>
    <col min="1283" max="1288" width="11.7109375" style="322" customWidth="1"/>
    <col min="1289" max="1301" width="8.7109375" style="322" customWidth="1"/>
    <col min="1302" max="1302" width="9.28515625" style="322" customWidth="1"/>
    <col min="1303" max="1303" width="11.42578125" style="322"/>
    <col min="1304" max="1304" width="9.7109375" style="322" customWidth="1"/>
    <col min="1305" max="1305" width="8.7109375" style="322" customWidth="1"/>
    <col min="1306" max="1306" width="13.140625" style="322" customWidth="1"/>
    <col min="1307" max="1307" width="10.7109375" style="322" customWidth="1"/>
    <col min="1308" max="1308" width="2" style="322" customWidth="1"/>
    <col min="1309" max="1310" width="10.7109375" style="322" customWidth="1"/>
    <col min="1311" max="1311" width="2.140625" style="322" customWidth="1"/>
    <col min="1312" max="1313" width="10.7109375" style="322" customWidth="1"/>
    <col min="1314" max="1314" width="2.140625" style="322" customWidth="1"/>
    <col min="1315" max="1316" width="10.7109375" style="322" customWidth="1"/>
    <col min="1317" max="1317" width="2.140625" style="322" customWidth="1"/>
    <col min="1318" max="1318" width="10.7109375" style="322" customWidth="1"/>
    <col min="1319" max="1319" width="1.7109375" style="322" customWidth="1"/>
    <col min="1320" max="1321" width="10.7109375" style="322" customWidth="1"/>
    <col min="1322" max="1322" width="2.140625" style="322" customWidth="1"/>
    <col min="1323" max="1323" width="11.7109375" style="322" customWidth="1"/>
    <col min="1324" max="1326" width="14.28515625" style="322" customWidth="1"/>
    <col min="1327" max="1327" width="68.140625" style="322" customWidth="1"/>
    <col min="1328" max="1328" width="64.28515625" style="322" customWidth="1"/>
    <col min="1329" max="1329" width="13" style="322" customWidth="1"/>
    <col min="1330" max="1340" width="0" style="322" hidden="1" customWidth="1"/>
    <col min="1341" max="1343" width="12.42578125" style="322" customWidth="1"/>
    <col min="1344" max="1536" width="11.42578125" style="322"/>
    <col min="1537" max="1537" width="24.28515625" style="322" customWidth="1"/>
    <col min="1538" max="1538" width="15.7109375" style="322" customWidth="1"/>
    <col min="1539" max="1544" width="11.7109375" style="322" customWidth="1"/>
    <col min="1545" max="1557" width="8.7109375" style="322" customWidth="1"/>
    <col min="1558" max="1558" width="9.28515625" style="322" customWidth="1"/>
    <col min="1559" max="1559" width="11.42578125" style="322"/>
    <col min="1560" max="1560" width="9.7109375" style="322" customWidth="1"/>
    <col min="1561" max="1561" width="8.7109375" style="322" customWidth="1"/>
    <col min="1562" max="1562" width="13.140625" style="322" customWidth="1"/>
    <col min="1563" max="1563" width="10.7109375" style="322" customWidth="1"/>
    <col min="1564" max="1564" width="2" style="322" customWidth="1"/>
    <col min="1565" max="1566" width="10.7109375" style="322" customWidth="1"/>
    <col min="1567" max="1567" width="2.140625" style="322" customWidth="1"/>
    <col min="1568" max="1569" width="10.7109375" style="322" customWidth="1"/>
    <col min="1570" max="1570" width="2.140625" style="322" customWidth="1"/>
    <col min="1571" max="1572" width="10.7109375" style="322" customWidth="1"/>
    <col min="1573" max="1573" width="2.140625" style="322" customWidth="1"/>
    <col min="1574" max="1574" width="10.7109375" style="322" customWidth="1"/>
    <col min="1575" max="1575" width="1.7109375" style="322" customWidth="1"/>
    <col min="1576" max="1577" width="10.7109375" style="322" customWidth="1"/>
    <col min="1578" max="1578" width="2.140625" style="322" customWidth="1"/>
    <col min="1579" max="1579" width="11.7109375" style="322" customWidth="1"/>
    <col min="1580" max="1582" width="14.28515625" style="322" customWidth="1"/>
    <col min="1583" max="1583" width="68.140625" style="322" customWidth="1"/>
    <col min="1584" max="1584" width="64.28515625" style="322" customWidth="1"/>
    <col min="1585" max="1585" width="13" style="322" customWidth="1"/>
    <col min="1586" max="1596" width="0" style="322" hidden="1" customWidth="1"/>
    <col min="1597" max="1599" width="12.42578125" style="322" customWidth="1"/>
    <col min="1600" max="1792" width="11.42578125" style="322"/>
    <col min="1793" max="1793" width="24.28515625" style="322" customWidth="1"/>
    <col min="1794" max="1794" width="15.7109375" style="322" customWidth="1"/>
    <col min="1795" max="1800" width="11.7109375" style="322" customWidth="1"/>
    <col min="1801" max="1813" width="8.7109375" style="322" customWidth="1"/>
    <col min="1814" max="1814" width="9.28515625" style="322" customWidth="1"/>
    <col min="1815" max="1815" width="11.42578125" style="322"/>
    <col min="1816" max="1816" width="9.7109375" style="322" customWidth="1"/>
    <col min="1817" max="1817" width="8.7109375" style="322" customWidth="1"/>
    <col min="1818" max="1818" width="13.140625" style="322" customWidth="1"/>
    <col min="1819" max="1819" width="10.7109375" style="322" customWidth="1"/>
    <col min="1820" max="1820" width="2" style="322" customWidth="1"/>
    <col min="1821" max="1822" width="10.7109375" style="322" customWidth="1"/>
    <col min="1823" max="1823" width="2.140625" style="322" customWidth="1"/>
    <col min="1824" max="1825" width="10.7109375" style="322" customWidth="1"/>
    <col min="1826" max="1826" width="2.140625" style="322" customWidth="1"/>
    <col min="1827" max="1828" width="10.7109375" style="322" customWidth="1"/>
    <col min="1829" max="1829" width="2.140625" style="322" customWidth="1"/>
    <col min="1830" max="1830" width="10.7109375" style="322" customWidth="1"/>
    <col min="1831" max="1831" width="1.7109375" style="322" customWidth="1"/>
    <col min="1832" max="1833" width="10.7109375" style="322" customWidth="1"/>
    <col min="1834" max="1834" width="2.140625" style="322" customWidth="1"/>
    <col min="1835" max="1835" width="11.7109375" style="322" customWidth="1"/>
    <col min="1836" max="1838" width="14.28515625" style="322" customWidth="1"/>
    <col min="1839" max="1839" width="68.140625" style="322" customWidth="1"/>
    <col min="1840" max="1840" width="64.28515625" style="322" customWidth="1"/>
    <col min="1841" max="1841" width="13" style="322" customWidth="1"/>
    <col min="1842" max="1852" width="0" style="322" hidden="1" customWidth="1"/>
    <col min="1853" max="1855" width="12.42578125" style="322" customWidth="1"/>
    <col min="1856" max="2048" width="11.42578125" style="322"/>
    <col min="2049" max="2049" width="24.28515625" style="322" customWidth="1"/>
    <col min="2050" max="2050" width="15.7109375" style="322" customWidth="1"/>
    <col min="2051" max="2056" width="11.7109375" style="322" customWidth="1"/>
    <col min="2057" max="2069" width="8.7109375" style="322" customWidth="1"/>
    <col min="2070" max="2070" width="9.28515625" style="322" customWidth="1"/>
    <col min="2071" max="2071" width="11.42578125" style="322"/>
    <col min="2072" max="2072" width="9.7109375" style="322" customWidth="1"/>
    <col min="2073" max="2073" width="8.7109375" style="322" customWidth="1"/>
    <col min="2074" max="2074" width="13.140625" style="322" customWidth="1"/>
    <col min="2075" max="2075" width="10.7109375" style="322" customWidth="1"/>
    <col min="2076" max="2076" width="2" style="322" customWidth="1"/>
    <col min="2077" max="2078" width="10.7109375" style="322" customWidth="1"/>
    <col min="2079" max="2079" width="2.140625" style="322" customWidth="1"/>
    <col min="2080" max="2081" width="10.7109375" style="322" customWidth="1"/>
    <col min="2082" max="2082" width="2.140625" style="322" customWidth="1"/>
    <col min="2083" max="2084" width="10.7109375" style="322" customWidth="1"/>
    <col min="2085" max="2085" width="2.140625" style="322" customWidth="1"/>
    <col min="2086" max="2086" width="10.7109375" style="322" customWidth="1"/>
    <col min="2087" max="2087" width="1.7109375" style="322" customWidth="1"/>
    <col min="2088" max="2089" width="10.7109375" style="322" customWidth="1"/>
    <col min="2090" max="2090" width="2.140625" style="322" customWidth="1"/>
    <col min="2091" max="2091" width="11.7109375" style="322" customWidth="1"/>
    <col min="2092" max="2094" width="14.28515625" style="322" customWidth="1"/>
    <col min="2095" max="2095" width="68.140625" style="322" customWidth="1"/>
    <col min="2096" max="2096" width="64.28515625" style="322" customWidth="1"/>
    <col min="2097" max="2097" width="13" style="322" customWidth="1"/>
    <col min="2098" max="2108" width="0" style="322" hidden="1" customWidth="1"/>
    <col min="2109" max="2111" width="12.42578125" style="322" customWidth="1"/>
    <col min="2112" max="2304" width="11.42578125" style="322"/>
    <col min="2305" max="2305" width="24.28515625" style="322" customWidth="1"/>
    <col min="2306" max="2306" width="15.7109375" style="322" customWidth="1"/>
    <col min="2307" max="2312" width="11.7109375" style="322" customWidth="1"/>
    <col min="2313" max="2325" width="8.7109375" style="322" customWidth="1"/>
    <col min="2326" max="2326" width="9.28515625" style="322" customWidth="1"/>
    <col min="2327" max="2327" width="11.42578125" style="322"/>
    <col min="2328" max="2328" width="9.7109375" style="322" customWidth="1"/>
    <col min="2329" max="2329" width="8.7109375" style="322" customWidth="1"/>
    <col min="2330" max="2330" width="13.140625" style="322" customWidth="1"/>
    <col min="2331" max="2331" width="10.7109375" style="322" customWidth="1"/>
    <col min="2332" max="2332" width="2" style="322" customWidth="1"/>
    <col min="2333" max="2334" width="10.7109375" style="322" customWidth="1"/>
    <col min="2335" max="2335" width="2.140625" style="322" customWidth="1"/>
    <col min="2336" max="2337" width="10.7109375" style="322" customWidth="1"/>
    <col min="2338" max="2338" width="2.140625" style="322" customWidth="1"/>
    <col min="2339" max="2340" width="10.7109375" style="322" customWidth="1"/>
    <col min="2341" max="2341" width="2.140625" style="322" customWidth="1"/>
    <col min="2342" max="2342" width="10.7109375" style="322" customWidth="1"/>
    <col min="2343" max="2343" width="1.7109375" style="322" customWidth="1"/>
    <col min="2344" max="2345" width="10.7109375" style="322" customWidth="1"/>
    <col min="2346" max="2346" width="2.140625" style="322" customWidth="1"/>
    <col min="2347" max="2347" width="11.7109375" style="322" customWidth="1"/>
    <col min="2348" max="2350" width="14.28515625" style="322" customWidth="1"/>
    <col min="2351" max="2351" width="68.140625" style="322" customWidth="1"/>
    <col min="2352" max="2352" width="64.28515625" style="322" customWidth="1"/>
    <col min="2353" max="2353" width="13" style="322" customWidth="1"/>
    <col min="2354" max="2364" width="0" style="322" hidden="1" customWidth="1"/>
    <col min="2365" max="2367" width="12.42578125" style="322" customWidth="1"/>
    <col min="2368" max="2560" width="11.42578125" style="322"/>
    <col min="2561" max="2561" width="24.28515625" style="322" customWidth="1"/>
    <col min="2562" max="2562" width="15.7109375" style="322" customWidth="1"/>
    <col min="2563" max="2568" width="11.7109375" style="322" customWidth="1"/>
    <col min="2569" max="2581" width="8.7109375" style="322" customWidth="1"/>
    <col min="2582" max="2582" width="9.28515625" style="322" customWidth="1"/>
    <col min="2583" max="2583" width="11.42578125" style="322"/>
    <col min="2584" max="2584" width="9.7109375" style="322" customWidth="1"/>
    <col min="2585" max="2585" width="8.7109375" style="322" customWidth="1"/>
    <col min="2586" max="2586" width="13.140625" style="322" customWidth="1"/>
    <col min="2587" max="2587" width="10.7109375" style="322" customWidth="1"/>
    <col min="2588" max="2588" width="2" style="322" customWidth="1"/>
    <col min="2589" max="2590" width="10.7109375" style="322" customWidth="1"/>
    <col min="2591" max="2591" width="2.140625" style="322" customWidth="1"/>
    <col min="2592" max="2593" width="10.7109375" style="322" customWidth="1"/>
    <col min="2594" max="2594" width="2.140625" style="322" customWidth="1"/>
    <col min="2595" max="2596" width="10.7109375" style="322" customWidth="1"/>
    <col min="2597" max="2597" width="2.140625" style="322" customWidth="1"/>
    <col min="2598" max="2598" width="10.7109375" style="322" customWidth="1"/>
    <col min="2599" max="2599" width="1.7109375" style="322" customWidth="1"/>
    <col min="2600" max="2601" width="10.7109375" style="322" customWidth="1"/>
    <col min="2602" max="2602" width="2.140625" style="322" customWidth="1"/>
    <col min="2603" max="2603" width="11.7109375" style="322" customWidth="1"/>
    <col min="2604" max="2606" width="14.28515625" style="322" customWidth="1"/>
    <col min="2607" max="2607" width="68.140625" style="322" customWidth="1"/>
    <col min="2608" max="2608" width="64.28515625" style="322" customWidth="1"/>
    <col min="2609" max="2609" width="13" style="322" customWidth="1"/>
    <col min="2610" max="2620" width="0" style="322" hidden="1" customWidth="1"/>
    <col min="2621" max="2623" width="12.42578125" style="322" customWidth="1"/>
    <col min="2624" max="2816" width="11.42578125" style="322"/>
    <col min="2817" max="2817" width="24.28515625" style="322" customWidth="1"/>
    <col min="2818" max="2818" width="15.7109375" style="322" customWidth="1"/>
    <col min="2819" max="2824" width="11.7109375" style="322" customWidth="1"/>
    <col min="2825" max="2837" width="8.7109375" style="322" customWidth="1"/>
    <col min="2838" max="2838" width="9.28515625" style="322" customWidth="1"/>
    <col min="2839" max="2839" width="11.42578125" style="322"/>
    <col min="2840" max="2840" width="9.7109375" style="322" customWidth="1"/>
    <col min="2841" max="2841" width="8.7109375" style="322" customWidth="1"/>
    <col min="2842" max="2842" width="13.140625" style="322" customWidth="1"/>
    <col min="2843" max="2843" width="10.7109375" style="322" customWidth="1"/>
    <col min="2844" max="2844" width="2" style="322" customWidth="1"/>
    <col min="2845" max="2846" width="10.7109375" style="322" customWidth="1"/>
    <col min="2847" max="2847" width="2.140625" style="322" customWidth="1"/>
    <col min="2848" max="2849" width="10.7109375" style="322" customWidth="1"/>
    <col min="2850" max="2850" width="2.140625" style="322" customWidth="1"/>
    <col min="2851" max="2852" width="10.7109375" style="322" customWidth="1"/>
    <col min="2853" max="2853" width="2.140625" style="322" customWidth="1"/>
    <col min="2854" max="2854" width="10.7109375" style="322" customWidth="1"/>
    <col min="2855" max="2855" width="1.7109375" style="322" customWidth="1"/>
    <col min="2856" max="2857" width="10.7109375" style="322" customWidth="1"/>
    <col min="2858" max="2858" width="2.140625" style="322" customWidth="1"/>
    <col min="2859" max="2859" width="11.7109375" style="322" customWidth="1"/>
    <col min="2860" max="2862" width="14.28515625" style="322" customWidth="1"/>
    <col min="2863" max="2863" width="68.140625" style="322" customWidth="1"/>
    <col min="2864" max="2864" width="64.28515625" style="322" customWidth="1"/>
    <col min="2865" max="2865" width="13" style="322" customWidth="1"/>
    <col min="2866" max="2876" width="0" style="322" hidden="1" customWidth="1"/>
    <col min="2877" max="2879" width="12.42578125" style="322" customWidth="1"/>
    <col min="2880" max="3072" width="11.42578125" style="322"/>
    <col min="3073" max="3073" width="24.28515625" style="322" customWidth="1"/>
    <col min="3074" max="3074" width="15.7109375" style="322" customWidth="1"/>
    <col min="3075" max="3080" width="11.7109375" style="322" customWidth="1"/>
    <col min="3081" max="3093" width="8.7109375" style="322" customWidth="1"/>
    <col min="3094" max="3094" width="9.28515625" style="322" customWidth="1"/>
    <col min="3095" max="3095" width="11.42578125" style="322"/>
    <col min="3096" max="3096" width="9.7109375" style="322" customWidth="1"/>
    <col min="3097" max="3097" width="8.7109375" style="322" customWidth="1"/>
    <col min="3098" max="3098" width="13.140625" style="322" customWidth="1"/>
    <col min="3099" max="3099" width="10.7109375" style="322" customWidth="1"/>
    <col min="3100" max="3100" width="2" style="322" customWidth="1"/>
    <col min="3101" max="3102" width="10.7109375" style="322" customWidth="1"/>
    <col min="3103" max="3103" width="2.140625" style="322" customWidth="1"/>
    <col min="3104" max="3105" width="10.7109375" style="322" customWidth="1"/>
    <col min="3106" max="3106" width="2.140625" style="322" customWidth="1"/>
    <col min="3107" max="3108" width="10.7109375" style="322" customWidth="1"/>
    <col min="3109" max="3109" width="2.140625" style="322" customWidth="1"/>
    <col min="3110" max="3110" width="10.7109375" style="322" customWidth="1"/>
    <col min="3111" max="3111" width="1.7109375" style="322" customWidth="1"/>
    <col min="3112" max="3113" width="10.7109375" style="322" customWidth="1"/>
    <col min="3114" max="3114" width="2.140625" style="322" customWidth="1"/>
    <col min="3115" max="3115" width="11.7109375" style="322" customWidth="1"/>
    <col min="3116" max="3118" width="14.28515625" style="322" customWidth="1"/>
    <col min="3119" max="3119" width="68.140625" style="322" customWidth="1"/>
    <col min="3120" max="3120" width="64.28515625" style="322" customWidth="1"/>
    <col min="3121" max="3121" width="13" style="322" customWidth="1"/>
    <col min="3122" max="3132" width="0" style="322" hidden="1" customWidth="1"/>
    <col min="3133" max="3135" width="12.42578125" style="322" customWidth="1"/>
    <col min="3136" max="3328" width="11.42578125" style="322"/>
    <col min="3329" max="3329" width="24.28515625" style="322" customWidth="1"/>
    <col min="3330" max="3330" width="15.7109375" style="322" customWidth="1"/>
    <col min="3331" max="3336" width="11.7109375" style="322" customWidth="1"/>
    <col min="3337" max="3349" width="8.7109375" style="322" customWidth="1"/>
    <col min="3350" max="3350" width="9.28515625" style="322" customWidth="1"/>
    <col min="3351" max="3351" width="11.42578125" style="322"/>
    <col min="3352" max="3352" width="9.7109375" style="322" customWidth="1"/>
    <col min="3353" max="3353" width="8.7109375" style="322" customWidth="1"/>
    <col min="3354" max="3354" width="13.140625" style="322" customWidth="1"/>
    <col min="3355" max="3355" width="10.7109375" style="322" customWidth="1"/>
    <col min="3356" max="3356" width="2" style="322" customWidth="1"/>
    <col min="3357" max="3358" width="10.7109375" style="322" customWidth="1"/>
    <col min="3359" max="3359" width="2.140625" style="322" customWidth="1"/>
    <col min="3360" max="3361" width="10.7109375" style="322" customWidth="1"/>
    <col min="3362" max="3362" width="2.140625" style="322" customWidth="1"/>
    <col min="3363" max="3364" width="10.7109375" style="322" customWidth="1"/>
    <col min="3365" max="3365" width="2.140625" style="322" customWidth="1"/>
    <col min="3366" max="3366" width="10.7109375" style="322" customWidth="1"/>
    <col min="3367" max="3367" width="1.7109375" style="322" customWidth="1"/>
    <col min="3368" max="3369" width="10.7109375" style="322" customWidth="1"/>
    <col min="3370" max="3370" width="2.140625" style="322" customWidth="1"/>
    <col min="3371" max="3371" width="11.7109375" style="322" customWidth="1"/>
    <col min="3372" max="3374" width="14.28515625" style="322" customWidth="1"/>
    <col min="3375" max="3375" width="68.140625" style="322" customWidth="1"/>
    <col min="3376" max="3376" width="64.28515625" style="322" customWidth="1"/>
    <col min="3377" max="3377" width="13" style="322" customWidth="1"/>
    <col min="3378" max="3388" width="0" style="322" hidden="1" customWidth="1"/>
    <col min="3389" max="3391" width="12.42578125" style="322" customWidth="1"/>
    <col min="3392" max="3584" width="11.42578125" style="322"/>
    <col min="3585" max="3585" width="24.28515625" style="322" customWidth="1"/>
    <col min="3586" max="3586" width="15.7109375" style="322" customWidth="1"/>
    <col min="3587" max="3592" width="11.7109375" style="322" customWidth="1"/>
    <col min="3593" max="3605" width="8.7109375" style="322" customWidth="1"/>
    <col min="3606" max="3606" width="9.28515625" style="322" customWidth="1"/>
    <col min="3607" max="3607" width="11.42578125" style="322"/>
    <col min="3608" max="3608" width="9.7109375" style="322" customWidth="1"/>
    <col min="3609" max="3609" width="8.7109375" style="322" customWidth="1"/>
    <col min="3610" max="3610" width="13.140625" style="322" customWidth="1"/>
    <col min="3611" max="3611" width="10.7109375" style="322" customWidth="1"/>
    <col min="3612" max="3612" width="2" style="322" customWidth="1"/>
    <col min="3613" max="3614" width="10.7109375" style="322" customWidth="1"/>
    <col min="3615" max="3615" width="2.140625" style="322" customWidth="1"/>
    <col min="3616" max="3617" width="10.7109375" style="322" customWidth="1"/>
    <col min="3618" max="3618" width="2.140625" style="322" customWidth="1"/>
    <col min="3619" max="3620" width="10.7109375" style="322" customWidth="1"/>
    <col min="3621" max="3621" width="2.140625" style="322" customWidth="1"/>
    <col min="3622" max="3622" width="10.7109375" style="322" customWidth="1"/>
    <col min="3623" max="3623" width="1.7109375" style="322" customWidth="1"/>
    <col min="3624" max="3625" width="10.7109375" style="322" customWidth="1"/>
    <col min="3626" max="3626" width="2.140625" style="322" customWidth="1"/>
    <col min="3627" max="3627" width="11.7109375" style="322" customWidth="1"/>
    <col min="3628" max="3630" width="14.28515625" style="322" customWidth="1"/>
    <col min="3631" max="3631" width="68.140625" style="322" customWidth="1"/>
    <col min="3632" max="3632" width="64.28515625" style="322" customWidth="1"/>
    <col min="3633" max="3633" width="13" style="322" customWidth="1"/>
    <col min="3634" max="3644" width="0" style="322" hidden="1" customWidth="1"/>
    <col min="3645" max="3647" width="12.42578125" style="322" customWidth="1"/>
    <col min="3648" max="3840" width="11.42578125" style="322"/>
    <col min="3841" max="3841" width="24.28515625" style="322" customWidth="1"/>
    <col min="3842" max="3842" width="15.7109375" style="322" customWidth="1"/>
    <col min="3843" max="3848" width="11.7109375" style="322" customWidth="1"/>
    <col min="3849" max="3861" width="8.7109375" style="322" customWidth="1"/>
    <col min="3862" max="3862" width="9.28515625" style="322" customWidth="1"/>
    <col min="3863" max="3863" width="11.42578125" style="322"/>
    <col min="3864" max="3864" width="9.7109375" style="322" customWidth="1"/>
    <col min="3865" max="3865" width="8.7109375" style="322" customWidth="1"/>
    <col min="3866" max="3866" width="13.140625" style="322" customWidth="1"/>
    <col min="3867" max="3867" width="10.7109375" style="322" customWidth="1"/>
    <col min="3868" max="3868" width="2" style="322" customWidth="1"/>
    <col min="3869" max="3870" width="10.7109375" style="322" customWidth="1"/>
    <col min="3871" max="3871" width="2.140625" style="322" customWidth="1"/>
    <col min="3872" max="3873" width="10.7109375" style="322" customWidth="1"/>
    <col min="3874" max="3874" width="2.140625" style="322" customWidth="1"/>
    <col min="3875" max="3876" width="10.7109375" style="322" customWidth="1"/>
    <col min="3877" max="3877" width="2.140625" style="322" customWidth="1"/>
    <col min="3878" max="3878" width="10.7109375" style="322" customWidth="1"/>
    <col min="3879" max="3879" width="1.7109375" style="322" customWidth="1"/>
    <col min="3880" max="3881" width="10.7109375" style="322" customWidth="1"/>
    <col min="3882" max="3882" width="2.140625" style="322" customWidth="1"/>
    <col min="3883" max="3883" width="11.7109375" style="322" customWidth="1"/>
    <col min="3884" max="3886" width="14.28515625" style="322" customWidth="1"/>
    <col min="3887" max="3887" width="68.140625" style="322" customWidth="1"/>
    <col min="3888" max="3888" width="64.28515625" style="322" customWidth="1"/>
    <col min="3889" max="3889" width="13" style="322" customWidth="1"/>
    <col min="3890" max="3900" width="0" style="322" hidden="1" customWidth="1"/>
    <col min="3901" max="3903" width="12.42578125" style="322" customWidth="1"/>
    <col min="3904" max="4096" width="11.42578125" style="322"/>
    <col min="4097" max="4097" width="24.28515625" style="322" customWidth="1"/>
    <col min="4098" max="4098" width="15.7109375" style="322" customWidth="1"/>
    <col min="4099" max="4104" width="11.7109375" style="322" customWidth="1"/>
    <col min="4105" max="4117" width="8.7109375" style="322" customWidth="1"/>
    <col min="4118" max="4118" width="9.28515625" style="322" customWidth="1"/>
    <col min="4119" max="4119" width="11.42578125" style="322"/>
    <col min="4120" max="4120" width="9.7109375" style="322" customWidth="1"/>
    <col min="4121" max="4121" width="8.7109375" style="322" customWidth="1"/>
    <col min="4122" max="4122" width="13.140625" style="322" customWidth="1"/>
    <col min="4123" max="4123" width="10.7109375" style="322" customWidth="1"/>
    <col min="4124" max="4124" width="2" style="322" customWidth="1"/>
    <col min="4125" max="4126" width="10.7109375" style="322" customWidth="1"/>
    <col min="4127" max="4127" width="2.140625" style="322" customWidth="1"/>
    <col min="4128" max="4129" width="10.7109375" style="322" customWidth="1"/>
    <col min="4130" max="4130" width="2.140625" style="322" customWidth="1"/>
    <col min="4131" max="4132" width="10.7109375" style="322" customWidth="1"/>
    <col min="4133" max="4133" width="2.140625" style="322" customWidth="1"/>
    <col min="4134" max="4134" width="10.7109375" style="322" customWidth="1"/>
    <col min="4135" max="4135" width="1.7109375" style="322" customWidth="1"/>
    <col min="4136" max="4137" width="10.7109375" style="322" customWidth="1"/>
    <col min="4138" max="4138" width="2.140625" style="322" customWidth="1"/>
    <col min="4139" max="4139" width="11.7109375" style="322" customWidth="1"/>
    <col min="4140" max="4142" width="14.28515625" style="322" customWidth="1"/>
    <col min="4143" max="4143" width="68.140625" style="322" customWidth="1"/>
    <col min="4144" max="4144" width="64.28515625" style="322" customWidth="1"/>
    <col min="4145" max="4145" width="13" style="322" customWidth="1"/>
    <col min="4146" max="4156" width="0" style="322" hidden="1" customWidth="1"/>
    <col min="4157" max="4159" width="12.42578125" style="322" customWidth="1"/>
    <col min="4160" max="4352" width="11.42578125" style="322"/>
    <col min="4353" max="4353" width="24.28515625" style="322" customWidth="1"/>
    <col min="4354" max="4354" width="15.7109375" style="322" customWidth="1"/>
    <col min="4355" max="4360" width="11.7109375" style="322" customWidth="1"/>
    <col min="4361" max="4373" width="8.7109375" style="322" customWidth="1"/>
    <col min="4374" max="4374" width="9.28515625" style="322" customWidth="1"/>
    <col min="4375" max="4375" width="11.42578125" style="322"/>
    <col min="4376" max="4376" width="9.7109375" style="322" customWidth="1"/>
    <col min="4377" max="4377" width="8.7109375" style="322" customWidth="1"/>
    <col min="4378" max="4378" width="13.140625" style="322" customWidth="1"/>
    <col min="4379" max="4379" width="10.7109375" style="322" customWidth="1"/>
    <col min="4380" max="4380" width="2" style="322" customWidth="1"/>
    <col min="4381" max="4382" width="10.7109375" style="322" customWidth="1"/>
    <col min="4383" max="4383" width="2.140625" style="322" customWidth="1"/>
    <col min="4384" max="4385" width="10.7109375" style="322" customWidth="1"/>
    <col min="4386" max="4386" width="2.140625" style="322" customWidth="1"/>
    <col min="4387" max="4388" width="10.7109375" style="322" customWidth="1"/>
    <col min="4389" max="4389" width="2.140625" style="322" customWidth="1"/>
    <col min="4390" max="4390" width="10.7109375" style="322" customWidth="1"/>
    <col min="4391" max="4391" width="1.7109375" style="322" customWidth="1"/>
    <col min="4392" max="4393" width="10.7109375" style="322" customWidth="1"/>
    <col min="4394" max="4394" width="2.140625" style="322" customWidth="1"/>
    <col min="4395" max="4395" width="11.7109375" style="322" customWidth="1"/>
    <col min="4396" max="4398" width="14.28515625" style="322" customWidth="1"/>
    <col min="4399" max="4399" width="68.140625" style="322" customWidth="1"/>
    <col min="4400" max="4400" width="64.28515625" style="322" customWidth="1"/>
    <col min="4401" max="4401" width="13" style="322" customWidth="1"/>
    <col min="4402" max="4412" width="0" style="322" hidden="1" customWidth="1"/>
    <col min="4413" max="4415" width="12.42578125" style="322" customWidth="1"/>
    <col min="4416" max="4608" width="11.42578125" style="322"/>
    <col min="4609" max="4609" width="24.28515625" style="322" customWidth="1"/>
    <col min="4610" max="4610" width="15.7109375" style="322" customWidth="1"/>
    <col min="4611" max="4616" width="11.7109375" style="322" customWidth="1"/>
    <col min="4617" max="4629" width="8.7109375" style="322" customWidth="1"/>
    <col min="4630" max="4630" width="9.28515625" style="322" customWidth="1"/>
    <col min="4631" max="4631" width="11.42578125" style="322"/>
    <col min="4632" max="4632" width="9.7109375" style="322" customWidth="1"/>
    <col min="4633" max="4633" width="8.7109375" style="322" customWidth="1"/>
    <col min="4634" max="4634" width="13.140625" style="322" customWidth="1"/>
    <col min="4635" max="4635" width="10.7109375" style="322" customWidth="1"/>
    <col min="4636" max="4636" width="2" style="322" customWidth="1"/>
    <col min="4637" max="4638" width="10.7109375" style="322" customWidth="1"/>
    <col min="4639" max="4639" width="2.140625" style="322" customWidth="1"/>
    <col min="4640" max="4641" width="10.7109375" style="322" customWidth="1"/>
    <col min="4642" max="4642" width="2.140625" style="322" customWidth="1"/>
    <col min="4643" max="4644" width="10.7109375" style="322" customWidth="1"/>
    <col min="4645" max="4645" width="2.140625" style="322" customWidth="1"/>
    <col min="4646" max="4646" width="10.7109375" style="322" customWidth="1"/>
    <col min="4647" max="4647" width="1.7109375" style="322" customWidth="1"/>
    <col min="4648" max="4649" width="10.7109375" style="322" customWidth="1"/>
    <col min="4650" max="4650" width="2.140625" style="322" customWidth="1"/>
    <col min="4651" max="4651" width="11.7109375" style="322" customWidth="1"/>
    <col min="4652" max="4654" width="14.28515625" style="322" customWidth="1"/>
    <col min="4655" max="4655" width="68.140625" style="322" customWidth="1"/>
    <col min="4656" max="4656" width="64.28515625" style="322" customWidth="1"/>
    <col min="4657" max="4657" width="13" style="322" customWidth="1"/>
    <col min="4658" max="4668" width="0" style="322" hidden="1" customWidth="1"/>
    <col min="4669" max="4671" width="12.42578125" style="322" customWidth="1"/>
    <col min="4672" max="4864" width="11.42578125" style="322"/>
    <col min="4865" max="4865" width="24.28515625" style="322" customWidth="1"/>
    <col min="4866" max="4866" width="15.7109375" style="322" customWidth="1"/>
    <col min="4867" max="4872" width="11.7109375" style="322" customWidth="1"/>
    <col min="4873" max="4885" width="8.7109375" style="322" customWidth="1"/>
    <col min="4886" max="4886" width="9.28515625" style="322" customWidth="1"/>
    <col min="4887" max="4887" width="11.42578125" style="322"/>
    <col min="4888" max="4888" width="9.7109375" style="322" customWidth="1"/>
    <col min="4889" max="4889" width="8.7109375" style="322" customWidth="1"/>
    <col min="4890" max="4890" width="13.140625" style="322" customWidth="1"/>
    <col min="4891" max="4891" width="10.7109375" style="322" customWidth="1"/>
    <col min="4892" max="4892" width="2" style="322" customWidth="1"/>
    <col min="4893" max="4894" width="10.7109375" style="322" customWidth="1"/>
    <col min="4895" max="4895" width="2.140625" style="322" customWidth="1"/>
    <col min="4896" max="4897" width="10.7109375" style="322" customWidth="1"/>
    <col min="4898" max="4898" width="2.140625" style="322" customWidth="1"/>
    <col min="4899" max="4900" width="10.7109375" style="322" customWidth="1"/>
    <col min="4901" max="4901" width="2.140625" style="322" customWidth="1"/>
    <col min="4902" max="4902" width="10.7109375" style="322" customWidth="1"/>
    <col min="4903" max="4903" width="1.7109375" style="322" customWidth="1"/>
    <col min="4904" max="4905" width="10.7109375" style="322" customWidth="1"/>
    <col min="4906" max="4906" width="2.140625" style="322" customWidth="1"/>
    <col min="4907" max="4907" width="11.7109375" style="322" customWidth="1"/>
    <col min="4908" max="4910" width="14.28515625" style="322" customWidth="1"/>
    <col min="4911" max="4911" width="68.140625" style="322" customWidth="1"/>
    <col min="4912" max="4912" width="64.28515625" style="322" customWidth="1"/>
    <col min="4913" max="4913" width="13" style="322" customWidth="1"/>
    <col min="4914" max="4924" width="0" style="322" hidden="1" customWidth="1"/>
    <col min="4925" max="4927" width="12.42578125" style="322" customWidth="1"/>
    <col min="4928" max="5120" width="11.42578125" style="322"/>
    <col min="5121" max="5121" width="24.28515625" style="322" customWidth="1"/>
    <col min="5122" max="5122" width="15.7109375" style="322" customWidth="1"/>
    <col min="5123" max="5128" width="11.7109375" style="322" customWidth="1"/>
    <col min="5129" max="5141" width="8.7109375" style="322" customWidth="1"/>
    <col min="5142" max="5142" width="9.28515625" style="322" customWidth="1"/>
    <col min="5143" max="5143" width="11.42578125" style="322"/>
    <col min="5144" max="5144" width="9.7109375" style="322" customWidth="1"/>
    <col min="5145" max="5145" width="8.7109375" style="322" customWidth="1"/>
    <col min="5146" max="5146" width="13.140625" style="322" customWidth="1"/>
    <col min="5147" max="5147" width="10.7109375" style="322" customWidth="1"/>
    <col min="5148" max="5148" width="2" style="322" customWidth="1"/>
    <col min="5149" max="5150" width="10.7109375" style="322" customWidth="1"/>
    <col min="5151" max="5151" width="2.140625" style="322" customWidth="1"/>
    <col min="5152" max="5153" width="10.7109375" style="322" customWidth="1"/>
    <col min="5154" max="5154" width="2.140625" style="322" customWidth="1"/>
    <col min="5155" max="5156" width="10.7109375" style="322" customWidth="1"/>
    <col min="5157" max="5157" width="2.140625" style="322" customWidth="1"/>
    <col min="5158" max="5158" width="10.7109375" style="322" customWidth="1"/>
    <col min="5159" max="5159" width="1.7109375" style="322" customWidth="1"/>
    <col min="5160" max="5161" width="10.7109375" style="322" customWidth="1"/>
    <col min="5162" max="5162" width="2.140625" style="322" customWidth="1"/>
    <col min="5163" max="5163" width="11.7109375" style="322" customWidth="1"/>
    <col min="5164" max="5166" width="14.28515625" style="322" customWidth="1"/>
    <col min="5167" max="5167" width="68.140625" style="322" customWidth="1"/>
    <col min="5168" max="5168" width="64.28515625" style="322" customWidth="1"/>
    <col min="5169" max="5169" width="13" style="322" customWidth="1"/>
    <col min="5170" max="5180" width="0" style="322" hidden="1" customWidth="1"/>
    <col min="5181" max="5183" width="12.42578125" style="322" customWidth="1"/>
    <col min="5184" max="5376" width="11.42578125" style="322"/>
    <col min="5377" max="5377" width="24.28515625" style="322" customWidth="1"/>
    <col min="5378" max="5378" width="15.7109375" style="322" customWidth="1"/>
    <col min="5379" max="5384" width="11.7109375" style="322" customWidth="1"/>
    <col min="5385" max="5397" width="8.7109375" style="322" customWidth="1"/>
    <col min="5398" max="5398" width="9.28515625" style="322" customWidth="1"/>
    <col min="5399" max="5399" width="11.42578125" style="322"/>
    <col min="5400" max="5400" width="9.7109375" style="322" customWidth="1"/>
    <col min="5401" max="5401" width="8.7109375" style="322" customWidth="1"/>
    <col min="5402" max="5402" width="13.140625" style="322" customWidth="1"/>
    <col min="5403" max="5403" width="10.7109375" style="322" customWidth="1"/>
    <col min="5404" max="5404" width="2" style="322" customWidth="1"/>
    <col min="5405" max="5406" width="10.7109375" style="322" customWidth="1"/>
    <col min="5407" max="5407" width="2.140625" style="322" customWidth="1"/>
    <col min="5408" max="5409" width="10.7109375" style="322" customWidth="1"/>
    <col min="5410" max="5410" width="2.140625" style="322" customWidth="1"/>
    <col min="5411" max="5412" width="10.7109375" style="322" customWidth="1"/>
    <col min="5413" max="5413" width="2.140625" style="322" customWidth="1"/>
    <col min="5414" max="5414" width="10.7109375" style="322" customWidth="1"/>
    <col min="5415" max="5415" width="1.7109375" style="322" customWidth="1"/>
    <col min="5416" max="5417" width="10.7109375" style="322" customWidth="1"/>
    <col min="5418" max="5418" width="2.140625" style="322" customWidth="1"/>
    <col min="5419" max="5419" width="11.7109375" style="322" customWidth="1"/>
    <col min="5420" max="5422" width="14.28515625" style="322" customWidth="1"/>
    <col min="5423" max="5423" width="68.140625" style="322" customWidth="1"/>
    <col min="5424" max="5424" width="64.28515625" style="322" customWidth="1"/>
    <col min="5425" max="5425" width="13" style="322" customWidth="1"/>
    <col min="5426" max="5436" width="0" style="322" hidden="1" customWidth="1"/>
    <col min="5437" max="5439" width="12.42578125" style="322" customWidth="1"/>
    <col min="5440" max="5632" width="11.42578125" style="322"/>
    <col min="5633" max="5633" width="24.28515625" style="322" customWidth="1"/>
    <col min="5634" max="5634" width="15.7109375" style="322" customWidth="1"/>
    <col min="5635" max="5640" width="11.7109375" style="322" customWidth="1"/>
    <col min="5641" max="5653" width="8.7109375" style="322" customWidth="1"/>
    <col min="5654" max="5654" width="9.28515625" style="322" customWidth="1"/>
    <col min="5655" max="5655" width="11.42578125" style="322"/>
    <col min="5656" max="5656" width="9.7109375" style="322" customWidth="1"/>
    <col min="5657" max="5657" width="8.7109375" style="322" customWidth="1"/>
    <col min="5658" max="5658" width="13.140625" style="322" customWidth="1"/>
    <col min="5659" max="5659" width="10.7109375" style="322" customWidth="1"/>
    <col min="5660" max="5660" width="2" style="322" customWidth="1"/>
    <col min="5661" max="5662" width="10.7109375" style="322" customWidth="1"/>
    <col min="5663" max="5663" width="2.140625" style="322" customWidth="1"/>
    <col min="5664" max="5665" width="10.7109375" style="322" customWidth="1"/>
    <col min="5666" max="5666" width="2.140625" style="322" customWidth="1"/>
    <col min="5667" max="5668" width="10.7109375" style="322" customWidth="1"/>
    <col min="5669" max="5669" width="2.140625" style="322" customWidth="1"/>
    <col min="5670" max="5670" width="10.7109375" style="322" customWidth="1"/>
    <col min="5671" max="5671" width="1.7109375" style="322" customWidth="1"/>
    <col min="5672" max="5673" width="10.7109375" style="322" customWidth="1"/>
    <col min="5674" max="5674" width="2.140625" style="322" customWidth="1"/>
    <col min="5675" max="5675" width="11.7109375" style="322" customWidth="1"/>
    <col min="5676" max="5678" width="14.28515625" style="322" customWidth="1"/>
    <col min="5679" max="5679" width="68.140625" style="322" customWidth="1"/>
    <col min="5680" max="5680" width="64.28515625" style="322" customWidth="1"/>
    <col min="5681" max="5681" width="13" style="322" customWidth="1"/>
    <col min="5682" max="5692" width="0" style="322" hidden="1" customWidth="1"/>
    <col min="5693" max="5695" width="12.42578125" style="322" customWidth="1"/>
    <col min="5696" max="5888" width="11.42578125" style="322"/>
    <col min="5889" max="5889" width="24.28515625" style="322" customWidth="1"/>
    <col min="5890" max="5890" width="15.7109375" style="322" customWidth="1"/>
    <col min="5891" max="5896" width="11.7109375" style="322" customWidth="1"/>
    <col min="5897" max="5909" width="8.7109375" style="322" customWidth="1"/>
    <col min="5910" max="5910" width="9.28515625" style="322" customWidth="1"/>
    <col min="5911" max="5911" width="11.42578125" style="322"/>
    <col min="5912" max="5912" width="9.7109375" style="322" customWidth="1"/>
    <col min="5913" max="5913" width="8.7109375" style="322" customWidth="1"/>
    <col min="5914" max="5914" width="13.140625" style="322" customWidth="1"/>
    <col min="5915" max="5915" width="10.7109375" style="322" customWidth="1"/>
    <col min="5916" max="5916" width="2" style="322" customWidth="1"/>
    <col min="5917" max="5918" width="10.7109375" style="322" customWidth="1"/>
    <col min="5919" max="5919" width="2.140625" style="322" customWidth="1"/>
    <col min="5920" max="5921" width="10.7109375" style="322" customWidth="1"/>
    <col min="5922" max="5922" width="2.140625" style="322" customWidth="1"/>
    <col min="5923" max="5924" width="10.7109375" style="322" customWidth="1"/>
    <col min="5925" max="5925" width="2.140625" style="322" customWidth="1"/>
    <col min="5926" max="5926" width="10.7109375" style="322" customWidth="1"/>
    <col min="5927" max="5927" width="1.7109375" style="322" customWidth="1"/>
    <col min="5928" max="5929" width="10.7109375" style="322" customWidth="1"/>
    <col min="5930" max="5930" width="2.140625" style="322" customWidth="1"/>
    <col min="5931" max="5931" width="11.7109375" style="322" customWidth="1"/>
    <col min="5932" max="5934" width="14.28515625" style="322" customWidth="1"/>
    <col min="5935" max="5935" width="68.140625" style="322" customWidth="1"/>
    <col min="5936" max="5936" width="64.28515625" style="322" customWidth="1"/>
    <col min="5937" max="5937" width="13" style="322" customWidth="1"/>
    <col min="5938" max="5948" width="0" style="322" hidden="1" customWidth="1"/>
    <col min="5949" max="5951" width="12.42578125" style="322" customWidth="1"/>
    <col min="5952" max="6144" width="11.42578125" style="322"/>
    <col min="6145" max="6145" width="24.28515625" style="322" customWidth="1"/>
    <col min="6146" max="6146" width="15.7109375" style="322" customWidth="1"/>
    <col min="6147" max="6152" width="11.7109375" style="322" customWidth="1"/>
    <col min="6153" max="6165" width="8.7109375" style="322" customWidth="1"/>
    <col min="6166" max="6166" width="9.28515625" style="322" customWidth="1"/>
    <col min="6167" max="6167" width="11.42578125" style="322"/>
    <col min="6168" max="6168" width="9.7109375" style="322" customWidth="1"/>
    <col min="6169" max="6169" width="8.7109375" style="322" customWidth="1"/>
    <col min="6170" max="6170" width="13.140625" style="322" customWidth="1"/>
    <col min="6171" max="6171" width="10.7109375" style="322" customWidth="1"/>
    <col min="6172" max="6172" width="2" style="322" customWidth="1"/>
    <col min="6173" max="6174" width="10.7109375" style="322" customWidth="1"/>
    <col min="6175" max="6175" width="2.140625" style="322" customWidth="1"/>
    <col min="6176" max="6177" width="10.7109375" style="322" customWidth="1"/>
    <col min="6178" max="6178" width="2.140625" style="322" customWidth="1"/>
    <col min="6179" max="6180" width="10.7109375" style="322" customWidth="1"/>
    <col min="6181" max="6181" width="2.140625" style="322" customWidth="1"/>
    <col min="6182" max="6182" width="10.7109375" style="322" customWidth="1"/>
    <col min="6183" max="6183" width="1.7109375" style="322" customWidth="1"/>
    <col min="6184" max="6185" width="10.7109375" style="322" customWidth="1"/>
    <col min="6186" max="6186" width="2.140625" style="322" customWidth="1"/>
    <col min="6187" max="6187" width="11.7109375" style="322" customWidth="1"/>
    <col min="6188" max="6190" width="14.28515625" style="322" customWidth="1"/>
    <col min="6191" max="6191" width="68.140625" style="322" customWidth="1"/>
    <col min="6192" max="6192" width="64.28515625" style="322" customWidth="1"/>
    <col min="6193" max="6193" width="13" style="322" customWidth="1"/>
    <col min="6194" max="6204" width="0" style="322" hidden="1" customWidth="1"/>
    <col min="6205" max="6207" width="12.42578125" style="322" customWidth="1"/>
    <col min="6208" max="6400" width="11.42578125" style="322"/>
    <col min="6401" max="6401" width="24.28515625" style="322" customWidth="1"/>
    <col min="6402" max="6402" width="15.7109375" style="322" customWidth="1"/>
    <col min="6403" max="6408" width="11.7109375" style="322" customWidth="1"/>
    <col min="6409" max="6421" width="8.7109375" style="322" customWidth="1"/>
    <col min="6422" max="6422" width="9.28515625" style="322" customWidth="1"/>
    <col min="6423" max="6423" width="11.42578125" style="322"/>
    <col min="6424" max="6424" width="9.7109375" style="322" customWidth="1"/>
    <col min="6425" max="6425" width="8.7109375" style="322" customWidth="1"/>
    <col min="6426" max="6426" width="13.140625" style="322" customWidth="1"/>
    <col min="6427" max="6427" width="10.7109375" style="322" customWidth="1"/>
    <col min="6428" max="6428" width="2" style="322" customWidth="1"/>
    <col min="6429" max="6430" width="10.7109375" style="322" customWidth="1"/>
    <col min="6431" max="6431" width="2.140625" style="322" customWidth="1"/>
    <col min="6432" max="6433" width="10.7109375" style="322" customWidth="1"/>
    <col min="6434" max="6434" width="2.140625" style="322" customWidth="1"/>
    <col min="6435" max="6436" width="10.7109375" style="322" customWidth="1"/>
    <col min="6437" max="6437" width="2.140625" style="322" customWidth="1"/>
    <col min="6438" max="6438" width="10.7109375" style="322" customWidth="1"/>
    <col min="6439" max="6439" width="1.7109375" style="322" customWidth="1"/>
    <col min="6440" max="6441" width="10.7109375" style="322" customWidth="1"/>
    <col min="6442" max="6442" width="2.140625" style="322" customWidth="1"/>
    <col min="6443" max="6443" width="11.7109375" style="322" customWidth="1"/>
    <col min="6444" max="6446" width="14.28515625" style="322" customWidth="1"/>
    <col min="6447" max="6447" width="68.140625" style="322" customWidth="1"/>
    <col min="6448" max="6448" width="64.28515625" style="322" customWidth="1"/>
    <col min="6449" max="6449" width="13" style="322" customWidth="1"/>
    <col min="6450" max="6460" width="0" style="322" hidden="1" customWidth="1"/>
    <col min="6461" max="6463" width="12.42578125" style="322" customWidth="1"/>
    <col min="6464" max="6656" width="11.42578125" style="322"/>
    <col min="6657" max="6657" width="24.28515625" style="322" customWidth="1"/>
    <col min="6658" max="6658" width="15.7109375" style="322" customWidth="1"/>
    <col min="6659" max="6664" width="11.7109375" style="322" customWidth="1"/>
    <col min="6665" max="6677" width="8.7109375" style="322" customWidth="1"/>
    <col min="6678" max="6678" width="9.28515625" style="322" customWidth="1"/>
    <col min="6679" max="6679" width="11.42578125" style="322"/>
    <col min="6680" max="6680" width="9.7109375" style="322" customWidth="1"/>
    <col min="6681" max="6681" width="8.7109375" style="322" customWidth="1"/>
    <col min="6682" max="6682" width="13.140625" style="322" customWidth="1"/>
    <col min="6683" max="6683" width="10.7109375" style="322" customWidth="1"/>
    <col min="6684" max="6684" width="2" style="322" customWidth="1"/>
    <col min="6685" max="6686" width="10.7109375" style="322" customWidth="1"/>
    <col min="6687" max="6687" width="2.140625" style="322" customWidth="1"/>
    <col min="6688" max="6689" width="10.7109375" style="322" customWidth="1"/>
    <col min="6690" max="6690" width="2.140625" style="322" customWidth="1"/>
    <col min="6691" max="6692" width="10.7109375" style="322" customWidth="1"/>
    <col min="6693" max="6693" width="2.140625" style="322" customWidth="1"/>
    <col min="6694" max="6694" width="10.7109375" style="322" customWidth="1"/>
    <col min="6695" max="6695" width="1.7109375" style="322" customWidth="1"/>
    <col min="6696" max="6697" width="10.7109375" style="322" customWidth="1"/>
    <col min="6698" max="6698" width="2.140625" style="322" customWidth="1"/>
    <col min="6699" max="6699" width="11.7109375" style="322" customWidth="1"/>
    <col min="6700" max="6702" width="14.28515625" style="322" customWidth="1"/>
    <col min="6703" max="6703" width="68.140625" style="322" customWidth="1"/>
    <col min="6704" max="6704" width="64.28515625" style="322" customWidth="1"/>
    <col min="6705" max="6705" width="13" style="322" customWidth="1"/>
    <col min="6706" max="6716" width="0" style="322" hidden="1" customWidth="1"/>
    <col min="6717" max="6719" width="12.42578125" style="322" customWidth="1"/>
    <col min="6720" max="6912" width="11.42578125" style="322"/>
    <col min="6913" max="6913" width="24.28515625" style="322" customWidth="1"/>
    <col min="6914" max="6914" width="15.7109375" style="322" customWidth="1"/>
    <col min="6915" max="6920" width="11.7109375" style="322" customWidth="1"/>
    <col min="6921" max="6933" width="8.7109375" style="322" customWidth="1"/>
    <col min="6934" max="6934" width="9.28515625" style="322" customWidth="1"/>
    <col min="6935" max="6935" width="11.42578125" style="322"/>
    <col min="6936" max="6936" width="9.7109375" style="322" customWidth="1"/>
    <col min="6937" max="6937" width="8.7109375" style="322" customWidth="1"/>
    <col min="6938" max="6938" width="13.140625" style="322" customWidth="1"/>
    <col min="6939" max="6939" width="10.7109375" style="322" customWidth="1"/>
    <col min="6940" max="6940" width="2" style="322" customWidth="1"/>
    <col min="6941" max="6942" width="10.7109375" style="322" customWidth="1"/>
    <col min="6943" max="6943" width="2.140625" style="322" customWidth="1"/>
    <col min="6944" max="6945" width="10.7109375" style="322" customWidth="1"/>
    <col min="6946" max="6946" width="2.140625" style="322" customWidth="1"/>
    <col min="6947" max="6948" width="10.7109375" style="322" customWidth="1"/>
    <col min="6949" max="6949" width="2.140625" style="322" customWidth="1"/>
    <col min="6950" max="6950" width="10.7109375" style="322" customWidth="1"/>
    <col min="6951" max="6951" width="1.7109375" style="322" customWidth="1"/>
    <col min="6952" max="6953" width="10.7109375" style="322" customWidth="1"/>
    <col min="6954" max="6954" width="2.140625" style="322" customWidth="1"/>
    <col min="6955" max="6955" width="11.7109375" style="322" customWidth="1"/>
    <col min="6956" max="6958" width="14.28515625" style="322" customWidth="1"/>
    <col min="6959" max="6959" width="68.140625" style="322" customWidth="1"/>
    <col min="6960" max="6960" width="64.28515625" style="322" customWidth="1"/>
    <col min="6961" max="6961" width="13" style="322" customWidth="1"/>
    <col min="6962" max="6972" width="0" style="322" hidden="1" customWidth="1"/>
    <col min="6973" max="6975" width="12.42578125" style="322" customWidth="1"/>
    <col min="6976" max="7168" width="11.42578125" style="322"/>
    <col min="7169" max="7169" width="24.28515625" style="322" customWidth="1"/>
    <col min="7170" max="7170" width="15.7109375" style="322" customWidth="1"/>
    <col min="7171" max="7176" width="11.7109375" style="322" customWidth="1"/>
    <col min="7177" max="7189" width="8.7109375" style="322" customWidth="1"/>
    <col min="7190" max="7190" width="9.28515625" style="322" customWidth="1"/>
    <col min="7191" max="7191" width="11.42578125" style="322"/>
    <col min="7192" max="7192" width="9.7109375" style="322" customWidth="1"/>
    <col min="7193" max="7193" width="8.7109375" style="322" customWidth="1"/>
    <col min="7194" max="7194" width="13.140625" style="322" customWidth="1"/>
    <col min="7195" max="7195" width="10.7109375" style="322" customWidth="1"/>
    <col min="7196" max="7196" width="2" style="322" customWidth="1"/>
    <col min="7197" max="7198" width="10.7109375" style="322" customWidth="1"/>
    <col min="7199" max="7199" width="2.140625" style="322" customWidth="1"/>
    <col min="7200" max="7201" width="10.7109375" style="322" customWidth="1"/>
    <col min="7202" max="7202" width="2.140625" style="322" customWidth="1"/>
    <col min="7203" max="7204" width="10.7109375" style="322" customWidth="1"/>
    <col min="7205" max="7205" width="2.140625" style="322" customWidth="1"/>
    <col min="7206" max="7206" width="10.7109375" style="322" customWidth="1"/>
    <col min="7207" max="7207" width="1.7109375" style="322" customWidth="1"/>
    <col min="7208" max="7209" width="10.7109375" style="322" customWidth="1"/>
    <col min="7210" max="7210" width="2.140625" style="322" customWidth="1"/>
    <col min="7211" max="7211" width="11.7109375" style="322" customWidth="1"/>
    <col min="7212" max="7214" width="14.28515625" style="322" customWidth="1"/>
    <col min="7215" max="7215" width="68.140625" style="322" customWidth="1"/>
    <col min="7216" max="7216" width="64.28515625" style="322" customWidth="1"/>
    <col min="7217" max="7217" width="13" style="322" customWidth="1"/>
    <col min="7218" max="7228" width="0" style="322" hidden="1" customWidth="1"/>
    <col min="7229" max="7231" width="12.42578125" style="322" customWidth="1"/>
    <col min="7232" max="7424" width="11.42578125" style="322"/>
    <col min="7425" max="7425" width="24.28515625" style="322" customWidth="1"/>
    <col min="7426" max="7426" width="15.7109375" style="322" customWidth="1"/>
    <col min="7427" max="7432" width="11.7109375" style="322" customWidth="1"/>
    <col min="7433" max="7445" width="8.7109375" style="322" customWidth="1"/>
    <col min="7446" max="7446" width="9.28515625" style="322" customWidth="1"/>
    <col min="7447" max="7447" width="11.42578125" style="322"/>
    <col min="7448" max="7448" width="9.7109375" style="322" customWidth="1"/>
    <col min="7449" max="7449" width="8.7109375" style="322" customWidth="1"/>
    <col min="7450" max="7450" width="13.140625" style="322" customWidth="1"/>
    <col min="7451" max="7451" width="10.7109375" style="322" customWidth="1"/>
    <col min="7452" max="7452" width="2" style="322" customWidth="1"/>
    <col min="7453" max="7454" width="10.7109375" style="322" customWidth="1"/>
    <col min="7455" max="7455" width="2.140625" style="322" customWidth="1"/>
    <col min="7456" max="7457" width="10.7109375" style="322" customWidth="1"/>
    <col min="7458" max="7458" width="2.140625" style="322" customWidth="1"/>
    <col min="7459" max="7460" width="10.7109375" style="322" customWidth="1"/>
    <col min="7461" max="7461" width="2.140625" style="322" customWidth="1"/>
    <col min="7462" max="7462" width="10.7109375" style="322" customWidth="1"/>
    <col min="7463" max="7463" width="1.7109375" style="322" customWidth="1"/>
    <col min="7464" max="7465" width="10.7109375" style="322" customWidth="1"/>
    <col min="7466" max="7466" width="2.140625" style="322" customWidth="1"/>
    <col min="7467" max="7467" width="11.7109375" style="322" customWidth="1"/>
    <col min="7468" max="7470" width="14.28515625" style="322" customWidth="1"/>
    <col min="7471" max="7471" width="68.140625" style="322" customWidth="1"/>
    <col min="7472" max="7472" width="64.28515625" style="322" customWidth="1"/>
    <col min="7473" max="7473" width="13" style="322" customWidth="1"/>
    <col min="7474" max="7484" width="0" style="322" hidden="1" customWidth="1"/>
    <col min="7485" max="7487" width="12.42578125" style="322" customWidth="1"/>
    <col min="7488" max="7680" width="11.42578125" style="322"/>
    <col min="7681" max="7681" width="24.28515625" style="322" customWidth="1"/>
    <col min="7682" max="7682" width="15.7109375" style="322" customWidth="1"/>
    <col min="7683" max="7688" width="11.7109375" style="322" customWidth="1"/>
    <col min="7689" max="7701" width="8.7109375" style="322" customWidth="1"/>
    <col min="7702" max="7702" width="9.28515625" style="322" customWidth="1"/>
    <col min="7703" max="7703" width="11.42578125" style="322"/>
    <col min="7704" max="7704" width="9.7109375" style="322" customWidth="1"/>
    <col min="7705" max="7705" width="8.7109375" style="322" customWidth="1"/>
    <col min="7706" max="7706" width="13.140625" style="322" customWidth="1"/>
    <col min="7707" max="7707" width="10.7109375" style="322" customWidth="1"/>
    <col min="7708" max="7708" width="2" style="322" customWidth="1"/>
    <col min="7709" max="7710" width="10.7109375" style="322" customWidth="1"/>
    <col min="7711" max="7711" width="2.140625" style="322" customWidth="1"/>
    <col min="7712" max="7713" width="10.7109375" style="322" customWidth="1"/>
    <col min="7714" max="7714" width="2.140625" style="322" customWidth="1"/>
    <col min="7715" max="7716" width="10.7109375" style="322" customWidth="1"/>
    <col min="7717" max="7717" width="2.140625" style="322" customWidth="1"/>
    <col min="7718" max="7718" width="10.7109375" style="322" customWidth="1"/>
    <col min="7719" max="7719" width="1.7109375" style="322" customWidth="1"/>
    <col min="7720" max="7721" width="10.7109375" style="322" customWidth="1"/>
    <col min="7722" max="7722" width="2.140625" style="322" customWidth="1"/>
    <col min="7723" max="7723" width="11.7109375" style="322" customWidth="1"/>
    <col min="7724" max="7726" width="14.28515625" style="322" customWidth="1"/>
    <col min="7727" max="7727" width="68.140625" style="322" customWidth="1"/>
    <col min="7728" max="7728" width="64.28515625" style="322" customWidth="1"/>
    <col min="7729" max="7729" width="13" style="322" customWidth="1"/>
    <col min="7730" max="7740" width="0" style="322" hidden="1" customWidth="1"/>
    <col min="7741" max="7743" width="12.42578125" style="322" customWidth="1"/>
    <col min="7744" max="7936" width="11.42578125" style="322"/>
    <col min="7937" max="7937" width="24.28515625" style="322" customWidth="1"/>
    <col min="7938" max="7938" width="15.7109375" style="322" customWidth="1"/>
    <col min="7939" max="7944" width="11.7109375" style="322" customWidth="1"/>
    <col min="7945" max="7957" width="8.7109375" style="322" customWidth="1"/>
    <col min="7958" max="7958" width="9.28515625" style="322" customWidth="1"/>
    <col min="7959" max="7959" width="11.42578125" style="322"/>
    <col min="7960" max="7960" width="9.7109375" style="322" customWidth="1"/>
    <col min="7961" max="7961" width="8.7109375" style="322" customWidth="1"/>
    <col min="7962" max="7962" width="13.140625" style="322" customWidth="1"/>
    <col min="7963" max="7963" width="10.7109375" style="322" customWidth="1"/>
    <col min="7964" max="7964" width="2" style="322" customWidth="1"/>
    <col min="7965" max="7966" width="10.7109375" style="322" customWidth="1"/>
    <col min="7967" max="7967" width="2.140625" style="322" customWidth="1"/>
    <col min="7968" max="7969" width="10.7109375" style="322" customWidth="1"/>
    <col min="7970" max="7970" width="2.140625" style="322" customWidth="1"/>
    <col min="7971" max="7972" width="10.7109375" style="322" customWidth="1"/>
    <col min="7973" max="7973" width="2.140625" style="322" customWidth="1"/>
    <col min="7974" max="7974" width="10.7109375" style="322" customWidth="1"/>
    <col min="7975" max="7975" width="1.7109375" style="322" customWidth="1"/>
    <col min="7976" max="7977" width="10.7109375" style="322" customWidth="1"/>
    <col min="7978" max="7978" width="2.140625" style="322" customWidth="1"/>
    <col min="7979" max="7979" width="11.7109375" style="322" customWidth="1"/>
    <col min="7980" max="7982" width="14.28515625" style="322" customWidth="1"/>
    <col min="7983" max="7983" width="68.140625" style="322" customWidth="1"/>
    <col min="7984" max="7984" width="64.28515625" style="322" customWidth="1"/>
    <col min="7985" max="7985" width="13" style="322" customWidth="1"/>
    <col min="7986" max="7996" width="0" style="322" hidden="1" customWidth="1"/>
    <col min="7997" max="7999" width="12.42578125" style="322" customWidth="1"/>
    <col min="8000" max="8192" width="11.42578125" style="322"/>
    <col min="8193" max="8193" width="24.28515625" style="322" customWidth="1"/>
    <col min="8194" max="8194" width="15.7109375" style="322" customWidth="1"/>
    <col min="8195" max="8200" width="11.7109375" style="322" customWidth="1"/>
    <col min="8201" max="8213" width="8.7109375" style="322" customWidth="1"/>
    <col min="8214" max="8214" width="9.28515625" style="322" customWidth="1"/>
    <col min="8215" max="8215" width="11.42578125" style="322"/>
    <col min="8216" max="8216" width="9.7109375" style="322" customWidth="1"/>
    <col min="8217" max="8217" width="8.7109375" style="322" customWidth="1"/>
    <col min="8218" max="8218" width="13.140625" style="322" customWidth="1"/>
    <col min="8219" max="8219" width="10.7109375" style="322" customWidth="1"/>
    <col min="8220" max="8220" width="2" style="322" customWidth="1"/>
    <col min="8221" max="8222" width="10.7109375" style="322" customWidth="1"/>
    <col min="8223" max="8223" width="2.140625" style="322" customWidth="1"/>
    <col min="8224" max="8225" width="10.7109375" style="322" customWidth="1"/>
    <col min="8226" max="8226" width="2.140625" style="322" customWidth="1"/>
    <col min="8227" max="8228" width="10.7109375" style="322" customWidth="1"/>
    <col min="8229" max="8229" width="2.140625" style="322" customWidth="1"/>
    <col min="8230" max="8230" width="10.7109375" style="322" customWidth="1"/>
    <col min="8231" max="8231" width="1.7109375" style="322" customWidth="1"/>
    <col min="8232" max="8233" width="10.7109375" style="322" customWidth="1"/>
    <col min="8234" max="8234" width="2.140625" style="322" customWidth="1"/>
    <col min="8235" max="8235" width="11.7109375" style="322" customWidth="1"/>
    <col min="8236" max="8238" width="14.28515625" style="322" customWidth="1"/>
    <col min="8239" max="8239" width="68.140625" style="322" customWidth="1"/>
    <col min="8240" max="8240" width="64.28515625" style="322" customWidth="1"/>
    <col min="8241" max="8241" width="13" style="322" customWidth="1"/>
    <col min="8242" max="8252" width="0" style="322" hidden="1" customWidth="1"/>
    <col min="8253" max="8255" width="12.42578125" style="322" customWidth="1"/>
    <col min="8256" max="8448" width="11.42578125" style="322"/>
    <col min="8449" max="8449" width="24.28515625" style="322" customWidth="1"/>
    <col min="8450" max="8450" width="15.7109375" style="322" customWidth="1"/>
    <col min="8451" max="8456" width="11.7109375" style="322" customWidth="1"/>
    <col min="8457" max="8469" width="8.7109375" style="322" customWidth="1"/>
    <col min="8470" max="8470" width="9.28515625" style="322" customWidth="1"/>
    <col min="8471" max="8471" width="11.42578125" style="322"/>
    <col min="8472" max="8472" width="9.7109375" style="322" customWidth="1"/>
    <col min="8473" max="8473" width="8.7109375" style="322" customWidth="1"/>
    <col min="8474" max="8474" width="13.140625" style="322" customWidth="1"/>
    <col min="8475" max="8475" width="10.7109375" style="322" customWidth="1"/>
    <col min="8476" max="8476" width="2" style="322" customWidth="1"/>
    <col min="8477" max="8478" width="10.7109375" style="322" customWidth="1"/>
    <col min="8479" max="8479" width="2.140625" style="322" customWidth="1"/>
    <col min="8480" max="8481" width="10.7109375" style="322" customWidth="1"/>
    <col min="8482" max="8482" width="2.140625" style="322" customWidth="1"/>
    <col min="8483" max="8484" width="10.7109375" style="322" customWidth="1"/>
    <col min="8485" max="8485" width="2.140625" style="322" customWidth="1"/>
    <col min="8486" max="8486" width="10.7109375" style="322" customWidth="1"/>
    <col min="8487" max="8487" width="1.7109375" style="322" customWidth="1"/>
    <col min="8488" max="8489" width="10.7109375" style="322" customWidth="1"/>
    <col min="8490" max="8490" width="2.140625" style="322" customWidth="1"/>
    <col min="8491" max="8491" width="11.7109375" style="322" customWidth="1"/>
    <col min="8492" max="8494" width="14.28515625" style="322" customWidth="1"/>
    <col min="8495" max="8495" width="68.140625" style="322" customWidth="1"/>
    <col min="8496" max="8496" width="64.28515625" style="322" customWidth="1"/>
    <col min="8497" max="8497" width="13" style="322" customWidth="1"/>
    <col min="8498" max="8508" width="0" style="322" hidden="1" customWidth="1"/>
    <col min="8509" max="8511" width="12.42578125" style="322" customWidth="1"/>
    <col min="8512" max="8704" width="11.42578125" style="322"/>
    <col min="8705" max="8705" width="24.28515625" style="322" customWidth="1"/>
    <col min="8706" max="8706" width="15.7109375" style="322" customWidth="1"/>
    <col min="8707" max="8712" width="11.7109375" style="322" customWidth="1"/>
    <col min="8713" max="8725" width="8.7109375" style="322" customWidth="1"/>
    <col min="8726" max="8726" width="9.28515625" style="322" customWidth="1"/>
    <col min="8727" max="8727" width="11.42578125" style="322"/>
    <col min="8728" max="8728" width="9.7109375" style="322" customWidth="1"/>
    <col min="8729" max="8729" width="8.7109375" style="322" customWidth="1"/>
    <col min="8730" max="8730" width="13.140625" style="322" customWidth="1"/>
    <col min="8731" max="8731" width="10.7109375" style="322" customWidth="1"/>
    <col min="8732" max="8732" width="2" style="322" customWidth="1"/>
    <col min="8733" max="8734" width="10.7109375" style="322" customWidth="1"/>
    <col min="8735" max="8735" width="2.140625" style="322" customWidth="1"/>
    <col min="8736" max="8737" width="10.7109375" style="322" customWidth="1"/>
    <col min="8738" max="8738" width="2.140625" style="322" customWidth="1"/>
    <col min="8739" max="8740" width="10.7109375" style="322" customWidth="1"/>
    <col min="8741" max="8741" width="2.140625" style="322" customWidth="1"/>
    <col min="8742" max="8742" width="10.7109375" style="322" customWidth="1"/>
    <col min="8743" max="8743" width="1.7109375" style="322" customWidth="1"/>
    <col min="8744" max="8745" width="10.7109375" style="322" customWidth="1"/>
    <col min="8746" max="8746" width="2.140625" style="322" customWidth="1"/>
    <col min="8747" max="8747" width="11.7109375" style="322" customWidth="1"/>
    <col min="8748" max="8750" width="14.28515625" style="322" customWidth="1"/>
    <col min="8751" max="8751" width="68.140625" style="322" customWidth="1"/>
    <col min="8752" max="8752" width="64.28515625" style="322" customWidth="1"/>
    <col min="8753" max="8753" width="13" style="322" customWidth="1"/>
    <col min="8754" max="8764" width="0" style="322" hidden="1" customWidth="1"/>
    <col min="8765" max="8767" width="12.42578125" style="322" customWidth="1"/>
    <col min="8768" max="8960" width="11.42578125" style="322"/>
    <col min="8961" max="8961" width="24.28515625" style="322" customWidth="1"/>
    <col min="8962" max="8962" width="15.7109375" style="322" customWidth="1"/>
    <col min="8963" max="8968" width="11.7109375" style="322" customWidth="1"/>
    <col min="8969" max="8981" width="8.7109375" style="322" customWidth="1"/>
    <col min="8982" max="8982" width="9.28515625" style="322" customWidth="1"/>
    <col min="8983" max="8983" width="11.42578125" style="322"/>
    <col min="8984" max="8984" width="9.7109375" style="322" customWidth="1"/>
    <col min="8985" max="8985" width="8.7109375" style="322" customWidth="1"/>
    <col min="8986" max="8986" width="13.140625" style="322" customWidth="1"/>
    <col min="8987" max="8987" width="10.7109375" style="322" customWidth="1"/>
    <col min="8988" max="8988" width="2" style="322" customWidth="1"/>
    <col min="8989" max="8990" width="10.7109375" style="322" customWidth="1"/>
    <col min="8991" max="8991" width="2.140625" style="322" customWidth="1"/>
    <col min="8992" max="8993" width="10.7109375" style="322" customWidth="1"/>
    <col min="8994" max="8994" width="2.140625" style="322" customWidth="1"/>
    <col min="8995" max="8996" width="10.7109375" style="322" customWidth="1"/>
    <col min="8997" max="8997" width="2.140625" style="322" customWidth="1"/>
    <col min="8998" max="8998" width="10.7109375" style="322" customWidth="1"/>
    <col min="8999" max="8999" width="1.7109375" style="322" customWidth="1"/>
    <col min="9000" max="9001" width="10.7109375" style="322" customWidth="1"/>
    <col min="9002" max="9002" width="2.140625" style="322" customWidth="1"/>
    <col min="9003" max="9003" width="11.7109375" style="322" customWidth="1"/>
    <col min="9004" max="9006" width="14.28515625" style="322" customWidth="1"/>
    <col min="9007" max="9007" width="68.140625" style="322" customWidth="1"/>
    <col min="9008" max="9008" width="64.28515625" style="322" customWidth="1"/>
    <col min="9009" max="9009" width="13" style="322" customWidth="1"/>
    <col min="9010" max="9020" width="0" style="322" hidden="1" customWidth="1"/>
    <col min="9021" max="9023" width="12.42578125" style="322" customWidth="1"/>
    <col min="9024" max="9216" width="11.42578125" style="322"/>
    <col min="9217" max="9217" width="24.28515625" style="322" customWidth="1"/>
    <col min="9218" max="9218" width="15.7109375" style="322" customWidth="1"/>
    <col min="9219" max="9224" width="11.7109375" style="322" customWidth="1"/>
    <col min="9225" max="9237" width="8.7109375" style="322" customWidth="1"/>
    <col min="9238" max="9238" width="9.28515625" style="322" customWidth="1"/>
    <col min="9239" max="9239" width="11.42578125" style="322"/>
    <col min="9240" max="9240" width="9.7109375" style="322" customWidth="1"/>
    <col min="9241" max="9241" width="8.7109375" style="322" customWidth="1"/>
    <col min="9242" max="9242" width="13.140625" style="322" customWidth="1"/>
    <col min="9243" max="9243" width="10.7109375" style="322" customWidth="1"/>
    <col min="9244" max="9244" width="2" style="322" customWidth="1"/>
    <col min="9245" max="9246" width="10.7109375" style="322" customWidth="1"/>
    <col min="9247" max="9247" width="2.140625" style="322" customWidth="1"/>
    <col min="9248" max="9249" width="10.7109375" style="322" customWidth="1"/>
    <col min="9250" max="9250" width="2.140625" style="322" customWidth="1"/>
    <col min="9251" max="9252" width="10.7109375" style="322" customWidth="1"/>
    <col min="9253" max="9253" width="2.140625" style="322" customWidth="1"/>
    <col min="9254" max="9254" width="10.7109375" style="322" customWidth="1"/>
    <col min="9255" max="9255" width="1.7109375" style="322" customWidth="1"/>
    <col min="9256" max="9257" width="10.7109375" style="322" customWidth="1"/>
    <col min="9258" max="9258" width="2.140625" style="322" customWidth="1"/>
    <col min="9259" max="9259" width="11.7109375" style="322" customWidth="1"/>
    <col min="9260" max="9262" width="14.28515625" style="322" customWidth="1"/>
    <col min="9263" max="9263" width="68.140625" style="322" customWidth="1"/>
    <col min="9264" max="9264" width="64.28515625" style="322" customWidth="1"/>
    <col min="9265" max="9265" width="13" style="322" customWidth="1"/>
    <col min="9266" max="9276" width="0" style="322" hidden="1" customWidth="1"/>
    <col min="9277" max="9279" width="12.42578125" style="322" customWidth="1"/>
    <col min="9280" max="9472" width="11.42578125" style="322"/>
    <col min="9473" max="9473" width="24.28515625" style="322" customWidth="1"/>
    <col min="9474" max="9474" width="15.7109375" style="322" customWidth="1"/>
    <col min="9475" max="9480" width="11.7109375" style="322" customWidth="1"/>
    <col min="9481" max="9493" width="8.7109375" style="322" customWidth="1"/>
    <col min="9494" max="9494" width="9.28515625" style="322" customWidth="1"/>
    <col min="9495" max="9495" width="11.42578125" style="322"/>
    <col min="9496" max="9496" width="9.7109375" style="322" customWidth="1"/>
    <col min="9497" max="9497" width="8.7109375" style="322" customWidth="1"/>
    <col min="9498" max="9498" width="13.140625" style="322" customWidth="1"/>
    <col min="9499" max="9499" width="10.7109375" style="322" customWidth="1"/>
    <col min="9500" max="9500" width="2" style="322" customWidth="1"/>
    <col min="9501" max="9502" width="10.7109375" style="322" customWidth="1"/>
    <col min="9503" max="9503" width="2.140625" style="322" customWidth="1"/>
    <col min="9504" max="9505" width="10.7109375" style="322" customWidth="1"/>
    <col min="9506" max="9506" width="2.140625" style="322" customWidth="1"/>
    <col min="9507" max="9508" width="10.7109375" style="322" customWidth="1"/>
    <col min="9509" max="9509" width="2.140625" style="322" customWidth="1"/>
    <col min="9510" max="9510" width="10.7109375" style="322" customWidth="1"/>
    <col min="9511" max="9511" width="1.7109375" style="322" customWidth="1"/>
    <col min="9512" max="9513" width="10.7109375" style="322" customWidth="1"/>
    <col min="9514" max="9514" width="2.140625" style="322" customWidth="1"/>
    <col min="9515" max="9515" width="11.7109375" style="322" customWidth="1"/>
    <col min="9516" max="9518" width="14.28515625" style="322" customWidth="1"/>
    <col min="9519" max="9519" width="68.140625" style="322" customWidth="1"/>
    <col min="9520" max="9520" width="64.28515625" style="322" customWidth="1"/>
    <col min="9521" max="9521" width="13" style="322" customWidth="1"/>
    <col min="9522" max="9532" width="0" style="322" hidden="1" customWidth="1"/>
    <col min="9533" max="9535" width="12.42578125" style="322" customWidth="1"/>
    <col min="9536" max="9728" width="11.42578125" style="322"/>
    <col min="9729" max="9729" width="24.28515625" style="322" customWidth="1"/>
    <col min="9730" max="9730" width="15.7109375" style="322" customWidth="1"/>
    <col min="9731" max="9736" width="11.7109375" style="322" customWidth="1"/>
    <col min="9737" max="9749" width="8.7109375" style="322" customWidth="1"/>
    <col min="9750" max="9750" width="9.28515625" style="322" customWidth="1"/>
    <col min="9751" max="9751" width="11.42578125" style="322"/>
    <col min="9752" max="9752" width="9.7109375" style="322" customWidth="1"/>
    <col min="9753" max="9753" width="8.7109375" style="322" customWidth="1"/>
    <col min="9754" max="9754" width="13.140625" style="322" customWidth="1"/>
    <col min="9755" max="9755" width="10.7109375" style="322" customWidth="1"/>
    <col min="9756" max="9756" width="2" style="322" customWidth="1"/>
    <col min="9757" max="9758" width="10.7109375" style="322" customWidth="1"/>
    <col min="9759" max="9759" width="2.140625" style="322" customWidth="1"/>
    <col min="9760" max="9761" width="10.7109375" style="322" customWidth="1"/>
    <col min="9762" max="9762" width="2.140625" style="322" customWidth="1"/>
    <col min="9763" max="9764" width="10.7109375" style="322" customWidth="1"/>
    <col min="9765" max="9765" width="2.140625" style="322" customWidth="1"/>
    <col min="9766" max="9766" width="10.7109375" style="322" customWidth="1"/>
    <col min="9767" max="9767" width="1.7109375" style="322" customWidth="1"/>
    <col min="9768" max="9769" width="10.7109375" style="322" customWidth="1"/>
    <col min="9770" max="9770" width="2.140625" style="322" customWidth="1"/>
    <col min="9771" max="9771" width="11.7109375" style="322" customWidth="1"/>
    <col min="9772" max="9774" width="14.28515625" style="322" customWidth="1"/>
    <col min="9775" max="9775" width="68.140625" style="322" customWidth="1"/>
    <col min="9776" max="9776" width="64.28515625" style="322" customWidth="1"/>
    <col min="9777" max="9777" width="13" style="322" customWidth="1"/>
    <col min="9778" max="9788" width="0" style="322" hidden="1" customWidth="1"/>
    <col min="9789" max="9791" width="12.42578125" style="322" customWidth="1"/>
    <col min="9792" max="9984" width="11.42578125" style="322"/>
    <col min="9985" max="9985" width="24.28515625" style="322" customWidth="1"/>
    <col min="9986" max="9986" width="15.7109375" style="322" customWidth="1"/>
    <col min="9987" max="9992" width="11.7109375" style="322" customWidth="1"/>
    <col min="9993" max="10005" width="8.7109375" style="322" customWidth="1"/>
    <col min="10006" max="10006" width="9.28515625" style="322" customWidth="1"/>
    <col min="10007" max="10007" width="11.42578125" style="322"/>
    <col min="10008" max="10008" width="9.7109375" style="322" customWidth="1"/>
    <col min="10009" max="10009" width="8.7109375" style="322" customWidth="1"/>
    <col min="10010" max="10010" width="13.140625" style="322" customWidth="1"/>
    <col min="10011" max="10011" width="10.7109375" style="322" customWidth="1"/>
    <col min="10012" max="10012" width="2" style="322" customWidth="1"/>
    <col min="10013" max="10014" width="10.7109375" style="322" customWidth="1"/>
    <col min="10015" max="10015" width="2.140625" style="322" customWidth="1"/>
    <col min="10016" max="10017" width="10.7109375" style="322" customWidth="1"/>
    <col min="10018" max="10018" width="2.140625" style="322" customWidth="1"/>
    <col min="10019" max="10020" width="10.7109375" style="322" customWidth="1"/>
    <col min="10021" max="10021" width="2.140625" style="322" customWidth="1"/>
    <col min="10022" max="10022" width="10.7109375" style="322" customWidth="1"/>
    <col min="10023" max="10023" width="1.7109375" style="322" customWidth="1"/>
    <col min="10024" max="10025" width="10.7109375" style="322" customWidth="1"/>
    <col min="10026" max="10026" width="2.140625" style="322" customWidth="1"/>
    <col min="10027" max="10027" width="11.7109375" style="322" customWidth="1"/>
    <col min="10028" max="10030" width="14.28515625" style="322" customWidth="1"/>
    <col min="10031" max="10031" width="68.140625" style="322" customWidth="1"/>
    <col min="10032" max="10032" width="64.28515625" style="322" customWidth="1"/>
    <col min="10033" max="10033" width="13" style="322" customWidth="1"/>
    <col min="10034" max="10044" width="0" style="322" hidden="1" customWidth="1"/>
    <col min="10045" max="10047" width="12.42578125" style="322" customWidth="1"/>
    <col min="10048" max="10240" width="11.42578125" style="322"/>
    <col min="10241" max="10241" width="24.28515625" style="322" customWidth="1"/>
    <col min="10242" max="10242" width="15.7109375" style="322" customWidth="1"/>
    <col min="10243" max="10248" width="11.7109375" style="322" customWidth="1"/>
    <col min="10249" max="10261" width="8.7109375" style="322" customWidth="1"/>
    <col min="10262" max="10262" width="9.28515625" style="322" customWidth="1"/>
    <col min="10263" max="10263" width="11.42578125" style="322"/>
    <col min="10264" max="10264" width="9.7109375" style="322" customWidth="1"/>
    <col min="10265" max="10265" width="8.7109375" style="322" customWidth="1"/>
    <col min="10266" max="10266" width="13.140625" style="322" customWidth="1"/>
    <col min="10267" max="10267" width="10.7109375" style="322" customWidth="1"/>
    <col min="10268" max="10268" width="2" style="322" customWidth="1"/>
    <col min="10269" max="10270" width="10.7109375" style="322" customWidth="1"/>
    <col min="10271" max="10271" width="2.140625" style="322" customWidth="1"/>
    <col min="10272" max="10273" width="10.7109375" style="322" customWidth="1"/>
    <col min="10274" max="10274" width="2.140625" style="322" customWidth="1"/>
    <col min="10275" max="10276" width="10.7109375" style="322" customWidth="1"/>
    <col min="10277" max="10277" width="2.140625" style="322" customWidth="1"/>
    <col min="10278" max="10278" width="10.7109375" style="322" customWidth="1"/>
    <col min="10279" max="10279" width="1.7109375" style="322" customWidth="1"/>
    <col min="10280" max="10281" width="10.7109375" style="322" customWidth="1"/>
    <col min="10282" max="10282" width="2.140625" style="322" customWidth="1"/>
    <col min="10283" max="10283" width="11.7109375" style="322" customWidth="1"/>
    <col min="10284" max="10286" width="14.28515625" style="322" customWidth="1"/>
    <col min="10287" max="10287" width="68.140625" style="322" customWidth="1"/>
    <col min="10288" max="10288" width="64.28515625" style="322" customWidth="1"/>
    <col min="10289" max="10289" width="13" style="322" customWidth="1"/>
    <col min="10290" max="10300" width="0" style="322" hidden="1" customWidth="1"/>
    <col min="10301" max="10303" width="12.42578125" style="322" customWidth="1"/>
    <col min="10304" max="10496" width="11.42578125" style="322"/>
    <col min="10497" max="10497" width="24.28515625" style="322" customWidth="1"/>
    <col min="10498" max="10498" width="15.7109375" style="322" customWidth="1"/>
    <col min="10499" max="10504" width="11.7109375" style="322" customWidth="1"/>
    <col min="10505" max="10517" width="8.7109375" style="322" customWidth="1"/>
    <col min="10518" max="10518" width="9.28515625" style="322" customWidth="1"/>
    <col min="10519" max="10519" width="11.42578125" style="322"/>
    <col min="10520" max="10520" width="9.7109375" style="322" customWidth="1"/>
    <col min="10521" max="10521" width="8.7109375" style="322" customWidth="1"/>
    <col min="10522" max="10522" width="13.140625" style="322" customWidth="1"/>
    <col min="10523" max="10523" width="10.7109375" style="322" customWidth="1"/>
    <col min="10524" max="10524" width="2" style="322" customWidth="1"/>
    <col min="10525" max="10526" width="10.7109375" style="322" customWidth="1"/>
    <col min="10527" max="10527" width="2.140625" style="322" customWidth="1"/>
    <col min="10528" max="10529" width="10.7109375" style="322" customWidth="1"/>
    <col min="10530" max="10530" width="2.140625" style="322" customWidth="1"/>
    <col min="10531" max="10532" width="10.7109375" style="322" customWidth="1"/>
    <col min="10533" max="10533" width="2.140625" style="322" customWidth="1"/>
    <col min="10534" max="10534" width="10.7109375" style="322" customWidth="1"/>
    <col min="10535" max="10535" width="1.7109375" style="322" customWidth="1"/>
    <col min="10536" max="10537" width="10.7109375" style="322" customWidth="1"/>
    <col min="10538" max="10538" width="2.140625" style="322" customWidth="1"/>
    <col min="10539" max="10539" width="11.7109375" style="322" customWidth="1"/>
    <col min="10540" max="10542" width="14.28515625" style="322" customWidth="1"/>
    <col min="10543" max="10543" width="68.140625" style="322" customWidth="1"/>
    <col min="10544" max="10544" width="64.28515625" style="322" customWidth="1"/>
    <col min="10545" max="10545" width="13" style="322" customWidth="1"/>
    <col min="10546" max="10556" width="0" style="322" hidden="1" customWidth="1"/>
    <col min="10557" max="10559" width="12.42578125" style="322" customWidth="1"/>
    <col min="10560" max="10752" width="11.42578125" style="322"/>
    <col min="10753" max="10753" width="24.28515625" style="322" customWidth="1"/>
    <col min="10754" max="10754" width="15.7109375" style="322" customWidth="1"/>
    <col min="10755" max="10760" width="11.7109375" style="322" customWidth="1"/>
    <col min="10761" max="10773" width="8.7109375" style="322" customWidth="1"/>
    <col min="10774" max="10774" width="9.28515625" style="322" customWidth="1"/>
    <col min="10775" max="10775" width="11.42578125" style="322"/>
    <col min="10776" max="10776" width="9.7109375" style="322" customWidth="1"/>
    <col min="10777" max="10777" width="8.7109375" style="322" customWidth="1"/>
    <col min="10778" max="10778" width="13.140625" style="322" customWidth="1"/>
    <col min="10779" max="10779" width="10.7109375" style="322" customWidth="1"/>
    <col min="10780" max="10780" width="2" style="322" customWidth="1"/>
    <col min="10781" max="10782" width="10.7109375" style="322" customWidth="1"/>
    <col min="10783" max="10783" width="2.140625" style="322" customWidth="1"/>
    <col min="10784" max="10785" width="10.7109375" style="322" customWidth="1"/>
    <col min="10786" max="10786" width="2.140625" style="322" customWidth="1"/>
    <col min="10787" max="10788" width="10.7109375" style="322" customWidth="1"/>
    <col min="10789" max="10789" width="2.140625" style="322" customWidth="1"/>
    <col min="10790" max="10790" width="10.7109375" style="322" customWidth="1"/>
    <col min="10791" max="10791" width="1.7109375" style="322" customWidth="1"/>
    <col min="10792" max="10793" width="10.7109375" style="322" customWidth="1"/>
    <col min="10794" max="10794" width="2.140625" style="322" customWidth="1"/>
    <col min="10795" max="10795" width="11.7109375" style="322" customWidth="1"/>
    <col min="10796" max="10798" width="14.28515625" style="322" customWidth="1"/>
    <col min="10799" max="10799" width="68.140625" style="322" customWidth="1"/>
    <col min="10800" max="10800" width="64.28515625" style="322" customWidth="1"/>
    <col min="10801" max="10801" width="13" style="322" customWidth="1"/>
    <col min="10802" max="10812" width="0" style="322" hidden="1" customWidth="1"/>
    <col min="10813" max="10815" width="12.42578125" style="322" customWidth="1"/>
    <col min="10816" max="11008" width="11.42578125" style="322"/>
    <col min="11009" max="11009" width="24.28515625" style="322" customWidth="1"/>
    <col min="11010" max="11010" width="15.7109375" style="322" customWidth="1"/>
    <col min="11011" max="11016" width="11.7109375" style="322" customWidth="1"/>
    <col min="11017" max="11029" width="8.7109375" style="322" customWidth="1"/>
    <col min="11030" max="11030" width="9.28515625" style="322" customWidth="1"/>
    <col min="11031" max="11031" width="11.42578125" style="322"/>
    <col min="11032" max="11032" width="9.7109375" style="322" customWidth="1"/>
    <col min="11033" max="11033" width="8.7109375" style="322" customWidth="1"/>
    <col min="11034" max="11034" width="13.140625" style="322" customWidth="1"/>
    <col min="11035" max="11035" width="10.7109375" style="322" customWidth="1"/>
    <col min="11036" max="11036" width="2" style="322" customWidth="1"/>
    <col min="11037" max="11038" width="10.7109375" style="322" customWidth="1"/>
    <col min="11039" max="11039" width="2.140625" style="322" customWidth="1"/>
    <col min="11040" max="11041" width="10.7109375" style="322" customWidth="1"/>
    <col min="11042" max="11042" width="2.140625" style="322" customWidth="1"/>
    <col min="11043" max="11044" width="10.7109375" style="322" customWidth="1"/>
    <col min="11045" max="11045" width="2.140625" style="322" customWidth="1"/>
    <col min="11046" max="11046" width="10.7109375" style="322" customWidth="1"/>
    <col min="11047" max="11047" width="1.7109375" style="322" customWidth="1"/>
    <col min="11048" max="11049" width="10.7109375" style="322" customWidth="1"/>
    <col min="11050" max="11050" width="2.140625" style="322" customWidth="1"/>
    <col min="11051" max="11051" width="11.7109375" style="322" customWidth="1"/>
    <col min="11052" max="11054" width="14.28515625" style="322" customWidth="1"/>
    <col min="11055" max="11055" width="68.140625" style="322" customWidth="1"/>
    <col min="11056" max="11056" width="64.28515625" style="322" customWidth="1"/>
    <col min="11057" max="11057" width="13" style="322" customWidth="1"/>
    <col min="11058" max="11068" width="0" style="322" hidden="1" customWidth="1"/>
    <col min="11069" max="11071" width="12.42578125" style="322" customWidth="1"/>
    <col min="11072" max="11264" width="11.42578125" style="322"/>
    <col min="11265" max="11265" width="24.28515625" style="322" customWidth="1"/>
    <col min="11266" max="11266" width="15.7109375" style="322" customWidth="1"/>
    <col min="11267" max="11272" width="11.7109375" style="322" customWidth="1"/>
    <col min="11273" max="11285" width="8.7109375" style="322" customWidth="1"/>
    <col min="11286" max="11286" width="9.28515625" style="322" customWidth="1"/>
    <col min="11287" max="11287" width="11.42578125" style="322"/>
    <col min="11288" max="11288" width="9.7109375" style="322" customWidth="1"/>
    <col min="11289" max="11289" width="8.7109375" style="322" customWidth="1"/>
    <col min="11290" max="11290" width="13.140625" style="322" customWidth="1"/>
    <col min="11291" max="11291" width="10.7109375" style="322" customWidth="1"/>
    <col min="11292" max="11292" width="2" style="322" customWidth="1"/>
    <col min="11293" max="11294" width="10.7109375" style="322" customWidth="1"/>
    <col min="11295" max="11295" width="2.140625" style="322" customWidth="1"/>
    <col min="11296" max="11297" width="10.7109375" style="322" customWidth="1"/>
    <col min="11298" max="11298" width="2.140625" style="322" customWidth="1"/>
    <col min="11299" max="11300" width="10.7109375" style="322" customWidth="1"/>
    <col min="11301" max="11301" width="2.140625" style="322" customWidth="1"/>
    <col min="11302" max="11302" width="10.7109375" style="322" customWidth="1"/>
    <col min="11303" max="11303" width="1.7109375" style="322" customWidth="1"/>
    <col min="11304" max="11305" width="10.7109375" style="322" customWidth="1"/>
    <col min="11306" max="11306" width="2.140625" style="322" customWidth="1"/>
    <col min="11307" max="11307" width="11.7109375" style="322" customWidth="1"/>
    <col min="11308" max="11310" width="14.28515625" style="322" customWidth="1"/>
    <col min="11311" max="11311" width="68.140625" style="322" customWidth="1"/>
    <col min="11312" max="11312" width="64.28515625" style="322" customWidth="1"/>
    <col min="11313" max="11313" width="13" style="322" customWidth="1"/>
    <col min="11314" max="11324" width="0" style="322" hidden="1" customWidth="1"/>
    <col min="11325" max="11327" width="12.42578125" style="322" customWidth="1"/>
    <col min="11328" max="11520" width="11.42578125" style="322"/>
    <col min="11521" max="11521" width="24.28515625" style="322" customWidth="1"/>
    <col min="11522" max="11522" width="15.7109375" style="322" customWidth="1"/>
    <col min="11523" max="11528" width="11.7109375" style="322" customWidth="1"/>
    <col min="11529" max="11541" width="8.7109375" style="322" customWidth="1"/>
    <col min="11542" max="11542" width="9.28515625" style="322" customWidth="1"/>
    <col min="11543" max="11543" width="11.42578125" style="322"/>
    <col min="11544" max="11544" width="9.7109375" style="322" customWidth="1"/>
    <col min="11545" max="11545" width="8.7109375" style="322" customWidth="1"/>
    <col min="11546" max="11546" width="13.140625" style="322" customWidth="1"/>
    <col min="11547" max="11547" width="10.7109375" style="322" customWidth="1"/>
    <col min="11548" max="11548" width="2" style="322" customWidth="1"/>
    <col min="11549" max="11550" width="10.7109375" style="322" customWidth="1"/>
    <col min="11551" max="11551" width="2.140625" style="322" customWidth="1"/>
    <col min="11552" max="11553" width="10.7109375" style="322" customWidth="1"/>
    <col min="11554" max="11554" width="2.140625" style="322" customWidth="1"/>
    <col min="11555" max="11556" width="10.7109375" style="322" customWidth="1"/>
    <col min="11557" max="11557" width="2.140625" style="322" customWidth="1"/>
    <col min="11558" max="11558" width="10.7109375" style="322" customWidth="1"/>
    <col min="11559" max="11559" width="1.7109375" style="322" customWidth="1"/>
    <col min="11560" max="11561" width="10.7109375" style="322" customWidth="1"/>
    <col min="11562" max="11562" width="2.140625" style="322" customWidth="1"/>
    <col min="11563" max="11563" width="11.7109375" style="322" customWidth="1"/>
    <col min="11564" max="11566" width="14.28515625" style="322" customWidth="1"/>
    <col min="11567" max="11567" width="68.140625" style="322" customWidth="1"/>
    <col min="11568" max="11568" width="64.28515625" style="322" customWidth="1"/>
    <col min="11569" max="11569" width="13" style="322" customWidth="1"/>
    <col min="11570" max="11580" width="0" style="322" hidden="1" customWidth="1"/>
    <col min="11581" max="11583" width="12.42578125" style="322" customWidth="1"/>
    <col min="11584" max="11776" width="11.42578125" style="322"/>
    <col min="11777" max="11777" width="24.28515625" style="322" customWidth="1"/>
    <col min="11778" max="11778" width="15.7109375" style="322" customWidth="1"/>
    <col min="11779" max="11784" width="11.7109375" style="322" customWidth="1"/>
    <col min="11785" max="11797" width="8.7109375" style="322" customWidth="1"/>
    <col min="11798" max="11798" width="9.28515625" style="322" customWidth="1"/>
    <col min="11799" max="11799" width="11.42578125" style="322"/>
    <col min="11800" max="11800" width="9.7109375" style="322" customWidth="1"/>
    <col min="11801" max="11801" width="8.7109375" style="322" customWidth="1"/>
    <col min="11802" max="11802" width="13.140625" style="322" customWidth="1"/>
    <col min="11803" max="11803" width="10.7109375" style="322" customWidth="1"/>
    <col min="11804" max="11804" width="2" style="322" customWidth="1"/>
    <col min="11805" max="11806" width="10.7109375" style="322" customWidth="1"/>
    <col min="11807" max="11807" width="2.140625" style="322" customWidth="1"/>
    <col min="11808" max="11809" width="10.7109375" style="322" customWidth="1"/>
    <col min="11810" max="11810" width="2.140625" style="322" customWidth="1"/>
    <col min="11811" max="11812" width="10.7109375" style="322" customWidth="1"/>
    <col min="11813" max="11813" width="2.140625" style="322" customWidth="1"/>
    <col min="11814" max="11814" width="10.7109375" style="322" customWidth="1"/>
    <col min="11815" max="11815" width="1.7109375" style="322" customWidth="1"/>
    <col min="11816" max="11817" width="10.7109375" style="322" customWidth="1"/>
    <col min="11818" max="11818" width="2.140625" style="322" customWidth="1"/>
    <col min="11819" max="11819" width="11.7109375" style="322" customWidth="1"/>
    <col min="11820" max="11822" width="14.28515625" style="322" customWidth="1"/>
    <col min="11823" max="11823" width="68.140625" style="322" customWidth="1"/>
    <col min="11824" max="11824" width="64.28515625" style="322" customWidth="1"/>
    <col min="11825" max="11825" width="13" style="322" customWidth="1"/>
    <col min="11826" max="11836" width="0" style="322" hidden="1" customWidth="1"/>
    <col min="11837" max="11839" width="12.42578125" style="322" customWidth="1"/>
    <col min="11840" max="12032" width="11.42578125" style="322"/>
    <col min="12033" max="12033" width="24.28515625" style="322" customWidth="1"/>
    <col min="12034" max="12034" width="15.7109375" style="322" customWidth="1"/>
    <col min="12035" max="12040" width="11.7109375" style="322" customWidth="1"/>
    <col min="12041" max="12053" width="8.7109375" style="322" customWidth="1"/>
    <col min="12054" max="12054" width="9.28515625" style="322" customWidth="1"/>
    <col min="12055" max="12055" width="11.42578125" style="322"/>
    <col min="12056" max="12056" width="9.7109375" style="322" customWidth="1"/>
    <col min="12057" max="12057" width="8.7109375" style="322" customWidth="1"/>
    <col min="12058" max="12058" width="13.140625" style="322" customWidth="1"/>
    <col min="12059" max="12059" width="10.7109375" style="322" customWidth="1"/>
    <col min="12060" max="12060" width="2" style="322" customWidth="1"/>
    <col min="12061" max="12062" width="10.7109375" style="322" customWidth="1"/>
    <col min="12063" max="12063" width="2.140625" style="322" customWidth="1"/>
    <col min="12064" max="12065" width="10.7109375" style="322" customWidth="1"/>
    <col min="12066" max="12066" width="2.140625" style="322" customWidth="1"/>
    <col min="12067" max="12068" width="10.7109375" style="322" customWidth="1"/>
    <col min="12069" max="12069" width="2.140625" style="322" customWidth="1"/>
    <col min="12070" max="12070" width="10.7109375" style="322" customWidth="1"/>
    <col min="12071" max="12071" width="1.7109375" style="322" customWidth="1"/>
    <col min="12072" max="12073" width="10.7109375" style="322" customWidth="1"/>
    <col min="12074" max="12074" width="2.140625" style="322" customWidth="1"/>
    <col min="12075" max="12075" width="11.7109375" style="322" customWidth="1"/>
    <col min="12076" max="12078" width="14.28515625" style="322" customWidth="1"/>
    <col min="12079" max="12079" width="68.140625" style="322" customWidth="1"/>
    <col min="12080" max="12080" width="64.28515625" style="322" customWidth="1"/>
    <col min="12081" max="12081" width="13" style="322" customWidth="1"/>
    <col min="12082" max="12092" width="0" style="322" hidden="1" customWidth="1"/>
    <col min="12093" max="12095" width="12.42578125" style="322" customWidth="1"/>
    <col min="12096" max="12288" width="11.42578125" style="322"/>
    <col min="12289" max="12289" width="24.28515625" style="322" customWidth="1"/>
    <col min="12290" max="12290" width="15.7109375" style="322" customWidth="1"/>
    <col min="12291" max="12296" width="11.7109375" style="322" customWidth="1"/>
    <col min="12297" max="12309" width="8.7109375" style="322" customWidth="1"/>
    <col min="12310" max="12310" width="9.28515625" style="322" customWidth="1"/>
    <col min="12311" max="12311" width="11.42578125" style="322"/>
    <col min="12312" max="12312" width="9.7109375" style="322" customWidth="1"/>
    <col min="12313" max="12313" width="8.7109375" style="322" customWidth="1"/>
    <col min="12314" max="12314" width="13.140625" style="322" customWidth="1"/>
    <col min="12315" max="12315" width="10.7109375" style="322" customWidth="1"/>
    <col min="12316" max="12316" width="2" style="322" customWidth="1"/>
    <col min="12317" max="12318" width="10.7109375" style="322" customWidth="1"/>
    <col min="12319" max="12319" width="2.140625" style="322" customWidth="1"/>
    <col min="12320" max="12321" width="10.7109375" style="322" customWidth="1"/>
    <col min="12322" max="12322" width="2.140625" style="322" customWidth="1"/>
    <col min="12323" max="12324" width="10.7109375" style="322" customWidth="1"/>
    <col min="12325" max="12325" width="2.140625" style="322" customWidth="1"/>
    <col min="12326" max="12326" width="10.7109375" style="322" customWidth="1"/>
    <col min="12327" max="12327" width="1.7109375" style="322" customWidth="1"/>
    <col min="12328" max="12329" width="10.7109375" style="322" customWidth="1"/>
    <col min="12330" max="12330" width="2.140625" style="322" customWidth="1"/>
    <col min="12331" max="12331" width="11.7109375" style="322" customWidth="1"/>
    <col min="12332" max="12334" width="14.28515625" style="322" customWidth="1"/>
    <col min="12335" max="12335" width="68.140625" style="322" customWidth="1"/>
    <col min="12336" max="12336" width="64.28515625" style="322" customWidth="1"/>
    <col min="12337" max="12337" width="13" style="322" customWidth="1"/>
    <col min="12338" max="12348" width="0" style="322" hidden="1" customWidth="1"/>
    <col min="12349" max="12351" width="12.42578125" style="322" customWidth="1"/>
    <col min="12352" max="12544" width="11.42578125" style="322"/>
    <col min="12545" max="12545" width="24.28515625" style="322" customWidth="1"/>
    <col min="12546" max="12546" width="15.7109375" style="322" customWidth="1"/>
    <col min="12547" max="12552" width="11.7109375" style="322" customWidth="1"/>
    <col min="12553" max="12565" width="8.7109375" style="322" customWidth="1"/>
    <col min="12566" max="12566" width="9.28515625" style="322" customWidth="1"/>
    <col min="12567" max="12567" width="11.42578125" style="322"/>
    <col min="12568" max="12568" width="9.7109375" style="322" customWidth="1"/>
    <col min="12569" max="12569" width="8.7109375" style="322" customWidth="1"/>
    <col min="12570" max="12570" width="13.140625" style="322" customWidth="1"/>
    <col min="12571" max="12571" width="10.7109375" style="322" customWidth="1"/>
    <col min="12572" max="12572" width="2" style="322" customWidth="1"/>
    <col min="12573" max="12574" width="10.7109375" style="322" customWidth="1"/>
    <col min="12575" max="12575" width="2.140625" style="322" customWidth="1"/>
    <col min="12576" max="12577" width="10.7109375" style="322" customWidth="1"/>
    <col min="12578" max="12578" width="2.140625" style="322" customWidth="1"/>
    <col min="12579" max="12580" width="10.7109375" style="322" customWidth="1"/>
    <col min="12581" max="12581" width="2.140625" style="322" customWidth="1"/>
    <col min="12582" max="12582" width="10.7109375" style="322" customWidth="1"/>
    <col min="12583" max="12583" width="1.7109375" style="322" customWidth="1"/>
    <col min="12584" max="12585" width="10.7109375" style="322" customWidth="1"/>
    <col min="12586" max="12586" width="2.140625" style="322" customWidth="1"/>
    <col min="12587" max="12587" width="11.7109375" style="322" customWidth="1"/>
    <col min="12588" max="12590" width="14.28515625" style="322" customWidth="1"/>
    <col min="12591" max="12591" width="68.140625" style="322" customWidth="1"/>
    <col min="12592" max="12592" width="64.28515625" style="322" customWidth="1"/>
    <col min="12593" max="12593" width="13" style="322" customWidth="1"/>
    <col min="12594" max="12604" width="0" style="322" hidden="1" customWidth="1"/>
    <col min="12605" max="12607" width="12.42578125" style="322" customWidth="1"/>
    <col min="12608" max="12800" width="11.42578125" style="322"/>
    <col min="12801" max="12801" width="24.28515625" style="322" customWidth="1"/>
    <col min="12802" max="12802" width="15.7109375" style="322" customWidth="1"/>
    <col min="12803" max="12808" width="11.7109375" style="322" customWidth="1"/>
    <col min="12809" max="12821" width="8.7109375" style="322" customWidth="1"/>
    <col min="12822" max="12822" width="9.28515625" style="322" customWidth="1"/>
    <col min="12823" max="12823" width="11.42578125" style="322"/>
    <col min="12824" max="12824" width="9.7109375" style="322" customWidth="1"/>
    <col min="12825" max="12825" width="8.7109375" style="322" customWidth="1"/>
    <col min="12826" max="12826" width="13.140625" style="322" customWidth="1"/>
    <col min="12827" max="12827" width="10.7109375" style="322" customWidth="1"/>
    <col min="12828" max="12828" width="2" style="322" customWidth="1"/>
    <col min="12829" max="12830" width="10.7109375" style="322" customWidth="1"/>
    <col min="12831" max="12831" width="2.140625" style="322" customWidth="1"/>
    <col min="12832" max="12833" width="10.7109375" style="322" customWidth="1"/>
    <col min="12834" max="12834" width="2.140625" style="322" customWidth="1"/>
    <col min="12835" max="12836" width="10.7109375" style="322" customWidth="1"/>
    <col min="12837" max="12837" width="2.140625" style="322" customWidth="1"/>
    <col min="12838" max="12838" width="10.7109375" style="322" customWidth="1"/>
    <col min="12839" max="12839" width="1.7109375" style="322" customWidth="1"/>
    <col min="12840" max="12841" width="10.7109375" style="322" customWidth="1"/>
    <col min="12842" max="12842" width="2.140625" style="322" customWidth="1"/>
    <col min="12843" max="12843" width="11.7109375" style="322" customWidth="1"/>
    <col min="12844" max="12846" width="14.28515625" style="322" customWidth="1"/>
    <col min="12847" max="12847" width="68.140625" style="322" customWidth="1"/>
    <col min="12848" max="12848" width="64.28515625" style="322" customWidth="1"/>
    <col min="12849" max="12849" width="13" style="322" customWidth="1"/>
    <col min="12850" max="12860" width="0" style="322" hidden="1" customWidth="1"/>
    <col min="12861" max="12863" width="12.42578125" style="322" customWidth="1"/>
    <col min="12864" max="13056" width="11.42578125" style="322"/>
    <col min="13057" max="13057" width="24.28515625" style="322" customWidth="1"/>
    <col min="13058" max="13058" width="15.7109375" style="322" customWidth="1"/>
    <col min="13059" max="13064" width="11.7109375" style="322" customWidth="1"/>
    <col min="13065" max="13077" width="8.7109375" style="322" customWidth="1"/>
    <col min="13078" max="13078" width="9.28515625" style="322" customWidth="1"/>
    <col min="13079" max="13079" width="11.42578125" style="322"/>
    <col min="13080" max="13080" width="9.7109375" style="322" customWidth="1"/>
    <col min="13081" max="13081" width="8.7109375" style="322" customWidth="1"/>
    <col min="13082" max="13082" width="13.140625" style="322" customWidth="1"/>
    <col min="13083" max="13083" width="10.7109375" style="322" customWidth="1"/>
    <col min="13084" max="13084" width="2" style="322" customWidth="1"/>
    <col min="13085" max="13086" width="10.7109375" style="322" customWidth="1"/>
    <col min="13087" max="13087" width="2.140625" style="322" customWidth="1"/>
    <col min="13088" max="13089" width="10.7109375" style="322" customWidth="1"/>
    <col min="13090" max="13090" width="2.140625" style="322" customWidth="1"/>
    <col min="13091" max="13092" width="10.7109375" style="322" customWidth="1"/>
    <col min="13093" max="13093" width="2.140625" style="322" customWidth="1"/>
    <col min="13094" max="13094" width="10.7109375" style="322" customWidth="1"/>
    <col min="13095" max="13095" width="1.7109375" style="322" customWidth="1"/>
    <col min="13096" max="13097" width="10.7109375" style="322" customWidth="1"/>
    <col min="13098" max="13098" width="2.140625" style="322" customWidth="1"/>
    <col min="13099" max="13099" width="11.7109375" style="322" customWidth="1"/>
    <col min="13100" max="13102" width="14.28515625" style="322" customWidth="1"/>
    <col min="13103" max="13103" width="68.140625" style="322" customWidth="1"/>
    <col min="13104" max="13104" width="64.28515625" style="322" customWidth="1"/>
    <col min="13105" max="13105" width="13" style="322" customWidth="1"/>
    <col min="13106" max="13116" width="0" style="322" hidden="1" customWidth="1"/>
    <col min="13117" max="13119" width="12.42578125" style="322" customWidth="1"/>
    <col min="13120" max="13312" width="11.42578125" style="322"/>
    <col min="13313" max="13313" width="24.28515625" style="322" customWidth="1"/>
    <col min="13314" max="13314" width="15.7109375" style="322" customWidth="1"/>
    <col min="13315" max="13320" width="11.7109375" style="322" customWidth="1"/>
    <col min="13321" max="13333" width="8.7109375" style="322" customWidth="1"/>
    <col min="13334" max="13334" width="9.28515625" style="322" customWidth="1"/>
    <col min="13335" max="13335" width="11.42578125" style="322"/>
    <col min="13336" max="13336" width="9.7109375" style="322" customWidth="1"/>
    <col min="13337" max="13337" width="8.7109375" style="322" customWidth="1"/>
    <col min="13338" max="13338" width="13.140625" style="322" customWidth="1"/>
    <col min="13339" max="13339" width="10.7109375" style="322" customWidth="1"/>
    <col min="13340" max="13340" width="2" style="322" customWidth="1"/>
    <col min="13341" max="13342" width="10.7109375" style="322" customWidth="1"/>
    <col min="13343" max="13343" width="2.140625" style="322" customWidth="1"/>
    <col min="13344" max="13345" width="10.7109375" style="322" customWidth="1"/>
    <col min="13346" max="13346" width="2.140625" style="322" customWidth="1"/>
    <col min="13347" max="13348" width="10.7109375" style="322" customWidth="1"/>
    <col min="13349" max="13349" width="2.140625" style="322" customWidth="1"/>
    <col min="13350" max="13350" width="10.7109375" style="322" customWidth="1"/>
    <col min="13351" max="13351" width="1.7109375" style="322" customWidth="1"/>
    <col min="13352" max="13353" width="10.7109375" style="322" customWidth="1"/>
    <col min="13354" max="13354" width="2.140625" style="322" customWidth="1"/>
    <col min="13355" max="13355" width="11.7109375" style="322" customWidth="1"/>
    <col min="13356" max="13358" width="14.28515625" style="322" customWidth="1"/>
    <col min="13359" max="13359" width="68.140625" style="322" customWidth="1"/>
    <col min="13360" max="13360" width="64.28515625" style="322" customWidth="1"/>
    <col min="13361" max="13361" width="13" style="322" customWidth="1"/>
    <col min="13362" max="13372" width="0" style="322" hidden="1" customWidth="1"/>
    <col min="13373" max="13375" width="12.42578125" style="322" customWidth="1"/>
    <col min="13376" max="13568" width="11.42578125" style="322"/>
    <col min="13569" max="13569" width="24.28515625" style="322" customWidth="1"/>
    <col min="13570" max="13570" width="15.7109375" style="322" customWidth="1"/>
    <col min="13571" max="13576" width="11.7109375" style="322" customWidth="1"/>
    <col min="13577" max="13589" width="8.7109375" style="322" customWidth="1"/>
    <col min="13590" max="13590" width="9.28515625" style="322" customWidth="1"/>
    <col min="13591" max="13591" width="11.42578125" style="322"/>
    <col min="13592" max="13592" width="9.7109375" style="322" customWidth="1"/>
    <col min="13593" max="13593" width="8.7109375" style="322" customWidth="1"/>
    <col min="13594" max="13594" width="13.140625" style="322" customWidth="1"/>
    <col min="13595" max="13595" width="10.7109375" style="322" customWidth="1"/>
    <col min="13596" max="13596" width="2" style="322" customWidth="1"/>
    <col min="13597" max="13598" width="10.7109375" style="322" customWidth="1"/>
    <col min="13599" max="13599" width="2.140625" style="322" customWidth="1"/>
    <col min="13600" max="13601" width="10.7109375" style="322" customWidth="1"/>
    <col min="13602" max="13602" width="2.140625" style="322" customWidth="1"/>
    <col min="13603" max="13604" width="10.7109375" style="322" customWidth="1"/>
    <col min="13605" max="13605" width="2.140625" style="322" customWidth="1"/>
    <col min="13606" max="13606" width="10.7109375" style="322" customWidth="1"/>
    <col min="13607" max="13607" width="1.7109375" style="322" customWidth="1"/>
    <col min="13608" max="13609" width="10.7109375" style="322" customWidth="1"/>
    <col min="13610" max="13610" width="2.140625" style="322" customWidth="1"/>
    <col min="13611" max="13611" width="11.7109375" style="322" customWidth="1"/>
    <col min="13612" max="13614" width="14.28515625" style="322" customWidth="1"/>
    <col min="13615" max="13615" width="68.140625" style="322" customWidth="1"/>
    <col min="13616" max="13616" width="64.28515625" style="322" customWidth="1"/>
    <col min="13617" max="13617" width="13" style="322" customWidth="1"/>
    <col min="13618" max="13628" width="0" style="322" hidden="1" customWidth="1"/>
    <col min="13629" max="13631" width="12.42578125" style="322" customWidth="1"/>
    <col min="13632" max="13824" width="11.42578125" style="322"/>
    <col min="13825" max="13825" width="24.28515625" style="322" customWidth="1"/>
    <col min="13826" max="13826" width="15.7109375" style="322" customWidth="1"/>
    <col min="13827" max="13832" width="11.7109375" style="322" customWidth="1"/>
    <col min="13833" max="13845" width="8.7109375" style="322" customWidth="1"/>
    <col min="13846" max="13846" width="9.28515625" style="322" customWidth="1"/>
    <col min="13847" max="13847" width="11.42578125" style="322"/>
    <col min="13848" max="13848" width="9.7109375" style="322" customWidth="1"/>
    <col min="13849" max="13849" width="8.7109375" style="322" customWidth="1"/>
    <col min="13850" max="13850" width="13.140625" style="322" customWidth="1"/>
    <col min="13851" max="13851" width="10.7109375" style="322" customWidth="1"/>
    <col min="13852" max="13852" width="2" style="322" customWidth="1"/>
    <col min="13853" max="13854" width="10.7109375" style="322" customWidth="1"/>
    <col min="13855" max="13855" width="2.140625" style="322" customWidth="1"/>
    <col min="13856" max="13857" width="10.7109375" style="322" customWidth="1"/>
    <col min="13858" max="13858" width="2.140625" style="322" customWidth="1"/>
    <col min="13859" max="13860" width="10.7109375" style="322" customWidth="1"/>
    <col min="13861" max="13861" width="2.140625" style="322" customWidth="1"/>
    <col min="13862" max="13862" width="10.7109375" style="322" customWidth="1"/>
    <col min="13863" max="13863" width="1.7109375" style="322" customWidth="1"/>
    <col min="13864" max="13865" width="10.7109375" style="322" customWidth="1"/>
    <col min="13866" max="13866" width="2.140625" style="322" customWidth="1"/>
    <col min="13867" max="13867" width="11.7109375" style="322" customWidth="1"/>
    <col min="13868" max="13870" width="14.28515625" style="322" customWidth="1"/>
    <col min="13871" max="13871" width="68.140625" style="322" customWidth="1"/>
    <col min="13872" max="13872" width="64.28515625" style="322" customWidth="1"/>
    <col min="13873" max="13873" width="13" style="322" customWidth="1"/>
    <col min="13874" max="13884" width="0" style="322" hidden="1" customWidth="1"/>
    <col min="13885" max="13887" width="12.42578125" style="322" customWidth="1"/>
    <col min="13888" max="14080" width="11.42578125" style="322"/>
    <col min="14081" max="14081" width="24.28515625" style="322" customWidth="1"/>
    <col min="14082" max="14082" width="15.7109375" style="322" customWidth="1"/>
    <col min="14083" max="14088" width="11.7109375" style="322" customWidth="1"/>
    <col min="14089" max="14101" width="8.7109375" style="322" customWidth="1"/>
    <col min="14102" max="14102" width="9.28515625" style="322" customWidth="1"/>
    <col min="14103" max="14103" width="11.42578125" style="322"/>
    <col min="14104" max="14104" width="9.7109375" style="322" customWidth="1"/>
    <col min="14105" max="14105" width="8.7109375" style="322" customWidth="1"/>
    <col min="14106" max="14106" width="13.140625" style="322" customWidth="1"/>
    <col min="14107" max="14107" width="10.7109375" style="322" customWidth="1"/>
    <col min="14108" max="14108" width="2" style="322" customWidth="1"/>
    <col min="14109" max="14110" width="10.7109375" style="322" customWidth="1"/>
    <col min="14111" max="14111" width="2.140625" style="322" customWidth="1"/>
    <col min="14112" max="14113" width="10.7109375" style="322" customWidth="1"/>
    <col min="14114" max="14114" width="2.140625" style="322" customWidth="1"/>
    <col min="14115" max="14116" width="10.7109375" style="322" customWidth="1"/>
    <col min="14117" max="14117" width="2.140625" style="322" customWidth="1"/>
    <col min="14118" max="14118" width="10.7109375" style="322" customWidth="1"/>
    <col min="14119" max="14119" width="1.7109375" style="322" customWidth="1"/>
    <col min="14120" max="14121" width="10.7109375" style="322" customWidth="1"/>
    <col min="14122" max="14122" width="2.140625" style="322" customWidth="1"/>
    <col min="14123" max="14123" width="11.7109375" style="322" customWidth="1"/>
    <col min="14124" max="14126" width="14.28515625" style="322" customWidth="1"/>
    <col min="14127" max="14127" width="68.140625" style="322" customWidth="1"/>
    <col min="14128" max="14128" width="64.28515625" style="322" customWidth="1"/>
    <col min="14129" max="14129" width="13" style="322" customWidth="1"/>
    <col min="14130" max="14140" width="0" style="322" hidden="1" customWidth="1"/>
    <col min="14141" max="14143" width="12.42578125" style="322" customWidth="1"/>
    <col min="14144" max="14336" width="11.42578125" style="322"/>
    <col min="14337" max="14337" width="24.28515625" style="322" customWidth="1"/>
    <col min="14338" max="14338" width="15.7109375" style="322" customWidth="1"/>
    <col min="14339" max="14344" width="11.7109375" style="322" customWidth="1"/>
    <col min="14345" max="14357" width="8.7109375" style="322" customWidth="1"/>
    <col min="14358" max="14358" width="9.28515625" style="322" customWidth="1"/>
    <col min="14359" max="14359" width="11.42578125" style="322"/>
    <col min="14360" max="14360" width="9.7109375" style="322" customWidth="1"/>
    <col min="14361" max="14361" width="8.7109375" style="322" customWidth="1"/>
    <col min="14362" max="14362" width="13.140625" style="322" customWidth="1"/>
    <col min="14363" max="14363" width="10.7109375" style="322" customWidth="1"/>
    <col min="14364" max="14364" width="2" style="322" customWidth="1"/>
    <col min="14365" max="14366" width="10.7109375" style="322" customWidth="1"/>
    <col min="14367" max="14367" width="2.140625" style="322" customWidth="1"/>
    <col min="14368" max="14369" width="10.7109375" style="322" customWidth="1"/>
    <col min="14370" max="14370" width="2.140625" style="322" customWidth="1"/>
    <col min="14371" max="14372" width="10.7109375" style="322" customWidth="1"/>
    <col min="14373" max="14373" width="2.140625" style="322" customWidth="1"/>
    <col min="14374" max="14374" width="10.7109375" style="322" customWidth="1"/>
    <col min="14375" max="14375" width="1.7109375" style="322" customWidth="1"/>
    <col min="14376" max="14377" width="10.7109375" style="322" customWidth="1"/>
    <col min="14378" max="14378" width="2.140625" style="322" customWidth="1"/>
    <col min="14379" max="14379" width="11.7109375" style="322" customWidth="1"/>
    <col min="14380" max="14382" width="14.28515625" style="322" customWidth="1"/>
    <col min="14383" max="14383" width="68.140625" style="322" customWidth="1"/>
    <col min="14384" max="14384" width="64.28515625" style="322" customWidth="1"/>
    <col min="14385" max="14385" width="13" style="322" customWidth="1"/>
    <col min="14386" max="14396" width="0" style="322" hidden="1" customWidth="1"/>
    <col min="14397" max="14399" width="12.42578125" style="322" customWidth="1"/>
    <col min="14400" max="14592" width="11.42578125" style="322"/>
    <col min="14593" max="14593" width="24.28515625" style="322" customWidth="1"/>
    <col min="14594" max="14594" width="15.7109375" style="322" customWidth="1"/>
    <col min="14595" max="14600" width="11.7109375" style="322" customWidth="1"/>
    <col min="14601" max="14613" width="8.7109375" style="322" customWidth="1"/>
    <col min="14614" max="14614" width="9.28515625" style="322" customWidth="1"/>
    <col min="14615" max="14615" width="11.42578125" style="322"/>
    <col min="14616" max="14616" width="9.7109375" style="322" customWidth="1"/>
    <col min="14617" max="14617" width="8.7109375" style="322" customWidth="1"/>
    <col min="14618" max="14618" width="13.140625" style="322" customWidth="1"/>
    <col min="14619" max="14619" width="10.7109375" style="322" customWidth="1"/>
    <col min="14620" max="14620" width="2" style="322" customWidth="1"/>
    <col min="14621" max="14622" width="10.7109375" style="322" customWidth="1"/>
    <col min="14623" max="14623" width="2.140625" style="322" customWidth="1"/>
    <col min="14624" max="14625" width="10.7109375" style="322" customWidth="1"/>
    <col min="14626" max="14626" width="2.140625" style="322" customWidth="1"/>
    <col min="14627" max="14628" width="10.7109375" style="322" customWidth="1"/>
    <col min="14629" max="14629" width="2.140625" style="322" customWidth="1"/>
    <col min="14630" max="14630" width="10.7109375" style="322" customWidth="1"/>
    <col min="14631" max="14631" width="1.7109375" style="322" customWidth="1"/>
    <col min="14632" max="14633" width="10.7109375" style="322" customWidth="1"/>
    <col min="14634" max="14634" width="2.140625" style="322" customWidth="1"/>
    <col min="14635" max="14635" width="11.7109375" style="322" customWidth="1"/>
    <col min="14636" max="14638" width="14.28515625" style="322" customWidth="1"/>
    <col min="14639" max="14639" width="68.140625" style="322" customWidth="1"/>
    <col min="14640" max="14640" width="64.28515625" style="322" customWidth="1"/>
    <col min="14641" max="14641" width="13" style="322" customWidth="1"/>
    <col min="14642" max="14652" width="0" style="322" hidden="1" customWidth="1"/>
    <col min="14653" max="14655" width="12.42578125" style="322" customWidth="1"/>
    <col min="14656" max="14848" width="11.42578125" style="322"/>
    <col min="14849" max="14849" width="24.28515625" style="322" customWidth="1"/>
    <col min="14850" max="14850" width="15.7109375" style="322" customWidth="1"/>
    <col min="14851" max="14856" width="11.7109375" style="322" customWidth="1"/>
    <col min="14857" max="14869" width="8.7109375" style="322" customWidth="1"/>
    <col min="14870" max="14870" width="9.28515625" style="322" customWidth="1"/>
    <col min="14871" max="14871" width="11.42578125" style="322"/>
    <col min="14872" max="14872" width="9.7109375" style="322" customWidth="1"/>
    <col min="14873" max="14873" width="8.7109375" style="322" customWidth="1"/>
    <col min="14874" max="14874" width="13.140625" style="322" customWidth="1"/>
    <col min="14875" max="14875" width="10.7109375" style="322" customWidth="1"/>
    <col min="14876" max="14876" width="2" style="322" customWidth="1"/>
    <col min="14877" max="14878" width="10.7109375" style="322" customWidth="1"/>
    <col min="14879" max="14879" width="2.140625" style="322" customWidth="1"/>
    <col min="14880" max="14881" width="10.7109375" style="322" customWidth="1"/>
    <col min="14882" max="14882" width="2.140625" style="322" customWidth="1"/>
    <col min="14883" max="14884" width="10.7109375" style="322" customWidth="1"/>
    <col min="14885" max="14885" width="2.140625" style="322" customWidth="1"/>
    <col min="14886" max="14886" width="10.7109375" style="322" customWidth="1"/>
    <col min="14887" max="14887" width="1.7109375" style="322" customWidth="1"/>
    <col min="14888" max="14889" width="10.7109375" style="322" customWidth="1"/>
    <col min="14890" max="14890" width="2.140625" style="322" customWidth="1"/>
    <col min="14891" max="14891" width="11.7109375" style="322" customWidth="1"/>
    <col min="14892" max="14894" width="14.28515625" style="322" customWidth="1"/>
    <col min="14895" max="14895" width="68.140625" style="322" customWidth="1"/>
    <col min="14896" max="14896" width="64.28515625" style="322" customWidth="1"/>
    <col min="14897" max="14897" width="13" style="322" customWidth="1"/>
    <col min="14898" max="14908" width="0" style="322" hidden="1" customWidth="1"/>
    <col min="14909" max="14911" width="12.42578125" style="322" customWidth="1"/>
    <col min="14912" max="15104" width="11.42578125" style="322"/>
    <col min="15105" max="15105" width="24.28515625" style="322" customWidth="1"/>
    <col min="15106" max="15106" width="15.7109375" style="322" customWidth="1"/>
    <col min="15107" max="15112" width="11.7109375" style="322" customWidth="1"/>
    <col min="15113" max="15125" width="8.7109375" style="322" customWidth="1"/>
    <col min="15126" max="15126" width="9.28515625" style="322" customWidth="1"/>
    <col min="15127" max="15127" width="11.42578125" style="322"/>
    <col min="15128" max="15128" width="9.7109375" style="322" customWidth="1"/>
    <col min="15129" max="15129" width="8.7109375" style="322" customWidth="1"/>
    <col min="15130" max="15130" width="13.140625" style="322" customWidth="1"/>
    <col min="15131" max="15131" width="10.7109375" style="322" customWidth="1"/>
    <col min="15132" max="15132" width="2" style="322" customWidth="1"/>
    <col min="15133" max="15134" width="10.7109375" style="322" customWidth="1"/>
    <col min="15135" max="15135" width="2.140625" style="322" customWidth="1"/>
    <col min="15136" max="15137" width="10.7109375" style="322" customWidth="1"/>
    <col min="15138" max="15138" width="2.140625" style="322" customWidth="1"/>
    <col min="15139" max="15140" width="10.7109375" style="322" customWidth="1"/>
    <col min="15141" max="15141" width="2.140625" style="322" customWidth="1"/>
    <col min="15142" max="15142" width="10.7109375" style="322" customWidth="1"/>
    <col min="15143" max="15143" width="1.7109375" style="322" customWidth="1"/>
    <col min="15144" max="15145" width="10.7109375" style="322" customWidth="1"/>
    <col min="15146" max="15146" width="2.140625" style="322" customWidth="1"/>
    <col min="15147" max="15147" width="11.7109375" style="322" customWidth="1"/>
    <col min="15148" max="15150" width="14.28515625" style="322" customWidth="1"/>
    <col min="15151" max="15151" width="68.140625" style="322" customWidth="1"/>
    <col min="15152" max="15152" width="64.28515625" style="322" customWidth="1"/>
    <col min="15153" max="15153" width="13" style="322" customWidth="1"/>
    <col min="15154" max="15164" width="0" style="322" hidden="1" customWidth="1"/>
    <col min="15165" max="15167" width="12.42578125" style="322" customWidth="1"/>
    <col min="15168" max="15360" width="11.42578125" style="322"/>
    <col min="15361" max="15361" width="24.28515625" style="322" customWidth="1"/>
    <col min="15362" max="15362" width="15.7109375" style="322" customWidth="1"/>
    <col min="15363" max="15368" width="11.7109375" style="322" customWidth="1"/>
    <col min="15369" max="15381" width="8.7109375" style="322" customWidth="1"/>
    <col min="15382" max="15382" width="9.28515625" style="322" customWidth="1"/>
    <col min="15383" max="15383" width="11.42578125" style="322"/>
    <col min="15384" max="15384" width="9.7109375" style="322" customWidth="1"/>
    <col min="15385" max="15385" width="8.7109375" style="322" customWidth="1"/>
    <col min="15386" max="15386" width="13.140625" style="322" customWidth="1"/>
    <col min="15387" max="15387" width="10.7109375" style="322" customWidth="1"/>
    <col min="15388" max="15388" width="2" style="322" customWidth="1"/>
    <col min="15389" max="15390" width="10.7109375" style="322" customWidth="1"/>
    <col min="15391" max="15391" width="2.140625" style="322" customWidth="1"/>
    <col min="15392" max="15393" width="10.7109375" style="322" customWidth="1"/>
    <col min="15394" max="15394" width="2.140625" style="322" customWidth="1"/>
    <col min="15395" max="15396" width="10.7109375" style="322" customWidth="1"/>
    <col min="15397" max="15397" width="2.140625" style="322" customWidth="1"/>
    <col min="15398" max="15398" width="10.7109375" style="322" customWidth="1"/>
    <col min="15399" max="15399" width="1.7109375" style="322" customWidth="1"/>
    <col min="15400" max="15401" width="10.7109375" style="322" customWidth="1"/>
    <col min="15402" max="15402" width="2.140625" style="322" customWidth="1"/>
    <col min="15403" max="15403" width="11.7109375" style="322" customWidth="1"/>
    <col min="15404" max="15406" width="14.28515625" style="322" customWidth="1"/>
    <col min="15407" max="15407" width="68.140625" style="322" customWidth="1"/>
    <col min="15408" max="15408" width="64.28515625" style="322" customWidth="1"/>
    <col min="15409" max="15409" width="13" style="322" customWidth="1"/>
    <col min="15410" max="15420" width="0" style="322" hidden="1" customWidth="1"/>
    <col min="15421" max="15423" width="12.42578125" style="322" customWidth="1"/>
    <col min="15424" max="15616" width="11.42578125" style="322"/>
    <col min="15617" max="15617" width="24.28515625" style="322" customWidth="1"/>
    <col min="15618" max="15618" width="15.7109375" style="322" customWidth="1"/>
    <col min="15619" max="15624" width="11.7109375" style="322" customWidth="1"/>
    <col min="15625" max="15637" width="8.7109375" style="322" customWidth="1"/>
    <col min="15638" max="15638" width="9.28515625" style="322" customWidth="1"/>
    <col min="15639" max="15639" width="11.42578125" style="322"/>
    <col min="15640" max="15640" width="9.7109375" style="322" customWidth="1"/>
    <col min="15641" max="15641" width="8.7109375" style="322" customWidth="1"/>
    <col min="15642" max="15642" width="13.140625" style="322" customWidth="1"/>
    <col min="15643" max="15643" width="10.7109375" style="322" customWidth="1"/>
    <col min="15644" max="15644" width="2" style="322" customWidth="1"/>
    <col min="15645" max="15646" width="10.7109375" style="322" customWidth="1"/>
    <col min="15647" max="15647" width="2.140625" style="322" customWidth="1"/>
    <col min="15648" max="15649" width="10.7109375" style="322" customWidth="1"/>
    <col min="15650" max="15650" width="2.140625" style="322" customWidth="1"/>
    <col min="15651" max="15652" width="10.7109375" style="322" customWidth="1"/>
    <col min="15653" max="15653" width="2.140625" style="322" customWidth="1"/>
    <col min="15654" max="15654" width="10.7109375" style="322" customWidth="1"/>
    <col min="15655" max="15655" width="1.7109375" style="322" customWidth="1"/>
    <col min="15656" max="15657" width="10.7109375" style="322" customWidth="1"/>
    <col min="15658" max="15658" width="2.140625" style="322" customWidth="1"/>
    <col min="15659" max="15659" width="11.7109375" style="322" customWidth="1"/>
    <col min="15660" max="15662" width="14.28515625" style="322" customWidth="1"/>
    <col min="15663" max="15663" width="68.140625" style="322" customWidth="1"/>
    <col min="15664" max="15664" width="64.28515625" style="322" customWidth="1"/>
    <col min="15665" max="15665" width="13" style="322" customWidth="1"/>
    <col min="15666" max="15676" width="0" style="322" hidden="1" customWidth="1"/>
    <col min="15677" max="15679" width="12.42578125" style="322" customWidth="1"/>
    <col min="15680" max="15872" width="11.42578125" style="322"/>
    <col min="15873" max="15873" width="24.28515625" style="322" customWidth="1"/>
    <col min="15874" max="15874" width="15.7109375" style="322" customWidth="1"/>
    <col min="15875" max="15880" width="11.7109375" style="322" customWidth="1"/>
    <col min="15881" max="15893" width="8.7109375" style="322" customWidth="1"/>
    <col min="15894" max="15894" width="9.28515625" style="322" customWidth="1"/>
    <col min="15895" max="15895" width="11.42578125" style="322"/>
    <col min="15896" max="15896" width="9.7109375" style="322" customWidth="1"/>
    <col min="15897" max="15897" width="8.7109375" style="322" customWidth="1"/>
    <col min="15898" max="15898" width="13.140625" style="322" customWidth="1"/>
    <col min="15899" max="15899" width="10.7109375" style="322" customWidth="1"/>
    <col min="15900" max="15900" width="2" style="322" customWidth="1"/>
    <col min="15901" max="15902" width="10.7109375" style="322" customWidth="1"/>
    <col min="15903" max="15903" width="2.140625" style="322" customWidth="1"/>
    <col min="15904" max="15905" width="10.7109375" style="322" customWidth="1"/>
    <col min="15906" max="15906" width="2.140625" style="322" customWidth="1"/>
    <col min="15907" max="15908" width="10.7109375" style="322" customWidth="1"/>
    <col min="15909" max="15909" width="2.140625" style="322" customWidth="1"/>
    <col min="15910" max="15910" width="10.7109375" style="322" customWidth="1"/>
    <col min="15911" max="15911" width="1.7109375" style="322" customWidth="1"/>
    <col min="15912" max="15913" width="10.7109375" style="322" customWidth="1"/>
    <col min="15914" max="15914" width="2.140625" style="322" customWidth="1"/>
    <col min="15915" max="15915" width="11.7109375" style="322" customWidth="1"/>
    <col min="15916" max="15918" width="14.28515625" style="322" customWidth="1"/>
    <col min="15919" max="15919" width="68.140625" style="322" customWidth="1"/>
    <col min="15920" max="15920" width="64.28515625" style="322" customWidth="1"/>
    <col min="15921" max="15921" width="13" style="322" customWidth="1"/>
    <col min="15922" max="15932" width="0" style="322" hidden="1" customWidth="1"/>
    <col min="15933" max="15935" width="12.42578125" style="322" customWidth="1"/>
    <col min="15936" max="16128" width="11.42578125" style="322"/>
    <col min="16129" max="16129" width="24.28515625" style="322" customWidth="1"/>
    <col min="16130" max="16130" width="15.7109375" style="322" customWidth="1"/>
    <col min="16131" max="16136" width="11.7109375" style="322" customWidth="1"/>
    <col min="16137" max="16149" width="8.7109375" style="322" customWidth="1"/>
    <col min="16150" max="16150" width="9.28515625" style="322" customWidth="1"/>
    <col min="16151" max="16151" width="11.42578125" style="322"/>
    <col min="16152" max="16152" width="9.7109375" style="322" customWidth="1"/>
    <col min="16153" max="16153" width="8.7109375" style="322" customWidth="1"/>
    <col min="16154" max="16154" width="13.140625" style="322" customWidth="1"/>
    <col min="16155" max="16155" width="10.7109375" style="322" customWidth="1"/>
    <col min="16156" max="16156" width="2" style="322" customWidth="1"/>
    <col min="16157" max="16158" width="10.7109375" style="322" customWidth="1"/>
    <col min="16159" max="16159" width="2.140625" style="322" customWidth="1"/>
    <col min="16160" max="16161" width="10.7109375" style="322" customWidth="1"/>
    <col min="16162" max="16162" width="2.140625" style="322" customWidth="1"/>
    <col min="16163" max="16164" width="10.7109375" style="322" customWidth="1"/>
    <col min="16165" max="16165" width="2.140625" style="322" customWidth="1"/>
    <col min="16166" max="16166" width="10.7109375" style="322" customWidth="1"/>
    <col min="16167" max="16167" width="1.7109375" style="322" customWidth="1"/>
    <col min="16168" max="16169" width="10.7109375" style="322" customWidth="1"/>
    <col min="16170" max="16170" width="2.140625" style="322" customWidth="1"/>
    <col min="16171" max="16171" width="11.7109375" style="322" customWidth="1"/>
    <col min="16172" max="16174" width="14.28515625" style="322" customWidth="1"/>
    <col min="16175" max="16175" width="68.140625" style="322" customWidth="1"/>
    <col min="16176" max="16176" width="64.28515625" style="322" customWidth="1"/>
    <col min="16177" max="16177" width="13" style="322" customWidth="1"/>
    <col min="16178" max="16188" width="0" style="322" hidden="1" customWidth="1"/>
    <col min="16189" max="16191" width="12.42578125" style="322" customWidth="1"/>
    <col min="16192" max="16384" width="11.42578125" style="322"/>
  </cols>
  <sheetData>
    <row r="1" spans="1:110" s="3" customFormat="1" ht="12.75" customHeight="1" x14ac:dyDescent="0.2">
      <c r="A1" s="466" t="s">
        <v>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8"/>
      <c r="M1" s="473"/>
      <c r="N1" s="468"/>
      <c r="O1" s="468"/>
      <c r="P1" s="468"/>
      <c r="Q1" s="468"/>
      <c r="R1" s="468"/>
      <c r="S1" s="468"/>
      <c r="T1" s="468"/>
      <c r="U1" s="468"/>
      <c r="V1" s="469"/>
      <c r="W1" s="469"/>
      <c r="X1" s="469"/>
      <c r="Y1" s="469"/>
      <c r="Z1" s="469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82"/>
      <c r="AL1" s="482"/>
      <c r="AM1" s="482"/>
      <c r="AN1" s="482"/>
      <c r="AO1" s="468"/>
      <c r="AP1" s="468"/>
      <c r="AQ1" s="468"/>
      <c r="AR1" s="468"/>
      <c r="AS1" s="468"/>
      <c r="AT1" s="468"/>
      <c r="AU1" s="468"/>
      <c r="AV1" s="468"/>
      <c r="AW1" s="468"/>
      <c r="AX1" s="468"/>
      <c r="AY1" s="468"/>
      <c r="AZ1" s="468"/>
      <c r="BA1" s="468"/>
      <c r="BB1" s="468"/>
      <c r="BC1" s="468"/>
      <c r="BD1" s="468"/>
      <c r="BE1" s="468"/>
      <c r="BF1" s="468"/>
      <c r="BG1" s="468"/>
      <c r="BH1" s="468"/>
      <c r="BI1" s="468"/>
      <c r="BJ1" s="468"/>
      <c r="BK1" s="468"/>
      <c r="BL1" s="468"/>
      <c r="BM1" s="468"/>
      <c r="BN1" s="468"/>
      <c r="BO1" s="468"/>
      <c r="BP1" s="468"/>
      <c r="BQ1" s="468"/>
      <c r="BR1" s="468"/>
      <c r="BS1" s="468"/>
      <c r="BT1" s="468"/>
      <c r="BU1" s="468"/>
      <c r="BV1" s="468"/>
      <c r="BW1" s="468"/>
      <c r="BX1" s="468"/>
      <c r="BY1" s="468"/>
      <c r="BZ1" s="468"/>
      <c r="CA1" s="468"/>
      <c r="CB1" s="468"/>
      <c r="CC1" s="468"/>
      <c r="CD1" s="468"/>
      <c r="CE1" s="468"/>
      <c r="CF1" s="468"/>
      <c r="CG1" s="468"/>
      <c r="CH1" s="468"/>
      <c r="CI1" s="468"/>
      <c r="CJ1" s="468"/>
      <c r="CK1" s="468"/>
      <c r="CL1" s="468"/>
      <c r="CM1" s="468"/>
      <c r="CN1" s="468"/>
      <c r="CO1" s="468"/>
      <c r="CP1" s="468"/>
      <c r="CQ1" s="468"/>
      <c r="CR1" s="468"/>
      <c r="CS1" s="468"/>
      <c r="CT1" s="468"/>
      <c r="CU1" s="468"/>
      <c r="CV1" s="468"/>
    </row>
    <row r="2" spans="1:110" s="3" customFormat="1" ht="12.75" customHeight="1" x14ac:dyDescent="0.2">
      <c r="A2" s="466" t="s">
        <v>149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8"/>
      <c r="M2" s="473"/>
      <c r="N2" s="468"/>
      <c r="O2" s="468"/>
      <c r="P2" s="468"/>
      <c r="Q2" s="468"/>
      <c r="R2" s="468"/>
      <c r="S2" s="468"/>
      <c r="T2" s="468"/>
      <c r="U2" s="468"/>
      <c r="V2" s="469"/>
      <c r="W2" s="469"/>
      <c r="X2" s="469"/>
      <c r="Y2" s="469"/>
      <c r="Z2" s="469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82"/>
      <c r="AL2" s="482"/>
      <c r="AM2" s="482"/>
      <c r="AN2" s="482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</row>
    <row r="3" spans="1:110" s="3" customFormat="1" ht="12.75" customHeight="1" x14ac:dyDescent="0.2">
      <c r="A3" s="466" t="s">
        <v>150</v>
      </c>
      <c r="B3" s="467"/>
      <c r="C3" s="467"/>
      <c r="D3" s="470"/>
      <c r="E3" s="467"/>
      <c r="F3" s="467"/>
      <c r="G3" s="467"/>
      <c r="H3" s="467"/>
      <c r="I3" s="467"/>
      <c r="J3" s="467"/>
      <c r="K3" s="467"/>
      <c r="L3" s="468"/>
      <c r="M3" s="473"/>
      <c r="N3" s="468"/>
      <c r="O3" s="468"/>
      <c r="P3" s="468"/>
      <c r="Q3" s="468"/>
      <c r="R3" s="468"/>
      <c r="S3" s="468"/>
      <c r="T3" s="468"/>
      <c r="U3" s="468"/>
      <c r="V3" s="469"/>
      <c r="W3" s="469"/>
      <c r="X3" s="469"/>
      <c r="Y3" s="469"/>
      <c r="Z3" s="469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82"/>
      <c r="AL3" s="482"/>
      <c r="AM3" s="482"/>
      <c r="AN3" s="482"/>
      <c r="AO3" s="468"/>
      <c r="AP3" s="468"/>
      <c r="AQ3" s="468"/>
      <c r="AR3" s="468"/>
      <c r="AS3" s="468"/>
      <c r="AT3" s="468"/>
      <c r="AU3" s="468"/>
      <c r="AV3" s="468"/>
      <c r="AW3" s="468"/>
      <c r="AX3" s="468"/>
      <c r="AY3" s="468"/>
      <c r="AZ3" s="468"/>
      <c r="BA3" s="468"/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</row>
    <row r="4" spans="1:110" s="3" customFormat="1" ht="12.75" customHeight="1" x14ac:dyDescent="0.2">
      <c r="A4" s="466" t="s">
        <v>151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8"/>
      <c r="M4" s="473"/>
      <c r="N4" s="468"/>
      <c r="O4" s="468"/>
      <c r="P4" s="468"/>
      <c r="Q4" s="468"/>
      <c r="R4" s="468"/>
      <c r="S4" s="468"/>
      <c r="T4" s="468"/>
      <c r="U4" s="468"/>
      <c r="V4" s="469"/>
      <c r="W4" s="469"/>
      <c r="X4" s="469"/>
      <c r="Y4" s="469"/>
      <c r="Z4" s="469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82"/>
      <c r="AL4" s="482"/>
      <c r="AM4" s="482"/>
      <c r="AN4" s="482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</row>
    <row r="5" spans="1:110" s="3" customFormat="1" ht="12.75" customHeight="1" x14ac:dyDescent="0.2">
      <c r="A5" s="466" t="s">
        <v>152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8"/>
      <c r="M5" s="473"/>
      <c r="N5" s="468"/>
      <c r="O5" s="468"/>
      <c r="P5" s="468"/>
      <c r="Q5" s="468"/>
      <c r="R5" s="468"/>
      <c r="S5" s="468"/>
      <c r="T5" s="468"/>
      <c r="U5" s="468"/>
      <c r="V5" s="469"/>
      <c r="W5" s="469"/>
      <c r="X5" s="469"/>
      <c r="Y5" s="469"/>
      <c r="Z5" s="469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82"/>
      <c r="AL5" s="482"/>
      <c r="AM5" s="482"/>
      <c r="AN5" s="482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</row>
    <row r="6" spans="1:110" s="313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501"/>
      <c r="W6" s="487"/>
      <c r="X6" s="472"/>
      <c r="Y6" s="472"/>
      <c r="Z6" s="472"/>
      <c r="AA6" s="472"/>
      <c r="AB6" s="472"/>
      <c r="AC6" s="472"/>
      <c r="AD6" s="472"/>
      <c r="AE6" s="472"/>
      <c r="AF6" s="472"/>
      <c r="AG6" s="472"/>
      <c r="AH6" s="472"/>
      <c r="AI6" s="472"/>
      <c r="AJ6" s="472"/>
      <c r="AK6" s="472"/>
      <c r="AL6" s="472"/>
      <c r="AM6" s="472"/>
      <c r="AN6" s="472"/>
      <c r="AO6" s="472"/>
      <c r="AP6" s="472"/>
      <c r="AQ6" s="472"/>
      <c r="AR6" s="472"/>
      <c r="AS6" s="472"/>
      <c r="AT6" s="472"/>
      <c r="AU6" s="472"/>
      <c r="AV6" s="472"/>
      <c r="AW6" s="472"/>
      <c r="AX6" s="472"/>
      <c r="AY6" s="472"/>
      <c r="AZ6" s="472"/>
      <c r="BA6" s="472"/>
      <c r="BB6" s="472"/>
      <c r="BC6" s="472"/>
      <c r="BD6" s="472"/>
      <c r="BE6" s="472"/>
      <c r="BF6" s="472"/>
      <c r="BG6" s="472"/>
      <c r="BH6" s="472"/>
      <c r="BI6" s="472"/>
      <c r="BJ6" s="472"/>
      <c r="BK6" s="472"/>
      <c r="BL6" s="472"/>
      <c r="BM6" s="472"/>
      <c r="BN6" s="472"/>
      <c r="BO6" s="472"/>
      <c r="BP6" s="472"/>
      <c r="BQ6" s="472"/>
      <c r="BR6" s="472"/>
      <c r="BS6" s="472"/>
      <c r="BT6" s="472"/>
      <c r="BU6" s="472"/>
      <c r="BV6" s="472"/>
      <c r="BW6" s="472"/>
      <c r="BX6" s="472"/>
      <c r="BY6" s="472"/>
      <c r="BZ6" s="472"/>
      <c r="CA6" s="472"/>
      <c r="CB6" s="472"/>
      <c r="CC6" s="472"/>
      <c r="CD6" s="472"/>
      <c r="CE6" s="472"/>
      <c r="CF6" s="472"/>
      <c r="CG6" s="472"/>
      <c r="CH6" s="472"/>
      <c r="CI6" s="472"/>
      <c r="CJ6" s="472"/>
      <c r="CK6" s="472"/>
      <c r="CL6" s="472"/>
      <c r="CM6" s="472"/>
      <c r="CN6" s="472"/>
      <c r="CO6" s="472"/>
      <c r="CP6" s="472"/>
      <c r="CQ6" s="472"/>
      <c r="CR6" s="472"/>
      <c r="CS6" s="472"/>
      <c r="CT6" s="472"/>
      <c r="CU6" s="472"/>
      <c r="CV6" s="472"/>
      <c r="DA6" s="10"/>
      <c r="DB6" s="10"/>
      <c r="DC6" s="314"/>
      <c r="DD6" s="314"/>
      <c r="DE6" s="314"/>
      <c r="DF6" s="314"/>
    </row>
    <row r="7" spans="1:110" s="313" customFormat="1" ht="45" customHeight="1" x14ac:dyDescent="0.2">
      <c r="A7" s="710" t="s">
        <v>2</v>
      </c>
      <c r="B7" s="525"/>
      <c r="C7" s="525"/>
      <c r="D7" s="526"/>
      <c r="E7" s="527"/>
      <c r="F7" s="528"/>
      <c r="G7" s="528"/>
      <c r="H7" s="528"/>
      <c r="I7" s="488"/>
      <c r="J7" s="488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72"/>
      <c r="Y7" s="472"/>
      <c r="Z7" s="472"/>
      <c r="AA7" s="472"/>
      <c r="AB7" s="472"/>
      <c r="AC7" s="472"/>
      <c r="AD7" s="472"/>
      <c r="AE7" s="472"/>
      <c r="AF7" s="472"/>
      <c r="AG7" s="472"/>
      <c r="AH7" s="472"/>
      <c r="AI7" s="472"/>
      <c r="AJ7" s="472"/>
      <c r="AK7" s="472"/>
      <c r="AL7" s="472"/>
      <c r="AM7" s="472"/>
      <c r="AN7" s="472"/>
      <c r="AO7" s="472"/>
      <c r="AP7" s="472"/>
      <c r="AQ7" s="472"/>
      <c r="AR7" s="472"/>
      <c r="AS7" s="472"/>
      <c r="AT7" s="472"/>
      <c r="AU7" s="472"/>
      <c r="AV7" s="472"/>
      <c r="AW7" s="472"/>
      <c r="AX7" s="472"/>
      <c r="AY7" s="472"/>
      <c r="AZ7" s="472"/>
      <c r="BA7" s="472"/>
      <c r="BB7" s="472"/>
      <c r="BC7" s="472"/>
      <c r="BD7" s="472"/>
      <c r="BE7" s="472"/>
      <c r="BF7" s="472"/>
      <c r="BG7" s="472"/>
      <c r="BH7" s="472"/>
      <c r="BI7" s="472"/>
      <c r="BJ7" s="472"/>
      <c r="BK7" s="472"/>
      <c r="BL7" s="472"/>
      <c r="BM7" s="472"/>
      <c r="BN7" s="472"/>
      <c r="BO7" s="472"/>
      <c r="BP7" s="472"/>
      <c r="BQ7" s="472"/>
      <c r="BR7" s="472"/>
      <c r="BS7" s="472"/>
      <c r="BT7" s="472"/>
      <c r="BU7" s="472"/>
      <c r="BV7" s="472"/>
      <c r="BW7" s="472"/>
      <c r="BX7" s="472"/>
      <c r="BY7" s="472"/>
      <c r="BZ7" s="472"/>
      <c r="CA7" s="472"/>
      <c r="CB7" s="472"/>
      <c r="CC7" s="472"/>
      <c r="CD7" s="472"/>
      <c r="CE7" s="472"/>
      <c r="CF7" s="472"/>
      <c r="CG7" s="472"/>
      <c r="CH7" s="472"/>
      <c r="CI7" s="472"/>
      <c r="CJ7" s="472"/>
      <c r="CK7" s="472"/>
      <c r="CL7" s="472"/>
      <c r="CM7" s="472"/>
      <c r="CN7" s="472"/>
      <c r="CO7" s="472"/>
      <c r="CP7" s="472"/>
      <c r="CQ7" s="472"/>
      <c r="CR7" s="472"/>
      <c r="CS7" s="472"/>
      <c r="CT7" s="472"/>
      <c r="CU7" s="472"/>
      <c r="CV7" s="472"/>
      <c r="DA7" s="10"/>
      <c r="DB7" s="10"/>
      <c r="DC7" s="314"/>
      <c r="DD7" s="314"/>
      <c r="DE7" s="314"/>
      <c r="DF7" s="314"/>
    </row>
    <row r="8" spans="1:110" s="313" customFormat="1" ht="34.5" customHeight="1" x14ac:dyDescent="0.2">
      <c r="A8" s="745" t="s">
        <v>3</v>
      </c>
      <c r="B8" s="746"/>
      <c r="C8" s="756" t="s">
        <v>4</v>
      </c>
      <c r="D8" s="743" t="s">
        <v>5</v>
      </c>
      <c r="E8" s="752"/>
      <c r="F8" s="752"/>
      <c r="G8" s="752"/>
      <c r="H8" s="744"/>
      <c r="I8" s="489"/>
      <c r="J8" s="490"/>
      <c r="K8" s="761"/>
      <c r="L8" s="761"/>
      <c r="M8" s="760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2"/>
      <c r="Y8" s="472"/>
      <c r="Z8" s="472"/>
      <c r="AA8" s="472"/>
      <c r="AB8" s="472"/>
      <c r="AC8" s="472"/>
      <c r="AD8" s="472"/>
      <c r="AE8" s="472"/>
      <c r="AF8" s="472"/>
      <c r="AG8" s="472"/>
      <c r="AH8" s="472"/>
      <c r="AI8" s="472"/>
      <c r="AJ8" s="472"/>
      <c r="AK8" s="472"/>
      <c r="AL8" s="472"/>
      <c r="AM8" s="472"/>
      <c r="AN8" s="472"/>
      <c r="AO8" s="472"/>
      <c r="AP8" s="472"/>
      <c r="AQ8" s="472"/>
      <c r="AR8" s="472"/>
      <c r="AS8" s="472"/>
      <c r="AT8" s="472"/>
      <c r="AU8" s="472"/>
      <c r="AV8" s="472"/>
      <c r="AW8" s="472"/>
      <c r="AX8" s="472"/>
      <c r="AY8" s="472"/>
      <c r="AZ8" s="472"/>
      <c r="BA8" s="472"/>
      <c r="BB8" s="472"/>
      <c r="BC8" s="472"/>
      <c r="BD8" s="472"/>
      <c r="BE8" s="472"/>
      <c r="BF8" s="472"/>
      <c r="BG8" s="472"/>
      <c r="BH8" s="472"/>
      <c r="BI8" s="472"/>
      <c r="BJ8" s="472"/>
      <c r="BK8" s="472"/>
      <c r="BL8" s="472"/>
      <c r="BM8" s="472"/>
      <c r="BN8" s="472"/>
      <c r="BO8" s="472"/>
      <c r="BP8" s="472"/>
      <c r="BQ8" s="472"/>
      <c r="BR8" s="472"/>
      <c r="BS8" s="472"/>
      <c r="BT8" s="472"/>
      <c r="BU8" s="472"/>
      <c r="BV8" s="472"/>
      <c r="BW8" s="472"/>
      <c r="BX8" s="472"/>
      <c r="BY8" s="472"/>
      <c r="BZ8" s="472"/>
      <c r="CA8" s="472"/>
      <c r="CB8" s="472"/>
      <c r="CC8" s="472"/>
      <c r="CD8" s="472"/>
      <c r="CE8" s="472"/>
      <c r="CF8" s="472"/>
      <c r="CG8" s="472"/>
      <c r="CH8" s="472"/>
      <c r="CI8" s="472"/>
      <c r="CJ8" s="472"/>
      <c r="CK8" s="472"/>
      <c r="CL8" s="472"/>
      <c r="CM8" s="472"/>
      <c r="CN8" s="472"/>
      <c r="CO8" s="472"/>
      <c r="CP8" s="472"/>
      <c r="CQ8" s="472"/>
      <c r="CR8" s="472"/>
      <c r="CS8" s="472"/>
      <c r="CT8" s="472"/>
      <c r="CU8" s="472"/>
      <c r="CV8" s="472"/>
      <c r="DA8" s="10"/>
      <c r="DB8" s="10"/>
      <c r="DC8" s="314"/>
      <c r="DD8" s="314"/>
      <c r="DE8" s="314"/>
      <c r="DF8" s="314"/>
    </row>
    <row r="9" spans="1:110" s="313" customFormat="1" ht="12.75" customHeight="1" x14ac:dyDescent="0.2">
      <c r="A9" s="747"/>
      <c r="B9" s="748"/>
      <c r="C9" s="757"/>
      <c r="D9" s="515" t="s">
        <v>6</v>
      </c>
      <c r="E9" s="502" t="s">
        <v>7</v>
      </c>
      <c r="F9" s="502" t="s">
        <v>8</v>
      </c>
      <c r="G9" s="502" t="s">
        <v>9</v>
      </c>
      <c r="H9" s="529" t="s">
        <v>10</v>
      </c>
      <c r="I9" s="491"/>
      <c r="J9" s="490"/>
      <c r="K9" s="490"/>
      <c r="L9" s="490"/>
      <c r="M9" s="760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2"/>
      <c r="Y9" s="472"/>
      <c r="Z9" s="472"/>
      <c r="AA9" s="472"/>
      <c r="AB9" s="472"/>
      <c r="AC9" s="472"/>
      <c r="AD9" s="472"/>
      <c r="AE9" s="472"/>
      <c r="AF9" s="472"/>
      <c r="AG9" s="472"/>
      <c r="AH9" s="472"/>
      <c r="AI9" s="472"/>
      <c r="AJ9" s="472"/>
      <c r="AK9" s="472"/>
      <c r="AL9" s="472"/>
      <c r="AM9" s="472"/>
      <c r="AN9" s="472"/>
      <c r="AO9" s="472"/>
      <c r="AP9" s="472"/>
      <c r="AQ9" s="472"/>
      <c r="AR9" s="472"/>
      <c r="AS9" s="472"/>
      <c r="AT9" s="472"/>
      <c r="AU9" s="472"/>
      <c r="AV9" s="472"/>
      <c r="AW9" s="472"/>
      <c r="AX9" s="472"/>
      <c r="AY9" s="472"/>
      <c r="AZ9" s="472"/>
      <c r="BA9" s="472"/>
      <c r="BB9" s="472"/>
      <c r="BC9" s="472"/>
      <c r="BD9" s="472"/>
      <c r="BE9" s="472"/>
      <c r="BF9" s="472"/>
      <c r="BG9" s="472"/>
      <c r="BH9" s="472"/>
      <c r="BI9" s="472"/>
      <c r="BJ9" s="472"/>
      <c r="BK9" s="472"/>
      <c r="BL9" s="472"/>
      <c r="BM9" s="472"/>
      <c r="BN9" s="472"/>
      <c r="BO9" s="472"/>
      <c r="BP9" s="472"/>
      <c r="BQ9" s="472"/>
      <c r="BR9" s="472"/>
      <c r="BS9" s="472"/>
      <c r="BT9" s="472"/>
      <c r="BU9" s="472"/>
      <c r="BV9" s="472"/>
      <c r="BW9" s="472"/>
      <c r="BX9" s="472"/>
      <c r="BY9" s="472"/>
      <c r="BZ9" s="472"/>
      <c r="CA9" s="472"/>
      <c r="CB9" s="472"/>
      <c r="CC9" s="472"/>
      <c r="CD9" s="472"/>
      <c r="CE9" s="472"/>
      <c r="CF9" s="472"/>
      <c r="CG9" s="472"/>
      <c r="CH9" s="472"/>
      <c r="CI9" s="472"/>
      <c r="CJ9" s="472"/>
      <c r="CK9" s="472"/>
      <c r="CL9" s="472"/>
      <c r="CM9" s="472"/>
      <c r="CN9" s="472"/>
      <c r="CO9" s="472"/>
      <c r="CP9" s="472"/>
      <c r="CQ9" s="472"/>
      <c r="CR9" s="472"/>
      <c r="CS9" s="472"/>
      <c r="CT9" s="472"/>
      <c r="CU9" s="472"/>
      <c r="CV9" s="472"/>
      <c r="DA9" s="10"/>
      <c r="DB9" s="10"/>
      <c r="DC9" s="314"/>
      <c r="DD9" s="314"/>
      <c r="DE9" s="314"/>
      <c r="DF9" s="314"/>
    </row>
    <row r="10" spans="1:110" s="313" customFormat="1" ht="12.75" x14ac:dyDescent="0.2">
      <c r="A10" s="350" t="s">
        <v>11</v>
      </c>
      <c r="B10" s="758"/>
      <c r="C10" s="530">
        <v>0</v>
      </c>
      <c r="D10" s="531"/>
      <c r="E10" s="532"/>
      <c r="F10" s="533"/>
      <c r="G10" s="534"/>
      <c r="H10" s="535"/>
      <c r="I10" s="479"/>
      <c r="J10" s="478"/>
      <c r="K10" s="478"/>
      <c r="L10" s="478"/>
      <c r="M10" s="478"/>
      <c r="N10" s="478"/>
      <c r="O10" s="478"/>
      <c r="P10" s="478"/>
      <c r="Q10" s="472"/>
      <c r="R10" s="472"/>
      <c r="S10" s="472"/>
      <c r="T10" s="472"/>
      <c r="U10" s="472"/>
      <c r="V10" s="472"/>
      <c r="W10" s="471"/>
      <c r="X10" s="472"/>
      <c r="Y10" s="472"/>
      <c r="Z10" s="472"/>
      <c r="AA10" s="472"/>
      <c r="AB10" s="472"/>
      <c r="AC10" s="472"/>
      <c r="AD10" s="471"/>
      <c r="AE10" s="471"/>
      <c r="AF10" s="472"/>
      <c r="AG10" s="472"/>
      <c r="AH10" s="472"/>
      <c r="AI10" s="472"/>
      <c r="AJ10" s="472"/>
      <c r="AK10" s="472"/>
      <c r="AL10" s="472"/>
      <c r="AM10" s="472"/>
      <c r="AN10" s="472"/>
      <c r="AO10" s="472"/>
      <c r="AP10" s="472"/>
      <c r="AQ10" s="472"/>
      <c r="AR10" s="472"/>
      <c r="AS10" s="472"/>
      <c r="AT10" s="472"/>
      <c r="AU10" s="472"/>
      <c r="AV10" s="472"/>
      <c r="AW10" s="472"/>
      <c r="AX10" s="472"/>
      <c r="AY10" s="472"/>
      <c r="AZ10" s="472"/>
      <c r="BA10" s="472"/>
      <c r="BB10" s="472"/>
      <c r="BC10" s="472"/>
      <c r="BD10" s="472"/>
      <c r="BE10" s="472"/>
      <c r="BF10" s="472"/>
      <c r="BG10" s="472"/>
      <c r="BH10" s="472"/>
      <c r="BI10" s="472"/>
      <c r="BJ10" s="472"/>
      <c r="BK10" s="472"/>
      <c r="BL10" s="472"/>
      <c r="BM10" s="472"/>
      <c r="BN10" s="472"/>
      <c r="BO10" s="472"/>
      <c r="BP10" s="472"/>
      <c r="BQ10" s="472"/>
      <c r="BR10" s="472"/>
      <c r="BS10" s="472"/>
      <c r="BT10" s="472"/>
      <c r="BU10" s="472"/>
      <c r="BV10" s="472"/>
      <c r="BW10" s="472"/>
      <c r="BX10" s="472"/>
      <c r="BY10" s="472"/>
      <c r="BZ10" s="472"/>
      <c r="CA10" s="472"/>
      <c r="CB10" s="472"/>
      <c r="CC10" s="472"/>
      <c r="CD10" s="472"/>
      <c r="CE10" s="472"/>
      <c r="CF10" s="472"/>
      <c r="CG10" s="472"/>
      <c r="CH10" s="472"/>
      <c r="CI10" s="472"/>
      <c r="CJ10" s="472"/>
      <c r="CK10" s="472"/>
      <c r="CL10" s="472"/>
      <c r="CM10" s="472"/>
      <c r="CN10" s="472"/>
      <c r="CO10" s="472"/>
      <c r="CP10" s="472"/>
      <c r="CQ10" s="472"/>
      <c r="CR10" s="472"/>
      <c r="CS10" s="472"/>
      <c r="CT10" s="472"/>
      <c r="CU10" s="472"/>
      <c r="CV10" s="472"/>
      <c r="DA10" s="10"/>
      <c r="DB10" s="10"/>
      <c r="DC10" s="314"/>
      <c r="DD10" s="314"/>
      <c r="DE10" s="314"/>
      <c r="DF10" s="314"/>
    </row>
    <row r="11" spans="1:110" s="313" customFormat="1" ht="26.25" customHeight="1" x14ac:dyDescent="0.2">
      <c r="A11" s="352" t="s">
        <v>12</v>
      </c>
      <c r="B11" s="352"/>
      <c r="C11" s="537">
        <v>0</v>
      </c>
      <c r="D11" s="538"/>
      <c r="E11" s="539"/>
      <c r="F11" s="540"/>
      <c r="G11" s="541"/>
      <c r="H11" s="542"/>
      <c r="I11" s="500" t="s">
        <v>153</v>
      </c>
      <c r="J11" s="478"/>
      <c r="K11" s="478"/>
      <c r="L11" s="478"/>
      <c r="M11" s="478"/>
      <c r="N11" s="478"/>
      <c r="O11" s="478"/>
      <c r="P11" s="478"/>
      <c r="Q11" s="472"/>
      <c r="R11" s="472"/>
      <c r="S11" s="472"/>
      <c r="T11" s="472"/>
      <c r="U11" s="472"/>
      <c r="V11" s="472"/>
      <c r="W11" s="471"/>
      <c r="X11" s="480" t="s">
        <v>153</v>
      </c>
      <c r="Y11" s="480"/>
      <c r="Z11" s="480"/>
      <c r="AA11" s="480"/>
      <c r="AB11" s="480"/>
      <c r="AC11" s="480"/>
      <c r="AD11" s="481">
        <v>0</v>
      </c>
      <c r="AE11" s="481"/>
      <c r="AF11" s="481"/>
      <c r="AG11" s="481"/>
      <c r="AH11" s="481"/>
      <c r="AI11" s="481"/>
      <c r="AJ11" s="472"/>
      <c r="AK11" s="472"/>
      <c r="AL11" s="472"/>
      <c r="AM11" s="472"/>
      <c r="AN11" s="472"/>
      <c r="AO11" s="472"/>
      <c r="AP11" s="472"/>
      <c r="AQ11" s="472"/>
      <c r="AR11" s="472"/>
      <c r="AS11" s="472"/>
      <c r="AT11" s="472"/>
      <c r="AU11" s="472"/>
      <c r="AV11" s="472"/>
      <c r="AW11" s="472"/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  <c r="BI11" s="472"/>
      <c r="BJ11" s="472"/>
      <c r="BK11" s="472"/>
      <c r="BL11" s="472"/>
      <c r="BM11" s="472"/>
      <c r="BN11" s="472"/>
      <c r="BO11" s="472"/>
      <c r="BP11" s="472"/>
      <c r="BQ11" s="472"/>
      <c r="BR11" s="472"/>
      <c r="BS11" s="472"/>
      <c r="BT11" s="472"/>
      <c r="BU11" s="472"/>
      <c r="BV11" s="472"/>
      <c r="BW11" s="472"/>
      <c r="BX11" s="472"/>
      <c r="BY11" s="472"/>
      <c r="BZ11" s="472"/>
      <c r="CA11" s="472"/>
      <c r="CB11" s="472"/>
      <c r="CC11" s="472"/>
      <c r="CD11" s="472"/>
      <c r="CE11" s="472"/>
      <c r="CF11" s="472"/>
      <c r="CG11" s="472"/>
      <c r="CH11" s="472"/>
      <c r="CI11" s="472"/>
      <c r="CJ11" s="472"/>
      <c r="CK11" s="472"/>
      <c r="CL11" s="472"/>
      <c r="CM11" s="472"/>
      <c r="CN11" s="472"/>
      <c r="CO11" s="472"/>
      <c r="CP11" s="472"/>
      <c r="CQ11" s="472"/>
      <c r="CR11" s="472"/>
      <c r="CS11" s="472"/>
      <c r="CT11" s="472"/>
      <c r="CU11" s="472"/>
      <c r="CV11" s="472"/>
      <c r="DA11" s="10"/>
      <c r="DB11" s="10"/>
      <c r="DC11" s="314"/>
      <c r="DD11" s="314"/>
      <c r="DE11" s="314"/>
      <c r="DF11" s="314"/>
    </row>
    <row r="12" spans="1:110" s="313" customFormat="1" ht="12.75" x14ac:dyDescent="0.2">
      <c r="A12" s="353" t="s">
        <v>13</v>
      </c>
      <c r="B12" s="354"/>
      <c r="C12" s="537">
        <v>0</v>
      </c>
      <c r="D12" s="538"/>
      <c r="E12" s="539"/>
      <c r="F12" s="540"/>
      <c r="G12" s="541"/>
      <c r="H12" s="542"/>
      <c r="I12" s="479"/>
      <c r="J12" s="478"/>
      <c r="K12" s="478"/>
      <c r="L12" s="478"/>
      <c r="M12" s="478"/>
      <c r="N12" s="478"/>
      <c r="O12" s="478"/>
      <c r="P12" s="478"/>
      <c r="Q12" s="472"/>
      <c r="R12" s="472"/>
      <c r="S12" s="472"/>
      <c r="T12" s="472"/>
      <c r="U12" s="472"/>
      <c r="V12" s="472"/>
      <c r="W12" s="471"/>
      <c r="X12" s="480"/>
      <c r="Y12" s="480"/>
      <c r="Z12" s="480"/>
      <c r="AA12" s="480"/>
      <c r="AB12" s="480"/>
      <c r="AC12" s="480"/>
      <c r="AD12" s="481"/>
      <c r="AE12" s="481"/>
      <c r="AF12" s="481"/>
      <c r="AG12" s="481"/>
      <c r="AH12" s="481"/>
      <c r="AI12" s="481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  <c r="BI12" s="472"/>
      <c r="BJ12" s="472"/>
      <c r="BK12" s="472"/>
      <c r="BL12" s="472"/>
      <c r="BM12" s="472"/>
      <c r="BN12" s="472"/>
      <c r="BO12" s="472"/>
      <c r="BP12" s="472"/>
      <c r="BQ12" s="472"/>
      <c r="BR12" s="472"/>
      <c r="BS12" s="472"/>
      <c r="BT12" s="472"/>
      <c r="BU12" s="472"/>
      <c r="BV12" s="472"/>
      <c r="BW12" s="472"/>
      <c r="BX12" s="472"/>
      <c r="BY12" s="472"/>
      <c r="BZ12" s="472"/>
      <c r="CA12" s="472"/>
      <c r="CB12" s="472"/>
      <c r="CC12" s="472"/>
      <c r="CD12" s="472"/>
      <c r="CE12" s="472"/>
      <c r="CF12" s="472"/>
      <c r="CG12" s="472"/>
      <c r="CH12" s="472"/>
      <c r="CI12" s="472"/>
      <c r="CJ12" s="472"/>
      <c r="CK12" s="472"/>
      <c r="CL12" s="472"/>
      <c r="CM12" s="472"/>
      <c r="CN12" s="472"/>
      <c r="CO12" s="472"/>
      <c r="CP12" s="472"/>
      <c r="CQ12" s="472"/>
      <c r="CR12" s="472"/>
      <c r="CS12" s="472"/>
      <c r="CT12" s="472"/>
      <c r="CU12" s="472"/>
      <c r="CV12" s="472"/>
      <c r="DA12" s="10"/>
      <c r="DB12" s="10"/>
      <c r="DC12" s="314"/>
      <c r="DD12" s="314"/>
      <c r="DE12" s="314"/>
      <c r="DF12" s="314"/>
    </row>
    <row r="13" spans="1:110" s="313" customFormat="1" ht="12.75" x14ac:dyDescent="0.2">
      <c r="A13" s="353" t="s">
        <v>14</v>
      </c>
      <c r="B13" s="354"/>
      <c r="C13" s="537">
        <v>0</v>
      </c>
      <c r="D13" s="538"/>
      <c r="E13" s="539"/>
      <c r="F13" s="540"/>
      <c r="G13" s="541"/>
      <c r="H13" s="542"/>
      <c r="I13" s="479"/>
      <c r="J13" s="478"/>
      <c r="K13" s="478"/>
      <c r="L13" s="478"/>
      <c r="M13" s="478"/>
      <c r="N13" s="478"/>
      <c r="O13" s="478"/>
      <c r="P13" s="478"/>
      <c r="Q13" s="472"/>
      <c r="R13" s="472"/>
      <c r="S13" s="472"/>
      <c r="T13" s="472"/>
      <c r="U13" s="472"/>
      <c r="V13" s="472"/>
      <c r="W13" s="471"/>
      <c r="X13" s="480"/>
      <c r="Y13" s="480"/>
      <c r="Z13" s="480"/>
      <c r="AA13" s="480"/>
      <c r="AB13" s="480"/>
      <c r="AC13" s="480"/>
      <c r="AD13" s="481"/>
      <c r="AE13" s="481"/>
      <c r="AF13" s="481"/>
      <c r="AG13" s="481"/>
      <c r="AH13" s="481"/>
      <c r="AI13" s="481"/>
      <c r="AJ13" s="472"/>
      <c r="AK13" s="472"/>
      <c r="AL13" s="472"/>
      <c r="AM13" s="472"/>
      <c r="AN13" s="472"/>
      <c r="AO13" s="472"/>
      <c r="AP13" s="472"/>
      <c r="AQ13" s="472"/>
      <c r="AR13" s="472"/>
      <c r="AS13" s="472"/>
      <c r="AT13" s="472"/>
      <c r="AU13" s="472"/>
      <c r="AV13" s="472"/>
      <c r="AW13" s="472"/>
      <c r="AX13" s="472"/>
      <c r="AY13" s="472"/>
      <c r="AZ13" s="472"/>
      <c r="BA13" s="472"/>
      <c r="BB13" s="472"/>
      <c r="BC13" s="472"/>
      <c r="BD13" s="472"/>
      <c r="BE13" s="472"/>
      <c r="BF13" s="472"/>
      <c r="BG13" s="472"/>
      <c r="BH13" s="472"/>
      <c r="BI13" s="472"/>
      <c r="BJ13" s="472"/>
      <c r="BK13" s="472"/>
      <c r="BL13" s="472"/>
      <c r="BM13" s="472"/>
      <c r="BN13" s="472"/>
      <c r="BO13" s="472"/>
      <c r="BP13" s="472"/>
      <c r="BQ13" s="472"/>
      <c r="BR13" s="472"/>
      <c r="BS13" s="472"/>
      <c r="BT13" s="472"/>
      <c r="BU13" s="472"/>
      <c r="BV13" s="472"/>
      <c r="BW13" s="472"/>
      <c r="BX13" s="472"/>
      <c r="BY13" s="472"/>
      <c r="BZ13" s="472"/>
      <c r="CA13" s="472"/>
      <c r="CB13" s="472"/>
      <c r="CC13" s="472"/>
      <c r="CD13" s="472"/>
      <c r="CE13" s="472"/>
      <c r="CF13" s="472"/>
      <c r="CG13" s="472"/>
      <c r="CH13" s="472"/>
      <c r="CI13" s="472"/>
      <c r="CJ13" s="472"/>
      <c r="CK13" s="472"/>
      <c r="CL13" s="472"/>
      <c r="CM13" s="472"/>
      <c r="CN13" s="472"/>
      <c r="CO13" s="472"/>
      <c r="CP13" s="472"/>
      <c r="CQ13" s="472"/>
      <c r="CR13" s="472"/>
      <c r="CS13" s="472"/>
      <c r="CT13" s="472"/>
      <c r="CU13" s="472"/>
      <c r="CV13" s="472"/>
      <c r="DA13" s="10"/>
      <c r="DB13" s="10"/>
      <c r="DC13" s="314"/>
      <c r="DD13" s="314"/>
      <c r="DE13" s="314"/>
      <c r="DF13" s="314"/>
    </row>
    <row r="14" spans="1:110" s="313" customFormat="1" ht="12.75" x14ac:dyDescent="0.2">
      <c r="A14" s="353" t="s">
        <v>15</v>
      </c>
      <c r="B14" s="354"/>
      <c r="C14" s="537">
        <v>0</v>
      </c>
      <c r="D14" s="538"/>
      <c r="E14" s="539"/>
      <c r="F14" s="540"/>
      <c r="G14" s="541"/>
      <c r="H14" s="542"/>
      <c r="I14" s="479"/>
      <c r="J14" s="478"/>
      <c r="K14" s="478"/>
      <c r="L14" s="478"/>
      <c r="M14" s="478"/>
      <c r="N14" s="478"/>
      <c r="O14" s="478"/>
      <c r="P14" s="478"/>
      <c r="Q14" s="472"/>
      <c r="R14" s="472"/>
      <c r="S14" s="472"/>
      <c r="T14" s="472"/>
      <c r="U14" s="472"/>
      <c r="V14" s="472"/>
      <c r="W14" s="471"/>
      <c r="X14" s="480"/>
      <c r="Y14" s="480"/>
      <c r="Z14" s="480"/>
      <c r="AA14" s="480"/>
      <c r="AB14" s="480"/>
      <c r="AC14" s="480"/>
      <c r="AD14" s="481"/>
      <c r="AE14" s="481"/>
      <c r="AF14" s="481"/>
      <c r="AG14" s="481"/>
      <c r="AH14" s="481"/>
      <c r="AI14" s="481"/>
      <c r="AJ14" s="472"/>
      <c r="AK14" s="472"/>
      <c r="AL14" s="472"/>
      <c r="AM14" s="472"/>
      <c r="AN14" s="472"/>
      <c r="AO14" s="472"/>
      <c r="AP14" s="472"/>
      <c r="AQ14" s="472"/>
      <c r="AR14" s="472"/>
      <c r="AS14" s="472"/>
      <c r="AT14" s="472"/>
      <c r="AU14" s="472"/>
      <c r="AV14" s="472"/>
      <c r="AW14" s="472"/>
      <c r="AX14" s="472"/>
      <c r="AY14" s="472"/>
      <c r="AZ14" s="472"/>
      <c r="BA14" s="472"/>
      <c r="BB14" s="472"/>
      <c r="BC14" s="472"/>
      <c r="BD14" s="472"/>
      <c r="BE14" s="472"/>
      <c r="BF14" s="472"/>
      <c r="BG14" s="472"/>
      <c r="BH14" s="472"/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2"/>
      <c r="CB14" s="472"/>
      <c r="CC14" s="472"/>
      <c r="CD14" s="472"/>
      <c r="CE14" s="472"/>
      <c r="CF14" s="472"/>
      <c r="CG14" s="472"/>
      <c r="CH14" s="472"/>
      <c r="CI14" s="472"/>
      <c r="CJ14" s="472"/>
      <c r="CK14" s="472"/>
      <c r="CL14" s="472"/>
      <c r="CM14" s="472"/>
      <c r="CN14" s="472"/>
      <c r="CO14" s="472"/>
      <c r="CP14" s="472"/>
      <c r="CQ14" s="472"/>
      <c r="CR14" s="472"/>
      <c r="CS14" s="472"/>
      <c r="CT14" s="472"/>
      <c r="CU14" s="472"/>
      <c r="CV14" s="472"/>
      <c r="DA14" s="10"/>
      <c r="DB14" s="10"/>
      <c r="DC14" s="314"/>
      <c r="DD14" s="314"/>
      <c r="DE14" s="314"/>
      <c r="DF14" s="314"/>
    </row>
    <row r="15" spans="1:110" s="313" customFormat="1" ht="12.75" x14ac:dyDescent="0.2">
      <c r="A15" s="355" t="s">
        <v>16</v>
      </c>
      <c r="B15" s="459"/>
      <c r="C15" s="543"/>
      <c r="D15" s="711"/>
      <c r="E15" s="712"/>
      <c r="F15" s="713"/>
      <c r="G15" s="714"/>
      <c r="H15" s="715"/>
      <c r="I15" s="486"/>
      <c r="J15" s="478"/>
      <c r="K15" s="478"/>
      <c r="L15" s="478"/>
      <c r="M15" s="478"/>
      <c r="N15" s="478"/>
      <c r="O15" s="478"/>
      <c r="P15" s="478"/>
      <c r="Q15" s="472"/>
      <c r="R15" s="472"/>
      <c r="S15" s="472"/>
      <c r="T15" s="472"/>
      <c r="U15" s="472"/>
      <c r="V15" s="472"/>
      <c r="W15" s="471"/>
      <c r="X15" s="471"/>
      <c r="Y15" s="471"/>
      <c r="Z15" s="471"/>
      <c r="AA15" s="471"/>
      <c r="AB15" s="471"/>
      <c r="AC15" s="471"/>
      <c r="AD15" s="471"/>
      <c r="AE15" s="471"/>
      <c r="AF15" s="472"/>
      <c r="AG15" s="472"/>
      <c r="AH15" s="472"/>
      <c r="AI15" s="472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72"/>
      <c r="BI15" s="472"/>
      <c r="BJ15" s="472"/>
      <c r="BK15" s="472"/>
      <c r="BL15" s="472"/>
      <c r="BM15" s="472"/>
      <c r="BN15" s="472"/>
      <c r="BO15" s="472"/>
      <c r="BP15" s="472"/>
      <c r="BQ15" s="472"/>
      <c r="BR15" s="472"/>
      <c r="BS15" s="472"/>
      <c r="BT15" s="472"/>
      <c r="BU15" s="472"/>
      <c r="BV15" s="472"/>
      <c r="BW15" s="472"/>
      <c r="BX15" s="472"/>
      <c r="BY15" s="472"/>
      <c r="BZ15" s="472"/>
      <c r="CA15" s="472"/>
      <c r="CB15" s="472"/>
      <c r="CC15" s="472"/>
      <c r="CD15" s="472"/>
      <c r="CE15" s="472"/>
      <c r="CF15" s="472"/>
      <c r="CG15" s="472"/>
      <c r="CH15" s="472"/>
      <c r="CI15" s="472"/>
      <c r="CJ15" s="472"/>
      <c r="CK15" s="472"/>
      <c r="CL15" s="472"/>
      <c r="CM15" s="472"/>
      <c r="CN15" s="472"/>
      <c r="CO15" s="472"/>
      <c r="CP15" s="472"/>
      <c r="CQ15" s="472"/>
      <c r="CR15" s="472"/>
      <c r="CS15" s="472"/>
      <c r="CT15" s="472"/>
      <c r="CU15" s="472"/>
      <c r="CV15" s="472"/>
      <c r="DA15" s="10"/>
      <c r="DB15" s="10"/>
      <c r="DC15" s="314"/>
      <c r="DD15" s="314"/>
      <c r="DE15" s="314"/>
      <c r="DF15" s="314"/>
    </row>
    <row r="16" spans="1:110" s="313" customFormat="1" ht="14.25" x14ac:dyDescent="0.2">
      <c r="A16" s="710" t="s">
        <v>17</v>
      </c>
      <c r="B16" s="544"/>
      <c r="C16" s="716"/>
      <c r="D16" s="717"/>
      <c r="E16" s="718"/>
      <c r="F16" s="545"/>
      <c r="G16" s="512"/>
      <c r="H16" s="512"/>
      <c r="I16" s="478"/>
      <c r="J16" s="478"/>
      <c r="K16" s="478"/>
      <c r="L16" s="478"/>
      <c r="M16" s="478"/>
      <c r="N16" s="478"/>
      <c r="O16" s="478"/>
      <c r="P16" s="478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2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2"/>
      <c r="BJ16" s="472"/>
      <c r="BK16" s="472"/>
      <c r="BL16" s="472"/>
      <c r="BM16" s="472"/>
      <c r="BN16" s="472"/>
      <c r="BO16" s="472"/>
      <c r="BP16" s="472"/>
      <c r="BQ16" s="472"/>
      <c r="BR16" s="472"/>
      <c r="BS16" s="472"/>
      <c r="BT16" s="472"/>
      <c r="BU16" s="472"/>
      <c r="BV16" s="472"/>
      <c r="BW16" s="472"/>
      <c r="BX16" s="472"/>
      <c r="BY16" s="472"/>
      <c r="BZ16" s="472"/>
      <c r="CA16" s="472"/>
      <c r="CB16" s="472"/>
      <c r="CC16" s="472"/>
      <c r="CD16" s="472"/>
      <c r="CE16" s="472"/>
      <c r="CF16" s="472"/>
      <c r="CG16" s="472"/>
      <c r="CH16" s="472"/>
      <c r="CI16" s="472"/>
      <c r="CJ16" s="472"/>
      <c r="CK16" s="472"/>
      <c r="CL16" s="472"/>
      <c r="CM16" s="472"/>
      <c r="CN16" s="472"/>
      <c r="CO16" s="472"/>
      <c r="CP16" s="472"/>
      <c r="CQ16" s="472"/>
      <c r="CR16" s="472"/>
      <c r="CS16" s="472"/>
      <c r="CT16" s="472"/>
      <c r="CU16" s="472"/>
      <c r="CV16" s="472"/>
      <c r="DA16" s="10"/>
      <c r="DB16" s="10"/>
      <c r="DC16" s="314"/>
      <c r="DD16" s="314"/>
      <c r="DE16" s="314"/>
      <c r="DF16" s="314"/>
    </row>
    <row r="17" spans="1:110" s="313" customFormat="1" ht="12.75" x14ac:dyDescent="0.2">
      <c r="A17" s="745" t="s">
        <v>18</v>
      </c>
      <c r="B17" s="746"/>
      <c r="C17" s="756" t="s">
        <v>4</v>
      </c>
      <c r="D17" s="743" t="s">
        <v>5</v>
      </c>
      <c r="E17" s="752"/>
      <c r="F17" s="752"/>
      <c r="G17" s="752"/>
      <c r="H17" s="744"/>
      <c r="I17" s="489"/>
      <c r="J17" s="490"/>
      <c r="K17" s="761"/>
      <c r="L17" s="761"/>
      <c r="M17" s="760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2"/>
      <c r="Y17" s="472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2"/>
      <c r="BI17" s="472"/>
      <c r="BJ17" s="472"/>
      <c r="BK17" s="472"/>
      <c r="BL17" s="472"/>
      <c r="BM17" s="472"/>
      <c r="BN17" s="472"/>
      <c r="BO17" s="472"/>
      <c r="BP17" s="472"/>
      <c r="BQ17" s="472"/>
      <c r="BR17" s="472"/>
      <c r="BS17" s="472"/>
      <c r="BT17" s="472"/>
      <c r="BU17" s="472"/>
      <c r="BV17" s="472"/>
      <c r="BW17" s="472"/>
      <c r="BX17" s="472"/>
      <c r="BY17" s="472"/>
      <c r="BZ17" s="472"/>
      <c r="CA17" s="472"/>
      <c r="CB17" s="472"/>
      <c r="CC17" s="472"/>
      <c r="CD17" s="472"/>
      <c r="CE17" s="472"/>
      <c r="CF17" s="472"/>
      <c r="CG17" s="472"/>
      <c r="CH17" s="472"/>
      <c r="CI17" s="472"/>
      <c r="CJ17" s="472"/>
      <c r="CK17" s="472"/>
      <c r="CL17" s="472"/>
      <c r="CM17" s="472"/>
      <c r="CN17" s="472"/>
      <c r="CO17" s="472"/>
      <c r="CP17" s="472"/>
      <c r="CQ17" s="472"/>
      <c r="CR17" s="472"/>
      <c r="CS17" s="472"/>
      <c r="CT17" s="472"/>
      <c r="CU17" s="472"/>
      <c r="CV17" s="472"/>
      <c r="DA17" s="10"/>
      <c r="DB17" s="10"/>
      <c r="DC17" s="314"/>
      <c r="DD17" s="314"/>
      <c r="DE17" s="314"/>
      <c r="DF17" s="314"/>
    </row>
    <row r="18" spans="1:110" s="313" customFormat="1" ht="21" x14ac:dyDescent="0.2">
      <c r="A18" s="747"/>
      <c r="B18" s="748"/>
      <c r="C18" s="757"/>
      <c r="D18" s="515" t="s">
        <v>6</v>
      </c>
      <c r="E18" s="502" t="s">
        <v>7</v>
      </c>
      <c r="F18" s="502" t="s">
        <v>8</v>
      </c>
      <c r="G18" s="502" t="s">
        <v>9</v>
      </c>
      <c r="H18" s="529" t="s">
        <v>10</v>
      </c>
      <c r="I18" s="491"/>
      <c r="J18" s="490"/>
      <c r="K18" s="490"/>
      <c r="L18" s="490"/>
      <c r="M18" s="760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2"/>
      <c r="BG18" s="472"/>
      <c r="BH18" s="472"/>
      <c r="BI18" s="472"/>
      <c r="BJ18" s="472"/>
      <c r="BK18" s="472"/>
      <c r="BL18" s="472"/>
      <c r="BM18" s="472"/>
      <c r="BN18" s="472"/>
      <c r="BO18" s="472"/>
      <c r="BP18" s="472"/>
      <c r="BQ18" s="472"/>
      <c r="BR18" s="472"/>
      <c r="BS18" s="472"/>
      <c r="BT18" s="472"/>
      <c r="BU18" s="472"/>
      <c r="BV18" s="472"/>
      <c r="BW18" s="472"/>
      <c r="BX18" s="472"/>
      <c r="BY18" s="472"/>
      <c r="BZ18" s="472"/>
      <c r="CA18" s="472"/>
      <c r="CB18" s="472"/>
      <c r="CC18" s="472"/>
      <c r="CD18" s="472"/>
      <c r="CE18" s="472"/>
      <c r="CF18" s="472"/>
      <c r="CG18" s="472"/>
      <c r="CH18" s="472"/>
      <c r="CI18" s="472"/>
      <c r="CJ18" s="472"/>
      <c r="CK18" s="472"/>
      <c r="CL18" s="472"/>
      <c r="CM18" s="472"/>
      <c r="CN18" s="472"/>
      <c r="CO18" s="472"/>
      <c r="CP18" s="472"/>
      <c r="CQ18" s="472"/>
      <c r="CR18" s="472"/>
      <c r="CS18" s="472"/>
      <c r="CT18" s="472"/>
      <c r="CU18" s="472"/>
      <c r="CV18" s="472"/>
      <c r="DA18" s="10"/>
      <c r="DB18" s="10"/>
      <c r="DC18" s="314"/>
      <c r="DD18" s="314"/>
      <c r="DE18" s="314"/>
      <c r="DF18" s="314"/>
    </row>
    <row r="19" spans="1:110" s="313" customFormat="1" ht="12.75" x14ac:dyDescent="0.2">
      <c r="A19" s="349" t="s">
        <v>19</v>
      </c>
      <c r="B19" s="349"/>
      <c r="C19" s="546">
        <v>0</v>
      </c>
      <c r="D19" s="547">
        <v>0</v>
      </c>
      <c r="E19" s="548">
        <v>0</v>
      </c>
      <c r="F19" s="549">
        <v>0</v>
      </c>
      <c r="G19" s="549">
        <v>0</v>
      </c>
      <c r="H19" s="550">
        <v>0</v>
      </c>
      <c r="I19" s="478"/>
      <c r="J19" s="478"/>
      <c r="K19" s="478"/>
      <c r="L19" s="478"/>
      <c r="M19" s="478"/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2"/>
      <c r="Y19" s="472"/>
      <c r="Z19" s="472"/>
      <c r="AA19" s="472"/>
      <c r="AB19" s="472"/>
      <c r="AC19" s="472"/>
      <c r="AD19" s="472"/>
      <c r="AE19" s="472"/>
      <c r="AF19" s="472"/>
      <c r="AG19" s="472"/>
      <c r="AH19" s="472"/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  <c r="BI19" s="472"/>
      <c r="BJ19" s="472"/>
      <c r="BK19" s="472"/>
      <c r="BL19" s="472"/>
      <c r="BM19" s="472"/>
      <c r="BN19" s="472"/>
      <c r="BO19" s="472"/>
      <c r="BP19" s="472"/>
      <c r="BQ19" s="472"/>
      <c r="BR19" s="472"/>
      <c r="BS19" s="472"/>
      <c r="BT19" s="472"/>
      <c r="BU19" s="472"/>
      <c r="BV19" s="472"/>
      <c r="BW19" s="472"/>
      <c r="BX19" s="472"/>
      <c r="BY19" s="472"/>
      <c r="BZ19" s="472"/>
      <c r="CA19" s="472"/>
      <c r="CB19" s="472"/>
      <c r="CC19" s="472"/>
      <c r="CD19" s="472"/>
      <c r="CE19" s="472"/>
      <c r="CF19" s="472"/>
      <c r="CG19" s="472"/>
      <c r="CH19" s="472"/>
      <c r="CI19" s="472"/>
      <c r="CJ19" s="472"/>
      <c r="CK19" s="472"/>
      <c r="CL19" s="472"/>
      <c r="CM19" s="472"/>
      <c r="CN19" s="472"/>
      <c r="CO19" s="472"/>
      <c r="CP19" s="472"/>
      <c r="CQ19" s="472"/>
      <c r="CR19" s="472"/>
      <c r="CS19" s="472"/>
      <c r="CT19" s="472"/>
      <c r="CU19" s="472"/>
      <c r="CV19" s="472"/>
      <c r="DA19" s="10"/>
      <c r="DB19" s="10"/>
      <c r="DC19" s="314"/>
      <c r="DD19" s="314"/>
      <c r="DE19" s="314"/>
      <c r="DF19" s="314"/>
    </row>
    <row r="20" spans="1:110" s="313" customFormat="1" ht="12.75" x14ac:dyDescent="0.2">
      <c r="A20" s="551" t="s">
        <v>20</v>
      </c>
      <c r="B20" s="552"/>
      <c r="C20" s="553">
        <v>0</v>
      </c>
      <c r="D20" s="554"/>
      <c r="E20" s="555"/>
      <c r="F20" s="556"/>
      <c r="G20" s="557"/>
      <c r="H20" s="558"/>
      <c r="I20" s="478"/>
      <c r="J20" s="478"/>
      <c r="K20" s="478"/>
      <c r="L20" s="478"/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2"/>
      <c r="AV20" s="472"/>
      <c r="AW20" s="472"/>
      <c r="AX20" s="472"/>
      <c r="AY20" s="472"/>
      <c r="AZ20" s="472"/>
      <c r="BA20" s="472"/>
      <c r="BB20" s="472"/>
      <c r="BC20" s="472"/>
      <c r="BD20" s="472"/>
      <c r="BE20" s="472"/>
      <c r="BF20" s="472"/>
      <c r="BG20" s="472"/>
      <c r="BH20" s="472"/>
      <c r="BI20" s="472"/>
      <c r="BJ20" s="472"/>
      <c r="BK20" s="472"/>
      <c r="BL20" s="472"/>
      <c r="BM20" s="472"/>
      <c r="BN20" s="472"/>
      <c r="BO20" s="472"/>
      <c r="BP20" s="472"/>
      <c r="BQ20" s="472"/>
      <c r="BR20" s="472"/>
      <c r="BS20" s="472"/>
      <c r="BT20" s="472"/>
      <c r="BU20" s="472"/>
      <c r="BV20" s="472"/>
      <c r="BW20" s="472"/>
      <c r="BX20" s="472"/>
      <c r="BY20" s="472"/>
      <c r="BZ20" s="472"/>
      <c r="CA20" s="472"/>
      <c r="CB20" s="472"/>
      <c r="CC20" s="472"/>
      <c r="CD20" s="472"/>
      <c r="CE20" s="472"/>
      <c r="CF20" s="472"/>
      <c r="CG20" s="472"/>
      <c r="CH20" s="472"/>
      <c r="CI20" s="472"/>
      <c r="CJ20" s="472"/>
      <c r="CK20" s="472"/>
      <c r="CL20" s="472"/>
      <c r="CM20" s="472"/>
      <c r="CN20" s="472"/>
      <c r="CO20" s="472"/>
      <c r="CP20" s="472"/>
      <c r="CQ20" s="472"/>
      <c r="CR20" s="472"/>
      <c r="CS20" s="472"/>
      <c r="CT20" s="472"/>
      <c r="CU20" s="472"/>
      <c r="CV20" s="472"/>
      <c r="DA20" s="10"/>
      <c r="DB20" s="10"/>
      <c r="DC20" s="314"/>
      <c r="DD20" s="314"/>
      <c r="DE20" s="314"/>
      <c r="DF20" s="314"/>
    </row>
    <row r="21" spans="1:110" s="313" customFormat="1" ht="12.75" x14ac:dyDescent="0.2">
      <c r="A21" s="749" t="s">
        <v>21</v>
      </c>
      <c r="B21" s="559" t="s">
        <v>22</v>
      </c>
      <c r="C21" s="560">
        <v>0</v>
      </c>
      <c r="D21" s="561"/>
      <c r="E21" s="562"/>
      <c r="F21" s="563"/>
      <c r="G21" s="564"/>
      <c r="H21" s="565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2"/>
      <c r="AV21" s="472"/>
      <c r="AW21" s="472"/>
      <c r="AX21" s="472"/>
      <c r="AY21" s="472"/>
      <c r="AZ21" s="472"/>
      <c r="BA21" s="472"/>
      <c r="BB21" s="472"/>
      <c r="BC21" s="472"/>
      <c r="BD21" s="472"/>
      <c r="BE21" s="472"/>
      <c r="BF21" s="472"/>
      <c r="BG21" s="472"/>
      <c r="BH21" s="472"/>
      <c r="BI21" s="472"/>
      <c r="BJ21" s="472"/>
      <c r="BK21" s="472"/>
      <c r="BL21" s="472"/>
      <c r="BM21" s="472"/>
      <c r="BN21" s="472"/>
      <c r="BO21" s="472"/>
      <c r="BP21" s="472"/>
      <c r="BQ21" s="472"/>
      <c r="BR21" s="472"/>
      <c r="BS21" s="472"/>
      <c r="BT21" s="472"/>
      <c r="BU21" s="472"/>
      <c r="BV21" s="472"/>
      <c r="BW21" s="472"/>
      <c r="BX21" s="472"/>
      <c r="BY21" s="472"/>
      <c r="BZ21" s="472"/>
      <c r="CA21" s="472"/>
      <c r="CB21" s="472"/>
      <c r="CC21" s="472"/>
      <c r="CD21" s="472"/>
      <c r="CE21" s="472"/>
      <c r="CF21" s="472"/>
      <c r="CG21" s="472"/>
      <c r="CH21" s="472"/>
      <c r="CI21" s="472"/>
      <c r="CJ21" s="472"/>
      <c r="CK21" s="472"/>
      <c r="CL21" s="472"/>
      <c r="CM21" s="472"/>
      <c r="CN21" s="472"/>
      <c r="CO21" s="472"/>
      <c r="CP21" s="472"/>
      <c r="CQ21" s="472"/>
      <c r="CR21" s="472"/>
      <c r="CS21" s="472"/>
      <c r="CT21" s="472"/>
      <c r="CU21" s="472"/>
      <c r="CV21" s="472"/>
      <c r="DA21" s="10"/>
      <c r="DB21" s="10"/>
      <c r="DC21" s="314"/>
      <c r="DD21" s="314"/>
      <c r="DE21" s="314"/>
      <c r="DF21" s="314"/>
    </row>
    <row r="22" spans="1:110" s="313" customFormat="1" ht="21.75" x14ac:dyDescent="0.2">
      <c r="A22" s="750"/>
      <c r="B22" s="566" t="s">
        <v>23</v>
      </c>
      <c r="C22" s="567">
        <v>0</v>
      </c>
      <c r="D22" s="568"/>
      <c r="E22" s="569"/>
      <c r="F22" s="570"/>
      <c r="G22" s="571"/>
      <c r="H22" s="572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2"/>
      <c r="AV22" s="472"/>
      <c r="AW22" s="472"/>
      <c r="AX22" s="472"/>
      <c r="AY22" s="472"/>
      <c r="AZ22" s="472"/>
      <c r="BA22" s="472"/>
      <c r="BB22" s="472"/>
      <c r="BC22" s="472"/>
      <c r="BD22" s="472"/>
      <c r="BE22" s="472"/>
      <c r="BF22" s="472"/>
      <c r="BG22" s="472"/>
      <c r="BH22" s="472"/>
      <c r="BI22" s="472"/>
      <c r="BJ22" s="472"/>
      <c r="BK22" s="472"/>
      <c r="BL22" s="472"/>
      <c r="BM22" s="472"/>
      <c r="BN22" s="472"/>
      <c r="BO22" s="472"/>
      <c r="BP22" s="472"/>
      <c r="BQ22" s="472"/>
      <c r="BR22" s="472"/>
      <c r="BS22" s="472"/>
      <c r="BT22" s="472"/>
      <c r="BU22" s="472"/>
      <c r="BV22" s="472"/>
      <c r="BW22" s="472"/>
      <c r="BX22" s="472"/>
      <c r="BY22" s="472"/>
      <c r="BZ22" s="472"/>
      <c r="CA22" s="472"/>
      <c r="CB22" s="472"/>
      <c r="CC22" s="472"/>
      <c r="CD22" s="472"/>
      <c r="CE22" s="472"/>
      <c r="CF22" s="472"/>
      <c r="CG22" s="472"/>
      <c r="CH22" s="472"/>
      <c r="CI22" s="472"/>
      <c r="CJ22" s="472"/>
      <c r="CK22" s="472"/>
      <c r="CL22" s="472"/>
      <c r="CM22" s="472"/>
      <c r="CN22" s="472"/>
      <c r="CO22" s="472"/>
      <c r="CP22" s="472"/>
      <c r="CQ22" s="472"/>
      <c r="CR22" s="472"/>
      <c r="CS22" s="472"/>
      <c r="CT22" s="472"/>
      <c r="CU22" s="472"/>
      <c r="CV22" s="472"/>
      <c r="DA22" s="10"/>
      <c r="DB22" s="10"/>
      <c r="DC22" s="314"/>
      <c r="DD22" s="314"/>
      <c r="DE22" s="314"/>
      <c r="DF22" s="314"/>
    </row>
    <row r="23" spans="1:110" s="313" customFormat="1" ht="21.75" x14ac:dyDescent="0.2">
      <c r="A23" s="750"/>
      <c r="B23" s="566" t="s">
        <v>24</v>
      </c>
      <c r="C23" s="567">
        <v>0</v>
      </c>
      <c r="D23" s="568"/>
      <c r="E23" s="569"/>
      <c r="F23" s="570"/>
      <c r="G23" s="571"/>
      <c r="H23" s="572"/>
      <c r="I23" s="478"/>
      <c r="J23" s="478"/>
      <c r="K23" s="478"/>
      <c r="L23" s="478"/>
      <c r="M23" s="478"/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2"/>
      <c r="AV23" s="472"/>
      <c r="AW23" s="472"/>
      <c r="AX23" s="472"/>
      <c r="AY23" s="472"/>
      <c r="AZ23" s="472"/>
      <c r="BA23" s="472"/>
      <c r="BB23" s="472"/>
      <c r="BC23" s="472"/>
      <c r="BD23" s="472"/>
      <c r="BE23" s="472"/>
      <c r="BF23" s="472"/>
      <c r="BG23" s="472"/>
      <c r="BH23" s="472"/>
      <c r="BI23" s="472"/>
      <c r="BJ23" s="472"/>
      <c r="BK23" s="472"/>
      <c r="BL23" s="472"/>
      <c r="BM23" s="472"/>
      <c r="BN23" s="472"/>
      <c r="BO23" s="472"/>
      <c r="BP23" s="472"/>
      <c r="BQ23" s="472"/>
      <c r="BR23" s="472"/>
      <c r="BS23" s="472"/>
      <c r="BT23" s="472"/>
      <c r="BU23" s="472"/>
      <c r="BV23" s="472"/>
      <c r="BW23" s="472"/>
      <c r="BX23" s="472"/>
      <c r="BY23" s="472"/>
      <c r="BZ23" s="472"/>
      <c r="CA23" s="472"/>
      <c r="CB23" s="472"/>
      <c r="CC23" s="472"/>
      <c r="CD23" s="472"/>
      <c r="CE23" s="472"/>
      <c r="CF23" s="472"/>
      <c r="CG23" s="472"/>
      <c r="CH23" s="472"/>
      <c r="CI23" s="472"/>
      <c r="CJ23" s="472"/>
      <c r="CK23" s="472"/>
      <c r="CL23" s="472"/>
      <c r="CM23" s="472"/>
      <c r="CN23" s="472"/>
      <c r="CO23" s="472"/>
      <c r="CP23" s="472"/>
      <c r="CQ23" s="472"/>
      <c r="CR23" s="472"/>
      <c r="CS23" s="472"/>
      <c r="CT23" s="472"/>
      <c r="CU23" s="472"/>
      <c r="CV23" s="472"/>
      <c r="DA23" s="10"/>
      <c r="DB23" s="10"/>
      <c r="DC23" s="314"/>
      <c r="DD23" s="314"/>
      <c r="DE23" s="314"/>
      <c r="DF23" s="314"/>
    </row>
    <row r="24" spans="1:110" s="313" customFormat="1" ht="21.75" x14ac:dyDescent="0.2">
      <c r="A24" s="751"/>
      <c r="B24" s="566" t="s">
        <v>25</v>
      </c>
      <c r="C24" s="573">
        <v>0</v>
      </c>
      <c r="D24" s="574"/>
      <c r="E24" s="575"/>
      <c r="F24" s="576"/>
      <c r="G24" s="577"/>
      <c r="H24" s="578"/>
      <c r="I24" s="478"/>
      <c r="J24" s="478"/>
      <c r="K24" s="478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2"/>
      <c r="Y24" s="472"/>
      <c r="Z24" s="472"/>
      <c r="AA24" s="472"/>
      <c r="AB24" s="472"/>
      <c r="AC24" s="472"/>
      <c r="AD24" s="472"/>
      <c r="AE24" s="472"/>
      <c r="AF24" s="472"/>
      <c r="AG24" s="472"/>
      <c r="AH24" s="472"/>
      <c r="AI24" s="472"/>
      <c r="AJ24" s="472"/>
      <c r="AK24" s="472"/>
      <c r="AL24" s="472"/>
      <c r="AM24" s="472"/>
      <c r="AN24" s="472"/>
      <c r="AO24" s="472"/>
      <c r="AP24" s="472"/>
      <c r="AQ24" s="472"/>
      <c r="AR24" s="472"/>
      <c r="AS24" s="472"/>
      <c r="AT24" s="472"/>
      <c r="AU24" s="472"/>
      <c r="AV24" s="472"/>
      <c r="AW24" s="472"/>
      <c r="AX24" s="472"/>
      <c r="AY24" s="472"/>
      <c r="AZ24" s="472"/>
      <c r="BA24" s="472"/>
      <c r="BB24" s="472"/>
      <c r="BC24" s="472"/>
      <c r="BD24" s="472"/>
      <c r="BE24" s="472"/>
      <c r="BF24" s="472"/>
      <c r="BG24" s="472"/>
      <c r="BH24" s="472"/>
      <c r="BI24" s="472"/>
      <c r="BJ24" s="472"/>
      <c r="BK24" s="472"/>
      <c r="BL24" s="472"/>
      <c r="BM24" s="472"/>
      <c r="BN24" s="472"/>
      <c r="BO24" s="472"/>
      <c r="BP24" s="472"/>
      <c r="BQ24" s="472"/>
      <c r="BR24" s="472"/>
      <c r="BS24" s="472"/>
      <c r="BT24" s="472"/>
      <c r="BU24" s="472"/>
      <c r="BV24" s="472"/>
      <c r="BW24" s="472"/>
      <c r="BX24" s="472"/>
      <c r="BY24" s="472"/>
      <c r="BZ24" s="472"/>
      <c r="CA24" s="472"/>
      <c r="CB24" s="472"/>
      <c r="CC24" s="472"/>
      <c r="CD24" s="472"/>
      <c r="CE24" s="472"/>
      <c r="CF24" s="472"/>
      <c r="CG24" s="472"/>
      <c r="CH24" s="472"/>
      <c r="CI24" s="472"/>
      <c r="CJ24" s="472"/>
      <c r="CK24" s="472"/>
      <c r="CL24" s="472"/>
      <c r="CM24" s="472"/>
      <c r="CN24" s="472"/>
      <c r="CO24" s="472"/>
      <c r="CP24" s="472"/>
      <c r="CQ24" s="472"/>
      <c r="CR24" s="472"/>
      <c r="CS24" s="472"/>
      <c r="CT24" s="472"/>
      <c r="CU24" s="472"/>
      <c r="CV24" s="472"/>
      <c r="DA24" s="10"/>
      <c r="DB24" s="10"/>
      <c r="DC24" s="314"/>
      <c r="DD24" s="314"/>
      <c r="DE24" s="314"/>
      <c r="DF24" s="314"/>
    </row>
    <row r="25" spans="1:110" s="313" customFormat="1" ht="12.75" x14ac:dyDescent="0.2">
      <c r="A25" s="751"/>
      <c r="B25" s="579" t="s">
        <v>26</v>
      </c>
      <c r="C25" s="573">
        <v>0</v>
      </c>
      <c r="D25" s="574"/>
      <c r="E25" s="575"/>
      <c r="F25" s="576"/>
      <c r="G25" s="577"/>
      <c r="H25" s="578"/>
      <c r="I25" s="478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2"/>
      <c r="Y25" s="472"/>
      <c r="Z25" s="472"/>
      <c r="AA25" s="472"/>
      <c r="AB25" s="472"/>
      <c r="AC25" s="472"/>
      <c r="AD25" s="472"/>
      <c r="AE25" s="472"/>
      <c r="AF25" s="472"/>
      <c r="AG25" s="472"/>
      <c r="AH25" s="472"/>
      <c r="AI25" s="472"/>
      <c r="AJ25" s="472"/>
      <c r="AK25" s="472"/>
      <c r="AL25" s="472"/>
      <c r="AM25" s="472"/>
      <c r="AN25" s="472"/>
      <c r="AO25" s="472"/>
      <c r="AP25" s="472"/>
      <c r="AQ25" s="472"/>
      <c r="AR25" s="472"/>
      <c r="AS25" s="472"/>
      <c r="AT25" s="472"/>
      <c r="AU25" s="472"/>
      <c r="AV25" s="472"/>
      <c r="AW25" s="472"/>
      <c r="AX25" s="472"/>
      <c r="AY25" s="472"/>
      <c r="AZ25" s="472"/>
      <c r="BA25" s="472"/>
      <c r="BB25" s="472"/>
      <c r="BC25" s="472"/>
      <c r="BD25" s="472"/>
      <c r="BE25" s="472"/>
      <c r="BF25" s="472"/>
      <c r="BG25" s="472"/>
      <c r="BH25" s="472"/>
      <c r="BI25" s="472"/>
      <c r="BJ25" s="472"/>
      <c r="BK25" s="472"/>
      <c r="BL25" s="472"/>
      <c r="BM25" s="472"/>
      <c r="BN25" s="472"/>
      <c r="BO25" s="472"/>
      <c r="BP25" s="472"/>
      <c r="BQ25" s="472"/>
      <c r="BR25" s="472"/>
      <c r="BS25" s="472"/>
      <c r="BT25" s="472"/>
      <c r="BU25" s="472"/>
      <c r="BV25" s="472"/>
      <c r="BW25" s="472"/>
      <c r="BX25" s="472"/>
      <c r="BY25" s="472"/>
      <c r="BZ25" s="472"/>
      <c r="CA25" s="472"/>
      <c r="CB25" s="472"/>
      <c r="CC25" s="472"/>
      <c r="CD25" s="472"/>
      <c r="CE25" s="472"/>
      <c r="CF25" s="472"/>
      <c r="CG25" s="472"/>
      <c r="CH25" s="472"/>
      <c r="CI25" s="472"/>
      <c r="CJ25" s="472"/>
      <c r="CK25" s="472"/>
      <c r="CL25" s="472"/>
      <c r="CM25" s="472"/>
      <c r="CN25" s="472"/>
      <c r="CO25" s="472"/>
      <c r="CP25" s="472"/>
      <c r="CQ25" s="472"/>
      <c r="CR25" s="472"/>
      <c r="CS25" s="472"/>
      <c r="CT25" s="472"/>
      <c r="CU25" s="472"/>
      <c r="CV25" s="472"/>
      <c r="DA25" s="10"/>
      <c r="DB25" s="10"/>
      <c r="DC25" s="314"/>
      <c r="DD25" s="314"/>
      <c r="DE25" s="314"/>
      <c r="DF25" s="314"/>
    </row>
    <row r="26" spans="1:110" s="313" customFormat="1" ht="12.75" x14ac:dyDescent="0.2">
      <c r="A26" s="749" t="s">
        <v>27</v>
      </c>
      <c r="B26" s="580" t="s">
        <v>28</v>
      </c>
      <c r="C26" s="581">
        <v>0</v>
      </c>
      <c r="D26" s="582"/>
      <c r="E26" s="583"/>
      <c r="F26" s="584"/>
      <c r="G26" s="585"/>
      <c r="H26" s="586"/>
      <c r="I26" s="478"/>
      <c r="J26" s="478"/>
      <c r="K26" s="478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2"/>
      <c r="Y26" s="472"/>
      <c r="Z26" s="472"/>
      <c r="AA26" s="472"/>
      <c r="AB26" s="472"/>
      <c r="AC26" s="472"/>
      <c r="AD26" s="472"/>
      <c r="AE26" s="472"/>
      <c r="AF26" s="472"/>
      <c r="AG26" s="472"/>
      <c r="AH26" s="472"/>
      <c r="AI26" s="472"/>
      <c r="AJ26" s="472"/>
      <c r="AK26" s="472"/>
      <c r="AL26" s="472"/>
      <c r="AM26" s="472"/>
      <c r="AN26" s="472"/>
      <c r="AO26" s="472"/>
      <c r="AP26" s="472"/>
      <c r="AQ26" s="472"/>
      <c r="AR26" s="472"/>
      <c r="AS26" s="472"/>
      <c r="AT26" s="472"/>
      <c r="AU26" s="472"/>
      <c r="AV26" s="472"/>
      <c r="AW26" s="472"/>
      <c r="AX26" s="472"/>
      <c r="AY26" s="472"/>
      <c r="AZ26" s="472"/>
      <c r="BA26" s="472"/>
      <c r="BB26" s="472"/>
      <c r="BC26" s="472"/>
      <c r="BD26" s="472"/>
      <c r="BE26" s="472"/>
      <c r="BF26" s="472"/>
      <c r="BG26" s="472"/>
      <c r="BH26" s="472"/>
      <c r="BI26" s="472"/>
      <c r="BJ26" s="472"/>
      <c r="BK26" s="472"/>
      <c r="BL26" s="472"/>
      <c r="BM26" s="472"/>
      <c r="BN26" s="472"/>
      <c r="BO26" s="472"/>
      <c r="BP26" s="472"/>
      <c r="BQ26" s="472"/>
      <c r="BR26" s="472"/>
      <c r="BS26" s="472"/>
      <c r="BT26" s="472"/>
      <c r="BU26" s="472"/>
      <c r="BV26" s="472"/>
      <c r="BW26" s="472"/>
      <c r="BX26" s="472"/>
      <c r="BY26" s="472"/>
      <c r="BZ26" s="472"/>
      <c r="CA26" s="472"/>
      <c r="CB26" s="472"/>
      <c r="CC26" s="472"/>
      <c r="CD26" s="472"/>
      <c r="CE26" s="472"/>
      <c r="CF26" s="472"/>
      <c r="CG26" s="472"/>
      <c r="CH26" s="472"/>
      <c r="CI26" s="472"/>
      <c r="CJ26" s="472"/>
      <c r="CK26" s="472"/>
      <c r="CL26" s="472"/>
      <c r="CM26" s="472"/>
      <c r="CN26" s="472"/>
      <c r="CO26" s="472"/>
      <c r="CP26" s="472"/>
      <c r="CQ26" s="472"/>
      <c r="CR26" s="472"/>
      <c r="CS26" s="472"/>
      <c r="CT26" s="472"/>
      <c r="CU26" s="472"/>
      <c r="CV26" s="472"/>
      <c r="DA26" s="10"/>
      <c r="DB26" s="10"/>
      <c r="DC26" s="314"/>
      <c r="DD26" s="314"/>
      <c r="DE26" s="314"/>
      <c r="DF26" s="314"/>
    </row>
    <row r="27" spans="1:110" s="313" customFormat="1" ht="12.75" x14ac:dyDescent="0.2">
      <c r="A27" s="759"/>
      <c r="B27" s="587" t="s">
        <v>29</v>
      </c>
      <c r="C27" s="588">
        <v>0</v>
      </c>
      <c r="D27" s="589"/>
      <c r="E27" s="590"/>
      <c r="F27" s="591"/>
      <c r="G27" s="592"/>
      <c r="H27" s="593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2"/>
      <c r="Y27" s="472"/>
      <c r="Z27" s="472"/>
      <c r="AA27" s="472"/>
      <c r="AB27" s="472"/>
      <c r="AC27" s="472"/>
      <c r="AD27" s="472"/>
      <c r="AE27" s="472"/>
      <c r="AF27" s="472"/>
      <c r="AG27" s="472"/>
      <c r="AH27" s="472"/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72"/>
      <c r="AT27" s="472"/>
      <c r="AU27" s="472"/>
      <c r="AV27" s="472"/>
      <c r="AW27" s="472"/>
      <c r="AX27" s="472"/>
      <c r="AY27" s="472"/>
      <c r="AZ27" s="472"/>
      <c r="BA27" s="472"/>
      <c r="BB27" s="472"/>
      <c r="BC27" s="472"/>
      <c r="BD27" s="472"/>
      <c r="BE27" s="472"/>
      <c r="BF27" s="472"/>
      <c r="BG27" s="472"/>
      <c r="BH27" s="472"/>
      <c r="BI27" s="472"/>
      <c r="BJ27" s="472"/>
      <c r="BK27" s="472"/>
      <c r="BL27" s="472"/>
      <c r="BM27" s="472"/>
      <c r="BN27" s="472"/>
      <c r="BO27" s="472"/>
      <c r="BP27" s="472"/>
      <c r="BQ27" s="472"/>
      <c r="BR27" s="472"/>
      <c r="BS27" s="472"/>
      <c r="BT27" s="472"/>
      <c r="BU27" s="472"/>
      <c r="BV27" s="472"/>
      <c r="BW27" s="472"/>
      <c r="BX27" s="472"/>
      <c r="BY27" s="472"/>
      <c r="BZ27" s="472"/>
      <c r="CA27" s="472"/>
      <c r="CB27" s="472"/>
      <c r="CC27" s="472"/>
      <c r="CD27" s="472"/>
      <c r="CE27" s="472"/>
      <c r="CF27" s="472"/>
      <c r="CG27" s="472"/>
      <c r="CH27" s="472"/>
      <c r="CI27" s="472"/>
      <c r="CJ27" s="472"/>
      <c r="CK27" s="472"/>
      <c r="CL27" s="472"/>
      <c r="CM27" s="472"/>
      <c r="CN27" s="472"/>
      <c r="CO27" s="472"/>
      <c r="CP27" s="472"/>
      <c r="CQ27" s="472"/>
      <c r="CR27" s="472"/>
      <c r="CS27" s="472"/>
      <c r="CT27" s="472"/>
      <c r="CU27" s="472"/>
      <c r="CV27" s="472"/>
      <c r="DA27" s="10"/>
      <c r="DB27" s="10"/>
      <c r="DC27" s="314"/>
      <c r="DD27" s="314"/>
      <c r="DE27" s="314"/>
      <c r="DF27" s="314"/>
    </row>
    <row r="28" spans="1:110" s="313" customFormat="1" ht="12.75" x14ac:dyDescent="0.2">
      <c r="A28" s="743" t="s">
        <v>30</v>
      </c>
      <c r="B28" s="744"/>
      <c r="C28" s="588">
        <v>0</v>
      </c>
      <c r="D28" s="589"/>
      <c r="E28" s="590"/>
      <c r="F28" s="591"/>
      <c r="G28" s="592"/>
      <c r="H28" s="593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2"/>
      <c r="Y28" s="472"/>
      <c r="Z28" s="472"/>
      <c r="AA28" s="472"/>
      <c r="AB28" s="472"/>
      <c r="AC28" s="472"/>
      <c r="AD28" s="472"/>
      <c r="AE28" s="472"/>
      <c r="AF28" s="472"/>
      <c r="AG28" s="472"/>
      <c r="AH28" s="472"/>
      <c r="AI28" s="472"/>
      <c r="AJ28" s="472"/>
      <c r="AK28" s="472"/>
      <c r="AL28" s="472"/>
      <c r="AM28" s="472"/>
      <c r="AN28" s="472"/>
      <c r="AO28" s="472"/>
      <c r="AP28" s="472"/>
      <c r="AQ28" s="472"/>
      <c r="AR28" s="472"/>
      <c r="AS28" s="472"/>
      <c r="AT28" s="472"/>
      <c r="AU28" s="472"/>
      <c r="AV28" s="472"/>
      <c r="AW28" s="472"/>
      <c r="AX28" s="472"/>
      <c r="AY28" s="472"/>
      <c r="AZ28" s="472"/>
      <c r="BA28" s="472"/>
      <c r="BB28" s="472"/>
      <c r="BC28" s="472"/>
      <c r="BD28" s="472"/>
      <c r="BE28" s="472"/>
      <c r="BF28" s="472"/>
      <c r="BG28" s="472"/>
      <c r="BH28" s="472"/>
      <c r="BI28" s="472"/>
      <c r="BJ28" s="472"/>
      <c r="BK28" s="472"/>
      <c r="BL28" s="472"/>
      <c r="BM28" s="472"/>
      <c r="BN28" s="472"/>
      <c r="BO28" s="472"/>
      <c r="BP28" s="472"/>
      <c r="BQ28" s="472"/>
      <c r="BR28" s="472"/>
      <c r="BS28" s="472"/>
      <c r="BT28" s="472"/>
      <c r="BU28" s="472"/>
      <c r="BV28" s="472"/>
      <c r="BW28" s="472"/>
      <c r="BX28" s="472"/>
      <c r="BY28" s="472"/>
      <c r="BZ28" s="472"/>
      <c r="CA28" s="472"/>
      <c r="CB28" s="472"/>
      <c r="CC28" s="472"/>
      <c r="CD28" s="472"/>
      <c r="CE28" s="472"/>
      <c r="CF28" s="472"/>
      <c r="CG28" s="472"/>
      <c r="CH28" s="472"/>
      <c r="CI28" s="472"/>
      <c r="CJ28" s="472"/>
      <c r="CK28" s="472"/>
      <c r="CL28" s="472"/>
      <c r="CM28" s="472"/>
      <c r="CN28" s="472"/>
      <c r="CO28" s="472"/>
      <c r="CP28" s="472"/>
      <c r="CQ28" s="472"/>
      <c r="CR28" s="472"/>
      <c r="CS28" s="472"/>
      <c r="CT28" s="472"/>
      <c r="CU28" s="472"/>
      <c r="CV28" s="472"/>
      <c r="DA28" s="10"/>
      <c r="DB28" s="10"/>
      <c r="DC28" s="314"/>
      <c r="DD28" s="314"/>
      <c r="DE28" s="314"/>
      <c r="DF28" s="314"/>
    </row>
    <row r="29" spans="1:110" s="313" customFormat="1" ht="14.25" x14ac:dyDescent="0.2">
      <c r="A29" s="594" t="s">
        <v>31</v>
      </c>
      <c r="B29" s="528"/>
      <c r="C29" s="528"/>
      <c r="D29" s="528"/>
      <c r="E29" s="528"/>
      <c r="F29" s="528"/>
      <c r="G29" s="528"/>
      <c r="H29" s="595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12"/>
      <c r="T29" s="512"/>
      <c r="U29" s="528"/>
      <c r="V29" s="485"/>
      <c r="W29" s="485"/>
      <c r="X29" s="472"/>
      <c r="Y29" s="472"/>
      <c r="Z29" s="472"/>
      <c r="AA29" s="472"/>
      <c r="AB29" s="472"/>
      <c r="AC29" s="472"/>
      <c r="AD29" s="472"/>
      <c r="AE29" s="472"/>
      <c r="AF29" s="472"/>
      <c r="AG29" s="472"/>
      <c r="AH29" s="472"/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472"/>
      <c r="BB29" s="472"/>
      <c r="BC29" s="472"/>
      <c r="BD29" s="472"/>
      <c r="BE29" s="472"/>
      <c r="BF29" s="472"/>
      <c r="BG29" s="472"/>
      <c r="BH29" s="472"/>
      <c r="BI29" s="472"/>
      <c r="BJ29" s="472"/>
      <c r="BK29" s="472"/>
      <c r="BL29" s="472"/>
      <c r="BM29" s="472"/>
      <c r="BN29" s="472"/>
      <c r="BO29" s="472"/>
      <c r="BP29" s="472"/>
      <c r="BQ29" s="472"/>
      <c r="BR29" s="472"/>
      <c r="BS29" s="472"/>
      <c r="BT29" s="472"/>
      <c r="BU29" s="472"/>
      <c r="BV29" s="472"/>
      <c r="BW29" s="472"/>
      <c r="BX29" s="472"/>
      <c r="BY29" s="472"/>
      <c r="BZ29" s="472"/>
      <c r="CA29" s="472"/>
      <c r="CB29" s="472"/>
      <c r="CC29" s="472"/>
      <c r="CD29" s="472"/>
      <c r="CE29" s="472"/>
      <c r="CF29" s="472"/>
      <c r="CG29" s="472"/>
      <c r="CH29" s="472"/>
      <c r="CI29" s="472"/>
      <c r="CJ29" s="472"/>
      <c r="CK29" s="472"/>
      <c r="CL29" s="472"/>
      <c r="CM29" s="472"/>
      <c r="CN29" s="472"/>
      <c r="CO29" s="472"/>
      <c r="CP29" s="472"/>
      <c r="CQ29" s="472"/>
      <c r="CR29" s="472"/>
      <c r="CS29" s="472"/>
      <c r="CT29" s="472"/>
      <c r="CU29" s="472"/>
      <c r="CV29" s="472"/>
      <c r="DA29" s="10"/>
      <c r="DB29" s="10"/>
      <c r="DC29" s="314"/>
      <c r="DD29" s="314"/>
      <c r="DE29" s="314"/>
      <c r="DF29" s="314"/>
    </row>
    <row r="30" spans="1:110" s="313" customFormat="1" ht="12.75" x14ac:dyDescent="0.2">
      <c r="A30" s="596"/>
      <c r="B30" s="597" t="s">
        <v>32</v>
      </c>
      <c r="C30" s="598"/>
      <c r="D30" s="598"/>
      <c r="E30" s="598"/>
      <c r="F30" s="598"/>
      <c r="G30" s="517"/>
      <c r="H30" s="517"/>
      <c r="I30" s="517"/>
      <c r="J30" s="517"/>
      <c r="K30" s="517"/>
      <c r="L30" s="517"/>
      <c r="M30" s="517"/>
      <c r="N30" s="517"/>
      <c r="O30" s="517"/>
      <c r="P30" s="517"/>
      <c r="Q30" s="517"/>
      <c r="R30" s="517"/>
      <c r="S30" s="512"/>
      <c r="T30" s="512"/>
      <c r="U30" s="517"/>
      <c r="V30" s="468"/>
      <c r="W30" s="468"/>
      <c r="X30" s="472"/>
      <c r="Y30" s="472"/>
      <c r="Z30" s="472"/>
      <c r="AA30" s="472"/>
      <c r="AB30" s="472"/>
      <c r="AC30" s="472"/>
      <c r="AD30" s="472"/>
      <c r="AE30" s="472"/>
      <c r="AF30" s="472"/>
      <c r="AG30" s="472"/>
      <c r="AH30" s="472"/>
      <c r="AI30" s="472"/>
      <c r="AJ30" s="472"/>
      <c r="AK30" s="472"/>
      <c r="AL30" s="472"/>
      <c r="AM30" s="472"/>
      <c r="AN30" s="472"/>
      <c r="AO30" s="472"/>
      <c r="AP30" s="472"/>
      <c r="AQ30" s="472"/>
      <c r="AR30" s="472"/>
      <c r="AS30" s="472"/>
      <c r="AT30" s="472"/>
      <c r="AU30" s="472"/>
      <c r="AV30" s="472"/>
      <c r="AW30" s="472"/>
      <c r="AX30" s="472"/>
      <c r="AY30" s="472"/>
      <c r="AZ30" s="472"/>
      <c r="BA30" s="472"/>
      <c r="BB30" s="472"/>
      <c r="BC30" s="472"/>
      <c r="BD30" s="472"/>
      <c r="BE30" s="472"/>
      <c r="BF30" s="472"/>
      <c r="BG30" s="472"/>
      <c r="BH30" s="472"/>
      <c r="BI30" s="472"/>
      <c r="BJ30" s="472"/>
      <c r="BK30" s="472"/>
      <c r="BL30" s="472"/>
      <c r="BM30" s="472"/>
      <c r="BN30" s="472"/>
      <c r="BO30" s="472"/>
      <c r="BP30" s="472"/>
      <c r="BQ30" s="472"/>
      <c r="BR30" s="472"/>
      <c r="BS30" s="472"/>
      <c r="BT30" s="472"/>
      <c r="BU30" s="472"/>
      <c r="BV30" s="472"/>
      <c r="BW30" s="472"/>
      <c r="BX30" s="472"/>
      <c r="BY30" s="472"/>
      <c r="BZ30" s="472"/>
      <c r="CA30" s="472"/>
      <c r="CB30" s="472"/>
      <c r="CC30" s="472"/>
      <c r="CD30" s="472"/>
      <c r="CE30" s="472"/>
      <c r="CF30" s="472"/>
      <c r="CG30" s="472"/>
      <c r="CH30" s="472"/>
      <c r="CI30" s="472"/>
      <c r="CJ30" s="472"/>
      <c r="CK30" s="472"/>
      <c r="CL30" s="472"/>
      <c r="CM30" s="472"/>
      <c r="CN30" s="472"/>
      <c r="CO30" s="472"/>
      <c r="CP30" s="472"/>
      <c r="CQ30" s="472"/>
      <c r="CR30" s="472"/>
      <c r="CS30" s="472"/>
      <c r="CT30" s="472"/>
      <c r="CU30" s="472"/>
      <c r="CV30" s="472"/>
      <c r="DA30" s="10"/>
      <c r="DB30" s="10"/>
      <c r="DC30" s="314"/>
      <c r="DD30" s="314"/>
      <c r="DE30" s="314"/>
      <c r="DF30" s="314"/>
    </row>
    <row r="31" spans="1:110" s="313" customFormat="1" ht="12.75" x14ac:dyDescent="0.2">
      <c r="A31" s="599" t="s">
        <v>33</v>
      </c>
      <c r="B31" s="600"/>
      <c r="C31" s="601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2"/>
      <c r="T31" s="512"/>
      <c r="U31" s="517"/>
      <c r="V31" s="468"/>
      <c r="W31" s="468"/>
      <c r="X31" s="472"/>
      <c r="Y31" s="472"/>
      <c r="Z31" s="472"/>
      <c r="AA31" s="472"/>
      <c r="AB31" s="472"/>
      <c r="AC31" s="472"/>
      <c r="AD31" s="472"/>
      <c r="AE31" s="472"/>
      <c r="AF31" s="472"/>
      <c r="AG31" s="472"/>
      <c r="AH31" s="472"/>
      <c r="AI31" s="472"/>
      <c r="AJ31" s="472"/>
      <c r="AK31" s="472"/>
      <c r="AL31" s="472"/>
      <c r="AM31" s="472"/>
      <c r="AN31" s="472"/>
      <c r="AO31" s="472"/>
      <c r="AP31" s="472"/>
      <c r="AQ31" s="472"/>
      <c r="AR31" s="472"/>
      <c r="AS31" s="472"/>
      <c r="AT31" s="472"/>
      <c r="AU31" s="472"/>
      <c r="AV31" s="472"/>
      <c r="AW31" s="472"/>
      <c r="AX31" s="472"/>
      <c r="AY31" s="472"/>
      <c r="AZ31" s="472"/>
      <c r="BA31" s="472"/>
      <c r="BB31" s="472"/>
      <c r="BC31" s="472"/>
      <c r="BD31" s="472"/>
      <c r="BE31" s="472"/>
      <c r="BF31" s="472"/>
      <c r="BG31" s="472"/>
      <c r="BH31" s="472"/>
      <c r="BI31" s="472"/>
      <c r="BJ31" s="472"/>
      <c r="BK31" s="472"/>
      <c r="BL31" s="472"/>
      <c r="BM31" s="472"/>
      <c r="BN31" s="472"/>
      <c r="BO31" s="472"/>
      <c r="BP31" s="472"/>
      <c r="BQ31" s="472"/>
      <c r="BR31" s="472"/>
      <c r="BS31" s="472"/>
      <c r="BT31" s="472"/>
      <c r="BU31" s="472"/>
      <c r="BV31" s="472"/>
      <c r="BW31" s="472"/>
      <c r="BX31" s="472"/>
      <c r="BY31" s="472"/>
      <c r="BZ31" s="472"/>
      <c r="CA31" s="472"/>
      <c r="CB31" s="472"/>
      <c r="CC31" s="472"/>
      <c r="CD31" s="472"/>
      <c r="CE31" s="472"/>
      <c r="CF31" s="472"/>
      <c r="CG31" s="472"/>
      <c r="CH31" s="472"/>
      <c r="CI31" s="472"/>
      <c r="CJ31" s="472"/>
      <c r="CK31" s="472"/>
      <c r="CL31" s="472"/>
      <c r="CM31" s="472"/>
      <c r="CN31" s="472"/>
      <c r="CO31" s="472"/>
      <c r="CP31" s="472"/>
      <c r="CQ31" s="472"/>
      <c r="CR31" s="472"/>
      <c r="CS31" s="472"/>
      <c r="CT31" s="472"/>
      <c r="CU31" s="472"/>
      <c r="CV31" s="472"/>
      <c r="DA31" s="10"/>
      <c r="DB31" s="10"/>
      <c r="DC31" s="314"/>
      <c r="DD31" s="314"/>
      <c r="DE31" s="314"/>
      <c r="DF31" s="314"/>
    </row>
    <row r="32" spans="1:110" s="313" customFormat="1" ht="14.25" x14ac:dyDescent="0.2">
      <c r="A32" s="594" t="s">
        <v>34</v>
      </c>
      <c r="B32" s="602"/>
      <c r="C32" s="602"/>
      <c r="D32" s="602"/>
      <c r="E32" s="602"/>
      <c r="F32" s="603"/>
      <c r="G32" s="604"/>
      <c r="H32" s="604"/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488"/>
      <c r="W32" s="488"/>
      <c r="X32" s="472"/>
      <c r="Y32" s="472"/>
      <c r="Z32" s="472"/>
      <c r="AA32" s="472"/>
      <c r="AB32" s="472"/>
      <c r="AC32" s="472"/>
      <c r="AD32" s="472"/>
      <c r="AE32" s="472"/>
      <c r="AF32" s="472"/>
      <c r="AG32" s="472"/>
      <c r="AH32" s="472"/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72"/>
      <c r="AT32" s="472"/>
      <c r="AU32" s="472"/>
      <c r="AV32" s="472"/>
      <c r="AW32" s="472"/>
      <c r="AX32" s="472"/>
      <c r="AY32" s="472"/>
      <c r="AZ32" s="472"/>
      <c r="BA32" s="472"/>
      <c r="BB32" s="472"/>
      <c r="BC32" s="472"/>
      <c r="BD32" s="472"/>
      <c r="BE32" s="472"/>
      <c r="BF32" s="472"/>
      <c r="BG32" s="472"/>
      <c r="BH32" s="472"/>
      <c r="BI32" s="472"/>
      <c r="BJ32" s="472"/>
      <c r="BK32" s="472"/>
      <c r="BL32" s="472"/>
      <c r="BM32" s="472"/>
      <c r="BN32" s="472"/>
      <c r="BO32" s="472"/>
      <c r="BP32" s="472"/>
      <c r="BQ32" s="472"/>
      <c r="BR32" s="472"/>
      <c r="BS32" s="472"/>
      <c r="BT32" s="472"/>
      <c r="BU32" s="472"/>
      <c r="BV32" s="472"/>
      <c r="BW32" s="472"/>
      <c r="BX32" s="472"/>
      <c r="BY32" s="472"/>
      <c r="BZ32" s="472"/>
      <c r="CA32" s="472"/>
      <c r="CB32" s="472"/>
      <c r="CC32" s="472"/>
      <c r="CD32" s="472"/>
      <c r="CE32" s="472"/>
      <c r="CF32" s="472"/>
      <c r="CG32" s="472"/>
      <c r="CH32" s="472"/>
      <c r="CI32" s="472"/>
      <c r="CJ32" s="472"/>
      <c r="CK32" s="472"/>
      <c r="CL32" s="472"/>
      <c r="CM32" s="472"/>
      <c r="CN32" s="472"/>
      <c r="CO32" s="472"/>
      <c r="CP32" s="472"/>
      <c r="CQ32" s="472"/>
      <c r="CR32" s="472"/>
      <c r="CS32" s="472"/>
      <c r="CT32" s="472"/>
      <c r="CU32" s="472"/>
      <c r="CV32" s="472"/>
      <c r="DA32" s="10"/>
      <c r="DB32" s="10"/>
      <c r="DC32" s="314"/>
      <c r="DD32" s="314"/>
      <c r="DE32" s="314"/>
      <c r="DF32" s="314"/>
    </row>
    <row r="33" spans="1:110" s="313" customFormat="1" ht="12.75" x14ac:dyDescent="0.2">
      <c r="A33" s="739" t="s">
        <v>35</v>
      </c>
      <c r="B33" s="740"/>
      <c r="C33" s="597" t="s">
        <v>33</v>
      </c>
      <c r="D33" s="515" t="s">
        <v>36</v>
      </c>
      <c r="E33" s="516" t="s">
        <v>37</v>
      </c>
      <c r="F33" s="605"/>
      <c r="G33" s="506"/>
      <c r="H33" s="517"/>
      <c r="I33" s="512"/>
      <c r="J33" s="512"/>
      <c r="K33" s="512"/>
      <c r="L33" s="512"/>
      <c r="M33" s="512"/>
      <c r="N33" s="512"/>
      <c r="O33" s="512"/>
      <c r="P33" s="512"/>
      <c r="Q33" s="512"/>
      <c r="R33" s="512"/>
      <c r="S33" s="512"/>
      <c r="T33" s="512"/>
      <c r="U33" s="512"/>
      <c r="V33" s="478"/>
      <c r="W33" s="478"/>
      <c r="X33" s="472"/>
      <c r="Y33" s="472"/>
      <c r="Z33" s="472"/>
      <c r="AA33" s="472"/>
      <c r="AB33" s="472"/>
      <c r="AC33" s="472"/>
      <c r="AD33" s="472"/>
      <c r="AE33" s="472"/>
      <c r="AF33" s="472"/>
      <c r="AG33" s="472"/>
      <c r="AH33" s="472"/>
      <c r="AI33" s="472"/>
      <c r="AJ33" s="472"/>
      <c r="AK33" s="472"/>
      <c r="AL33" s="472"/>
      <c r="AM33" s="472"/>
      <c r="AN33" s="472"/>
      <c r="AO33" s="472"/>
      <c r="AP33" s="472"/>
      <c r="AQ33" s="472"/>
      <c r="AR33" s="472"/>
      <c r="AS33" s="472"/>
      <c r="AT33" s="472"/>
      <c r="AU33" s="472"/>
      <c r="AV33" s="472"/>
      <c r="AW33" s="472"/>
      <c r="AX33" s="472"/>
      <c r="AY33" s="472"/>
      <c r="AZ33" s="472"/>
      <c r="BA33" s="472"/>
      <c r="BB33" s="472"/>
      <c r="BC33" s="472"/>
      <c r="BD33" s="472"/>
      <c r="BE33" s="472"/>
      <c r="BF33" s="472"/>
      <c r="BG33" s="472"/>
      <c r="BH33" s="472"/>
      <c r="BI33" s="472"/>
      <c r="BJ33" s="472"/>
      <c r="BK33" s="472"/>
      <c r="BL33" s="472"/>
      <c r="BM33" s="472"/>
      <c r="BN33" s="472"/>
      <c r="BO33" s="472"/>
      <c r="BP33" s="472"/>
      <c r="BQ33" s="472"/>
      <c r="BR33" s="472"/>
      <c r="BS33" s="472"/>
      <c r="BT33" s="472"/>
      <c r="BU33" s="472"/>
      <c r="BV33" s="472"/>
      <c r="BW33" s="472"/>
      <c r="BX33" s="472"/>
      <c r="BY33" s="472"/>
      <c r="BZ33" s="472"/>
      <c r="CA33" s="472"/>
      <c r="CB33" s="472"/>
      <c r="CC33" s="472"/>
      <c r="CD33" s="472"/>
      <c r="CE33" s="472"/>
      <c r="CF33" s="472"/>
      <c r="CG33" s="472"/>
      <c r="CH33" s="472"/>
      <c r="CI33" s="472"/>
      <c r="CJ33" s="472"/>
      <c r="CK33" s="472"/>
      <c r="CL33" s="472"/>
      <c r="CM33" s="472"/>
      <c r="CN33" s="472"/>
      <c r="CO33" s="472"/>
      <c r="CP33" s="472"/>
      <c r="CQ33" s="472"/>
      <c r="CR33" s="472"/>
      <c r="CS33" s="472"/>
      <c r="CT33" s="472"/>
      <c r="CU33" s="472"/>
      <c r="CV33" s="472"/>
      <c r="DA33" s="10"/>
      <c r="DB33" s="10"/>
      <c r="DC33" s="314"/>
      <c r="DD33" s="314"/>
      <c r="DE33" s="314"/>
      <c r="DF33" s="314"/>
    </row>
    <row r="34" spans="1:110" s="313" customFormat="1" ht="12.75" x14ac:dyDescent="0.2">
      <c r="A34" s="727" t="s">
        <v>38</v>
      </c>
      <c r="B34" s="728"/>
      <c r="C34" s="588">
        <v>0</v>
      </c>
      <c r="D34" s="522"/>
      <c r="E34" s="523"/>
      <c r="F34" s="605"/>
      <c r="G34" s="506"/>
      <c r="H34" s="517"/>
      <c r="I34" s="512"/>
      <c r="J34" s="512"/>
      <c r="K34" s="512"/>
      <c r="L34" s="512"/>
      <c r="M34" s="512"/>
      <c r="N34" s="512"/>
      <c r="O34" s="512"/>
      <c r="P34" s="512"/>
      <c r="Q34" s="512"/>
      <c r="R34" s="512"/>
      <c r="S34" s="512"/>
      <c r="T34" s="512"/>
      <c r="U34" s="512"/>
      <c r="V34" s="478"/>
      <c r="W34" s="478"/>
      <c r="X34" s="472"/>
      <c r="Y34" s="472"/>
      <c r="Z34" s="472"/>
      <c r="AA34" s="472"/>
      <c r="AB34" s="472"/>
      <c r="AC34" s="472"/>
      <c r="AD34" s="472"/>
      <c r="AE34" s="472"/>
      <c r="AF34" s="472"/>
      <c r="AG34" s="472"/>
      <c r="AH34" s="472"/>
      <c r="AI34" s="472"/>
      <c r="AJ34" s="472"/>
      <c r="AK34" s="472"/>
      <c r="AL34" s="472"/>
      <c r="AM34" s="472"/>
      <c r="AN34" s="472"/>
      <c r="AO34" s="472"/>
      <c r="AP34" s="472"/>
      <c r="AQ34" s="472"/>
      <c r="AR34" s="472"/>
      <c r="AS34" s="472"/>
      <c r="AT34" s="472"/>
      <c r="AU34" s="472"/>
      <c r="AV34" s="472"/>
      <c r="AW34" s="472"/>
      <c r="AX34" s="472"/>
      <c r="AY34" s="472"/>
      <c r="AZ34" s="472"/>
      <c r="BA34" s="472"/>
      <c r="BB34" s="472"/>
      <c r="BC34" s="472"/>
      <c r="BD34" s="472"/>
      <c r="BE34" s="472"/>
      <c r="BF34" s="472"/>
      <c r="BG34" s="472"/>
      <c r="BH34" s="472"/>
      <c r="BI34" s="472"/>
      <c r="BJ34" s="472"/>
      <c r="BK34" s="472"/>
      <c r="BL34" s="472"/>
      <c r="BM34" s="472"/>
      <c r="BN34" s="472"/>
      <c r="BO34" s="472"/>
      <c r="BP34" s="472"/>
      <c r="BQ34" s="472"/>
      <c r="BR34" s="472"/>
      <c r="BS34" s="472"/>
      <c r="BT34" s="472"/>
      <c r="BU34" s="472"/>
      <c r="BV34" s="472"/>
      <c r="BW34" s="472"/>
      <c r="BX34" s="472"/>
      <c r="BY34" s="472"/>
      <c r="BZ34" s="472"/>
      <c r="CA34" s="472"/>
      <c r="CB34" s="472"/>
      <c r="CC34" s="472"/>
      <c r="CD34" s="472"/>
      <c r="CE34" s="472"/>
      <c r="CF34" s="472"/>
      <c r="CG34" s="472"/>
      <c r="CH34" s="472"/>
      <c r="CI34" s="472"/>
      <c r="CJ34" s="472"/>
      <c r="CK34" s="472"/>
      <c r="CL34" s="472"/>
      <c r="CM34" s="472"/>
      <c r="CN34" s="472"/>
      <c r="CO34" s="472"/>
      <c r="CP34" s="472"/>
      <c r="CQ34" s="472"/>
      <c r="CR34" s="472"/>
      <c r="CS34" s="472"/>
      <c r="CT34" s="472"/>
      <c r="CU34" s="472"/>
      <c r="CV34" s="472"/>
      <c r="DA34" s="10"/>
      <c r="DB34" s="10"/>
      <c r="DC34" s="314"/>
      <c r="DD34" s="314"/>
      <c r="DE34" s="314"/>
      <c r="DF34" s="314"/>
    </row>
    <row r="35" spans="1:110" s="313" customFormat="1" ht="14.25" x14ac:dyDescent="0.2">
      <c r="A35" s="594" t="s">
        <v>39</v>
      </c>
      <c r="B35" s="602"/>
      <c r="C35" s="602"/>
      <c r="D35" s="602"/>
      <c r="E35" s="602"/>
      <c r="F35" s="603"/>
      <c r="G35" s="604"/>
      <c r="H35" s="604"/>
      <c r="I35" s="603"/>
      <c r="J35" s="603"/>
      <c r="K35" s="603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488"/>
      <c r="W35" s="488"/>
      <c r="X35" s="472"/>
      <c r="Y35" s="472"/>
      <c r="Z35" s="472"/>
      <c r="AA35" s="472"/>
      <c r="AB35" s="472"/>
      <c r="AC35" s="472"/>
      <c r="AD35" s="472"/>
      <c r="AE35" s="472"/>
      <c r="AF35" s="472"/>
      <c r="AG35" s="472"/>
      <c r="AH35" s="472"/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72"/>
      <c r="AT35" s="472"/>
      <c r="AU35" s="472"/>
      <c r="AV35" s="472"/>
      <c r="AW35" s="472"/>
      <c r="AX35" s="472"/>
      <c r="AY35" s="472"/>
      <c r="AZ35" s="472"/>
      <c r="BA35" s="472"/>
      <c r="BB35" s="472"/>
      <c r="BC35" s="472"/>
      <c r="BD35" s="472"/>
      <c r="BE35" s="472"/>
      <c r="BF35" s="472"/>
      <c r="BG35" s="472"/>
      <c r="BH35" s="472"/>
      <c r="BI35" s="472"/>
      <c r="BJ35" s="472"/>
      <c r="BK35" s="472"/>
      <c r="BL35" s="472"/>
      <c r="BM35" s="472"/>
      <c r="BN35" s="472"/>
      <c r="BO35" s="472"/>
      <c r="BP35" s="472"/>
      <c r="BQ35" s="472"/>
      <c r="BR35" s="472"/>
      <c r="BS35" s="472"/>
      <c r="BT35" s="472"/>
      <c r="BU35" s="472"/>
      <c r="BV35" s="472"/>
      <c r="BW35" s="472"/>
      <c r="BX35" s="472"/>
      <c r="BY35" s="472"/>
      <c r="BZ35" s="472"/>
      <c r="CA35" s="472"/>
      <c r="CB35" s="472"/>
      <c r="CC35" s="472"/>
      <c r="CD35" s="472"/>
      <c r="CE35" s="472"/>
      <c r="CF35" s="472"/>
      <c r="CG35" s="472"/>
      <c r="CH35" s="472"/>
      <c r="CI35" s="472"/>
      <c r="CJ35" s="472"/>
      <c r="CK35" s="472"/>
      <c r="CL35" s="472"/>
      <c r="CM35" s="472"/>
      <c r="CN35" s="472"/>
      <c r="CO35" s="472"/>
      <c r="CP35" s="472"/>
      <c r="CQ35" s="472"/>
      <c r="CR35" s="472"/>
      <c r="CS35" s="472"/>
      <c r="CT35" s="472"/>
      <c r="CU35" s="472"/>
      <c r="CV35" s="472"/>
      <c r="DA35" s="10"/>
      <c r="DB35" s="10"/>
      <c r="DC35" s="314"/>
      <c r="DD35" s="314"/>
      <c r="DE35" s="314"/>
      <c r="DF35" s="314"/>
    </row>
    <row r="36" spans="1:110" s="313" customFormat="1" ht="12.75" x14ac:dyDescent="0.2">
      <c r="A36" s="739"/>
      <c r="B36" s="740"/>
      <c r="C36" s="597" t="s">
        <v>33</v>
      </c>
      <c r="D36" s="515" t="s">
        <v>36</v>
      </c>
      <c r="E36" s="516" t="s">
        <v>37</v>
      </c>
      <c r="F36" s="605"/>
      <c r="G36" s="506"/>
      <c r="H36" s="517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478"/>
      <c r="W36" s="478"/>
      <c r="X36" s="472"/>
      <c r="Y36" s="472"/>
      <c r="Z36" s="472"/>
      <c r="AA36" s="472"/>
      <c r="AB36" s="472"/>
      <c r="AC36" s="472"/>
      <c r="AD36" s="472"/>
      <c r="AE36" s="472"/>
      <c r="AF36" s="472"/>
      <c r="AG36" s="472"/>
      <c r="AH36" s="472"/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72"/>
      <c r="AT36" s="472"/>
      <c r="AU36" s="472"/>
      <c r="AV36" s="472"/>
      <c r="AW36" s="472"/>
      <c r="AX36" s="472"/>
      <c r="AY36" s="472"/>
      <c r="AZ36" s="472"/>
      <c r="BA36" s="472"/>
      <c r="BB36" s="472"/>
      <c r="BC36" s="472"/>
      <c r="BD36" s="472"/>
      <c r="BE36" s="472"/>
      <c r="BF36" s="472"/>
      <c r="BG36" s="472"/>
      <c r="BH36" s="472"/>
      <c r="BI36" s="472"/>
      <c r="BJ36" s="472"/>
      <c r="BK36" s="472"/>
      <c r="BL36" s="472"/>
      <c r="BM36" s="472"/>
      <c r="BN36" s="472"/>
      <c r="BO36" s="472"/>
      <c r="BP36" s="472"/>
      <c r="BQ36" s="472"/>
      <c r="BR36" s="472"/>
      <c r="BS36" s="472"/>
      <c r="BT36" s="472"/>
      <c r="BU36" s="472"/>
      <c r="BV36" s="472"/>
      <c r="BW36" s="472"/>
      <c r="BX36" s="472"/>
      <c r="BY36" s="472"/>
      <c r="BZ36" s="472"/>
      <c r="CA36" s="472"/>
      <c r="CB36" s="472"/>
      <c r="CC36" s="472"/>
      <c r="CD36" s="472"/>
      <c r="CE36" s="472"/>
      <c r="CF36" s="472"/>
      <c r="CG36" s="472"/>
      <c r="CH36" s="472"/>
      <c r="CI36" s="472"/>
      <c r="CJ36" s="472"/>
      <c r="CK36" s="472"/>
      <c r="CL36" s="472"/>
      <c r="CM36" s="472"/>
      <c r="CN36" s="472"/>
      <c r="CO36" s="472"/>
      <c r="CP36" s="472"/>
      <c r="CQ36" s="472"/>
      <c r="CR36" s="472"/>
      <c r="CS36" s="472"/>
      <c r="CT36" s="472"/>
      <c r="CU36" s="472"/>
      <c r="CV36" s="472"/>
      <c r="DA36" s="10"/>
      <c r="DB36" s="10"/>
      <c r="DC36" s="314"/>
      <c r="DD36" s="314"/>
      <c r="DE36" s="314"/>
      <c r="DF36" s="314"/>
    </row>
    <row r="37" spans="1:110" s="313" customFormat="1" ht="12.75" x14ac:dyDescent="0.2">
      <c r="A37" s="741" t="s">
        <v>32</v>
      </c>
      <c r="B37" s="742"/>
      <c r="C37" s="581">
        <v>0</v>
      </c>
      <c r="D37" s="518"/>
      <c r="E37" s="519"/>
      <c r="F37" s="605"/>
      <c r="G37" s="506"/>
      <c r="H37" s="517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478"/>
      <c r="W37" s="478"/>
      <c r="X37" s="472"/>
      <c r="Y37" s="472"/>
      <c r="Z37" s="472"/>
      <c r="AA37" s="472"/>
      <c r="AB37" s="472"/>
      <c r="AC37" s="472"/>
      <c r="AD37" s="472"/>
      <c r="AE37" s="472"/>
      <c r="AF37" s="472"/>
      <c r="AG37" s="472"/>
      <c r="AH37" s="472"/>
      <c r="AI37" s="472"/>
      <c r="AJ37" s="472"/>
      <c r="AK37" s="472"/>
      <c r="AL37" s="472"/>
      <c r="AM37" s="472"/>
      <c r="AN37" s="472"/>
      <c r="AO37" s="472"/>
      <c r="AP37" s="472"/>
      <c r="AQ37" s="472"/>
      <c r="AR37" s="472"/>
      <c r="AS37" s="472"/>
      <c r="AT37" s="472"/>
      <c r="AU37" s="472"/>
      <c r="AV37" s="472"/>
      <c r="AW37" s="472"/>
      <c r="AX37" s="472"/>
      <c r="AY37" s="472"/>
      <c r="AZ37" s="472"/>
      <c r="BA37" s="472"/>
      <c r="BB37" s="472"/>
      <c r="BC37" s="472"/>
      <c r="BD37" s="472"/>
      <c r="BE37" s="472"/>
      <c r="BF37" s="472"/>
      <c r="BG37" s="472"/>
      <c r="BH37" s="472"/>
      <c r="BI37" s="472"/>
      <c r="BJ37" s="472"/>
      <c r="BK37" s="472"/>
      <c r="BL37" s="472"/>
      <c r="BM37" s="472"/>
      <c r="BN37" s="472"/>
      <c r="BO37" s="472"/>
      <c r="BP37" s="472"/>
      <c r="BQ37" s="472"/>
      <c r="BR37" s="472"/>
      <c r="BS37" s="472"/>
      <c r="BT37" s="472"/>
      <c r="BU37" s="472"/>
      <c r="BV37" s="472"/>
      <c r="BW37" s="472"/>
      <c r="BX37" s="472"/>
      <c r="BY37" s="472"/>
      <c r="BZ37" s="472"/>
      <c r="CA37" s="472"/>
      <c r="CB37" s="472"/>
      <c r="CC37" s="472"/>
      <c r="CD37" s="472"/>
      <c r="CE37" s="472"/>
      <c r="CF37" s="472"/>
      <c r="CG37" s="472"/>
      <c r="CH37" s="472"/>
      <c r="CI37" s="472"/>
      <c r="CJ37" s="472"/>
      <c r="CK37" s="472"/>
      <c r="CL37" s="472"/>
      <c r="CM37" s="472"/>
      <c r="CN37" s="472"/>
      <c r="CO37" s="472"/>
      <c r="CP37" s="472"/>
      <c r="CQ37" s="472"/>
      <c r="CR37" s="472"/>
      <c r="CS37" s="472"/>
      <c r="CT37" s="472"/>
      <c r="CU37" s="472"/>
      <c r="CV37" s="472"/>
      <c r="DA37" s="10"/>
      <c r="DB37" s="10"/>
      <c r="DC37" s="314"/>
      <c r="DD37" s="314"/>
      <c r="DE37" s="314"/>
      <c r="DF37" s="314"/>
    </row>
    <row r="38" spans="1:110" s="313" customFormat="1" ht="12.75" x14ac:dyDescent="0.2">
      <c r="A38" s="737" t="s">
        <v>40</v>
      </c>
      <c r="B38" s="738"/>
      <c r="C38" s="588">
        <v>0</v>
      </c>
      <c r="D38" s="606"/>
      <c r="E38" s="607"/>
      <c r="F38" s="608"/>
      <c r="G38" s="609"/>
      <c r="H38" s="605"/>
      <c r="I38" s="609"/>
      <c r="J38" s="609"/>
      <c r="K38" s="609"/>
      <c r="L38" s="609"/>
      <c r="M38" s="609"/>
      <c r="N38" s="609"/>
      <c r="O38" s="609"/>
      <c r="P38" s="609"/>
      <c r="Q38" s="609"/>
      <c r="R38" s="609"/>
      <c r="S38" s="609"/>
      <c r="T38" s="609"/>
      <c r="U38" s="609"/>
      <c r="V38" s="492"/>
      <c r="W38" s="492"/>
      <c r="X38" s="472"/>
      <c r="Y38" s="472"/>
      <c r="Z38" s="472"/>
      <c r="AA38" s="472"/>
      <c r="AB38" s="472"/>
      <c r="AC38" s="472"/>
      <c r="AD38" s="472"/>
      <c r="AE38" s="472"/>
      <c r="AF38" s="472"/>
      <c r="AG38" s="472"/>
      <c r="AH38" s="472"/>
      <c r="AI38" s="472"/>
      <c r="AJ38" s="472"/>
      <c r="AK38" s="472"/>
      <c r="AL38" s="472"/>
      <c r="AM38" s="472"/>
      <c r="AN38" s="472"/>
      <c r="AO38" s="472"/>
      <c r="AP38" s="472"/>
      <c r="AQ38" s="472"/>
      <c r="AR38" s="472"/>
      <c r="AS38" s="472"/>
      <c r="AT38" s="472"/>
      <c r="AU38" s="472"/>
      <c r="AV38" s="472"/>
      <c r="AW38" s="472"/>
      <c r="AX38" s="472"/>
      <c r="AY38" s="472"/>
      <c r="AZ38" s="472"/>
      <c r="BA38" s="472"/>
      <c r="BB38" s="472"/>
      <c r="BC38" s="472"/>
      <c r="BD38" s="472"/>
      <c r="BE38" s="472"/>
      <c r="BF38" s="472"/>
      <c r="BG38" s="472"/>
      <c r="BH38" s="472"/>
      <c r="BI38" s="472"/>
      <c r="BJ38" s="472"/>
      <c r="BK38" s="472"/>
      <c r="BL38" s="472"/>
      <c r="BM38" s="472"/>
      <c r="BN38" s="472"/>
      <c r="BO38" s="472"/>
      <c r="BP38" s="472"/>
      <c r="BQ38" s="472"/>
      <c r="BR38" s="472"/>
      <c r="BS38" s="472"/>
      <c r="BT38" s="472"/>
      <c r="BU38" s="472"/>
      <c r="BV38" s="472"/>
      <c r="BW38" s="472"/>
      <c r="BX38" s="472"/>
      <c r="BY38" s="472"/>
      <c r="BZ38" s="472"/>
      <c r="CA38" s="472"/>
      <c r="CB38" s="472"/>
      <c r="CC38" s="472"/>
      <c r="CD38" s="472"/>
      <c r="CE38" s="472"/>
      <c r="CF38" s="472"/>
      <c r="CG38" s="472"/>
      <c r="CH38" s="472"/>
      <c r="CI38" s="472"/>
      <c r="CJ38" s="472"/>
      <c r="CK38" s="472"/>
      <c r="CL38" s="472"/>
      <c r="CM38" s="472"/>
      <c r="CN38" s="472"/>
      <c r="CO38" s="472"/>
      <c r="CP38" s="472"/>
      <c r="CQ38" s="472"/>
      <c r="CR38" s="472"/>
      <c r="CS38" s="472"/>
      <c r="CT38" s="472"/>
      <c r="CU38" s="472"/>
      <c r="CV38" s="472"/>
      <c r="DA38" s="10"/>
      <c r="DB38" s="10"/>
      <c r="DC38" s="314"/>
      <c r="DD38" s="314"/>
      <c r="DE38" s="314"/>
      <c r="DF38" s="314"/>
    </row>
    <row r="39" spans="1:110" s="313" customFormat="1" ht="14.25" x14ac:dyDescent="0.2">
      <c r="A39" s="594" t="s">
        <v>41</v>
      </c>
      <c r="B39" s="594"/>
      <c r="C39" s="594"/>
      <c r="D39" s="594"/>
      <c r="E39" s="594"/>
      <c r="F39" s="594"/>
      <c r="G39" s="594"/>
      <c r="H39" s="514"/>
      <c r="I39" s="610"/>
      <c r="J39" s="610"/>
      <c r="K39" s="611"/>
      <c r="L39" s="611"/>
      <c r="M39" s="611"/>
      <c r="N39" s="611"/>
      <c r="O39" s="611"/>
      <c r="P39" s="610"/>
      <c r="Q39" s="610"/>
      <c r="R39" s="610"/>
      <c r="S39" s="610"/>
      <c r="T39" s="610"/>
      <c r="U39" s="610"/>
      <c r="V39" s="493"/>
      <c r="W39" s="493"/>
      <c r="X39" s="472"/>
      <c r="Y39" s="472"/>
      <c r="Z39" s="472"/>
      <c r="AA39" s="472"/>
      <c r="AB39" s="472"/>
      <c r="AC39" s="472"/>
      <c r="AD39" s="472"/>
      <c r="AE39" s="472"/>
      <c r="AF39" s="472"/>
      <c r="AG39" s="472"/>
      <c r="AH39" s="472"/>
      <c r="AI39" s="472"/>
      <c r="AJ39" s="472"/>
      <c r="AK39" s="472"/>
      <c r="AL39" s="472"/>
      <c r="AM39" s="472"/>
      <c r="AN39" s="472"/>
      <c r="AO39" s="472"/>
      <c r="AP39" s="472"/>
      <c r="AQ39" s="472"/>
      <c r="AR39" s="472"/>
      <c r="AS39" s="472"/>
      <c r="AT39" s="472"/>
      <c r="AU39" s="472"/>
      <c r="AV39" s="472"/>
      <c r="AW39" s="472"/>
      <c r="AX39" s="472"/>
      <c r="AY39" s="472"/>
      <c r="AZ39" s="472"/>
      <c r="BA39" s="472"/>
      <c r="BB39" s="472"/>
      <c r="BC39" s="472"/>
      <c r="BD39" s="472"/>
      <c r="BE39" s="472"/>
      <c r="BF39" s="472"/>
      <c r="BG39" s="472"/>
      <c r="BH39" s="472"/>
      <c r="BI39" s="472"/>
      <c r="BJ39" s="472"/>
      <c r="BK39" s="472"/>
      <c r="BL39" s="472"/>
      <c r="BM39" s="472"/>
      <c r="BN39" s="472"/>
      <c r="BO39" s="472"/>
      <c r="BP39" s="472"/>
      <c r="BQ39" s="472"/>
      <c r="BR39" s="472"/>
      <c r="BS39" s="472"/>
      <c r="BT39" s="472"/>
      <c r="BU39" s="472"/>
      <c r="BV39" s="472"/>
      <c r="BW39" s="472"/>
      <c r="BX39" s="472"/>
      <c r="BY39" s="472"/>
      <c r="BZ39" s="472"/>
      <c r="CA39" s="472"/>
      <c r="CB39" s="472"/>
      <c r="CC39" s="472"/>
      <c r="CD39" s="472"/>
      <c r="CE39" s="472"/>
      <c r="CF39" s="472"/>
      <c r="CG39" s="472"/>
      <c r="CH39" s="472"/>
      <c r="CI39" s="472"/>
      <c r="CJ39" s="472"/>
      <c r="CK39" s="472"/>
      <c r="CL39" s="472"/>
      <c r="CM39" s="472"/>
      <c r="CN39" s="472"/>
      <c r="CO39" s="472"/>
      <c r="CP39" s="472"/>
      <c r="CQ39" s="472"/>
      <c r="CR39" s="472"/>
      <c r="CS39" s="472"/>
      <c r="CT39" s="472"/>
      <c r="CU39" s="472"/>
      <c r="CV39" s="472"/>
      <c r="DA39" s="10"/>
      <c r="DB39" s="10"/>
      <c r="DC39" s="314"/>
      <c r="DD39" s="314"/>
      <c r="DE39" s="314"/>
      <c r="DF39" s="314"/>
    </row>
    <row r="40" spans="1:110" s="313" customFormat="1" ht="12.75" x14ac:dyDescent="0.2">
      <c r="A40" s="729" t="s">
        <v>42</v>
      </c>
      <c r="B40" s="730"/>
      <c r="C40" s="729" t="s">
        <v>33</v>
      </c>
      <c r="D40" s="735"/>
      <c r="E40" s="730"/>
      <c r="F40" s="753" t="s">
        <v>32</v>
      </c>
      <c r="G40" s="755"/>
      <c r="H40" s="755"/>
      <c r="I40" s="755"/>
      <c r="J40" s="755"/>
      <c r="K40" s="755"/>
      <c r="L40" s="755"/>
      <c r="M40" s="755"/>
      <c r="N40" s="755"/>
      <c r="O40" s="755"/>
      <c r="P40" s="755"/>
      <c r="Q40" s="755"/>
      <c r="R40" s="755"/>
      <c r="S40" s="755"/>
      <c r="T40" s="612"/>
      <c r="U40" s="613"/>
      <c r="V40" s="494"/>
      <c r="W40" s="494"/>
      <c r="X40" s="472"/>
      <c r="Y40" s="472"/>
      <c r="Z40" s="472"/>
      <c r="AA40" s="472"/>
      <c r="AB40" s="472"/>
      <c r="AC40" s="472"/>
      <c r="AD40" s="472"/>
      <c r="AE40" s="472"/>
      <c r="AF40" s="472"/>
      <c r="AG40" s="472"/>
      <c r="AH40" s="472"/>
      <c r="AI40" s="472"/>
      <c r="AJ40" s="472"/>
      <c r="AK40" s="472"/>
      <c r="AL40" s="472"/>
      <c r="AM40" s="472"/>
      <c r="AN40" s="472"/>
      <c r="AO40" s="472"/>
      <c r="AP40" s="472"/>
      <c r="AQ40" s="472"/>
      <c r="AR40" s="472"/>
      <c r="AS40" s="472"/>
      <c r="AT40" s="472"/>
      <c r="AU40" s="472"/>
      <c r="AV40" s="472"/>
      <c r="AW40" s="472"/>
      <c r="AX40" s="472"/>
      <c r="AY40" s="472"/>
      <c r="AZ40" s="472"/>
      <c r="BA40" s="472"/>
      <c r="BB40" s="472"/>
      <c r="BC40" s="472"/>
      <c r="BD40" s="472"/>
      <c r="BE40" s="472"/>
      <c r="BF40" s="472"/>
      <c r="BG40" s="472"/>
      <c r="BH40" s="472"/>
      <c r="BI40" s="472"/>
      <c r="BJ40" s="472"/>
      <c r="BK40" s="472"/>
      <c r="BL40" s="472"/>
      <c r="BM40" s="472"/>
      <c r="BN40" s="472"/>
      <c r="BO40" s="472"/>
      <c r="BP40" s="472"/>
      <c r="BQ40" s="472"/>
      <c r="BR40" s="472"/>
      <c r="BS40" s="472"/>
      <c r="BT40" s="472"/>
      <c r="BU40" s="472"/>
      <c r="BV40" s="472"/>
      <c r="BW40" s="472"/>
      <c r="BX40" s="472"/>
      <c r="BY40" s="472"/>
      <c r="BZ40" s="472"/>
      <c r="CA40" s="472"/>
      <c r="CB40" s="472"/>
      <c r="CC40" s="472"/>
      <c r="CD40" s="472"/>
      <c r="CE40" s="472"/>
      <c r="CF40" s="472"/>
      <c r="CG40" s="472"/>
      <c r="CH40" s="472"/>
      <c r="CI40" s="472"/>
      <c r="CJ40" s="472"/>
      <c r="CK40" s="472"/>
      <c r="CL40" s="472"/>
      <c r="CM40" s="472"/>
      <c r="CN40" s="472"/>
      <c r="CO40" s="472"/>
      <c r="CP40" s="472"/>
      <c r="CQ40" s="472"/>
      <c r="CR40" s="472"/>
      <c r="CS40" s="472"/>
      <c r="CT40" s="472"/>
      <c r="CU40" s="472"/>
      <c r="CV40" s="472"/>
      <c r="DA40" s="10"/>
      <c r="DB40" s="10"/>
      <c r="DC40" s="314"/>
      <c r="DD40" s="314"/>
      <c r="DE40" s="314"/>
      <c r="DF40" s="314"/>
    </row>
    <row r="41" spans="1:110" s="313" customFormat="1" ht="12.75" x14ac:dyDescent="0.2">
      <c r="A41" s="731"/>
      <c r="B41" s="732"/>
      <c r="C41" s="731"/>
      <c r="D41" s="736"/>
      <c r="E41" s="732"/>
      <c r="F41" s="365" t="s">
        <v>43</v>
      </c>
      <c r="G41" s="365"/>
      <c r="H41" s="365" t="s">
        <v>44</v>
      </c>
      <c r="I41" s="365"/>
      <c r="J41" s="383" t="s">
        <v>9</v>
      </c>
      <c r="K41" s="384"/>
      <c r="L41" s="366" t="s">
        <v>10</v>
      </c>
      <c r="M41" s="365"/>
      <c r="N41" s="385" t="s">
        <v>45</v>
      </c>
      <c r="O41" s="384"/>
      <c r="P41" s="365" t="s">
        <v>46</v>
      </c>
      <c r="Q41" s="365"/>
      <c r="R41" s="366" t="s">
        <v>47</v>
      </c>
      <c r="S41" s="365"/>
      <c r="T41" s="614"/>
      <c r="U41" s="614"/>
      <c r="V41" s="494"/>
      <c r="W41" s="494"/>
      <c r="X41" s="472"/>
      <c r="Y41" s="472"/>
      <c r="Z41" s="472"/>
      <c r="AA41" s="472"/>
      <c r="AB41" s="472"/>
      <c r="AC41" s="472"/>
      <c r="AD41" s="472"/>
      <c r="AE41" s="472"/>
      <c r="AF41" s="472"/>
      <c r="AG41" s="472"/>
      <c r="AH41" s="472"/>
      <c r="AI41" s="472"/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  <c r="AW41" s="472"/>
      <c r="AX41" s="472"/>
      <c r="AY41" s="472"/>
      <c r="AZ41" s="472"/>
      <c r="BA41" s="472"/>
      <c r="BB41" s="472"/>
      <c r="BC41" s="472"/>
      <c r="BD41" s="472"/>
      <c r="BE41" s="472"/>
      <c r="BF41" s="472"/>
      <c r="BG41" s="472"/>
      <c r="BH41" s="472"/>
      <c r="BI41" s="472"/>
      <c r="BJ41" s="472"/>
      <c r="BK41" s="472"/>
      <c r="BL41" s="472"/>
      <c r="BM41" s="472"/>
      <c r="BN41" s="472"/>
      <c r="BO41" s="472"/>
      <c r="BP41" s="472"/>
      <c r="BQ41" s="472"/>
      <c r="BR41" s="472"/>
      <c r="BS41" s="472"/>
      <c r="BT41" s="472"/>
      <c r="BU41" s="472"/>
      <c r="BV41" s="472"/>
      <c r="BW41" s="472"/>
      <c r="BX41" s="472"/>
      <c r="BY41" s="472"/>
      <c r="BZ41" s="472"/>
      <c r="CA41" s="472"/>
      <c r="CB41" s="472"/>
      <c r="CC41" s="472"/>
      <c r="CD41" s="472"/>
      <c r="CE41" s="472"/>
      <c r="CF41" s="472"/>
      <c r="CG41" s="472"/>
      <c r="CH41" s="472"/>
      <c r="CI41" s="472"/>
      <c r="CJ41" s="472"/>
      <c r="CK41" s="472"/>
      <c r="CL41" s="472"/>
      <c r="CM41" s="472"/>
      <c r="CN41" s="472"/>
      <c r="CO41" s="472"/>
      <c r="CP41" s="472"/>
      <c r="CQ41" s="472"/>
      <c r="CR41" s="472"/>
      <c r="CS41" s="472"/>
      <c r="CT41" s="472"/>
      <c r="CU41" s="472"/>
      <c r="CV41" s="472"/>
      <c r="DA41" s="10"/>
      <c r="DB41" s="10"/>
      <c r="DC41" s="314"/>
      <c r="DD41" s="314"/>
      <c r="DE41" s="314"/>
      <c r="DF41" s="314"/>
    </row>
    <row r="42" spans="1:110" s="313" customFormat="1" ht="21" x14ac:dyDescent="0.2">
      <c r="A42" s="733"/>
      <c r="B42" s="734"/>
      <c r="C42" s="597" t="s">
        <v>48</v>
      </c>
      <c r="D42" s="515" t="s">
        <v>29</v>
      </c>
      <c r="E42" s="516" t="s">
        <v>49</v>
      </c>
      <c r="F42" s="615" t="s">
        <v>29</v>
      </c>
      <c r="G42" s="616" t="s">
        <v>49</v>
      </c>
      <c r="H42" s="615" t="s">
        <v>29</v>
      </c>
      <c r="I42" s="616" t="s">
        <v>49</v>
      </c>
      <c r="J42" s="615" t="s">
        <v>29</v>
      </c>
      <c r="K42" s="616" t="s">
        <v>49</v>
      </c>
      <c r="L42" s="615" t="s">
        <v>29</v>
      </c>
      <c r="M42" s="616" t="s">
        <v>49</v>
      </c>
      <c r="N42" s="615" t="s">
        <v>29</v>
      </c>
      <c r="O42" s="616" t="s">
        <v>49</v>
      </c>
      <c r="P42" s="615" t="s">
        <v>29</v>
      </c>
      <c r="Q42" s="616" t="s">
        <v>49</v>
      </c>
      <c r="R42" s="615" t="s">
        <v>29</v>
      </c>
      <c r="S42" s="616" t="s">
        <v>49</v>
      </c>
      <c r="T42" s="614"/>
      <c r="U42" s="614"/>
      <c r="V42" s="494"/>
      <c r="W42" s="494"/>
      <c r="X42" s="472"/>
      <c r="Y42" s="472"/>
      <c r="Z42" s="472"/>
      <c r="AA42" s="472"/>
      <c r="AB42" s="472"/>
      <c r="AC42" s="472"/>
      <c r="AD42" s="472"/>
      <c r="AE42" s="472"/>
      <c r="AF42" s="472"/>
      <c r="AG42" s="472"/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2"/>
      <c r="AW42" s="472"/>
      <c r="AX42" s="472"/>
      <c r="AY42" s="472"/>
      <c r="AZ42" s="472"/>
      <c r="BA42" s="472"/>
      <c r="BB42" s="472"/>
      <c r="BC42" s="472"/>
      <c r="BD42" s="472"/>
      <c r="BE42" s="472"/>
      <c r="BF42" s="472"/>
      <c r="BG42" s="472"/>
      <c r="BH42" s="472"/>
      <c r="BI42" s="472"/>
      <c r="BJ42" s="472"/>
      <c r="BK42" s="472"/>
      <c r="BL42" s="472"/>
      <c r="BM42" s="472"/>
      <c r="BN42" s="472"/>
      <c r="BO42" s="472"/>
      <c r="BP42" s="472"/>
      <c r="BQ42" s="472"/>
      <c r="BR42" s="472"/>
      <c r="BS42" s="472"/>
      <c r="BT42" s="472"/>
      <c r="BU42" s="472"/>
      <c r="BV42" s="472"/>
      <c r="BW42" s="472"/>
      <c r="BX42" s="472"/>
      <c r="BY42" s="472"/>
      <c r="BZ42" s="472"/>
      <c r="CA42" s="472"/>
      <c r="CB42" s="472"/>
      <c r="CC42" s="472"/>
      <c r="CD42" s="472"/>
      <c r="CE42" s="472"/>
      <c r="CF42" s="472"/>
      <c r="CG42" s="472"/>
      <c r="CH42" s="472"/>
      <c r="CI42" s="472"/>
      <c r="CJ42" s="472"/>
      <c r="CK42" s="472"/>
      <c r="CL42" s="472"/>
      <c r="CM42" s="472"/>
      <c r="CN42" s="472"/>
      <c r="CO42" s="472"/>
      <c r="CP42" s="472"/>
      <c r="CQ42" s="472"/>
      <c r="CR42" s="472"/>
      <c r="CS42" s="472"/>
      <c r="CT42" s="472"/>
      <c r="CU42" s="472"/>
      <c r="CV42" s="472"/>
      <c r="DA42" s="10"/>
      <c r="DB42" s="10"/>
      <c r="DC42" s="314"/>
      <c r="DD42" s="314"/>
      <c r="DE42" s="314"/>
      <c r="DF42" s="314"/>
    </row>
    <row r="43" spans="1:110" s="313" customFormat="1" ht="12.75" x14ac:dyDescent="0.2">
      <c r="A43" s="727" t="s">
        <v>50</v>
      </c>
      <c r="B43" s="728"/>
      <c r="C43" s="588">
        <v>0</v>
      </c>
      <c r="D43" s="643">
        <v>0</v>
      </c>
      <c r="E43" s="642">
        <v>0</v>
      </c>
      <c r="F43" s="618"/>
      <c r="G43" s="619"/>
      <c r="H43" s="618"/>
      <c r="I43" s="619"/>
      <c r="J43" s="618"/>
      <c r="K43" s="619"/>
      <c r="L43" s="618"/>
      <c r="M43" s="619"/>
      <c r="N43" s="618"/>
      <c r="O43" s="619"/>
      <c r="P43" s="618"/>
      <c r="Q43" s="619"/>
      <c r="R43" s="618"/>
      <c r="S43" s="619"/>
      <c r="T43" s="614"/>
      <c r="U43" s="614"/>
      <c r="V43" s="494"/>
      <c r="W43" s="494"/>
      <c r="X43" s="472"/>
      <c r="Y43" s="472"/>
      <c r="Z43" s="472"/>
      <c r="AA43" s="472"/>
      <c r="AB43" s="472"/>
      <c r="AC43" s="472"/>
      <c r="AD43" s="472"/>
      <c r="AE43" s="472"/>
      <c r="AF43" s="472"/>
      <c r="AG43" s="472"/>
      <c r="AH43" s="472"/>
      <c r="AI43" s="472"/>
      <c r="AJ43" s="472"/>
      <c r="AK43" s="472"/>
      <c r="AL43" s="472"/>
      <c r="AM43" s="472"/>
      <c r="AN43" s="472"/>
      <c r="AO43" s="472"/>
      <c r="AP43" s="472"/>
      <c r="AQ43" s="472"/>
      <c r="AR43" s="472"/>
      <c r="AS43" s="472"/>
      <c r="AT43" s="472"/>
      <c r="AU43" s="472"/>
      <c r="AV43" s="472"/>
      <c r="AW43" s="472"/>
      <c r="AX43" s="472"/>
      <c r="AY43" s="472"/>
      <c r="AZ43" s="472"/>
      <c r="BA43" s="472"/>
      <c r="BB43" s="472"/>
      <c r="BC43" s="472"/>
      <c r="BD43" s="472"/>
      <c r="BE43" s="472"/>
      <c r="BF43" s="472"/>
      <c r="BG43" s="472"/>
      <c r="BH43" s="472"/>
      <c r="BI43" s="472"/>
      <c r="BJ43" s="472"/>
      <c r="BK43" s="472"/>
      <c r="BL43" s="472"/>
      <c r="BM43" s="472"/>
      <c r="BN43" s="472"/>
      <c r="BO43" s="472"/>
      <c r="BP43" s="472"/>
      <c r="BQ43" s="472"/>
      <c r="BR43" s="472"/>
      <c r="BS43" s="472"/>
      <c r="BT43" s="472"/>
      <c r="BU43" s="472"/>
      <c r="BV43" s="472"/>
      <c r="BW43" s="472"/>
      <c r="BX43" s="472"/>
      <c r="BY43" s="472"/>
      <c r="BZ43" s="472"/>
      <c r="CA43" s="472"/>
      <c r="CB43" s="472"/>
      <c r="CC43" s="472"/>
      <c r="CD43" s="472"/>
      <c r="CE43" s="472"/>
      <c r="CF43" s="472"/>
      <c r="CG43" s="472"/>
      <c r="CH43" s="472"/>
      <c r="CI43" s="472"/>
      <c r="CJ43" s="472"/>
      <c r="CK43" s="472"/>
      <c r="CL43" s="472"/>
      <c r="CM43" s="472"/>
      <c r="CN43" s="472"/>
      <c r="CO43" s="472"/>
      <c r="CP43" s="472"/>
      <c r="CQ43" s="472"/>
      <c r="CR43" s="472"/>
      <c r="CS43" s="472"/>
      <c r="CT43" s="472"/>
      <c r="CU43" s="472"/>
      <c r="CV43" s="472"/>
      <c r="DA43" s="10"/>
      <c r="DB43" s="10"/>
      <c r="DC43" s="314"/>
      <c r="DD43" s="314"/>
      <c r="DE43" s="314"/>
      <c r="DF43" s="314"/>
    </row>
    <row r="44" spans="1:110" s="313" customFormat="1" ht="12.75" x14ac:dyDescent="0.2">
      <c r="A44" s="461" t="s">
        <v>51</v>
      </c>
      <c r="B44" s="620" t="s">
        <v>52</v>
      </c>
      <c r="C44" s="617">
        <v>0</v>
      </c>
      <c r="D44" s="644">
        <v>0</v>
      </c>
      <c r="E44" s="645">
        <v>0</v>
      </c>
      <c r="F44" s="618"/>
      <c r="G44" s="619"/>
      <c r="H44" s="618"/>
      <c r="I44" s="619"/>
      <c r="J44" s="618"/>
      <c r="K44" s="619"/>
      <c r="L44" s="618"/>
      <c r="M44" s="619"/>
      <c r="N44" s="618"/>
      <c r="O44" s="619"/>
      <c r="P44" s="618"/>
      <c r="Q44" s="619"/>
      <c r="R44" s="618"/>
      <c r="S44" s="619"/>
      <c r="T44" s="614"/>
      <c r="U44" s="614"/>
      <c r="V44" s="494"/>
      <c r="W44" s="494"/>
      <c r="X44" s="472"/>
      <c r="Y44" s="472"/>
      <c r="Z44" s="472"/>
      <c r="AA44" s="472"/>
      <c r="AB44" s="472"/>
      <c r="AC44" s="472"/>
      <c r="AD44" s="472"/>
      <c r="AE44" s="472"/>
      <c r="AF44" s="472"/>
      <c r="AG44" s="472"/>
      <c r="AH44" s="472"/>
      <c r="AI44" s="472"/>
      <c r="AJ44" s="472"/>
      <c r="AK44" s="472"/>
      <c r="AL44" s="472"/>
      <c r="AM44" s="472"/>
      <c r="AN44" s="472"/>
      <c r="AO44" s="472"/>
      <c r="AP44" s="472"/>
      <c r="AQ44" s="472"/>
      <c r="AR44" s="472"/>
      <c r="AS44" s="472"/>
      <c r="AT44" s="472"/>
      <c r="AU44" s="472"/>
      <c r="AV44" s="472"/>
      <c r="AW44" s="472"/>
      <c r="AX44" s="472"/>
      <c r="AY44" s="472"/>
      <c r="AZ44" s="472"/>
      <c r="BA44" s="472"/>
      <c r="BB44" s="472"/>
      <c r="BC44" s="472"/>
      <c r="BD44" s="472"/>
      <c r="BE44" s="472"/>
      <c r="BF44" s="472"/>
      <c r="BG44" s="472"/>
      <c r="BH44" s="472"/>
      <c r="BI44" s="472"/>
      <c r="BJ44" s="472"/>
      <c r="BK44" s="472"/>
      <c r="BL44" s="472"/>
      <c r="BM44" s="472"/>
      <c r="BN44" s="472"/>
      <c r="BO44" s="472"/>
      <c r="BP44" s="472"/>
      <c r="BQ44" s="472"/>
      <c r="BR44" s="472"/>
      <c r="BS44" s="472"/>
      <c r="BT44" s="472"/>
      <c r="BU44" s="472"/>
      <c r="BV44" s="472"/>
      <c r="BW44" s="472"/>
      <c r="BX44" s="472"/>
      <c r="BY44" s="472"/>
      <c r="BZ44" s="472"/>
      <c r="CA44" s="472"/>
      <c r="CB44" s="472"/>
      <c r="CC44" s="472"/>
      <c r="CD44" s="472"/>
      <c r="CE44" s="472"/>
      <c r="CF44" s="472"/>
      <c r="CG44" s="472"/>
      <c r="CH44" s="472"/>
      <c r="CI44" s="472"/>
      <c r="CJ44" s="472"/>
      <c r="CK44" s="472"/>
      <c r="CL44" s="472"/>
      <c r="CM44" s="472"/>
      <c r="CN44" s="472"/>
      <c r="CO44" s="472"/>
      <c r="CP44" s="472"/>
      <c r="CQ44" s="472"/>
      <c r="CR44" s="472"/>
      <c r="CS44" s="472"/>
      <c r="CT44" s="472"/>
      <c r="CU44" s="472"/>
      <c r="CV44" s="472"/>
      <c r="DA44" s="10"/>
      <c r="DB44" s="10"/>
      <c r="DC44" s="314"/>
      <c r="DD44" s="314"/>
      <c r="DE44" s="314"/>
      <c r="DF44" s="314"/>
    </row>
    <row r="45" spans="1:110" s="313" customFormat="1" ht="14.25" x14ac:dyDescent="0.2">
      <c r="A45" s="460"/>
      <c r="B45" s="536" t="s">
        <v>53</v>
      </c>
      <c r="C45" s="621">
        <v>0</v>
      </c>
      <c r="D45" s="646">
        <v>0</v>
      </c>
      <c r="E45" s="647">
        <v>0</v>
      </c>
      <c r="F45" s="622"/>
      <c r="G45" s="623"/>
      <c r="H45" s="622"/>
      <c r="I45" s="623"/>
      <c r="J45" s="622"/>
      <c r="K45" s="623"/>
      <c r="L45" s="622"/>
      <c r="M45" s="623"/>
      <c r="N45" s="622"/>
      <c r="O45" s="623"/>
      <c r="P45" s="622"/>
      <c r="Q45" s="623"/>
      <c r="R45" s="622"/>
      <c r="S45" s="623"/>
      <c r="T45" s="624"/>
      <c r="U45" s="624"/>
      <c r="V45" s="493"/>
      <c r="W45" s="493"/>
      <c r="X45" s="472"/>
      <c r="Y45" s="472"/>
      <c r="Z45" s="472"/>
      <c r="AA45" s="472"/>
      <c r="AB45" s="472"/>
      <c r="AC45" s="472"/>
      <c r="AD45" s="472"/>
      <c r="AE45" s="472"/>
      <c r="AF45" s="472"/>
      <c r="AG45" s="472"/>
      <c r="AH45" s="472"/>
      <c r="AI45" s="472"/>
      <c r="AJ45" s="472"/>
      <c r="AK45" s="472"/>
      <c r="AL45" s="472"/>
      <c r="AM45" s="472"/>
      <c r="AN45" s="472"/>
      <c r="AO45" s="472"/>
      <c r="AP45" s="472"/>
      <c r="AQ45" s="472"/>
      <c r="AR45" s="472"/>
      <c r="AS45" s="472"/>
      <c r="AT45" s="472"/>
      <c r="AU45" s="472"/>
      <c r="AV45" s="472"/>
      <c r="AW45" s="472"/>
      <c r="AX45" s="472"/>
      <c r="AY45" s="472"/>
      <c r="AZ45" s="472"/>
      <c r="BA45" s="472"/>
      <c r="BB45" s="472"/>
      <c r="BC45" s="472"/>
      <c r="BD45" s="472"/>
      <c r="BE45" s="472"/>
      <c r="BF45" s="472"/>
      <c r="BG45" s="472"/>
      <c r="BH45" s="472"/>
      <c r="BI45" s="472"/>
      <c r="BJ45" s="472"/>
      <c r="BK45" s="472"/>
      <c r="BL45" s="472"/>
      <c r="BM45" s="472"/>
      <c r="BN45" s="472"/>
      <c r="BO45" s="472"/>
      <c r="BP45" s="472"/>
      <c r="BQ45" s="472"/>
      <c r="BR45" s="472"/>
      <c r="BS45" s="472"/>
      <c r="BT45" s="472"/>
      <c r="BU45" s="472"/>
      <c r="BV45" s="472"/>
      <c r="BW45" s="472"/>
      <c r="BX45" s="472"/>
      <c r="BY45" s="472"/>
      <c r="BZ45" s="472"/>
      <c r="CA45" s="472"/>
      <c r="CB45" s="472"/>
      <c r="CC45" s="472"/>
      <c r="CD45" s="472"/>
      <c r="CE45" s="472"/>
      <c r="CF45" s="472"/>
      <c r="CG45" s="472"/>
      <c r="CH45" s="472"/>
      <c r="CI45" s="472"/>
      <c r="CJ45" s="472"/>
      <c r="CK45" s="472"/>
      <c r="CL45" s="472"/>
      <c r="CM45" s="472"/>
      <c r="CN45" s="472"/>
      <c r="CO45" s="472"/>
      <c r="CP45" s="472"/>
      <c r="CQ45" s="472"/>
      <c r="CR45" s="472"/>
      <c r="CS45" s="472"/>
      <c r="CT45" s="472"/>
      <c r="CU45" s="472"/>
      <c r="CV45" s="472"/>
      <c r="DA45" s="10"/>
      <c r="DB45" s="10"/>
      <c r="DC45" s="314"/>
      <c r="DD45" s="314"/>
      <c r="DE45" s="314"/>
      <c r="DF45" s="314"/>
    </row>
    <row r="46" spans="1:110" s="313" customFormat="1" ht="12.75" x14ac:dyDescent="0.2">
      <c r="A46" s="459"/>
      <c r="B46" s="625" t="s">
        <v>54</v>
      </c>
      <c r="C46" s="626">
        <v>0</v>
      </c>
      <c r="D46" s="648">
        <v>0</v>
      </c>
      <c r="E46" s="649">
        <v>0</v>
      </c>
      <c r="F46" s="627"/>
      <c r="G46" s="628"/>
      <c r="H46" s="627"/>
      <c r="I46" s="628"/>
      <c r="J46" s="627"/>
      <c r="K46" s="628"/>
      <c r="L46" s="627"/>
      <c r="M46" s="628"/>
      <c r="N46" s="627"/>
      <c r="O46" s="628"/>
      <c r="P46" s="627"/>
      <c r="Q46" s="628"/>
      <c r="R46" s="627"/>
      <c r="S46" s="628"/>
      <c r="T46" s="624"/>
      <c r="U46" s="624"/>
      <c r="V46" s="494"/>
      <c r="W46" s="494"/>
      <c r="X46" s="472"/>
      <c r="Y46" s="472"/>
      <c r="Z46" s="472"/>
      <c r="AA46" s="472"/>
      <c r="AB46" s="472"/>
      <c r="AC46" s="472"/>
      <c r="AD46" s="472"/>
      <c r="AE46" s="472"/>
      <c r="AF46" s="472"/>
      <c r="AG46" s="472"/>
      <c r="AH46" s="472"/>
      <c r="AI46" s="472"/>
      <c r="AJ46" s="472"/>
      <c r="AK46" s="472"/>
      <c r="AL46" s="472"/>
      <c r="AM46" s="472"/>
      <c r="AN46" s="472"/>
      <c r="AO46" s="472"/>
      <c r="AP46" s="472"/>
      <c r="AQ46" s="472"/>
      <c r="AR46" s="472"/>
      <c r="AS46" s="472"/>
      <c r="AT46" s="472"/>
      <c r="AU46" s="472"/>
      <c r="AV46" s="472"/>
      <c r="AW46" s="472"/>
      <c r="AX46" s="472"/>
      <c r="AY46" s="472"/>
      <c r="AZ46" s="472"/>
      <c r="BA46" s="472"/>
      <c r="BB46" s="472"/>
      <c r="BC46" s="472"/>
      <c r="BD46" s="472"/>
      <c r="BE46" s="472"/>
      <c r="BF46" s="472"/>
      <c r="BG46" s="472"/>
      <c r="BH46" s="472"/>
      <c r="BI46" s="472"/>
      <c r="BJ46" s="472"/>
      <c r="BK46" s="472"/>
      <c r="BL46" s="472"/>
      <c r="BM46" s="472"/>
      <c r="BN46" s="472"/>
      <c r="BO46" s="472"/>
      <c r="BP46" s="472"/>
      <c r="BQ46" s="472"/>
      <c r="BR46" s="472"/>
      <c r="BS46" s="472"/>
      <c r="BT46" s="472"/>
      <c r="BU46" s="472"/>
      <c r="BV46" s="472"/>
      <c r="BW46" s="472"/>
      <c r="BX46" s="472"/>
      <c r="BY46" s="472"/>
      <c r="BZ46" s="472"/>
      <c r="CA46" s="472"/>
      <c r="CB46" s="472"/>
      <c r="CC46" s="472"/>
      <c r="CD46" s="472"/>
      <c r="CE46" s="472"/>
      <c r="CF46" s="472"/>
      <c r="CG46" s="472"/>
      <c r="CH46" s="472"/>
      <c r="CI46" s="472"/>
      <c r="CJ46" s="472"/>
      <c r="CK46" s="472"/>
      <c r="CL46" s="472"/>
      <c r="CM46" s="472"/>
      <c r="CN46" s="472"/>
      <c r="CO46" s="472"/>
      <c r="CP46" s="472"/>
      <c r="CQ46" s="472"/>
      <c r="CR46" s="472"/>
      <c r="CS46" s="472"/>
      <c r="CT46" s="472"/>
      <c r="CU46" s="472"/>
      <c r="CV46" s="472"/>
      <c r="DA46" s="10"/>
      <c r="DB46" s="10"/>
      <c r="DC46" s="314"/>
      <c r="DD46" s="314"/>
      <c r="DE46" s="314"/>
      <c r="DF46" s="314"/>
    </row>
    <row r="47" spans="1:110" s="313" customFormat="1" ht="14.25" x14ac:dyDescent="0.2">
      <c r="A47" s="594" t="s">
        <v>55</v>
      </c>
      <c r="B47" s="594"/>
      <c r="C47" s="594"/>
      <c r="D47" s="594"/>
      <c r="E47" s="594"/>
      <c r="F47" s="594"/>
      <c r="G47" s="594"/>
      <c r="H47" s="514"/>
      <c r="I47" s="610"/>
      <c r="J47" s="610"/>
      <c r="K47" s="611"/>
      <c r="L47" s="611"/>
      <c r="M47" s="611"/>
      <c r="N47" s="611"/>
      <c r="O47" s="611"/>
      <c r="P47" s="610"/>
      <c r="Q47" s="610"/>
      <c r="R47" s="610"/>
      <c r="S47" s="610"/>
      <c r="T47" s="610"/>
      <c r="U47" s="610"/>
      <c r="V47" s="494"/>
      <c r="W47" s="494"/>
      <c r="X47" s="472"/>
      <c r="Y47" s="472"/>
      <c r="Z47" s="472"/>
      <c r="AA47" s="472"/>
      <c r="AB47" s="472"/>
      <c r="AC47" s="472"/>
      <c r="AD47" s="472"/>
      <c r="AE47" s="472"/>
      <c r="AF47" s="472"/>
      <c r="AG47" s="472"/>
      <c r="AH47" s="472"/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72"/>
      <c r="AT47" s="472"/>
      <c r="AU47" s="472"/>
      <c r="AV47" s="472"/>
      <c r="AW47" s="472"/>
      <c r="AX47" s="472"/>
      <c r="AY47" s="472"/>
      <c r="AZ47" s="472"/>
      <c r="BA47" s="472"/>
      <c r="BB47" s="472"/>
      <c r="BC47" s="472"/>
      <c r="BD47" s="472"/>
      <c r="BE47" s="472"/>
      <c r="BF47" s="472"/>
      <c r="BG47" s="472"/>
      <c r="BH47" s="472"/>
      <c r="BI47" s="472"/>
      <c r="BJ47" s="472"/>
      <c r="BK47" s="472"/>
      <c r="BL47" s="472"/>
      <c r="BM47" s="472"/>
      <c r="BN47" s="472"/>
      <c r="BO47" s="472"/>
      <c r="BP47" s="472"/>
      <c r="BQ47" s="472"/>
      <c r="BR47" s="472"/>
      <c r="BS47" s="472"/>
      <c r="BT47" s="472"/>
      <c r="BU47" s="472"/>
      <c r="BV47" s="472"/>
      <c r="BW47" s="472"/>
      <c r="BX47" s="472"/>
      <c r="BY47" s="472"/>
      <c r="BZ47" s="472"/>
      <c r="CA47" s="472"/>
      <c r="CB47" s="472"/>
      <c r="CC47" s="472"/>
      <c r="CD47" s="472"/>
      <c r="CE47" s="472"/>
      <c r="CF47" s="472"/>
      <c r="CG47" s="472"/>
      <c r="CH47" s="472"/>
      <c r="CI47" s="472"/>
      <c r="CJ47" s="472"/>
      <c r="CK47" s="472"/>
      <c r="CL47" s="472"/>
      <c r="CM47" s="472"/>
      <c r="CN47" s="472"/>
      <c r="CO47" s="472"/>
      <c r="CP47" s="472"/>
      <c r="CQ47" s="472"/>
      <c r="CR47" s="472"/>
      <c r="CS47" s="472"/>
      <c r="CT47" s="472"/>
      <c r="CU47" s="472"/>
      <c r="CV47" s="472"/>
      <c r="DA47" s="10"/>
      <c r="DB47" s="10"/>
      <c r="DC47" s="314"/>
      <c r="DD47" s="314"/>
      <c r="DE47" s="314"/>
      <c r="DF47" s="314"/>
    </row>
    <row r="48" spans="1:110" s="313" customFormat="1" ht="12.75" x14ac:dyDescent="0.2">
      <c r="A48" s="729" t="s">
        <v>42</v>
      </c>
      <c r="B48" s="730"/>
      <c r="C48" s="729" t="s">
        <v>33</v>
      </c>
      <c r="D48" s="735"/>
      <c r="E48" s="730"/>
      <c r="F48" s="753" t="s">
        <v>40</v>
      </c>
      <c r="G48" s="755"/>
      <c r="H48" s="755"/>
      <c r="I48" s="755"/>
      <c r="J48" s="755"/>
      <c r="K48" s="755"/>
      <c r="L48" s="755"/>
      <c r="M48" s="755"/>
      <c r="N48" s="755"/>
      <c r="O48" s="755"/>
      <c r="P48" s="755"/>
      <c r="Q48" s="755"/>
      <c r="R48" s="755"/>
      <c r="S48" s="755"/>
      <c r="T48" s="764" t="s">
        <v>56</v>
      </c>
      <c r="U48" s="764" t="s">
        <v>57</v>
      </c>
      <c r="V48" s="494"/>
      <c r="W48" s="494"/>
      <c r="X48" s="472"/>
      <c r="Y48" s="472"/>
      <c r="Z48" s="472"/>
      <c r="AA48" s="472"/>
      <c r="AB48" s="472"/>
      <c r="AC48" s="472"/>
      <c r="AD48" s="472"/>
      <c r="AE48" s="472"/>
      <c r="AF48" s="472"/>
      <c r="AG48" s="472"/>
      <c r="AH48" s="472"/>
      <c r="AI48" s="472"/>
      <c r="AJ48" s="472"/>
      <c r="AK48" s="472"/>
      <c r="AL48" s="472"/>
      <c r="AM48" s="472"/>
      <c r="AN48" s="472"/>
      <c r="AO48" s="472"/>
      <c r="AP48" s="472"/>
      <c r="AQ48" s="472"/>
      <c r="AR48" s="472"/>
      <c r="AS48" s="472"/>
      <c r="AT48" s="472"/>
      <c r="AU48" s="472"/>
      <c r="AV48" s="472"/>
      <c r="AW48" s="472"/>
      <c r="AX48" s="472"/>
      <c r="AY48" s="472"/>
      <c r="AZ48" s="472"/>
      <c r="BA48" s="472"/>
      <c r="BB48" s="472"/>
      <c r="BC48" s="472"/>
      <c r="BD48" s="472"/>
      <c r="BE48" s="472"/>
      <c r="BF48" s="472"/>
      <c r="BG48" s="472"/>
      <c r="BH48" s="472"/>
      <c r="BI48" s="472"/>
      <c r="BJ48" s="472"/>
      <c r="BK48" s="472"/>
      <c r="BL48" s="472"/>
      <c r="BM48" s="472"/>
      <c r="BN48" s="472"/>
      <c r="BO48" s="472"/>
      <c r="BP48" s="472"/>
      <c r="BQ48" s="472"/>
      <c r="BR48" s="472"/>
      <c r="BS48" s="472"/>
      <c r="BT48" s="472"/>
      <c r="BU48" s="472"/>
      <c r="BV48" s="472"/>
      <c r="BW48" s="472"/>
      <c r="BX48" s="472"/>
      <c r="BY48" s="472"/>
      <c r="BZ48" s="472"/>
      <c r="CA48" s="472"/>
      <c r="CB48" s="472"/>
      <c r="CC48" s="472"/>
      <c r="CD48" s="472"/>
      <c r="CE48" s="472"/>
      <c r="CF48" s="472"/>
      <c r="CG48" s="472"/>
      <c r="CH48" s="472"/>
      <c r="CI48" s="472"/>
      <c r="CJ48" s="472"/>
      <c r="CK48" s="472"/>
      <c r="CL48" s="472"/>
      <c r="CM48" s="472"/>
      <c r="CN48" s="472"/>
      <c r="CO48" s="472"/>
      <c r="CP48" s="472"/>
      <c r="CQ48" s="472"/>
      <c r="CR48" s="472"/>
      <c r="CS48" s="472"/>
      <c r="CT48" s="472"/>
      <c r="CU48" s="472"/>
      <c r="CV48" s="472"/>
      <c r="DA48" s="10"/>
      <c r="DB48" s="10"/>
      <c r="DC48" s="314"/>
      <c r="DD48" s="314"/>
      <c r="DE48" s="314"/>
      <c r="DF48" s="314"/>
    </row>
    <row r="49" spans="1:110" s="313" customFormat="1" ht="12.75" x14ac:dyDescent="0.2">
      <c r="A49" s="731"/>
      <c r="B49" s="732"/>
      <c r="C49" s="731"/>
      <c r="D49" s="736"/>
      <c r="E49" s="732"/>
      <c r="F49" s="365" t="s">
        <v>43</v>
      </c>
      <c r="G49" s="365"/>
      <c r="H49" s="365" t="s">
        <v>44</v>
      </c>
      <c r="I49" s="365"/>
      <c r="J49" s="383" t="s">
        <v>9</v>
      </c>
      <c r="K49" s="384"/>
      <c r="L49" s="366" t="s">
        <v>10</v>
      </c>
      <c r="M49" s="365"/>
      <c r="N49" s="385" t="s">
        <v>45</v>
      </c>
      <c r="O49" s="384"/>
      <c r="P49" s="365" t="s">
        <v>46</v>
      </c>
      <c r="Q49" s="365"/>
      <c r="R49" s="366" t="s">
        <v>47</v>
      </c>
      <c r="S49" s="365"/>
      <c r="T49" s="764"/>
      <c r="U49" s="764"/>
      <c r="V49" s="494"/>
      <c r="W49" s="494"/>
      <c r="X49" s="472"/>
      <c r="Y49" s="472"/>
      <c r="Z49" s="472"/>
      <c r="AA49" s="472"/>
      <c r="AB49" s="472"/>
      <c r="AC49" s="472"/>
      <c r="AD49" s="472"/>
      <c r="AE49" s="472"/>
      <c r="AF49" s="472"/>
      <c r="AG49" s="472"/>
      <c r="AH49" s="472"/>
      <c r="AI49" s="472"/>
      <c r="AJ49" s="472"/>
      <c r="AK49" s="472"/>
      <c r="AL49" s="472"/>
      <c r="AM49" s="472"/>
      <c r="AN49" s="472"/>
      <c r="AO49" s="472"/>
      <c r="AP49" s="472"/>
      <c r="AQ49" s="472"/>
      <c r="AR49" s="472"/>
      <c r="AS49" s="472"/>
      <c r="AT49" s="472"/>
      <c r="AU49" s="472"/>
      <c r="AV49" s="472"/>
      <c r="AW49" s="472"/>
      <c r="AX49" s="472"/>
      <c r="AY49" s="472"/>
      <c r="AZ49" s="472"/>
      <c r="BA49" s="472"/>
      <c r="BB49" s="472"/>
      <c r="BC49" s="472"/>
      <c r="BD49" s="472"/>
      <c r="BE49" s="472"/>
      <c r="BF49" s="472"/>
      <c r="BG49" s="472"/>
      <c r="BH49" s="472"/>
      <c r="BI49" s="472"/>
      <c r="BJ49" s="472"/>
      <c r="BK49" s="472"/>
      <c r="BL49" s="472"/>
      <c r="BM49" s="472"/>
      <c r="BN49" s="472"/>
      <c r="BO49" s="472"/>
      <c r="BP49" s="472"/>
      <c r="BQ49" s="472"/>
      <c r="BR49" s="472"/>
      <c r="BS49" s="472"/>
      <c r="BT49" s="472"/>
      <c r="BU49" s="472"/>
      <c r="BV49" s="472"/>
      <c r="BW49" s="472"/>
      <c r="BX49" s="472"/>
      <c r="BY49" s="472"/>
      <c r="BZ49" s="472"/>
      <c r="CA49" s="472"/>
      <c r="CB49" s="472"/>
      <c r="CC49" s="472"/>
      <c r="CD49" s="472"/>
      <c r="CE49" s="472"/>
      <c r="CF49" s="472"/>
      <c r="CG49" s="472"/>
      <c r="CH49" s="472"/>
      <c r="CI49" s="472"/>
      <c r="CJ49" s="472"/>
      <c r="CK49" s="472"/>
      <c r="CL49" s="472"/>
      <c r="CM49" s="472"/>
      <c r="CN49" s="472"/>
      <c r="CO49" s="472"/>
      <c r="CP49" s="472"/>
      <c r="CQ49" s="472"/>
      <c r="CR49" s="472"/>
      <c r="CS49" s="472"/>
      <c r="CT49" s="472"/>
      <c r="CU49" s="472"/>
      <c r="CV49" s="472"/>
      <c r="DA49" s="10"/>
      <c r="DB49" s="10"/>
      <c r="DC49" s="314"/>
      <c r="DD49" s="314"/>
      <c r="DE49" s="314"/>
      <c r="DF49" s="314"/>
    </row>
    <row r="50" spans="1:110" s="313" customFormat="1" ht="21" x14ac:dyDescent="0.2">
      <c r="A50" s="733"/>
      <c r="B50" s="734"/>
      <c r="C50" s="597" t="s">
        <v>48</v>
      </c>
      <c r="D50" s="515" t="s">
        <v>29</v>
      </c>
      <c r="E50" s="516" t="s">
        <v>49</v>
      </c>
      <c r="F50" s="615" t="s">
        <v>29</v>
      </c>
      <c r="G50" s="616" t="s">
        <v>49</v>
      </c>
      <c r="H50" s="615" t="s">
        <v>29</v>
      </c>
      <c r="I50" s="616" t="s">
        <v>49</v>
      </c>
      <c r="J50" s="615" t="s">
        <v>29</v>
      </c>
      <c r="K50" s="616" t="s">
        <v>49</v>
      </c>
      <c r="L50" s="615" t="s">
        <v>29</v>
      </c>
      <c r="M50" s="616" t="s">
        <v>49</v>
      </c>
      <c r="N50" s="615" t="s">
        <v>29</v>
      </c>
      <c r="O50" s="616" t="s">
        <v>49</v>
      </c>
      <c r="P50" s="615" t="s">
        <v>29</v>
      </c>
      <c r="Q50" s="616" t="s">
        <v>49</v>
      </c>
      <c r="R50" s="615" t="s">
        <v>29</v>
      </c>
      <c r="S50" s="616" t="s">
        <v>49</v>
      </c>
      <c r="T50" s="764"/>
      <c r="U50" s="764"/>
      <c r="V50" s="494"/>
      <c r="W50" s="494"/>
      <c r="X50" s="472"/>
      <c r="Y50" s="472"/>
      <c r="Z50" s="472"/>
      <c r="AA50" s="472"/>
      <c r="AB50" s="472"/>
      <c r="AC50" s="472"/>
      <c r="AD50" s="472"/>
      <c r="AE50" s="472"/>
      <c r="AF50" s="472"/>
      <c r="AG50" s="472"/>
      <c r="AH50" s="472"/>
      <c r="AI50" s="472"/>
      <c r="AJ50" s="472"/>
      <c r="AK50" s="472"/>
      <c r="AL50" s="472"/>
      <c r="AM50" s="472"/>
      <c r="AN50" s="472"/>
      <c r="AO50" s="472"/>
      <c r="AP50" s="472"/>
      <c r="AQ50" s="472"/>
      <c r="AR50" s="472"/>
      <c r="AS50" s="472"/>
      <c r="AT50" s="472"/>
      <c r="AU50" s="472"/>
      <c r="AV50" s="472"/>
      <c r="AW50" s="472"/>
      <c r="AX50" s="472"/>
      <c r="AY50" s="472"/>
      <c r="AZ50" s="472"/>
      <c r="BA50" s="472"/>
      <c r="BB50" s="472"/>
      <c r="BC50" s="472"/>
      <c r="BD50" s="472"/>
      <c r="BE50" s="472"/>
      <c r="BF50" s="472"/>
      <c r="BG50" s="472"/>
      <c r="BH50" s="472"/>
      <c r="BI50" s="472"/>
      <c r="BJ50" s="472"/>
      <c r="BK50" s="472"/>
      <c r="BL50" s="472"/>
      <c r="BM50" s="472"/>
      <c r="BN50" s="472"/>
      <c r="BO50" s="472"/>
      <c r="BP50" s="472"/>
      <c r="BQ50" s="472"/>
      <c r="BR50" s="472"/>
      <c r="BS50" s="472"/>
      <c r="BT50" s="472"/>
      <c r="BU50" s="472"/>
      <c r="BV50" s="472"/>
      <c r="BW50" s="472"/>
      <c r="BX50" s="472"/>
      <c r="BY50" s="472"/>
      <c r="BZ50" s="472"/>
      <c r="CA50" s="472"/>
      <c r="CB50" s="472"/>
      <c r="CC50" s="472"/>
      <c r="CD50" s="472"/>
      <c r="CE50" s="472"/>
      <c r="CF50" s="472"/>
      <c r="CG50" s="472"/>
      <c r="CH50" s="472"/>
      <c r="CI50" s="472"/>
      <c r="CJ50" s="472"/>
      <c r="CK50" s="472"/>
      <c r="CL50" s="472"/>
      <c r="CM50" s="472"/>
      <c r="CN50" s="472"/>
      <c r="CO50" s="472"/>
      <c r="CP50" s="472"/>
      <c r="CQ50" s="472"/>
      <c r="CR50" s="472"/>
      <c r="CS50" s="472"/>
      <c r="CT50" s="472"/>
      <c r="CU50" s="472"/>
      <c r="CV50" s="472"/>
      <c r="DA50" s="10"/>
      <c r="DB50" s="10"/>
      <c r="DC50" s="314"/>
      <c r="DD50" s="314"/>
      <c r="DE50" s="314"/>
      <c r="DF50" s="314"/>
    </row>
    <row r="51" spans="1:110" s="313" customFormat="1" ht="12.75" x14ac:dyDescent="0.2">
      <c r="A51" s="461" t="s">
        <v>51</v>
      </c>
      <c r="B51" s="620" t="s">
        <v>52</v>
      </c>
      <c r="C51" s="617">
        <v>0</v>
      </c>
      <c r="D51" s="644">
        <v>0</v>
      </c>
      <c r="E51" s="645">
        <v>0</v>
      </c>
      <c r="F51" s="618"/>
      <c r="G51" s="619"/>
      <c r="H51" s="618"/>
      <c r="I51" s="619"/>
      <c r="J51" s="618"/>
      <c r="K51" s="619"/>
      <c r="L51" s="618"/>
      <c r="M51" s="619"/>
      <c r="N51" s="618"/>
      <c r="O51" s="619"/>
      <c r="P51" s="618"/>
      <c r="Q51" s="619"/>
      <c r="R51" s="618"/>
      <c r="S51" s="619"/>
      <c r="T51" s="629"/>
      <c r="U51" s="629"/>
      <c r="V51" s="477"/>
      <c r="W51" s="477"/>
      <c r="X51" s="472"/>
      <c r="Y51" s="472"/>
      <c r="Z51" s="472"/>
      <c r="AA51" s="472"/>
      <c r="AB51" s="472"/>
      <c r="AC51" s="472"/>
      <c r="AD51" s="472"/>
      <c r="AE51" s="472"/>
      <c r="AF51" s="472"/>
      <c r="AG51" s="472"/>
      <c r="AH51" s="472"/>
      <c r="AI51" s="472"/>
      <c r="AJ51" s="472"/>
      <c r="AK51" s="472"/>
      <c r="AL51" s="472"/>
      <c r="AM51" s="472"/>
      <c r="AN51" s="472"/>
      <c r="AO51" s="472"/>
      <c r="AP51" s="472"/>
      <c r="AQ51" s="472"/>
      <c r="AR51" s="472"/>
      <c r="AS51" s="472"/>
      <c r="AT51" s="472"/>
      <c r="AU51" s="472"/>
      <c r="AV51" s="472"/>
      <c r="AW51" s="472"/>
      <c r="AX51" s="472"/>
      <c r="AY51" s="472"/>
      <c r="AZ51" s="472"/>
      <c r="BA51" s="472"/>
      <c r="BB51" s="472"/>
      <c r="BC51" s="472"/>
      <c r="BD51" s="472"/>
      <c r="BE51" s="472"/>
      <c r="BF51" s="472"/>
      <c r="BG51" s="472"/>
      <c r="BH51" s="472"/>
      <c r="BI51" s="472"/>
      <c r="BJ51" s="472"/>
      <c r="BK51" s="472"/>
      <c r="BL51" s="472"/>
      <c r="BM51" s="472"/>
      <c r="BN51" s="472"/>
      <c r="BO51" s="472"/>
      <c r="BP51" s="472"/>
      <c r="BQ51" s="472"/>
      <c r="BR51" s="472"/>
      <c r="BS51" s="472"/>
      <c r="BT51" s="472"/>
      <c r="BU51" s="472"/>
      <c r="BV51" s="472"/>
      <c r="BW51" s="472"/>
      <c r="BX51" s="472"/>
      <c r="BY51" s="472"/>
      <c r="BZ51" s="472"/>
      <c r="CA51" s="472"/>
      <c r="CB51" s="472"/>
      <c r="CC51" s="472"/>
      <c r="CD51" s="472"/>
      <c r="CE51" s="472"/>
      <c r="CF51" s="472"/>
      <c r="CG51" s="472"/>
      <c r="CH51" s="472"/>
      <c r="CI51" s="472"/>
      <c r="CJ51" s="472"/>
      <c r="CK51" s="472"/>
      <c r="CL51" s="472"/>
      <c r="CM51" s="472"/>
      <c r="CN51" s="472"/>
      <c r="CO51" s="472"/>
      <c r="CP51" s="472"/>
      <c r="CQ51" s="472"/>
      <c r="CR51" s="472"/>
      <c r="CS51" s="472"/>
      <c r="CT51" s="472"/>
      <c r="CU51" s="472"/>
      <c r="CV51" s="472"/>
      <c r="DA51" s="10"/>
      <c r="DB51" s="10"/>
      <c r="DC51" s="314"/>
      <c r="DD51" s="314"/>
      <c r="DE51" s="314"/>
      <c r="DF51" s="314"/>
    </row>
    <row r="52" spans="1:110" s="313" customFormat="1" ht="12.75" x14ac:dyDescent="0.2">
      <c r="A52" s="460"/>
      <c r="B52" s="536" t="s">
        <v>53</v>
      </c>
      <c r="C52" s="621">
        <v>1</v>
      </c>
      <c r="D52" s="646">
        <v>0</v>
      </c>
      <c r="E52" s="647">
        <v>1</v>
      </c>
      <c r="F52" s="622"/>
      <c r="G52" s="623"/>
      <c r="H52" s="622"/>
      <c r="I52" s="623"/>
      <c r="J52" s="622"/>
      <c r="K52" s="623"/>
      <c r="L52" s="622"/>
      <c r="M52" s="623"/>
      <c r="N52" s="622"/>
      <c r="O52" s="623">
        <v>1</v>
      </c>
      <c r="P52" s="622"/>
      <c r="Q52" s="623"/>
      <c r="R52" s="622"/>
      <c r="S52" s="623"/>
      <c r="T52" s="630">
        <v>1</v>
      </c>
      <c r="U52" s="630"/>
      <c r="V52" s="494"/>
      <c r="W52" s="494"/>
      <c r="X52" s="472"/>
      <c r="Y52" s="472"/>
      <c r="Z52" s="472"/>
      <c r="AA52" s="472"/>
      <c r="AB52" s="472"/>
      <c r="AC52" s="472"/>
      <c r="AD52" s="472"/>
      <c r="AE52" s="472"/>
      <c r="AF52" s="472"/>
      <c r="AG52" s="472"/>
      <c r="AH52" s="472"/>
      <c r="AI52" s="472"/>
      <c r="AJ52" s="472"/>
      <c r="AK52" s="472"/>
      <c r="AL52" s="472"/>
      <c r="AM52" s="472"/>
      <c r="AN52" s="472"/>
      <c r="AO52" s="472"/>
      <c r="AP52" s="472"/>
      <c r="AQ52" s="472"/>
      <c r="AR52" s="472"/>
      <c r="AS52" s="472"/>
      <c r="AT52" s="472"/>
      <c r="AU52" s="472"/>
      <c r="AV52" s="472"/>
      <c r="AW52" s="472"/>
      <c r="AX52" s="472"/>
      <c r="AY52" s="472"/>
      <c r="AZ52" s="472"/>
      <c r="BA52" s="472"/>
      <c r="BB52" s="472"/>
      <c r="BC52" s="472"/>
      <c r="BD52" s="472"/>
      <c r="BE52" s="472"/>
      <c r="BF52" s="472"/>
      <c r="BG52" s="472"/>
      <c r="BH52" s="472"/>
      <c r="BI52" s="472"/>
      <c r="BJ52" s="472"/>
      <c r="BK52" s="472"/>
      <c r="BL52" s="472"/>
      <c r="BM52" s="472"/>
      <c r="BN52" s="472"/>
      <c r="BO52" s="472"/>
      <c r="BP52" s="472"/>
      <c r="BQ52" s="472"/>
      <c r="BR52" s="472"/>
      <c r="BS52" s="472"/>
      <c r="BT52" s="472"/>
      <c r="BU52" s="472"/>
      <c r="BV52" s="472"/>
      <c r="BW52" s="472"/>
      <c r="BX52" s="472"/>
      <c r="BY52" s="472"/>
      <c r="BZ52" s="472"/>
      <c r="CA52" s="472"/>
      <c r="CB52" s="472"/>
      <c r="CC52" s="472"/>
      <c r="CD52" s="472"/>
      <c r="CE52" s="472"/>
      <c r="CF52" s="472"/>
      <c r="CG52" s="472"/>
      <c r="CH52" s="472"/>
      <c r="CI52" s="472"/>
      <c r="CJ52" s="472"/>
      <c r="CK52" s="472"/>
      <c r="CL52" s="472"/>
      <c r="CM52" s="472"/>
      <c r="CN52" s="472"/>
      <c r="CO52" s="472"/>
      <c r="CP52" s="472"/>
      <c r="CQ52" s="472"/>
      <c r="CR52" s="472"/>
      <c r="CS52" s="472"/>
      <c r="CT52" s="472"/>
      <c r="CU52" s="472"/>
      <c r="CV52" s="472"/>
      <c r="DA52" s="10"/>
      <c r="DB52" s="10"/>
      <c r="DC52" s="314"/>
      <c r="DD52" s="314"/>
      <c r="DE52" s="314"/>
      <c r="DF52" s="314"/>
    </row>
    <row r="53" spans="1:110" s="313" customFormat="1" ht="12.75" x14ac:dyDescent="0.2">
      <c r="A53" s="459"/>
      <c r="B53" s="625" t="s">
        <v>54</v>
      </c>
      <c r="C53" s="626">
        <v>0</v>
      </c>
      <c r="D53" s="648">
        <v>0</v>
      </c>
      <c r="E53" s="649">
        <v>0</v>
      </c>
      <c r="F53" s="627"/>
      <c r="G53" s="628"/>
      <c r="H53" s="627"/>
      <c r="I53" s="628"/>
      <c r="J53" s="627"/>
      <c r="K53" s="628"/>
      <c r="L53" s="627"/>
      <c r="M53" s="628"/>
      <c r="N53" s="627"/>
      <c r="O53" s="628"/>
      <c r="P53" s="627"/>
      <c r="Q53" s="628"/>
      <c r="R53" s="627"/>
      <c r="S53" s="628"/>
      <c r="T53" s="631"/>
      <c r="U53" s="631"/>
      <c r="V53" s="477"/>
      <c r="W53" s="477"/>
      <c r="X53" s="472"/>
      <c r="Y53" s="472"/>
      <c r="Z53" s="472"/>
      <c r="AA53" s="472"/>
      <c r="AB53" s="472"/>
      <c r="AC53" s="472"/>
      <c r="AD53" s="472"/>
      <c r="AE53" s="472"/>
      <c r="AF53" s="472"/>
      <c r="AG53" s="472"/>
      <c r="AH53" s="472"/>
      <c r="AI53" s="472"/>
      <c r="AJ53" s="472"/>
      <c r="AK53" s="472"/>
      <c r="AL53" s="472"/>
      <c r="AM53" s="472"/>
      <c r="AN53" s="472"/>
      <c r="AO53" s="472"/>
      <c r="AP53" s="472"/>
      <c r="AQ53" s="472"/>
      <c r="AR53" s="472"/>
      <c r="AS53" s="472"/>
      <c r="AT53" s="472"/>
      <c r="AU53" s="472"/>
      <c r="AV53" s="472"/>
      <c r="AW53" s="472"/>
      <c r="AX53" s="472"/>
      <c r="AY53" s="472"/>
      <c r="AZ53" s="472"/>
      <c r="BA53" s="472"/>
      <c r="BB53" s="472"/>
      <c r="BC53" s="472"/>
      <c r="BD53" s="472"/>
      <c r="BE53" s="472"/>
      <c r="BF53" s="472"/>
      <c r="BG53" s="472"/>
      <c r="BH53" s="472"/>
      <c r="BI53" s="472"/>
      <c r="BJ53" s="472"/>
      <c r="BK53" s="472"/>
      <c r="BL53" s="472"/>
      <c r="BM53" s="472"/>
      <c r="BN53" s="472"/>
      <c r="BO53" s="472"/>
      <c r="BP53" s="472"/>
      <c r="BQ53" s="472"/>
      <c r="BR53" s="472"/>
      <c r="BS53" s="472"/>
      <c r="BT53" s="472"/>
      <c r="BU53" s="472"/>
      <c r="BV53" s="472"/>
      <c r="BW53" s="472"/>
      <c r="BX53" s="472"/>
      <c r="BY53" s="472"/>
      <c r="BZ53" s="472"/>
      <c r="CA53" s="472"/>
      <c r="CB53" s="472"/>
      <c r="CC53" s="472"/>
      <c r="CD53" s="472"/>
      <c r="CE53" s="472"/>
      <c r="CF53" s="472"/>
      <c r="CG53" s="472"/>
      <c r="CH53" s="472"/>
      <c r="CI53" s="472"/>
      <c r="CJ53" s="472"/>
      <c r="CK53" s="472"/>
      <c r="CL53" s="472"/>
      <c r="CM53" s="472"/>
      <c r="CN53" s="472"/>
      <c r="CO53" s="472"/>
      <c r="CP53" s="472"/>
      <c r="CQ53" s="472"/>
      <c r="CR53" s="472"/>
      <c r="CS53" s="472"/>
      <c r="CT53" s="472"/>
      <c r="CU53" s="472"/>
      <c r="CV53" s="472"/>
      <c r="DA53" s="10"/>
      <c r="DB53" s="10"/>
      <c r="DC53" s="314"/>
      <c r="DD53" s="314"/>
      <c r="DE53" s="314"/>
      <c r="DF53" s="314"/>
    </row>
    <row r="54" spans="1:110" s="313" customFormat="1" ht="14.25" x14ac:dyDescent="0.2">
      <c r="A54" s="594" t="s">
        <v>58</v>
      </c>
      <c r="B54" s="594"/>
      <c r="C54" s="594"/>
      <c r="D54" s="594"/>
      <c r="E54" s="594"/>
      <c r="F54" s="594"/>
      <c r="G54" s="594"/>
      <c r="H54" s="514"/>
      <c r="I54" s="610"/>
      <c r="J54" s="610"/>
      <c r="K54" s="611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494"/>
      <c r="X54" s="472"/>
      <c r="Y54" s="472"/>
      <c r="Z54" s="472"/>
      <c r="AA54" s="472"/>
      <c r="AB54" s="472"/>
      <c r="AC54" s="472"/>
      <c r="AD54" s="472"/>
      <c r="AE54" s="472"/>
      <c r="AF54" s="472"/>
      <c r="AG54" s="472"/>
      <c r="AH54" s="472"/>
      <c r="AI54" s="472"/>
      <c r="AJ54" s="472"/>
      <c r="AK54" s="472"/>
      <c r="AL54" s="472"/>
      <c r="AM54" s="472"/>
      <c r="AN54" s="472"/>
      <c r="AO54" s="472"/>
      <c r="AP54" s="472"/>
      <c r="AQ54" s="472"/>
      <c r="AR54" s="472"/>
      <c r="AS54" s="472"/>
      <c r="AT54" s="472"/>
      <c r="AU54" s="472"/>
      <c r="AV54" s="472"/>
      <c r="AW54" s="472"/>
      <c r="AX54" s="472"/>
      <c r="AY54" s="472"/>
      <c r="AZ54" s="472"/>
      <c r="BA54" s="472"/>
      <c r="BB54" s="472"/>
      <c r="BC54" s="472"/>
      <c r="BD54" s="472"/>
      <c r="BE54" s="472"/>
      <c r="BF54" s="472"/>
      <c r="BG54" s="472"/>
      <c r="BH54" s="472"/>
      <c r="BI54" s="472"/>
      <c r="BJ54" s="472"/>
      <c r="BK54" s="472"/>
      <c r="BL54" s="472"/>
      <c r="BM54" s="472"/>
      <c r="BN54" s="472"/>
      <c r="BO54" s="472"/>
      <c r="BP54" s="472"/>
      <c r="BQ54" s="472"/>
      <c r="BR54" s="472"/>
      <c r="BS54" s="472"/>
      <c r="BT54" s="472"/>
      <c r="BU54" s="472"/>
      <c r="BV54" s="472"/>
      <c r="BW54" s="472"/>
      <c r="BX54" s="472"/>
      <c r="BY54" s="472"/>
      <c r="BZ54" s="472"/>
      <c r="CA54" s="472"/>
      <c r="CB54" s="472"/>
      <c r="CC54" s="472"/>
      <c r="CD54" s="472"/>
      <c r="CE54" s="472"/>
      <c r="CF54" s="472"/>
      <c r="CG54" s="472"/>
      <c r="CH54" s="472"/>
      <c r="CI54" s="472"/>
      <c r="CJ54" s="472"/>
      <c r="CK54" s="472"/>
      <c r="CL54" s="472"/>
      <c r="CM54" s="472"/>
      <c r="CN54" s="472"/>
      <c r="CO54" s="472"/>
      <c r="CP54" s="472"/>
      <c r="CQ54" s="472"/>
      <c r="CR54" s="472"/>
      <c r="CS54" s="472"/>
      <c r="CT54" s="472"/>
      <c r="CU54" s="472"/>
      <c r="CV54" s="472"/>
      <c r="DA54" s="10"/>
      <c r="DB54" s="10"/>
      <c r="DC54" s="314"/>
      <c r="DD54" s="314"/>
      <c r="DE54" s="314"/>
      <c r="DF54" s="314"/>
    </row>
    <row r="55" spans="1:110" s="313" customFormat="1" ht="12.75" x14ac:dyDescent="0.2">
      <c r="A55" s="735" t="s">
        <v>42</v>
      </c>
      <c r="B55" s="735"/>
      <c r="C55" s="756" t="s">
        <v>59</v>
      </c>
      <c r="D55" s="767" t="s">
        <v>32</v>
      </c>
      <c r="E55" s="768"/>
      <c r="F55" s="768"/>
      <c r="G55" s="768"/>
      <c r="H55" s="768"/>
      <c r="I55" s="769"/>
      <c r="J55" s="756" t="s">
        <v>60</v>
      </c>
      <c r="K55" s="764" t="s">
        <v>61</v>
      </c>
      <c r="L55" s="504"/>
      <c r="M55" s="504"/>
      <c r="N55" s="504"/>
      <c r="O55" s="504"/>
      <c r="P55" s="504"/>
      <c r="Q55" s="504"/>
      <c r="R55" s="504"/>
      <c r="S55" s="504"/>
      <c r="T55" s="504"/>
      <c r="U55" s="504"/>
      <c r="V55" s="504"/>
      <c r="W55" s="494"/>
      <c r="X55" s="472"/>
      <c r="Y55" s="472"/>
      <c r="Z55" s="472"/>
      <c r="AA55" s="472"/>
      <c r="AB55" s="472"/>
      <c r="AC55" s="472"/>
      <c r="AD55" s="472"/>
      <c r="AE55" s="472"/>
      <c r="AF55" s="472"/>
      <c r="AG55" s="472"/>
      <c r="AH55" s="472"/>
      <c r="AI55" s="472"/>
      <c r="AJ55" s="472"/>
      <c r="AK55" s="472"/>
      <c r="AL55" s="472"/>
      <c r="AM55" s="472"/>
      <c r="AN55" s="472"/>
      <c r="AO55" s="472"/>
      <c r="AP55" s="472"/>
      <c r="AQ55" s="472"/>
      <c r="AR55" s="472"/>
      <c r="AS55" s="472"/>
      <c r="AT55" s="472"/>
      <c r="AU55" s="472"/>
      <c r="AV55" s="472"/>
      <c r="AW55" s="472"/>
      <c r="AX55" s="472"/>
      <c r="AY55" s="472"/>
      <c r="AZ55" s="472"/>
      <c r="BA55" s="472"/>
      <c r="BB55" s="472"/>
      <c r="BC55" s="472"/>
      <c r="BD55" s="472"/>
      <c r="BE55" s="472"/>
      <c r="BF55" s="472"/>
      <c r="BG55" s="472"/>
      <c r="BH55" s="472"/>
      <c r="BI55" s="472"/>
      <c r="BJ55" s="472"/>
      <c r="BK55" s="472"/>
      <c r="BL55" s="472"/>
      <c r="BM55" s="472"/>
      <c r="BN55" s="472"/>
      <c r="BO55" s="472"/>
      <c r="BP55" s="472"/>
      <c r="BQ55" s="472"/>
      <c r="BR55" s="472"/>
      <c r="BS55" s="472"/>
      <c r="BT55" s="472"/>
      <c r="BU55" s="472"/>
      <c r="BV55" s="472"/>
      <c r="BW55" s="472"/>
      <c r="BX55" s="472"/>
      <c r="BY55" s="472"/>
      <c r="BZ55" s="472"/>
      <c r="CA55" s="472"/>
      <c r="CB55" s="472"/>
      <c r="CC55" s="472"/>
      <c r="CD55" s="472"/>
      <c r="CE55" s="472"/>
      <c r="CF55" s="472"/>
      <c r="CG55" s="472"/>
      <c r="CH55" s="472"/>
      <c r="CI55" s="472"/>
      <c r="CJ55" s="472"/>
      <c r="CK55" s="472"/>
      <c r="CL55" s="472"/>
      <c r="CM55" s="472"/>
      <c r="CN55" s="472"/>
      <c r="CO55" s="472"/>
      <c r="CP55" s="472"/>
      <c r="CQ55" s="472"/>
      <c r="CR55" s="472"/>
      <c r="CS55" s="472"/>
      <c r="CT55" s="472"/>
      <c r="CU55" s="472"/>
      <c r="CV55" s="472"/>
      <c r="DA55" s="10"/>
      <c r="DB55" s="10"/>
      <c r="DC55" s="314"/>
      <c r="DD55" s="314"/>
      <c r="DE55" s="314"/>
      <c r="DF55" s="314"/>
    </row>
    <row r="56" spans="1:110" s="313" customFormat="1" ht="12.75" x14ac:dyDescent="0.2">
      <c r="A56" s="736"/>
      <c r="B56" s="736"/>
      <c r="C56" s="766"/>
      <c r="D56" s="753" t="s">
        <v>62</v>
      </c>
      <c r="E56" s="754"/>
      <c r="F56" s="753" t="s">
        <v>63</v>
      </c>
      <c r="G56" s="754"/>
      <c r="H56" s="753" t="s">
        <v>64</v>
      </c>
      <c r="I56" s="754"/>
      <c r="J56" s="766"/>
      <c r="K56" s="764"/>
      <c r="L56" s="504"/>
      <c r="M56" s="504"/>
      <c r="N56" s="504"/>
      <c r="O56" s="504"/>
      <c r="P56" s="504"/>
      <c r="Q56" s="504"/>
      <c r="R56" s="504"/>
      <c r="S56" s="504"/>
      <c r="T56" s="504"/>
      <c r="U56" s="504"/>
      <c r="V56" s="504"/>
      <c r="W56" s="494"/>
      <c r="X56" s="472"/>
      <c r="Y56" s="472"/>
      <c r="Z56" s="472"/>
      <c r="AA56" s="472"/>
      <c r="AB56" s="472"/>
      <c r="AC56" s="472"/>
      <c r="AD56" s="472"/>
      <c r="AE56" s="472"/>
      <c r="AF56" s="472"/>
      <c r="AG56" s="472"/>
      <c r="AH56" s="472"/>
      <c r="AI56" s="472"/>
      <c r="AJ56" s="472"/>
      <c r="AK56" s="472"/>
      <c r="AL56" s="472"/>
      <c r="AM56" s="472"/>
      <c r="AN56" s="472"/>
      <c r="AO56" s="472"/>
      <c r="AP56" s="472"/>
      <c r="AQ56" s="472"/>
      <c r="AR56" s="472"/>
      <c r="AS56" s="472"/>
      <c r="AT56" s="472"/>
      <c r="AU56" s="472"/>
      <c r="AV56" s="472"/>
      <c r="AW56" s="472"/>
      <c r="AX56" s="472"/>
      <c r="AY56" s="472"/>
      <c r="AZ56" s="472"/>
      <c r="BA56" s="472"/>
      <c r="BB56" s="472"/>
      <c r="BC56" s="472"/>
      <c r="BD56" s="472"/>
      <c r="BE56" s="472"/>
      <c r="BF56" s="472"/>
      <c r="BG56" s="472"/>
      <c r="BH56" s="472"/>
      <c r="BI56" s="472"/>
      <c r="BJ56" s="472"/>
      <c r="BK56" s="472"/>
      <c r="BL56" s="472"/>
      <c r="BM56" s="472"/>
      <c r="BN56" s="472"/>
      <c r="BO56" s="472"/>
      <c r="BP56" s="472"/>
      <c r="BQ56" s="472"/>
      <c r="BR56" s="472"/>
      <c r="BS56" s="472"/>
      <c r="BT56" s="472"/>
      <c r="BU56" s="472"/>
      <c r="BV56" s="472"/>
      <c r="BW56" s="472"/>
      <c r="BX56" s="472"/>
      <c r="BY56" s="472"/>
      <c r="BZ56" s="472"/>
      <c r="CA56" s="472"/>
      <c r="CB56" s="472"/>
      <c r="CC56" s="472"/>
      <c r="CD56" s="472"/>
      <c r="CE56" s="472"/>
      <c r="CF56" s="472"/>
      <c r="CG56" s="472"/>
      <c r="CH56" s="472"/>
      <c r="CI56" s="472"/>
      <c r="CJ56" s="472"/>
      <c r="CK56" s="472"/>
      <c r="CL56" s="472"/>
      <c r="CM56" s="472"/>
      <c r="CN56" s="472"/>
      <c r="CO56" s="472"/>
      <c r="CP56" s="472"/>
      <c r="CQ56" s="472"/>
      <c r="CR56" s="472"/>
      <c r="CS56" s="472"/>
      <c r="CT56" s="472"/>
      <c r="CU56" s="472"/>
      <c r="CV56" s="472"/>
      <c r="DA56" s="10"/>
      <c r="DB56" s="10"/>
      <c r="DC56" s="314"/>
      <c r="DD56" s="314"/>
      <c r="DE56" s="314"/>
      <c r="DF56" s="314"/>
    </row>
    <row r="57" spans="1:110" s="313" customFormat="1" ht="24.75" customHeight="1" x14ac:dyDescent="0.2">
      <c r="A57" s="765"/>
      <c r="B57" s="765"/>
      <c r="C57" s="757"/>
      <c r="D57" s="515" t="s">
        <v>29</v>
      </c>
      <c r="E57" s="516" t="s">
        <v>49</v>
      </c>
      <c r="F57" s="515" t="s">
        <v>29</v>
      </c>
      <c r="G57" s="516" t="s">
        <v>49</v>
      </c>
      <c r="H57" s="515" t="s">
        <v>29</v>
      </c>
      <c r="I57" s="516" t="s">
        <v>49</v>
      </c>
      <c r="J57" s="757"/>
      <c r="K57" s="764"/>
      <c r="L57" s="504"/>
      <c r="M57" s="504"/>
      <c r="N57" s="504"/>
      <c r="O57" s="504"/>
      <c r="P57" s="504"/>
      <c r="Q57" s="504"/>
      <c r="R57" s="504"/>
      <c r="S57" s="504"/>
      <c r="T57" s="504"/>
      <c r="U57" s="504"/>
      <c r="V57" s="504"/>
      <c r="W57" s="494"/>
      <c r="X57" s="472"/>
      <c r="Y57" s="472"/>
      <c r="Z57" s="472"/>
      <c r="AA57" s="472"/>
      <c r="AB57" s="472"/>
      <c r="AC57" s="472"/>
      <c r="AD57" s="472"/>
      <c r="AE57" s="472"/>
      <c r="AF57" s="472"/>
      <c r="AG57" s="472"/>
      <c r="AH57" s="472"/>
      <c r="AI57" s="472"/>
      <c r="AJ57" s="472"/>
      <c r="AK57" s="472"/>
      <c r="AL57" s="472"/>
      <c r="AM57" s="472"/>
      <c r="AN57" s="472"/>
      <c r="AO57" s="472"/>
      <c r="AP57" s="472"/>
      <c r="AQ57" s="472"/>
      <c r="AR57" s="472"/>
      <c r="AS57" s="472"/>
      <c r="AT57" s="472"/>
      <c r="AU57" s="472"/>
      <c r="AV57" s="472"/>
      <c r="AW57" s="472"/>
      <c r="AX57" s="472"/>
      <c r="AY57" s="472"/>
      <c r="AZ57" s="472"/>
      <c r="BA57" s="472"/>
      <c r="BB57" s="472"/>
      <c r="BC57" s="472"/>
      <c r="BD57" s="472"/>
      <c r="BE57" s="472"/>
      <c r="BF57" s="472"/>
      <c r="BG57" s="472"/>
      <c r="BH57" s="472"/>
      <c r="BI57" s="472"/>
      <c r="BJ57" s="472"/>
      <c r="BK57" s="472"/>
      <c r="BL57" s="472"/>
      <c r="BM57" s="472"/>
      <c r="BN57" s="472"/>
      <c r="BO57" s="472"/>
      <c r="BP57" s="472"/>
      <c r="BQ57" s="472"/>
      <c r="BR57" s="472"/>
      <c r="BS57" s="472"/>
      <c r="BT57" s="472"/>
      <c r="BU57" s="472"/>
      <c r="BV57" s="472"/>
      <c r="BW57" s="472"/>
      <c r="BX57" s="472"/>
      <c r="BY57" s="472"/>
      <c r="BZ57" s="472"/>
      <c r="CA57" s="472"/>
      <c r="CB57" s="472"/>
      <c r="CC57" s="472"/>
      <c r="CD57" s="472"/>
      <c r="CE57" s="472"/>
      <c r="CF57" s="472"/>
      <c r="CG57" s="472"/>
      <c r="CH57" s="472"/>
      <c r="CI57" s="472"/>
      <c r="CJ57" s="472"/>
      <c r="CK57" s="472"/>
      <c r="CL57" s="472"/>
      <c r="CM57" s="472"/>
      <c r="CN57" s="472"/>
      <c r="CO57" s="472"/>
      <c r="CP57" s="472"/>
      <c r="CQ57" s="472"/>
      <c r="CR57" s="472"/>
      <c r="CS57" s="472"/>
      <c r="CT57" s="472"/>
      <c r="CU57" s="472"/>
      <c r="CV57" s="472"/>
      <c r="DA57" s="10"/>
      <c r="DB57" s="10"/>
      <c r="DC57" s="314"/>
      <c r="DD57" s="314"/>
      <c r="DE57" s="314"/>
      <c r="DF57" s="314"/>
    </row>
    <row r="58" spans="1:110" s="313" customFormat="1" ht="30" customHeight="1" x14ac:dyDescent="0.2">
      <c r="A58" s="725" t="s">
        <v>65</v>
      </c>
      <c r="B58" s="521" t="s">
        <v>66</v>
      </c>
      <c r="C58" s="581">
        <v>11</v>
      </c>
      <c r="D58" s="509"/>
      <c r="E58" s="510"/>
      <c r="F58" s="509">
        <v>1</v>
      </c>
      <c r="G58" s="510">
        <v>1</v>
      </c>
      <c r="H58" s="509">
        <v>6</v>
      </c>
      <c r="I58" s="510">
        <v>3</v>
      </c>
      <c r="J58" s="511">
        <v>10</v>
      </c>
      <c r="K58" s="511">
        <v>5</v>
      </c>
      <c r="L58" s="504"/>
      <c r="M58" s="504"/>
      <c r="N58" s="504"/>
      <c r="O58" s="504"/>
      <c r="P58" s="504"/>
      <c r="Q58" s="504"/>
      <c r="R58" s="504"/>
      <c r="S58" s="504"/>
      <c r="T58" s="504"/>
      <c r="U58" s="504"/>
      <c r="V58" s="504"/>
      <c r="W58" s="477"/>
      <c r="X58" s="472"/>
      <c r="Y58" s="472"/>
      <c r="Z58" s="472"/>
      <c r="AA58" s="472"/>
      <c r="AB58" s="472"/>
      <c r="AC58" s="472"/>
      <c r="AD58" s="472"/>
      <c r="AE58" s="472"/>
      <c r="AF58" s="472"/>
      <c r="AG58" s="472"/>
      <c r="AH58" s="472"/>
      <c r="AI58" s="472"/>
      <c r="AJ58" s="472"/>
      <c r="AK58" s="472"/>
      <c r="AL58" s="472"/>
      <c r="AM58" s="472"/>
      <c r="AN58" s="472"/>
      <c r="AO58" s="472"/>
      <c r="AP58" s="472"/>
      <c r="AQ58" s="472"/>
      <c r="AR58" s="472"/>
      <c r="AS58" s="472"/>
      <c r="AT58" s="472"/>
      <c r="AU58" s="472"/>
      <c r="AV58" s="472"/>
      <c r="AW58" s="472"/>
      <c r="AX58" s="472"/>
      <c r="AY58" s="472"/>
      <c r="AZ58" s="472"/>
      <c r="BA58" s="472"/>
      <c r="BB58" s="472"/>
      <c r="BC58" s="472"/>
      <c r="BD58" s="472"/>
      <c r="BE58" s="472"/>
      <c r="BF58" s="472"/>
      <c r="BG58" s="472"/>
      <c r="BH58" s="472"/>
      <c r="BI58" s="472"/>
      <c r="BJ58" s="472"/>
      <c r="BK58" s="472"/>
      <c r="BL58" s="472"/>
      <c r="BM58" s="472"/>
      <c r="BN58" s="472"/>
      <c r="BO58" s="472"/>
      <c r="BP58" s="472"/>
      <c r="BQ58" s="472"/>
      <c r="BR58" s="472"/>
      <c r="BS58" s="472"/>
      <c r="BT58" s="472"/>
      <c r="BU58" s="472"/>
      <c r="BV58" s="472"/>
      <c r="BW58" s="472"/>
      <c r="BX58" s="472"/>
      <c r="BY58" s="472"/>
      <c r="BZ58" s="472"/>
      <c r="CA58" s="472"/>
      <c r="CB58" s="472"/>
      <c r="CC58" s="472"/>
      <c r="CD58" s="472"/>
      <c r="CE58" s="472"/>
      <c r="CF58" s="472"/>
      <c r="CG58" s="472"/>
      <c r="CH58" s="472"/>
      <c r="CI58" s="472"/>
      <c r="CJ58" s="472"/>
      <c r="CK58" s="472"/>
      <c r="CL58" s="472"/>
      <c r="CM58" s="472"/>
      <c r="CN58" s="472"/>
      <c r="CO58" s="472"/>
      <c r="CP58" s="472"/>
      <c r="CQ58" s="472"/>
      <c r="CR58" s="472"/>
      <c r="CS58" s="472"/>
      <c r="CT58" s="472"/>
      <c r="CU58" s="472"/>
      <c r="CV58" s="472"/>
      <c r="DA58" s="10"/>
      <c r="DB58" s="10"/>
      <c r="DC58" s="314"/>
      <c r="DD58" s="314"/>
      <c r="DE58" s="314"/>
      <c r="DF58" s="314"/>
    </row>
    <row r="59" spans="1:110" s="313" customFormat="1" ht="14.25" customHeight="1" x14ac:dyDescent="0.2">
      <c r="A59" s="726"/>
      <c r="B59" s="632" t="s">
        <v>67</v>
      </c>
      <c r="C59" s="588">
        <v>0</v>
      </c>
      <c r="D59" s="507"/>
      <c r="E59" s="508"/>
      <c r="F59" s="507"/>
      <c r="G59" s="508"/>
      <c r="H59" s="507"/>
      <c r="I59" s="508"/>
      <c r="J59" s="513"/>
      <c r="K59" s="513"/>
      <c r="L59" s="504"/>
      <c r="M59" s="504"/>
      <c r="N59" s="504"/>
      <c r="O59" s="504"/>
      <c r="P59" s="504"/>
      <c r="Q59" s="504"/>
      <c r="R59" s="504"/>
      <c r="S59" s="504"/>
      <c r="T59" s="504"/>
      <c r="U59" s="504"/>
      <c r="V59" s="504"/>
      <c r="W59" s="477"/>
      <c r="X59" s="472"/>
      <c r="Y59" s="472"/>
      <c r="Z59" s="472"/>
      <c r="AA59" s="472"/>
      <c r="AB59" s="472"/>
      <c r="AC59" s="472"/>
      <c r="AD59" s="472"/>
      <c r="AE59" s="472"/>
      <c r="AF59" s="472"/>
      <c r="AG59" s="472"/>
      <c r="AH59" s="472"/>
      <c r="AI59" s="472"/>
      <c r="AJ59" s="472"/>
      <c r="AK59" s="472"/>
      <c r="AL59" s="472"/>
      <c r="AM59" s="472"/>
      <c r="AN59" s="472"/>
      <c r="AO59" s="472"/>
      <c r="AP59" s="472"/>
      <c r="AQ59" s="472"/>
      <c r="AR59" s="472"/>
      <c r="AS59" s="472"/>
      <c r="AT59" s="472"/>
      <c r="AU59" s="472"/>
      <c r="AV59" s="472"/>
      <c r="AW59" s="472"/>
      <c r="AX59" s="472"/>
      <c r="AY59" s="472"/>
      <c r="AZ59" s="472"/>
      <c r="BA59" s="472"/>
      <c r="BB59" s="472"/>
      <c r="BC59" s="472"/>
      <c r="BD59" s="472"/>
      <c r="BE59" s="472"/>
      <c r="BF59" s="472"/>
      <c r="BG59" s="472"/>
      <c r="BH59" s="472"/>
      <c r="BI59" s="472"/>
      <c r="BJ59" s="472"/>
      <c r="BK59" s="472"/>
      <c r="BL59" s="472"/>
      <c r="BM59" s="472"/>
      <c r="BN59" s="472"/>
      <c r="BO59" s="472"/>
      <c r="BP59" s="472"/>
      <c r="BQ59" s="472"/>
      <c r="BR59" s="472"/>
      <c r="BS59" s="472"/>
      <c r="BT59" s="472"/>
      <c r="BU59" s="472"/>
      <c r="BV59" s="472"/>
      <c r="BW59" s="472"/>
      <c r="BX59" s="472"/>
      <c r="BY59" s="472"/>
      <c r="BZ59" s="472"/>
      <c r="CA59" s="472"/>
      <c r="CB59" s="472"/>
      <c r="CC59" s="472"/>
      <c r="CD59" s="472"/>
      <c r="CE59" s="472"/>
      <c r="CF59" s="472"/>
      <c r="CG59" s="472"/>
      <c r="CH59" s="472"/>
      <c r="CI59" s="472"/>
      <c r="CJ59" s="472"/>
      <c r="CK59" s="472"/>
      <c r="CL59" s="472"/>
      <c r="CM59" s="472"/>
      <c r="CN59" s="472"/>
      <c r="CO59" s="472"/>
      <c r="CP59" s="472"/>
      <c r="CQ59" s="472"/>
      <c r="CR59" s="472"/>
      <c r="CS59" s="472"/>
      <c r="CT59" s="472"/>
      <c r="CU59" s="472"/>
      <c r="CV59" s="472"/>
      <c r="DA59" s="10"/>
      <c r="DB59" s="10"/>
      <c r="DC59" s="314"/>
      <c r="DD59" s="314"/>
      <c r="DE59" s="314"/>
      <c r="DF59" s="314"/>
    </row>
    <row r="60" spans="1:110" s="313" customFormat="1" ht="14.25" x14ac:dyDescent="0.2">
      <c r="A60" s="727" t="s">
        <v>68</v>
      </c>
      <c r="B60" s="728"/>
      <c r="C60" s="588">
        <v>0</v>
      </c>
      <c r="D60" s="633"/>
      <c r="E60" s="634"/>
      <c r="F60" s="633"/>
      <c r="G60" s="634"/>
      <c r="H60" s="633"/>
      <c r="I60" s="634"/>
      <c r="J60" s="635"/>
      <c r="K60" s="635"/>
      <c r="L60" s="495"/>
      <c r="M60" s="495"/>
      <c r="N60" s="495"/>
      <c r="O60" s="495"/>
      <c r="P60" s="496"/>
      <c r="Q60" s="493"/>
      <c r="R60" s="493"/>
      <c r="S60" s="493"/>
      <c r="T60" s="493"/>
      <c r="U60" s="493"/>
      <c r="V60" s="493"/>
      <c r="W60" s="493"/>
      <c r="X60" s="472"/>
      <c r="Y60" s="472"/>
      <c r="Z60" s="472"/>
      <c r="AA60" s="472"/>
      <c r="AB60" s="472"/>
      <c r="AC60" s="472"/>
      <c r="AD60" s="472"/>
      <c r="AE60" s="472"/>
      <c r="AF60" s="472"/>
      <c r="AG60" s="472"/>
      <c r="AH60" s="472"/>
      <c r="AI60" s="472"/>
      <c r="AJ60" s="472"/>
      <c r="AK60" s="472"/>
      <c r="AL60" s="472"/>
      <c r="AM60" s="472"/>
      <c r="AN60" s="472"/>
      <c r="AO60" s="472"/>
      <c r="AP60" s="472"/>
      <c r="AQ60" s="472"/>
      <c r="AR60" s="472"/>
      <c r="AS60" s="472"/>
      <c r="AT60" s="472"/>
      <c r="AU60" s="472"/>
      <c r="AV60" s="472"/>
      <c r="AW60" s="472"/>
      <c r="AX60" s="472"/>
      <c r="AY60" s="472"/>
      <c r="AZ60" s="472"/>
      <c r="BA60" s="472"/>
      <c r="BB60" s="472"/>
      <c r="BC60" s="472"/>
      <c r="BD60" s="472"/>
      <c r="BE60" s="472"/>
      <c r="BF60" s="472"/>
      <c r="BG60" s="472"/>
      <c r="BH60" s="472"/>
      <c r="BI60" s="472"/>
      <c r="BJ60" s="472"/>
      <c r="BK60" s="472"/>
      <c r="BL60" s="472"/>
      <c r="BM60" s="472"/>
      <c r="BN60" s="472"/>
      <c r="BO60" s="472"/>
      <c r="BP60" s="472"/>
      <c r="BQ60" s="472"/>
      <c r="BR60" s="472"/>
      <c r="BS60" s="472"/>
      <c r="BT60" s="472"/>
      <c r="BU60" s="472"/>
      <c r="BV60" s="472"/>
      <c r="BW60" s="472"/>
      <c r="BX60" s="472"/>
      <c r="BY60" s="472"/>
      <c r="BZ60" s="472"/>
      <c r="CA60" s="472"/>
      <c r="CB60" s="472"/>
      <c r="CC60" s="472"/>
      <c r="CD60" s="472"/>
      <c r="CE60" s="472"/>
      <c r="CF60" s="472"/>
      <c r="CG60" s="472"/>
      <c r="CH60" s="472"/>
      <c r="CI60" s="472"/>
      <c r="CJ60" s="472"/>
      <c r="CK60" s="472"/>
      <c r="CL60" s="472"/>
      <c r="CM60" s="472"/>
      <c r="CN60" s="472"/>
      <c r="CO60" s="472"/>
      <c r="CP60" s="472"/>
      <c r="CQ60" s="472"/>
      <c r="CR60" s="472"/>
      <c r="CS60" s="472"/>
      <c r="CT60" s="472"/>
      <c r="CU60" s="472"/>
      <c r="CV60" s="472"/>
      <c r="DA60" s="10"/>
      <c r="DB60" s="10"/>
      <c r="DC60" s="314"/>
      <c r="DD60" s="314"/>
      <c r="DE60" s="314"/>
      <c r="DF60" s="314"/>
    </row>
    <row r="61" spans="1:110" s="313" customFormat="1" ht="15" customHeight="1" x14ac:dyDescent="0.2">
      <c r="A61" s="594" t="s">
        <v>69</v>
      </c>
      <c r="B61" s="594"/>
      <c r="C61" s="594"/>
      <c r="D61" s="594"/>
      <c r="E61" s="594"/>
      <c r="F61" s="594"/>
      <c r="G61" s="594"/>
      <c r="H61" s="636"/>
      <c r="I61" s="610"/>
      <c r="J61" s="610"/>
      <c r="K61" s="610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72"/>
      <c r="Y61" s="472"/>
      <c r="Z61" s="472"/>
      <c r="AA61" s="472"/>
      <c r="AB61" s="472"/>
      <c r="AC61" s="472"/>
      <c r="AD61" s="472"/>
      <c r="AE61" s="472"/>
      <c r="AF61" s="472"/>
      <c r="AG61" s="472"/>
      <c r="AH61" s="472"/>
      <c r="AI61" s="472"/>
      <c r="AJ61" s="472"/>
      <c r="AK61" s="472"/>
      <c r="AL61" s="472"/>
      <c r="AM61" s="472"/>
      <c r="AN61" s="472"/>
      <c r="AO61" s="472"/>
      <c r="AP61" s="472"/>
      <c r="AQ61" s="472"/>
      <c r="AR61" s="472"/>
      <c r="AS61" s="472"/>
      <c r="AT61" s="472"/>
      <c r="AU61" s="472"/>
      <c r="AV61" s="472"/>
      <c r="AW61" s="472"/>
      <c r="AX61" s="472"/>
      <c r="AY61" s="472"/>
      <c r="AZ61" s="472"/>
      <c r="BA61" s="472"/>
      <c r="BB61" s="472"/>
      <c r="BC61" s="472"/>
      <c r="BD61" s="472"/>
      <c r="BE61" s="472"/>
      <c r="BF61" s="472"/>
      <c r="BG61" s="472"/>
      <c r="BH61" s="472"/>
      <c r="BI61" s="472"/>
      <c r="BJ61" s="472"/>
      <c r="BK61" s="472"/>
      <c r="BL61" s="472"/>
      <c r="BM61" s="472"/>
      <c r="BN61" s="472"/>
      <c r="BO61" s="472"/>
      <c r="BP61" s="472"/>
      <c r="BQ61" s="472"/>
      <c r="BR61" s="472"/>
      <c r="BS61" s="472"/>
      <c r="BT61" s="472"/>
      <c r="BU61" s="472"/>
      <c r="BV61" s="472"/>
      <c r="BW61" s="472"/>
      <c r="BX61" s="472"/>
      <c r="BY61" s="472"/>
      <c r="BZ61" s="472"/>
      <c r="CA61" s="472"/>
      <c r="CB61" s="472"/>
      <c r="CC61" s="472"/>
      <c r="CD61" s="472"/>
      <c r="CE61" s="472"/>
      <c r="CF61" s="472"/>
      <c r="CG61" s="472"/>
      <c r="CH61" s="472"/>
      <c r="CI61" s="472"/>
      <c r="CJ61" s="472"/>
      <c r="CK61" s="472"/>
      <c r="CL61" s="472"/>
      <c r="CM61" s="472"/>
      <c r="CN61" s="472"/>
      <c r="CO61" s="472"/>
      <c r="CP61" s="472"/>
      <c r="CQ61" s="472"/>
      <c r="CR61" s="472"/>
      <c r="CS61" s="472"/>
      <c r="CT61" s="472"/>
      <c r="CU61" s="472"/>
      <c r="CV61" s="472"/>
      <c r="DA61" s="10"/>
      <c r="DB61" s="10"/>
      <c r="DC61" s="314"/>
      <c r="DD61" s="314"/>
      <c r="DE61" s="314"/>
      <c r="DF61" s="314"/>
    </row>
    <row r="62" spans="1:110" s="313" customFormat="1" ht="15" customHeight="1" x14ac:dyDescent="0.2">
      <c r="A62" s="405" t="s">
        <v>3</v>
      </c>
      <c r="B62" s="406"/>
      <c r="C62" s="762" t="s">
        <v>70</v>
      </c>
      <c r="D62" s="762" t="s">
        <v>71</v>
      </c>
      <c r="E62" s="762" t="s">
        <v>72</v>
      </c>
      <c r="F62" s="517"/>
      <c r="G62" s="517"/>
      <c r="H62" s="517"/>
      <c r="I62" s="512"/>
      <c r="J62" s="512"/>
      <c r="K62" s="512"/>
      <c r="L62" s="494"/>
      <c r="M62" s="494"/>
      <c r="N62" s="494"/>
      <c r="O62" s="494"/>
      <c r="P62" s="494"/>
      <c r="Q62" s="494"/>
      <c r="R62" s="494"/>
      <c r="S62" s="494"/>
      <c r="T62" s="494"/>
      <c r="U62" s="494"/>
      <c r="V62" s="494"/>
      <c r="W62" s="494"/>
      <c r="X62" s="472"/>
      <c r="Y62" s="472"/>
      <c r="Z62" s="472"/>
      <c r="AA62" s="472"/>
      <c r="AB62" s="472"/>
      <c r="AC62" s="472"/>
      <c r="AD62" s="472"/>
      <c r="AE62" s="472"/>
      <c r="AF62" s="472"/>
      <c r="AG62" s="472"/>
      <c r="AH62" s="472"/>
      <c r="AI62" s="472"/>
      <c r="AJ62" s="472"/>
      <c r="AK62" s="472"/>
      <c r="AL62" s="472"/>
      <c r="AM62" s="472"/>
      <c r="AN62" s="472"/>
      <c r="AO62" s="472"/>
      <c r="AP62" s="472"/>
      <c r="AQ62" s="472"/>
      <c r="AR62" s="472"/>
      <c r="AS62" s="472"/>
      <c r="AT62" s="472"/>
      <c r="AU62" s="472"/>
      <c r="AV62" s="472"/>
      <c r="AW62" s="472"/>
      <c r="AX62" s="472"/>
      <c r="AY62" s="472"/>
      <c r="AZ62" s="472"/>
      <c r="BA62" s="472"/>
      <c r="BB62" s="472"/>
      <c r="BC62" s="472"/>
      <c r="BD62" s="472"/>
      <c r="BE62" s="472"/>
      <c r="BF62" s="472"/>
      <c r="BG62" s="472"/>
      <c r="BH62" s="472"/>
      <c r="BI62" s="472"/>
      <c r="BJ62" s="472"/>
      <c r="BK62" s="472"/>
      <c r="BL62" s="472"/>
      <c r="BM62" s="472"/>
      <c r="BN62" s="472"/>
      <c r="BO62" s="472"/>
      <c r="BP62" s="472"/>
      <c r="BQ62" s="472"/>
      <c r="BR62" s="472"/>
      <c r="BS62" s="472"/>
      <c r="BT62" s="472"/>
      <c r="BU62" s="472"/>
      <c r="BV62" s="472"/>
      <c r="BW62" s="472"/>
      <c r="BX62" s="472"/>
      <c r="BY62" s="472"/>
      <c r="BZ62" s="472"/>
      <c r="CA62" s="472"/>
      <c r="CB62" s="472"/>
      <c r="CC62" s="472"/>
      <c r="CD62" s="472"/>
      <c r="CE62" s="472"/>
      <c r="CF62" s="472"/>
      <c r="CG62" s="472"/>
      <c r="CH62" s="472"/>
      <c r="CI62" s="472"/>
      <c r="CJ62" s="472"/>
      <c r="CK62" s="472"/>
      <c r="CL62" s="472"/>
      <c r="CM62" s="472"/>
      <c r="CN62" s="472"/>
      <c r="CO62" s="472"/>
      <c r="CP62" s="472"/>
      <c r="CQ62" s="472"/>
      <c r="CR62" s="472"/>
      <c r="CS62" s="472"/>
      <c r="CT62" s="472"/>
      <c r="CU62" s="472"/>
      <c r="CV62" s="472"/>
      <c r="DA62" s="10"/>
      <c r="DB62" s="10"/>
      <c r="DC62" s="314"/>
      <c r="DD62" s="314"/>
      <c r="DE62" s="314"/>
      <c r="DF62" s="314"/>
    </row>
    <row r="63" spans="1:110" s="313" customFormat="1" ht="15" customHeight="1" x14ac:dyDescent="0.2">
      <c r="A63" s="407"/>
      <c r="B63" s="408"/>
      <c r="C63" s="763"/>
      <c r="D63" s="763"/>
      <c r="E63" s="763"/>
      <c r="F63" s="624"/>
      <c r="G63" s="624"/>
      <c r="H63" s="624"/>
      <c r="I63" s="624"/>
      <c r="J63" s="624"/>
      <c r="K63" s="624"/>
      <c r="L63" s="494"/>
      <c r="M63" s="494"/>
      <c r="N63" s="494"/>
      <c r="O63" s="494"/>
      <c r="P63" s="494"/>
      <c r="Q63" s="494"/>
      <c r="R63" s="494"/>
      <c r="S63" s="494"/>
      <c r="T63" s="494"/>
      <c r="U63" s="494"/>
      <c r="V63" s="494"/>
      <c r="W63" s="494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472"/>
      <c r="AI63" s="472"/>
      <c r="AJ63" s="472"/>
      <c r="AK63" s="472"/>
      <c r="AL63" s="472"/>
      <c r="AM63" s="472"/>
      <c r="AN63" s="472"/>
      <c r="AO63" s="472"/>
      <c r="AP63" s="472"/>
      <c r="AQ63" s="472"/>
      <c r="AR63" s="472"/>
      <c r="AS63" s="472"/>
      <c r="AT63" s="472"/>
      <c r="AU63" s="472"/>
      <c r="AV63" s="472"/>
      <c r="AW63" s="472"/>
      <c r="AX63" s="472"/>
      <c r="AY63" s="472"/>
      <c r="AZ63" s="472"/>
      <c r="BA63" s="472"/>
      <c r="BB63" s="472"/>
      <c r="BC63" s="472"/>
      <c r="BD63" s="472"/>
      <c r="BE63" s="472"/>
      <c r="BF63" s="472"/>
      <c r="BG63" s="472"/>
      <c r="BH63" s="472"/>
      <c r="BI63" s="472"/>
      <c r="BJ63" s="472"/>
      <c r="BK63" s="472"/>
      <c r="BL63" s="472"/>
      <c r="BM63" s="472"/>
      <c r="BN63" s="472"/>
      <c r="BO63" s="472"/>
      <c r="BP63" s="472"/>
      <c r="BQ63" s="472"/>
      <c r="BR63" s="472"/>
      <c r="BS63" s="472"/>
      <c r="BT63" s="472"/>
      <c r="BU63" s="472"/>
      <c r="BV63" s="472"/>
      <c r="BW63" s="472"/>
      <c r="BX63" s="472"/>
      <c r="BY63" s="472"/>
      <c r="BZ63" s="472"/>
      <c r="CA63" s="472"/>
      <c r="CB63" s="472"/>
      <c r="CC63" s="472"/>
      <c r="CD63" s="472"/>
      <c r="CE63" s="472"/>
      <c r="CF63" s="472"/>
      <c r="CG63" s="472"/>
      <c r="CH63" s="472"/>
      <c r="CI63" s="472"/>
      <c r="CJ63" s="472"/>
      <c r="CK63" s="472"/>
      <c r="CL63" s="472"/>
      <c r="CM63" s="472"/>
      <c r="CN63" s="472"/>
      <c r="CO63" s="472"/>
      <c r="CP63" s="472"/>
      <c r="CQ63" s="472"/>
      <c r="CR63" s="472"/>
      <c r="CS63" s="472"/>
      <c r="CT63" s="472"/>
      <c r="CU63" s="472"/>
      <c r="CV63" s="472"/>
      <c r="DA63" s="10"/>
      <c r="DB63" s="10"/>
      <c r="DC63" s="314"/>
      <c r="DD63" s="314"/>
      <c r="DE63" s="314"/>
      <c r="DF63" s="314"/>
    </row>
    <row r="64" spans="1:110" s="313" customFormat="1" ht="15" customHeight="1" x14ac:dyDescent="0.2">
      <c r="A64" s="395" t="s">
        <v>73</v>
      </c>
      <c r="B64" s="396"/>
      <c r="C64" s="650"/>
      <c r="D64" s="650"/>
      <c r="E64" s="650"/>
      <c r="F64" s="624"/>
      <c r="G64" s="624"/>
      <c r="H64" s="624"/>
      <c r="I64" s="624"/>
      <c r="J64" s="624"/>
      <c r="K64" s="624"/>
      <c r="L64" s="477"/>
      <c r="M64" s="477"/>
      <c r="N64" s="477"/>
      <c r="O64" s="477"/>
      <c r="P64" s="477"/>
      <c r="Q64" s="477"/>
      <c r="R64" s="477"/>
      <c r="S64" s="477"/>
      <c r="T64" s="477"/>
      <c r="U64" s="477"/>
      <c r="V64" s="477"/>
      <c r="W64" s="477"/>
      <c r="X64" s="472"/>
      <c r="Y64" s="472"/>
      <c r="Z64" s="472"/>
      <c r="AA64" s="472"/>
      <c r="AB64" s="472"/>
      <c r="AC64" s="472"/>
      <c r="AD64" s="472"/>
      <c r="AE64" s="472"/>
      <c r="AF64" s="472"/>
      <c r="AG64" s="472"/>
      <c r="AH64" s="472"/>
      <c r="AI64" s="472"/>
      <c r="AJ64" s="472"/>
      <c r="AK64" s="472"/>
      <c r="AL64" s="472"/>
      <c r="AM64" s="472"/>
      <c r="AN64" s="472"/>
      <c r="AO64" s="472"/>
      <c r="AP64" s="472"/>
      <c r="AQ64" s="472"/>
      <c r="AR64" s="472"/>
      <c r="AS64" s="472"/>
      <c r="AT64" s="472"/>
      <c r="AU64" s="472"/>
      <c r="AV64" s="472"/>
      <c r="AW64" s="472"/>
      <c r="AX64" s="472"/>
      <c r="AY64" s="472"/>
      <c r="AZ64" s="472"/>
      <c r="BA64" s="472"/>
      <c r="BB64" s="472"/>
      <c r="BC64" s="472"/>
      <c r="BD64" s="472"/>
      <c r="BE64" s="472"/>
      <c r="BF64" s="472"/>
      <c r="BG64" s="472"/>
      <c r="BH64" s="472"/>
      <c r="BI64" s="472"/>
      <c r="BJ64" s="472"/>
      <c r="BK64" s="472"/>
      <c r="BL64" s="472"/>
      <c r="BM64" s="472"/>
      <c r="BN64" s="472"/>
      <c r="BO64" s="472"/>
      <c r="BP64" s="472"/>
      <c r="BQ64" s="472"/>
      <c r="BR64" s="472"/>
      <c r="BS64" s="472"/>
      <c r="BT64" s="472"/>
      <c r="BU64" s="472"/>
      <c r="BV64" s="472"/>
      <c r="BW64" s="472"/>
      <c r="BX64" s="472"/>
      <c r="BY64" s="472"/>
      <c r="BZ64" s="472"/>
      <c r="CA64" s="472"/>
      <c r="CB64" s="472"/>
      <c r="CC64" s="472"/>
      <c r="CD64" s="472"/>
      <c r="CE64" s="472"/>
      <c r="CF64" s="472"/>
      <c r="CG64" s="472"/>
      <c r="CH64" s="472"/>
      <c r="CI64" s="472"/>
      <c r="CJ64" s="472"/>
      <c r="CK64" s="472"/>
      <c r="CL64" s="472"/>
      <c r="CM64" s="472"/>
      <c r="CN64" s="472"/>
      <c r="CO64" s="472"/>
      <c r="CP64" s="472"/>
      <c r="CQ64" s="472"/>
      <c r="CR64" s="472"/>
      <c r="CS64" s="472"/>
      <c r="CT64" s="472"/>
      <c r="CU64" s="472"/>
      <c r="CV64" s="472"/>
      <c r="DA64" s="10"/>
      <c r="DB64" s="10"/>
      <c r="DC64" s="314"/>
      <c r="DD64" s="314"/>
      <c r="DE64" s="314"/>
      <c r="DF64" s="314"/>
    </row>
    <row r="65" spans="1:110" s="313" customFormat="1" ht="15" customHeight="1" x14ac:dyDescent="0.2">
      <c r="A65" s="395" t="s">
        <v>74</v>
      </c>
      <c r="B65" s="396"/>
      <c r="C65" s="639"/>
      <c r="D65" s="639"/>
      <c r="E65" s="639"/>
      <c r="F65" s="624"/>
      <c r="G65" s="624"/>
      <c r="H65" s="624"/>
      <c r="I65" s="624"/>
      <c r="J65" s="624"/>
      <c r="K65" s="624"/>
      <c r="L65" s="477"/>
      <c r="M65" s="477"/>
      <c r="N65" s="477"/>
      <c r="O65" s="477"/>
      <c r="P65" s="477"/>
      <c r="Q65" s="477"/>
      <c r="R65" s="477"/>
      <c r="S65" s="477"/>
      <c r="T65" s="477"/>
      <c r="U65" s="477"/>
      <c r="V65" s="477"/>
      <c r="W65" s="477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2"/>
      <c r="AU65" s="472"/>
      <c r="AV65" s="472"/>
      <c r="AW65" s="472"/>
      <c r="AX65" s="472"/>
      <c r="AY65" s="472"/>
      <c r="AZ65" s="472"/>
      <c r="BA65" s="472"/>
      <c r="BB65" s="472"/>
      <c r="BC65" s="472"/>
      <c r="BD65" s="472"/>
      <c r="BE65" s="472"/>
      <c r="BF65" s="472"/>
      <c r="BG65" s="472"/>
      <c r="BH65" s="472"/>
      <c r="BI65" s="472"/>
      <c r="BJ65" s="472"/>
      <c r="BK65" s="472"/>
      <c r="BL65" s="472"/>
      <c r="BM65" s="472"/>
      <c r="BN65" s="472"/>
      <c r="BO65" s="472"/>
      <c r="BP65" s="472"/>
      <c r="BQ65" s="472"/>
      <c r="BR65" s="472"/>
      <c r="BS65" s="472"/>
      <c r="BT65" s="472"/>
      <c r="BU65" s="472"/>
      <c r="BV65" s="472"/>
      <c r="BW65" s="472"/>
      <c r="BX65" s="472"/>
      <c r="BY65" s="472"/>
      <c r="BZ65" s="472"/>
      <c r="CA65" s="472"/>
      <c r="CB65" s="472"/>
      <c r="CC65" s="472"/>
      <c r="CD65" s="472"/>
      <c r="CE65" s="472"/>
      <c r="CF65" s="472"/>
      <c r="CG65" s="472"/>
      <c r="CH65" s="472"/>
      <c r="CI65" s="472"/>
      <c r="CJ65" s="472"/>
      <c r="CK65" s="472"/>
      <c r="CL65" s="472"/>
      <c r="CM65" s="472"/>
      <c r="CN65" s="472"/>
      <c r="CO65" s="472"/>
      <c r="CP65" s="472"/>
      <c r="CQ65" s="472"/>
      <c r="CR65" s="472"/>
      <c r="CS65" s="472"/>
      <c r="CT65" s="472"/>
      <c r="CU65" s="472"/>
      <c r="CV65" s="472"/>
      <c r="DA65" s="10"/>
      <c r="DB65" s="10"/>
      <c r="DC65" s="314"/>
      <c r="DD65" s="314"/>
      <c r="DE65" s="314"/>
      <c r="DF65" s="314"/>
    </row>
    <row r="66" spans="1:110" s="313" customFormat="1" ht="15" customHeight="1" x14ac:dyDescent="0.2">
      <c r="A66" s="397" t="s">
        <v>75</v>
      </c>
      <c r="B66" s="398"/>
      <c r="C66" s="639"/>
      <c r="D66" s="639"/>
      <c r="E66" s="639"/>
      <c r="F66" s="624"/>
      <c r="G66" s="624"/>
      <c r="H66" s="624"/>
      <c r="I66" s="624"/>
      <c r="J66" s="624"/>
      <c r="K66" s="624"/>
      <c r="L66" s="477"/>
      <c r="M66" s="477"/>
      <c r="N66" s="477"/>
      <c r="O66" s="477"/>
      <c r="P66" s="477"/>
      <c r="Q66" s="477"/>
      <c r="R66" s="477"/>
      <c r="S66" s="477"/>
      <c r="T66" s="477"/>
      <c r="U66" s="477"/>
      <c r="V66" s="477"/>
      <c r="W66" s="477"/>
      <c r="X66" s="472"/>
      <c r="Y66" s="472"/>
      <c r="Z66" s="472"/>
      <c r="AA66" s="472"/>
      <c r="AB66" s="472"/>
      <c r="AC66" s="472"/>
      <c r="AD66" s="472"/>
      <c r="AE66" s="472"/>
      <c r="AF66" s="472"/>
      <c r="AG66" s="472"/>
      <c r="AH66" s="472"/>
      <c r="AI66" s="472"/>
      <c r="AJ66" s="472"/>
      <c r="AK66" s="472"/>
      <c r="AL66" s="472"/>
      <c r="AM66" s="472"/>
      <c r="AN66" s="472"/>
      <c r="AO66" s="472"/>
      <c r="AP66" s="472"/>
      <c r="AQ66" s="472"/>
      <c r="AR66" s="472"/>
      <c r="AS66" s="472"/>
      <c r="AT66" s="472"/>
      <c r="AU66" s="472"/>
      <c r="AV66" s="472"/>
      <c r="AW66" s="472"/>
      <c r="AX66" s="472"/>
      <c r="AY66" s="472"/>
      <c r="AZ66" s="472"/>
      <c r="BA66" s="472"/>
      <c r="BB66" s="472"/>
      <c r="BC66" s="472"/>
      <c r="BD66" s="472"/>
      <c r="BE66" s="472"/>
      <c r="BF66" s="472"/>
      <c r="BG66" s="472"/>
      <c r="BH66" s="472"/>
      <c r="BI66" s="472"/>
      <c r="BJ66" s="472"/>
      <c r="BK66" s="472"/>
      <c r="BL66" s="472"/>
      <c r="BM66" s="472"/>
      <c r="BN66" s="472"/>
      <c r="BO66" s="472"/>
      <c r="BP66" s="472"/>
      <c r="BQ66" s="472"/>
      <c r="BR66" s="472"/>
      <c r="BS66" s="472"/>
      <c r="BT66" s="472"/>
      <c r="BU66" s="472"/>
      <c r="BV66" s="472"/>
      <c r="BW66" s="472"/>
      <c r="BX66" s="472"/>
      <c r="BY66" s="472"/>
      <c r="BZ66" s="472"/>
      <c r="CA66" s="472"/>
      <c r="CB66" s="472"/>
      <c r="CC66" s="472"/>
      <c r="CD66" s="472"/>
      <c r="CE66" s="472"/>
      <c r="CF66" s="472"/>
      <c r="CG66" s="472"/>
      <c r="CH66" s="472"/>
      <c r="CI66" s="472"/>
      <c r="CJ66" s="472"/>
      <c r="CK66" s="472"/>
      <c r="CL66" s="472"/>
      <c r="CM66" s="472"/>
      <c r="CN66" s="472"/>
      <c r="CO66" s="472"/>
      <c r="CP66" s="472"/>
      <c r="CQ66" s="472"/>
      <c r="CR66" s="472"/>
      <c r="CS66" s="472"/>
      <c r="CT66" s="472"/>
      <c r="CU66" s="472"/>
      <c r="CV66" s="472"/>
      <c r="DA66" s="10"/>
      <c r="DB66" s="10"/>
      <c r="DC66" s="314"/>
      <c r="DD66" s="314"/>
      <c r="DE66" s="314"/>
      <c r="DF66" s="314"/>
    </row>
    <row r="67" spans="1:110" s="313" customFormat="1" ht="15" customHeight="1" x14ac:dyDescent="0.2">
      <c r="A67" s="397" t="s">
        <v>76</v>
      </c>
      <c r="B67" s="398"/>
      <c r="C67" s="651"/>
      <c r="D67" s="651"/>
      <c r="E67" s="651"/>
      <c r="F67" s="624"/>
      <c r="G67" s="624"/>
      <c r="H67" s="624"/>
      <c r="I67" s="624"/>
      <c r="J67" s="624"/>
      <c r="K67" s="624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72"/>
      <c r="Y67" s="472"/>
      <c r="Z67" s="472"/>
      <c r="AA67" s="472"/>
      <c r="AB67" s="472"/>
      <c r="AC67" s="472"/>
      <c r="AD67" s="472"/>
      <c r="AE67" s="472"/>
      <c r="AF67" s="472"/>
      <c r="AG67" s="472"/>
      <c r="AH67" s="472"/>
      <c r="AI67" s="472"/>
      <c r="AJ67" s="472"/>
      <c r="AK67" s="472"/>
      <c r="AL67" s="472"/>
      <c r="AM67" s="472"/>
      <c r="AN67" s="472"/>
      <c r="AO67" s="472"/>
      <c r="AP67" s="472"/>
      <c r="AQ67" s="472"/>
      <c r="AR67" s="472"/>
      <c r="AS67" s="472"/>
      <c r="AT67" s="472"/>
      <c r="AU67" s="472"/>
      <c r="AV67" s="472"/>
      <c r="AW67" s="472"/>
      <c r="AX67" s="472"/>
      <c r="AY67" s="472"/>
      <c r="AZ67" s="472"/>
      <c r="BA67" s="472"/>
      <c r="BB67" s="472"/>
      <c r="BC67" s="472"/>
      <c r="BD67" s="472"/>
      <c r="BE67" s="472"/>
      <c r="BF67" s="472"/>
      <c r="BG67" s="472"/>
      <c r="BH67" s="472"/>
      <c r="BI67" s="472"/>
      <c r="BJ67" s="472"/>
      <c r="BK67" s="472"/>
      <c r="BL67" s="472"/>
      <c r="BM67" s="472"/>
      <c r="BN67" s="472"/>
      <c r="BO67" s="472"/>
      <c r="BP67" s="472"/>
      <c r="BQ67" s="472"/>
      <c r="BR67" s="472"/>
      <c r="BS67" s="472"/>
      <c r="BT67" s="472"/>
      <c r="BU67" s="472"/>
      <c r="BV67" s="472"/>
      <c r="BW67" s="472"/>
      <c r="BX67" s="472"/>
      <c r="BY67" s="472"/>
      <c r="BZ67" s="472"/>
      <c r="CA67" s="472"/>
      <c r="CB67" s="472"/>
      <c r="CC67" s="472"/>
      <c r="CD67" s="472"/>
      <c r="CE67" s="472"/>
      <c r="CF67" s="472"/>
      <c r="CG67" s="472"/>
      <c r="CH67" s="472"/>
      <c r="CI67" s="472"/>
      <c r="CJ67" s="472"/>
      <c r="CK67" s="472"/>
      <c r="CL67" s="472"/>
      <c r="CM67" s="472"/>
      <c r="CN67" s="472"/>
      <c r="CO67" s="472"/>
      <c r="CP67" s="472"/>
      <c r="CQ67" s="472"/>
      <c r="CR67" s="472"/>
      <c r="CS67" s="472"/>
      <c r="CT67" s="472"/>
      <c r="CU67" s="472"/>
      <c r="CV67" s="472"/>
      <c r="DA67" s="10"/>
      <c r="DB67" s="10"/>
      <c r="DC67" s="314"/>
      <c r="DD67" s="314"/>
      <c r="DE67" s="314"/>
      <c r="DF67" s="314"/>
    </row>
    <row r="68" spans="1:110" s="313" customFormat="1" ht="15" customHeight="1" x14ac:dyDescent="0.2">
      <c r="A68" s="399" t="s">
        <v>77</v>
      </c>
      <c r="B68" s="400"/>
      <c r="C68" s="637">
        <v>0</v>
      </c>
      <c r="D68" s="637">
        <v>0</v>
      </c>
      <c r="E68" s="637">
        <v>0</v>
      </c>
      <c r="F68" s="624"/>
      <c r="G68" s="624"/>
      <c r="H68" s="624"/>
      <c r="I68" s="624"/>
      <c r="J68" s="624"/>
      <c r="K68" s="624"/>
      <c r="L68" s="478"/>
      <c r="M68" s="478"/>
      <c r="N68" s="478"/>
      <c r="O68" s="478"/>
      <c r="P68" s="478"/>
      <c r="Q68" s="478"/>
      <c r="R68" s="478"/>
      <c r="S68" s="478"/>
      <c r="T68" s="478"/>
      <c r="U68" s="478"/>
      <c r="V68" s="478"/>
      <c r="W68" s="478"/>
      <c r="X68" s="472"/>
      <c r="Y68" s="472"/>
      <c r="Z68" s="472"/>
      <c r="AA68" s="472"/>
      <c r="AB68" s="472"/>
      <c r="AC68" s="472"/>
      <c r="AD68" s="472"/>
      <c r="AE68" s="472"/>
      <c r="AF68" s="472"/>
      <c r="AG68" s="472"/>
      <c r="AH68" s="472"/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72"/>
      <c r="AT68" s="472"/>
      <c r="AU68" s="472"/>
      <c r="AV68" s="472"/>
      <c r="AW68" s="472"/>
      <c r="AX68" s="472"/>
      <c r="AY68" s="472"/>
      <c r="AZ68" s="472"/>
      <c r="BA68" s="472"/>
      <c r="BB68" s="472"/>
      <c r="BC68" s="472"/>
      <c r="BD68" s="472"/>
      <c r="BE68" s="472"/>
      <c r="BF68" s="472"/>
      <c r="BG68" s="472"/>
      <c r="BH68" s="472"/>
      <c r="BI68" s="472"/>
      <c r="BJ68" s="472"/>
      <c r="BK68" s="472"/>
      <c r="BL68" s="472"/>
      <c r="BM68" s="472"/>
      <c r="BN68" s="472"/>
      <c r="BO68" s="472"/>
      <c r="BP68" s="472"/>
      <c r="BQ68" s="472"/>
      <c r="BR68" s="472"/>
      <c r="BS68" s="472"/>
      <c r="BT68" s="472"/>
      <c r="BU68" s="472"/>
      <c r="BV68" s="472"/>
      <c r="BW68" s="472"/>
      <c r="BX68" s="472"/>
      <c r="BY68" s="472"/>
      <c r="BZ68" s="472"/>
      <c r="CA68" s="472"/>
      <c r="CB68" s="472"/>
      <c r="CC68" s="472"/>
      <c r="CD68" s="472"/>
      <c r="CE68" s="472"/>
      <c r="CF68" s="472"/>
      <c r="CG68" s="472"/>
      <c r="CH68" s="472"/>
      <c r="CI68" s="472"/>
      <c r="CJ68" s="472"/>
      <c r="CK68" s="472"/>
      <c r="CL68" s="472"/>
      <c r="CM68" s="472"/>
      <c r="CN68" s="472"/>
      <c r="CO68" s="472"/>
      <c r="CP68" s="472"/>
      <c r="CQ68" s="472"/>
      <c r="CR68" s="472"/>
      <c r="CS68" s="472"/>
      <c r="CT68" s="472"/>
      <c r="CU68" s="472"/>
      <c r="CV68" s="472"/>
      <c r="DA68" s="10"/>
      <c r="DB68" s="10"/>
      <c r="DC68" s="314"/>
      <c r="DD68" s="314"/>
      <c r="DE68" s="314"/>
      <c r="DF68" s="314"/>
    </row>
    <row r="69" spans="1:110" s="313" customFormat="1" ht="15" customHeight="1" x14ac:dyDescent="0.2">
      <c r="A69" s="401" t="s">
        <v>78</v>
      </c>
      <c r="B69" s="402"/>
      <c r="C69" s="638"/>
      <c r="D69" s="638"/>
      <c r="E69" s="638"/>
      <c r="F69" s="624"/>
      <c r="G69" s="624"/>
      <c r="H69" s="624"/>
      <c r="I69" s="624"/>
      <c r="J69" s="624"/>
      <c r="K69" s="624"/>
      <c r="L69" s="477"/>
      <c r="M69" s="477"/>
      <c r="N69" s="477"/>
      <c r="O69" s="477"/>
      <c r="P69" s="477"/>
      <c r="Q69" s="477"/>
      <c r="R69" s="477"/>
      <c r="S69" s="477"/>
      <c r="T69" s="477"/>
      <c r="U69" s="477"/>
      <c r="V69" s="477"/>
      <c r="W69" s="477"/>
      <c r="X69" s="472"/>
      <c r="Y69" s="472"/>
      <c r="Z69" s="472"/>
      <c r="AA69" s="472"/>
      <c r="AB69" s="472"/>
      <c r="AC69" s="472"/>
      <c r="AD69" s="472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2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  <c r="BI69" s="472"/>
      <c r="BJ69" s="472"/>
      <c r="BK69" s="472"/>
      <c r="BL69" s="472"/>
      <c r="BM69" s="472"/>
      <c r="BN69" s="472"/>
      <c r="BO69" s="472"/>
      <c r="BP69" s="472"/>
      <c r="BQ69" s="472"/>
      <c r="BR69" s="472"/>
      <c r="BS69" s="472"/>
      <c r="BT69" s="472"/>
      <c r="BU69" s="472"/>
      <c r="BV69" s="472"/>
      <c r="BW69" s="472"/>
      <c r="BX69" s="472"/>
      <c r="BY69" s="472"/>
      <c r="BZ69" s="472"/>
      <c r="CA69" s="472"/>
      <c r="CB69" s="472"/>
      <c r="CC69" s="472"/>
      <c r="CD69" s="472"/>
      <c r="CE69" s="472"/>
      <c r="CF69" s="472"/>
      <c r="CG69" s="472"/>
      <c r="CH69" s="472"/>
      <c r="CI69" s="472"/>
      <c r="CJ69" s="472"/>
      <c r="CK69" s="472"/>
      <c r="CL69" s="472"/>
      <c r="CM69" s="472"/>
      <c r="CN69" s="472"/>
      <c r="CO69" s="472"/>
      <c r="CP69" s="472"/>
      <c r="CQ69" s="472"/>
      <c r="CR69" s="472"/>
      <c r="CS69" s="472"/>
      <c r="CT69" s="472"/>
      <c r="CU69" s="472"/>
      <c r="CV69" s="472"/>
      <c r="DA69" s="10"/>
      <c r="DB69" s="10"/>
      <c r="DC69" s="314"/>
      <c r="DD69" s="314"/>
      <c r="DE69" s="314"/>
      <c r="DF69" s="314"/>
    </row>
    <row r="70" spans="1:110" s="313" customFormat="1" ht="15" customHeight="1" x14ac:dyDescent="0.2">
      <c r="A70" s="395" t="s">
        <v>79</v>
      </c>
      <c r="B70" s="396"/>
      <c r="C70" s="639"/>
      <c r="D70" s="639"/>
      <c r="E70" s="639"/>
      <c r="F70" s="624"/>
      <c r="G70" s="624"/>
      <c r="H70" s="624"/>
      <c r="I70" s="624"/>
      <c r="J70" s="624"/>
      <c r="K70" s="624"/>
      <c r="L70" s="477"/>
      <c r="M70" s="477"/>
      <c r="N70" s="477"/>
      <c r="O70" s="477"/>
      <c r="P70" s="477"/>
      <c r="Q70" s="477"/>
      <c r="R70" s="477"/>
      <c r="S70" s="477"/>
      <c r="T70" s="477"/>
      <c r="U70" s="477"/>
      <c r="V70" s="477"/>
      <c r="W70" s="477"/>
      <c r="X70" s="472"/>
      <c r="Y70" s="472"/>
      <c r="Z70" s="472"/>
      <c r="AA70" s="472"/>
      <c r="AB70" s="472"/>
      <c r="AC70" s="472"/>
      <c r="AD70" s="472"/>
      <c r="AE70" s="472"/>
      <c r="AF70" s="472"/>
      <c r="AG70" s="472"/>
      <c r="AH70" s="472"/>
      <c r="AI70" s="472"/>
      <c r="AJ70" s="472"/>
      <c r="AK70" s="472"/>
      <c r="AL70" s="472"/>
      <c r="AM70" s="472"/>
      <c r="AN70" s="472"/>
      <c r="AO70" s="472"/>
      <c r="AP70" s="472"/>
      <c r="AQ70" s="472"/>
      <c r="AR70" s="472"/>
      <c r="AS70" s="472"/>
      <c r="AT70" s="472"/>
      <c r="AU70" s="472"/>
      <c r="AV70" s="472"/>
      <c r="AW70" s="472"/>
      <c r="AX70" s="472"/>
      <c r="AY70" s="472"/>
      <c r="AZ70" s="472"/>
      <c r="BA70" s="472"/>
      <c r="BB70" s="472"/>
      <c r="BC70" s="472"/>
      <c r="BD70" s="472"/>
      <c r="BE70" s="472"/>
      <c r="BF70" s="472"/>
      <c r="BG70" s="472"/>
      <c r="BH70" s="472"/>
      <c r="BI70" s="472"/>
      <c r="BJ70" s="472"/>
      <c r="BK70" s="472"/>
      <c r="BL70" s="472"/>
      <c r="BM70" s="472"/>
      <c r="BN70" s="472"/>
      <c r="BO70" s="472"/>
      <c r="BP70" s="472"/>
      <c r="BQ70" s="472"/>
      <c r="BR70" s="472"/>
      <c r="BS70" s="472"/>
      <c r="BT70" s="472"/>
      <c r="BU70" s="472"/>
      <c r="BV70" s="472"/>
      <c r="BW70" s="472"/>
      <c r="BX70" s="472"/>
      <c r="BY70" s="472"/>
      <c r="BZ70" s="472"/>
      <c r="CA70" s="472"/>
      <c r="CB70" s="472"/>
      <c r="CC70" s="472"/>
      <c r="CD70" s="472"/>
      <c r="CE70" s="472"/>
      <c r="CF70" s="472"/>
      <c r="CG70" s="472"/>
      <c r="CH70" s="472"/>
      <c r="CI70" s="472"/>
      <c r="CJ70" s="472"/>
      <c r="CK70" s="472"/>
      <c r="CL70" s="472"/>
      <c r="CM70" s="472"/>
      <c r="CN70" s="472"/>
      <c r="CO70" s="472"/>
      <c r="CP70" s="472"/>
      <c r="CQ70" s="472"/>
      <c r="CR70" s="472"/>
      <c r="CS70" s="472"/>
      <c r="CT70" s="472"/>
      <c r="CU70" s="472"/>
      <c r="CV70" s="472"/>
      <c r="DA70" s="10"/>
      <c r="DB70" s="10"/>
      <c r="DC70" s="314"/>
      <c r="DD70" s="314"/>
      <c r="DE70" s="314"/>
      <c r="DF70" s="314"/>
    </row>
    <row r="71" spans="1:110" s="313" customFormat="1" ht="30" customHeight="1" x14ac:dyDescent="0.2">
      <c r="A71" s="410" t="s">
        <v>80</v>
      </c>
      <c r="B71" s="411"/>
      <c r="C71" s="640"/>
      <c r="D71" s="640"/>
      <c r="E71" s="640"/>
      <c r="F71" s="624"/>
      <c r="G71" s="624"/>
      <c r="H71" s="624"/>
      <c r="I71" s="624"/>
      <c r="J71" s="624"/>
      <c r="K71" s="624"/>
      <c r="L71" s="477"/>
      <c r="M71" s="477"/>
      <c r="N71" s="477"/>
      <c r="O71" s="477"/>
      <c r="P71" s="477"/>
      <c r="Q71" s="477"/>
      <c r="R71" s="477"/>
      <c r="S71" s="477"/>
      <c r="T71" s="477"/>
      <c r="U71" s="477"/>
      <c r="V71" s="477"/>
      <c r="W71" s="477"/>
      <c r="X71" s="472"/>
      <c r="Y71" s="472"/>
      <c r="Z71" s="472"/>
      <c r="AA71" s="472"/>
      <c r="AB71" s="472"/>
      <c r="AC71" s="472"/>
      <c r="AD71" s="472"/>
      <c r="AE71" s="472"/>
      <c r="AF71" s="472"/>
      <c r="AG71" s="472"/>
      <c r="AH71" s="472"/>
      <c r="AI71" s="472"/>
      <c r="AJ71" s="472"/>
      <c r="AK71" s="472"/>
      <c r="AL71" s="472"/>
      <c r="AM71" s="472"/>
      <c r="AN71" s="472"/>
      <c r="AO71" s="472"/>
      <c r="AP71" s="472"/>
      <c r="AQ71" s="472"/>
      <c r="AR71" s="472"/>
      <c r="AS71" s="472"/>
      <c r="AT71" s="472"/>
      <c r="AU71" s="472"/>
      <c r="AV71" s="472"/>
      <c r="AW71" s="472"/>
      <c r="AX71" s="472"/>
      <c r="AY71" s="472"/>
      <c r="AZ71" s="472"/>
      <c r="BA71" s="472"/>
      <c r="BB71" s="472"/>
      <c r="BC71" s="472"/>
      <c r="BD71" s="472"/>
      <c r="BE71" s="472"/>
      <c r="BF71" s="472"/>
      <c r="BG71" s="472"/>
      <c r="BH71" s="472"/>
      <c r="BI71" s="472"/>
      <c r="BJ71" s="472"/>
      <c r="BK71" s="472"/>
      <c r="BL71" s="472"/>
      <c r="BM71" s="472"/>
      <c r="BN71" s="472"/>
      <c r="BO71" s="472"/>
      <c r="BP71" s="472"/>
      <c r="BQ71" s="472"/>
      <c r="BR71" s="472"/>
      <c r="BS71" s="472"/>
      <c r="BT71" s="472"/>
      <c r="BU71" s="472"/>
      <c r="BV71" s="472"/>
      <c r="BW71" s="472"/>
      <c r="BX71" s="472"/>
      <c r="BY71" s="472"/>
      <c r="BZ71" s="472"/>
      <c r="CA71" s="472"/>
      <c r="CB71" s="472"/>
      <c r="CC71" s="472"/>
      <c r="CD71" s="472"/>
      <c r="CE71" s="472"/>
      <c r="CF71" s="472"/>
      <c r="CG71" s="472"/>
      <c r="CH71" s="472"/>
      <c r="CI71" s="472"/>
      <c r="CJ71" s="472"/>
      <c r="CK71" s="472"/>
      <c r="CL71" s="472"/>
      <c r="CM71" s="472"/>
      <c r="CN71" s="472"/>
      <c r="CO71" s="472"/>
      <c r="CP71" s="472"/>
      <c r="CQ71" s="472"/>
      <c r="CR71" s="472"/>
      <c r="CS71" s="472"/>
      <c r="CT71" s="472"/>
      <c r="CU71" s="472"/>
      <c r="CV71" s="472"/>
      <c r="DA71" s="10"/>
      <c r="DB71" s="10"/>
      <c r="DC71" s="314"/>
      <c r="DD71" s="314"/>
      <c r="DE71" s="314"/>
      <c r="DF71" s="314"/>
    </row>
    <row r="72" spans="1:110" s="313" customFormat="1" ht="14.25" customHeight="1" x14ac:dyDescent="0.2">
      <c r="A72" s="399" t="s">
        <v>77</v>
      </c>
      <c r="B72" s="400"/>
      <c r="C72" s="637">
        <v>0</v>
      </c>
      <c r="D72" s="637">
        <v>0</v>
      </c>
      <c r="E72" s="637">
        <v>0</v>
      </c>
      <c r="F72" s="624"/>
      <c r="G72" s="624"/>
      <c r="H72" s="624"/>
      <c r="I72" s="624"/>
      <c r="J72" s="624"/>
      <c r="K72" s="624"/>
      <c r="L72" s="477"/>
      <c r="M72" s="477"/>
      <c r="N72" s="477"/>
      <c r="O72" s="477"/>
      <c r="P72" s="477"/>
      <c r="Q72" s="477"/>
      <c r="R72" s="477"/>
      <c r="S72" s="477"/>
      <c r="T72" s="477"/>
      <c r="U72" s="477"/>
      <c r="V72" s="477"/>
      <c r="W72" s="477"/>
      <c r="X72" s="472"/>
      <c r="Y72" s="472"/>
      <c r="Z72" s="472"/>
      <c r="AA72" s="472"/>
      <c r="AB72" s="472"/>
      <c r="AC72" s="472"/>
      <c r="AD72" s="472"/>
      <c r="AE72" s="472"/>
      <c r="AF72" s="472"/>
      <c r="AG72" s="472"/>
      <c r="AH72" s="472"/>
      <c r="AI72" s="472"/>
      <c r="AJ72" s="472"/>
      <c r="AK72" s="472"/>
      <c r="AL72" s="472"/>
      <c r="AM72" s="472"/>
      <c r="AN72" s="472"/>
      <c r="AO72" s="472"/>
      <c r="AP72" s="472"/>
      <c r="AQ72" s="472"/>
      <c r="AR72" s="472"/>
      <c r="AS72" s="472"/>
      <c r="AT72" s="472"/>
      <c r="AU72" s="472"/>
      <c r="AV72" s="472"/>
      <c r="AW72" s="472"/>
      <c r="AX72" s="472"/>
      <c r="AY72" s="472"/>
      <c r="AZ72" s="472"/>
      <c r="BA72" s="472"/>
      <c r="BB72" s="472"/>
      <c r="BC72" s="472"/>
      <c r="BD72" s="472"/>
      <c r="BE72" s="472"/>
      <c r="BF72" s="472"/>
      <c r="BG72" s="472"/>
      <c r="BH72" s="472"/>
      <c r="BI72" s="472"/>
      <c r="BJ72" s="472"/>
      <c r="BK72" s="472"/>
      <c r="BL72" s="472"/>
      <c r="BM72" s="472"/>
      <c r="BN72" s="472"/>
      <c r="BO72" s="472"/>
      <c r="BP72" s="472"/>
      <c r="BQ72" s="472"/>
      <c r="BR72" s="472"/>
      <c r="BS72" s="472"/>
      <c r="BT72" s="472"/>
      <c r="BU72" s="472"/>
      <c r="BV72" s="472"/>
      <c r="BW72" s="472"/>
      <c r="BX72" s="472"/>
      <c r="BY72" s="472"/>
      <c r="BZ72" s="472"/>
      <c r="CA72" s="472"/>
      <c r="CB72" s="472"/>
      <c r="CC72" s="472"/>
      <c r="CD72" s="472"/>
      <c r="CE72" s="472"/>
      <c r="CF72" s="472"/>
      <c r="CG72" s="472"/>
      <c r="CH72" s="472"/>
      <c r="CI72" s="472"/>
      <c r="CJ72" s="472"/>
      <c r="CK72" s="472"/>
      <c r="CL72" s="472"/>
      <c r="CM72" s="472"/>
      <c r="CN72" s="472"/>
      <c r="CO72" s="472"/>
      <c r="CP72" s="472"/>
      <c r="CQ72" s="472"/>
      <c r="CR72" s="472"/>
      <c r="CS72" s="472"/>
      <c r="CT72" s="472"/>
      <c r="CU72" s="472"/>
      <c r="CV72" s="472"/>
      <c r="DA72" s="10"/>
      <c r="DB72" s="10"/>
      <c r="DC72" s="314"/>
      <c r="DD72" s="314"/>
      <c r="DE72" s="314"/>
      <c r="DF72" s="314"/>
    </row>
    <row r="73" spans="1:110" s="313" customFormat="1" ht="12.75" x14ac:dyDescent="0.2">
      <c r="A73" s="412" t="s">
        <v>81</v>
      </c>
      <c r="B73" s="412"/>
      <c r="C73" s="641">
        <v>0</v>
      </c>
      <c r="D73" s="641">
        <v>0</v>
      </c>
      <c r="E73" s="641">
        <v>0</v>
      </c>
      <c r="F73" s="624"/>
      <c r="G73" s="624"/>
      <c r="H73" s="624"/>
      <c r="I73" s="624"/>
      <c r="J73" s="624"/>
      <c r="K73" s="624"/>
      <c r="L73" s="477"/>
      <c r="M73" s="477"/>
      <c r="N73" s="477"/>
      <c r="O73" s="477"/>
      <c r="P73" s="477"/>
      <c r="Q73" s="477"/>
      <c r="R73" s="477"/>
      <c r="S73" s="477"/>
      <c r="T73" s="477"/>
      <c r="U73" s="477"/>
      <c r="V73" s="477"/>
      <c r="W73" s="477"/>
      <c r="X73" s="472"/>
      <c r="Y73" s="472"/>
      <c r="Z73" s="472"/>
      <c r="AA73" s="472"/>
      <c r="AB73" s="472"/>
      <c r="AC73" s="472"/>
      <c r="AD73" s="472"/>
      <c r="AE73" s="472"/>
      <c r="AF73" s="472"/>
      <c r="AG73" s="472"/>
      <c r="AH73" s="472"/>
      <c r="AI73" s="472"/>
      <c r="AJ73" s="472"/>
      <c r="AK73" s="472"/>
      <c r="AL73" s="472"/>
      <c r="AM73" s="472"/>
      <c r="AN73" s="472"/>
      <c r="AO73" s="472"/>
      <c r="AP73" s="472"/>
      <c r="AQ73" s="472"/>
      <c r="AR73" s="472"/>
      <c r="AS73" s="472"/>
      <c r="AT73" s="472"/>
      <c r="AU73" s="472"/>
      <c r="AV73" s="472"/>
      <c r="AW73" s="472"/>
      <c r="AX73" s="472"/>
      <c r="AY73" s="472"/>
      <c r="AZ73" s="472"/>
      <c r="BA73" s="472"/>
      <c r="BB73" s="472"/>
      <c r="BC73" s="472"/>
      <c r="BD73" s="472"/>
      <c r="BE73" s="472"/>
      <c r="BF73" s="472"/>
      <c r="BG73" s="472"/>
      <c r="BH73" s="472"/>
      <c r="BI73" s="472"/>
      <c r="BJ73" s="472"/>
      <c r="BK73" s="472"/>
      <c r="BL73" s="472"/>
      <c r="BM73" s="472"/>
      <c r="BN73" s="472"/>
      <c r="BO73" s="472"/>
      <c r="BP73" s="472"/>
      <c r="BQ73" s="472"/>
      <c r="BR73" s="472"/>
      <c r="BS73" s="472"/>
      <c r="BT73" s="472"/>
      <c r="BU73" s="472"/>
      <c r="BV73" s="472"/>
      <c r="BW73" s="472"/>
      <c r="BX73" s="472"/>
      <c r="BY73" s="472"/>
      <c r="BZ73" s="472"/>
      <c r="CA73" s="472"/>
      <c r="CB73" s="472"/>
      <c r="CC73" s="472"/>
      <c r="CD73" s="472"/>
      <c r="CE73" s="472"/>
      <c r="CF73" s="472"/>
      <c r="CG73" s="472"/>
      <c r="CH73" s="472"/>
      <c r="CI73" s="472"/>
      <c r="CJ73" s="472"/>
      <c r="CK73" s="472"/>
      <c r="CL73" s="472"/>
      <c r="CM73" s="472"/>
      <c r="CN73" s="472"/>
      <c r="CO73" s="472"/>
      <c r="CP73" s="472"/>
      <c r="CQ73" s="472"/>
      <c r="CR73" s="472"/>
      <c r="CS73" s="472"/>
      <c r="CT73" s="472"/>
      <c r="CU73" s="472"/>
      <c r="CV73" s="472"/>
      <c r="DA73" s="10"/>
      <c r="DB73" s="10"/>
      <c r="DC73" s="314"/>
      <c r="DD73" s="314"/>
      <c r="DE73" s="314"/>
      <c r="DF73" s="314"/>
    </row>
    <row r="74" spans="1:110" s="313" customFormat="1" ht="22.5" customHeight="1" x14ac:dyDescent="0.2">
      <c r="A74" s="594" t="s">
        <v>82</v>
      </c>
      <c r="B74" s="594"/>
      <c r="C74" s="594"/>
      <c r="D74" s="594"/>
      <c r="E74" s="594"/>
      <c r="F74" s="594"/>
      <c r="G74" s="594"/>
      <c r="H74" s="652"/>
      <c r="I74" s="652"/>
      <c r="J74" s="652"/>
      <c r="K74" s="653"/>
      <c r="L74" s="654"/>
      <c r="M74" s="653"/>
      <c r="N74" s="653"/>
      <c r="O74" s="655"/>
      <c r="P74" s="655"/>
      <c r="Q74" s="624"/>
      <c r="R74" s="624"/>
      <c r="S74" s="624"/>
      <c r="T74" s="477"/>
      <c r="U74" s="477"/>
      <c r="V74" s="484"/>
      <c r="W74" s="477"/>
      <c r="X74" s="472"/>
      <c r="Y74" s="472"/>
      <c r="Z74" s="472"/>
      <c r="AA74" s="472"/>
      <c r="AB74" s="472"/>
      <c r="AC74" s="472"/>
      <c r="AD74" s="472"/>
      <c r="AE74" s="472"/>
      <c r="AF74" s="472"/>
      <c r="AG74" s="472"/>
      <c r="AH74" s="472"/>
      <c r="AI74" s="472"/>
      <c r="AJ74" s="472"/>
      <c r="AK74" s="472"/>
      <c r="AL74" s="472"/>
      <c r="AM74" s="472"/>
      <c r="AN74" s="472"/>
      <c r="AO74" s="472"/>
      <c r="AP74" s="472"/>
      <c r="AQ74" s="472"/>
      <c r="AR74" s="472"/>
      <c r="AS74" s="472"/>
      <c r="AT74" s="472"/>
      <c r="AU74" s="472"/>
      <c r="AV74" s="472"/>
      <c r="AW74" s="472"/>
      <c r="AX74" s="472"/>
      <c r="AY74" s="472"/>
      <c r="AZ74" s="472"/>
      <c r="BA74" s="472"/>
      <c r="BB74" s="472"/>
      <c r="BC74" s="472"/>
      <c r="BD74" s="472"/>
      <c r="BE74" s="472"/>
      <c r="BF74" s="472"/>
      <c r="BG74" s="472"/>
      <c r="BH74" s="472"/>
      <c r="BI74" s="472"/>
      <c r="BJ74" s="472"/>
      <c r="BK74" s="472"/>
      <c r="BL74" s="472"/>
      <c r="BM74" s="472"/>
      <c r="BN74" s="472"/>
      <c r="BO74" s="472"/>
      <c r="BP74" s="472"/>
      <c r="BQ74" s="472"/>
      <c r="BR74" s="472"/>
      <c r="BS74" s="472"/>
      <c r="BT74" s="472"/>
      <c r="BU74" s="472"/>
      <c r="BV74" s="472"/>
      <c r="BW74" s="472"/>
      <c r="BX74" s="472"/>
      <c r="BY74" s="472"/>
      <c r="BZ74" s="472"/>
      <c r="CA74" s="472"/>
      <c r="CB74" s="472"/>
      <c r="CC74" s="472"/>
      <c r="CD74" s="472"/>
      <c r="CE74" s="472"/>
      <c r="CF74" s="472"/>
      <c r="CG74" s="472"/>
      <c r="CH74" s="472"/>
      <c r="CI74" s="472"/>
      <c r="CJ74" s="472"/>
      <c r="CK74" s="472"/>
      <c r="CL74" s="472"/>
      <c r="CM74" s="472"/>
      <c r="CN74" s="472"/>
      <c r="CO74" s="472"/>
      <c r="CP74" s="472"/>
      <c r="CQ74" s="472"/>
      <c r="CR74" s="472"/>
      <c r="CS74" s="472"/>
      <c r="CT74" s="472"/>
      <c r="CU74" s="472"/>
      <c r="CV74" s="472"/>
      <c r="DA74" s="10"/>
      <c r="DB74" s="10"/>
      <c r="DC74" s="314"/>
      <c r="DD74" s="314"/>
      <c r="DE74" s="314"/>
      <c r="DF74" s="314"/>
    </row>
    <row r="75" spans="1:110" s="313" customFormat="1" ht="19.5" customHeight="1" x14ac:dyDescent="0.2">
      <c r="A75" s="463" t="s">
        <v>83</v>
      </c>
      <c r="B75" s="463"/>
      <c r="C75" s="463"/>
      <c r="D75" s="414" t="s">
        <v>33</v>
      </c>
      <c r="E75" s="415"/>
      <c r="F75" s="385"/>
      <c r="G75" s="464" t="s">
        <v>84</v>
      </c>
      <c r="H75" s="464"/>
      <c r="I75" s="464" t="s">
        <v>85</v>
      </c>
      <c r="J75" s="464"/>
      <c r="K75" s="464" t="s">
        <v>86</v>
      </c>
      <c r="L75" s="464"/>
      <c r="M75" s="464" t="s">
        <v>87</v>
      </c>
      <c r="N75" s="464"/>
      <c r="O75" s="464" t="s">
        <v>88</v>
      </c>
      <c r="P75" s="464"/>
      <c r="Q75" s="464" t="s">
        <v>89</v>
      </c>
      <c r="R75" s="464"/>
      <c r="S75" s="656"/>
      <c r="T75" s="471"/>
      <c r="U75" s="471"/>
      <c r="V75" s="471"/>
      <c r="W75" s="471"/>
      <c r="X75" s="472"/>
      <c r="Y75" s="472"/>
      <c r="Z75" s="472"/>
      <c r="AA75" s="472"/>
      <c r="AB75" s="472"/>
      <c r="AC75" s="472"/>
      <c r="AD75" s="472"/>
      <c r="AE75" s="472"/>
      <c r="AF75" s="472"/>
      <c r="AG75" s="472"/>
      <c r="AH75" s="472"/>
      <c r="AI75" s="472"/>
      <c r="AJ75" s="472"/>
      <c r="AK75" s="472"/>
      <c r="AL75" s="472"/>
      <c r="AM75" s="472"/>
      <c r="AN75" s="472"/>
      <c r="AO75" s="472"/>
      <c r="AP75" s="472"/>
      <c r="AQ75" s="472"/>
      <c r="AR75" s="472"/>
      <c r="AS75" s="472"/>
      <c r="AT75" s="472"/>
      <c r="AU75" s="472"/>
      <c r="AV75" s="472"/>
      <c r="AW75" s="472"/>
      <c r="AX75" s="472"/>
      <c r="AY75" s="472"/>
      <c r="AZ75" s="472"/>
      <c r="BA75" s="472"/>
      <c r="BB75" s="472"/>
      <c r="BC75" s="472"/>
      <c r="BD75" s="472"/>
      <c r="BE75" s="472"/>
      <c r="BF75" s="472"/>
      <c r="BG75" s="472"/>
      <c r="BH75" s="472"/>
      <c r="BI75" s="472"/>
      <c r="BJ75" s="472"/>
      <c r="BK75" s="472"/>
      <c r="BL75" s="472"/>
      <c r="BM75" s="472"/>
      <c r="BN75" s="472"/>
      <c r="BO75" s="472"/>
      <c r="BP75" s="472"/>
      <c r="BQ75" s="472"/>
      <c r="BR75" s="472"/>
      <c r="BS75" s="472"/>
      <c r="BT75" s="472"/>
      <c r="BU75" s="472"/>
      <c r="BV75" s="472"/>
      <c r="BW75" s="472"/>
      <c r="BX75" s="472"/>
      <c r="BY75" s="472"/>
      <c r="BZ75" s="472"/>
      <c r="CA75" s="472"/>
      <c r="CB75" s="472"/>
      <c r="CC75" s="472"/>
      <c r="CD75" s="472"/>
      <c r="CE75" s="472"/>
      <c r="CF75" s="472"/>
      <c r="CG75" s="472"/>
      <c r="CH75" s="472"/>
      <c r="CI75" s="472"/>
      <c r="CJ75" s="472"/>
      <c r="CK75" s="472"/>
      <c r="CL75" s="472"/>
      <c r="CM75" s="472"/>
      <c r="CN75" s="472"/>
      <c r="CO75" s="472"/>
      <c r="CP75" s="472"/>
      <c r="CQ75" s="472"/>
      <c r="CR75" s="472"/>
      <c r="CS75" s="472"/>
      <c r="CT75" s="472"/>
      <c r="CU75" s="472"/>
      <c r="CV75" s="472"/>
      <c r="DA75" s="10"/>
      <c r="DB75" s="10"/>
      <c r="DC75" s="314"/>
      <c r="DD75" s="314"/>
      <c r="DE75" s="314"/>
      <c r="DF75" s="314"/>
    </row>
    <row r="76" spans="1:110" s="313" customFormat="1" ht="15" customHeight="1" x14ac:dyDescent="0.2">
      <c r="A76" s="463"/>
      <c r="B76" s="463"/>
      <c r="C76" s="463"/>
      <c r="D76" s="657" t="s">
        <v>90</v>
      </c>
      <c r="E76" s="658" t="s">
        <v>29</v>
      </c>
      <c r="F76" s="659" t="s">
        <v>49</v>
      </c>
      <c r="G76" s="520" t="s">
        <v>29</v>
      </c>
      <c r="H76" s="503" t="s">
        <v>49</v>
      </c>
      <c r="I76" s="520" t="s">
        <v>29</v>
      </c>
      <c r="J76" s="503" t="s">
        <v>49</v>
      </c>
      <c r="K76" s="520" t="s">
        <v>29</v>
      </c>
      <c r="L76" s="503" t="s">
        <v>49</v>
      </c>
      <c r="M76" s="520" t="s">
        <v>29</v>
      </c>
      <c r="N76" s="503" t="s">
        <v>49</v>
      </c>
      <c r="O76" s="520" t="s">
        <v>29</v>
      </c>
      <c r="P76" s="503" t="s">
        <v>49</v>
      </c>
      <c r="Q76" s="520" t="s">
        <v>29</v>
      </c>
      <c r="R76" s="503" t="s">
        <v>49</v>
      </c>
      <c r="S76" s="656"/>
      <c r="T76" s="471"/>
      <c r="U76" s="471"/>
      <c r="V76" s="471"/>
      <c r="W76" s="471"/>
      <c r="X76" s="472"/>
      <c r="Y76" s="472"/>
      <c r="Z76" s="472"/>
      <c r="AA76" s="472"/>
      <c r="AB76" s="472"/>
      <c r="AC76" s="472"/>
      <c r="AD76" s="472"/>
      <c r="AE76" s="472"/>
      <c r="AF76" s="472"/>
      <c r="AG76" s="472"/>
      <c r="AH76" s="472"/>
      <c r="AI76" s="472"/>
      <c r="AJ76" s="472"/>
      <c r="AK76" s="472"/>
      <c r="AL76" s="472"/>
      <c r="AM76" s="472"/>
      <c r="AN76" s="472"/>
      <c r="AO76" s="472"/>
      <c r="AP76" s="472"/>
      <c r="AQ76" s="472"/>
      <c r="AR76" s="472"/>
      <c r="AS76" s="472"/>
      <c r="AT76" s="472"/>
      <c r="AU76" s="472"/>
      <c r="AV76" s="472"/>
      <c r="AW76" s="472"/>
      <c r="AX76" s="472"/>
      <c r="AY76" s="472"/>
      <c r="AZ76" s="472"/>
      <c r="BA76" s="472"/>
      <c r="BB76" s="472"/>
      <c r="BC76" s="472"/>
      <c r="BD76" s="472"/>
      <c r="BE76" s="472"/>
      <c r="BF76" s="472"/>
      <c r="BG76" s="472"/>
      <c r="BH76" s="472"/>
      <c r="BI76" s="472"/>
      <c r="BJ76" s="472"/>
      <c r="BK76" s="472"/>
      <c r="BL76" s="472"/>
      <c r="BM76" s="472"/>
      <c r="BN76" s="472"/>
      <c r="BO76" s="472"/>
      <c r="BP76" s="472"/>
      <c r="BQ76" s="472"/>
      <c r="BR76" s="472"/>
      <c r="BS76" s="472"/>
      <c r="BT76" s="472"/>
      <c r="BU76" s="472"/>
      <c r="BV76" s="472"/>
      <c r="BW76" s="472"/>
      <c r="BX76" s="472"/>
      <c r="BY76" s="472"/>
      <c r="BZ76" s="472"/>
      <c r="CA76" s="472"/>
      <c r="CB76" s="472"/>
      <c r="CC76" s="472"/>
      <c r="CD76" s="472"/>
      <c r="CE76" s="472"/>
      <c r="CF76" s="472"/>
      <c r="CG76" s="472"/>
      <c r="CH76" s="472"/>
      <c r="CI76" s="472"/>
      <c r="CJ76" s="472"/>
      <c r="CK76" s="472"/>
      <c r="CL76" s="472"/>
      <c r="CM76" s="472"/>
      <c r="CN76" s="472"/>
      <c r="CO76" s="472"/>
      <c r="CP76" s="472"/>
      <c r="CQ76" s="472"/>
      <c r="CR76" s="472"/>
      <c r="CS76" s="472"/>
      <c r="CT76" s="472"/>
      <c r="CU76" s="472"/>
      <c r="CV76" s="472"/>
      <c r="DA76" s="10"/>
      <c r="DB76" s="10"/>
      <c r="DC76" s="314"/>
      <c r="DD76" s="314"/>
      <c r="DE76" s="314"/>
      <c r="DF76" s="314"/>
    </row>
    <row r="77" spans="1:110" s="313" customFormat="1" ht="15" customHeight="1" x14ac:dyDescent="0.2">
      <c r="A77" s="660" t="s">
        <v>91</v>
      </c>
      <c r="B77" s="661"/>
      <c r="C77" s="662"/>
      <c r="D77" s="663">
        <v>12</v>
      </c>
      <c r="E77" s="664">
        <v>10</v>
      </c>
      <c r="F77" s="665">
        <v>2</v>
      </c>
      <c r="G77" s="666">
        <v>4</v>
      </c>
      <c r="H77" s="667">
        <v>1</v>
      </c>
      <c r="I77" s="666">
        <v>6</v>
      </c>
      <c r="J77" s="667">
        <v>1</v>
      </c>
      <c r="K77" s="666"/>
      <c r="L77" s="667"/>
      <c r="M77" s="666"/>
      <c r="N77" s="667"/>
      <c r="O77" s="666"/>
      <c r="P77" s="667"/>
      <c r="Q77" s="666"/>
      <c r="R77" s="667"/>
      <c r="S77" s="656"/>
      <c r="T77" s="477"/>
      <c r="U77" s="477"/>
      <c r="V77" s="477"/>
      <c r="W77" s="477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472"/>
      <c r="AI77" s="472"/>
      <c r="AJ77" s="472"/>
      <c r="AK77" s="472"/>
      <c r="AL77" s="472"/>
      <c r="AM77" s="472"/>
      <c r="AN77" s="472"/>
      <c r="AO77" s="472"/>
      <c r="AP77" s="472"/>
      <c r="AQ77" s="472"/>
      <c r="AR77" s="472"/>
      <c r="AS77" s="472"/>
      <c r="AT77" s="472"/>
      <c r="AU77" s="472"/>
      <c r="AV77" s="472"/>
      <c r="AW77" s="472"/>
      <c r="AX77" s="472"/>
      <c r="AY77" s="472"/>
      <c r="AZ77" s="472"/>
      <c r="BA77" s="472"/>
      <c r="BB77" s="472"/>
      <c r="BC77" s="472"/>
      <c r="BD77" s="472"/>
      <c r="BE77" s="472"/>
      <c r="BF77" s="472"/>
      <c r="BG77" s="472"/>
      <c r="BH77" s="472"/>
      <c r="BI77" s="472"/>
      <c r="BJ77" s="472"/>
      <c r="BK77" s="472"/>
      <c r="BL77" s="472"/>
      <c r="BM77" s="472"/>
      <c r="BN77" s="472"/>
      <c r="BO77" s="472"/>
      <c r="BP77" s="472"/>
      <c r="BQ77" s="472"/>
      <c r="BR77" s="472"/>
      <c r="BS77" s="472"/>
      <c r="BT77" s="472"/>
      <c r="BU77" s="472"/>
      <c r="BV77" s="472"/>
      <c r="BW77" s="472"/>
      <c r="BX77" s="472"/>
      <c r="BY77" s="472"/>
      <c r="BZ77" s="472"/>
      <c r="CA77" s="472"/>
      <c r="CB77" s="472"/>
      <c r="CC77" s="472"/>
      <c r="CD77" s="472"/>
      <c r="CE77" s="472"/>
      <c r="CF77" s="472"/>
      <c r="CG77" s="472"/>
      <c r="CH77" s="472"/>
      <c r="CI77" s="472"/>
      <c r="CJ77" s="472"/>
      <c r="CK77" s="472"/>
      <c r="CL77" s="472"/>
      <c r="CM77" s="472"/>
      <c r="CN77" s="472"/>
      <c r="CO77" s="472"/>
      <c r="CP77" s="472"/>
      <c r="CQ77" s="472"/>
      <c r="CR77" s="472"/>
      <c r="CS77" s="472"/>
      <c r="CT77" s="472"/>
      <c r="CU77" s="472"/>
      <c r="CV77" s="472"/>
      <c r="DA77" s="10"/>
      <c r="DB77" s="10"/>
      <c r="DC77" s="314"/>
      <c r="DD77" s="314"/>
      <c r="DE77" s="314"/>
      <c r="DF77" s="314"/>
    </row>
    <row r="78" spans="1:110" s="313" customFormat="1" ht="15" customHeight="1" x14ac:dyDescent="0.2">
      <c r="A78" s="416" t="s">
        <v>92</v>
      </c>
      <c r="B78" s="723"/>
      <c r="C78" s="724"/>
      <c r="D78" s="668"/>
      <c r="E78" s="669"/>
      <c r="F78" s="669"/>
      <c r="G78" s="669"/>
      <c r="H78" s="669"/>
      <c r="I78" s="669"/>
      <c r="J78" s="669"/>
      <c r="K78" s="669"/>
      <c r="L78" s="669"/>
      <c r="M78" s="669"/>
      <c r="N78" s="669"/>
      <c r="O78" s="669"/>
      <c r="P78" s="669"/>
      <c r="Q78" s="669"/>
      <c r="R78" s="670"/>
      <c r="S78" s="656"/>
      <c r="T78" s="477"/>
      <c r="U78" s="477"/>
      <c r="V78" s="477"/>
      <c r="W78" s="477"/>
      <c r="X78" s="472"/>
      <c r="Y78" s="472"/>
      <c r="Z78" s="472"/>
      <c r="AA78" s="472"/>
      <c r="AB78" s="472"/>
      <c r="AC78" s="472"/>
      <c r="AD78" s="472"/>
      <c r="AE78" s="472"/>
      <c r="AF78" s="472"/>
      <c r="AG78" s="472"/>
      <c r="AH78" s="472"/>
      <c r="AI78" s="472"/>
      <c r="AJ78" s="472"/>
      <c r="AK78" s="472"/>
      <c r="AL78" s="472"/>
      <c r="AM78" s="472"/>
      <c r="AN78" s="472"/>
      <c r="AO78" s="472"/>
      <c r="AP78" s="472"/>
      <c r="AQ78" s="472"/>
      <c r="AR78" s="472"/>
      <c r="AS78" s="472"/>
      <c r="AT78" s="472"/>
      <c r="AU78" s="472"/>
      <c r="AV78" s="472"/>
      <c r="AW78" s="472"/>
      <c r="AX78" s="472"/>
      <c r="AY78" s="472"/>
      <c r="AZ78" s="472"/>
      <c r="BA78" s="472"/>
      <c r="BB78" s="472"/>
      <c r="BC78" s="472"/>
      <c r="BD78" s="472"/>
      <c r="BE78" s="472"/>
      <c r="BF78" s="472"/>
      <c r="BG78" s="472"/>
      <c r="BH78" s="472"/>
      <c r="BI78" s="472"/>
      <c r="BJ78" s="472"/>
      <c r="BK78" s="472"/>
      <c r="BL78" s="472"/>
      <c r="BM78" s="472"/>
      <c r="BN78" s="472"/>
      <c r="BO78" s="472"/>
      <c r="BP78" s="472"/>
      <c r="BQ78" s="472"/>
      <c r="BR78" s="472"/>
      <c r="BS78" s="472"/>
      <c r="BT78" s="472"/>
      <c r="BU78" s="472"/>
      <c r="BV78" s="472"/>
      <c r="BW78" s="472"/>
      <c r="BX78" s="472"/>
      <c r="BY78" s="472"/>
      <c r="BZ78" s="472"/>
      <c r="CA78" s="472"/>
      <c r="CB78" s="472"/>
      <c r="CC78" s="472"/>
      <c r="CD78" s="472"/>
      <c r="CE78" s="472"/>
      <c r="CF78" s="472"/>
      <c r="CG78" s="472"/>
      <c r="CH78" s="472"/>
      <c r="CI78" s="472"/>
      <c r="CJ78" s="472"/>
      <c r="CK78" s="472"/>
      <c r="CL78" s="472"/>
      <c r="CM78" s="472"/>
      <c r="CN78" s="472"/>
      <c r="CO78" s="472"/>
      <c r="CP78" s="472"/>
      <c r="CQ78" s="472"/>
      <c r="CR78" s="472"/>
      <c r="CS78" s="472"/>
      <c r="CT78" s="472"/>
      <c r="CU78" s="472"/>
      <c r="CV78" s="472"/>
      <c r="DA78" s="10"/>
      <c r="DB78" s="10"/>
      <c r="DC78" s="314"/>
      <c r="DD78" s="314"/>
      <c r="DE78" s="314"/>
      <c r="DF78" s="314"/>
    </row>
    <row r="79" spans="1:110" s="313" customFormat="1" ht="15" customHeight="1" x14ac:dyDescent="0.2">
      <c r="A79" s="419" t="s">
        <v>93</v>
      </c>
      <c r="B79" s="421" t="s">
        <v>94</v>
      </c>
      <c r="C79" s="456"/>
      <c r="D79" s="671">
        <v>0</v>
      </c>
      <c r="E79" s="672">
        <v>0</v>
      </c>
      <c r="F79" s="673">
        <v>0</v>
      </c>
      <c r="G79" s="674"/>
      <c r="H79" s="675"/>
      <c r="I79" s="674"/>
      <c r="J79" s="675"/>
      <c r="K79" s="674"/>
      <c r="L79" s="675"/>
      <c r="M79" s="674"/>
      <c r="N79" s="675"/>
      <c r="O79" s="674"/>
      <c r="P79" s="675"/>
      <c r="Q79" s="674"/>
      <c r="R79" s="675"/>
      <c r="S79" s="624"/>
      <c r="T79" s="477"/>
      <c r="U79" s="477"/>
      <c r="V79" s="477"/>
      <c r="W79" s="477"/>
      <c r="X79" s="472"/>
      <c r="Y79" s="472"/>
      <c r="Z79" s="472"/>
      <c r="AA79" s="472"/>
      <c r="AB79" s="472"/>
      <c r="AC79" s="472"/>
      <c r="AD79" s="472"/>
      <c r="AE79" s="472"/>
      <c r="AF79" s="472"/>
      <c r="AG79" s="472"/>
      <c r="AH79" s="472"/>
      <c r="AI79" s="472"/>
      <c r="AJ79" s="472"/>
      <c r="AK79" s="472"/>
      <c r="AL79" s="472"/>
      <c r="AM79" s="472"/>
      <c r="AN79" s="472"/>
      <c r="AO79" s="472"/>
      <c r="AP79" s="472"/>
      <c r="AQ79" s="472"/>
      <c r="AR79" s="472"/>
      <c r="AS79" s="472"/>
      <c r="AT79" s="472"/>
      <c r="AU79" s="472"/>
      <c r="AV79" s="472"/>
      <c r="AW79" s="472"/>
      <c r="AX79" s="472"/>
      <c r="AY79" s="472"/>
      <c r="AZ79" s="472"/>
      <c r="BA79" s="472"/>
      <c r="BB79" s="472"/>
      <c r="BC79" s="472"/>
      <c r="BD79" s="472"/>
      <c r="BE79" s="472"/>
      <c r="BF79" s="472"/>
      <c r="BG79" s="472"/>
      <c r="BH79" s="472"/>
      <c r="BI79" s="472"/>
      <c r="BJ79" s="472"/>
      <c r="BK79" s="472"/>
      <c r="BL79" s="472"/>
      <c r="BM79" s="472"/>
      <c r="BN79" s="472"/>
      <c r="BO79" s="472"/>
      <c r="BP79" s="472"/>
      <c r="BQ79" s="472"/>
      <c r="BR79" s="472"/>
      <c r="BS79" s="472"/>
      <c r="BT79" s="472"/>
      <c r="BU79" s="472"/>
      <c r="BV79" s="472"/>
      <c r="BW79" s="472"/>
      <c r="BX79" s="472"/>
      <c r="BY79" s="472"/>
      <c r="BZ79" s="472"/>
      <c r="CA79" s="472"/>
      <c r="CB79" s="472"/>
      <c r="CC79" s="472"/>
      <c r="CD79" s="472"/>
      <c r="CE79" s="472"/>
      <c r="CF79" s="472"/>
      <c r="CG79" s="472"/>
      <c r="CH79" s="472"/>
      <c r="CI79" s="472"/>
      <c r="CJ79" s="472"/>
      <c r="CK79" s="472"/>
      <c r="CL79" s="472"/>
      <c r="CM79" s="472"/>
      <c r="CN79" s="472"/>
      <c r="CO79" s="472"/>
      <c r="CP79" s="472"/>
      <c r="CQ79" s="472"/>
      <c r="CR79" s="472"/>
      <c r="CS79" s="472"/>
      <c r="CT79" s="472"/>
      <c r="CU79" s="472"/>
      <c r="CV79" s="472"/>
      <c r="DA79" s="10"/>
      <c r="DB79" s="10"/>
      <c r="DC79" s="314"/>
      <c r="DD79" s="314"/>
      <c r="DE79" s="314"/>
      <c r="DF79" s="314"/>
    </row>
    <row r="80" spans="1:110" s="313" customFormat="1" ht="15" customHeight="1" x14ac:dyDescent="0.2">
      <c r="A80" s="420"/>
      <c r="B80" s="423" t="s">
        <v>95</v>
      </c>
      <c r="C80" s="465"/>
      <c r="D80" s="676">
        <v>0</v>
      </c>
      <c r="E80" s="677">
        <v>0</v>
      </c>
      <c r="F80" s="678">
        <v>0</v>
      </c>
      <c r="G80" s="679"/>
      <c r="H80" s="680"/>
      <c r="I80" s="679"/>
      <c r="J80" s="680"/>
      <c r="K80" s="679"/>
      <c r="L80" s="680"/>
      <c r="M80" s="679"/>
      <c r="N80" s="680"/>
      <c r="O80" s="679"/>
      <c r="P80" s="680"/>
      <c r="Q80" s="679"/>
      <c r="R80" s="680"/>
      <c r="S80" s="624"/>
      <c r="T80" s="477"/>
      <c r="U80" s="477"/>
      <c r="V80" s="477"/>
      <c r="W80" s="477"/>
      <c r="X80" s="472"/>
      <c r="Y80" s="472"/>
      <c r="Z80" s="472"/>
      <c r="AA80" s="472"/>
      <c r="AB80" s="472"/>
      <c r="AC80" s="472"/>
      <c r="AD80" s="472"/>
      <c r="AE80" s="472"/>
      <c r="AF80" s="472"/>
      <c r="AG80" s="472"/>
      <c r="AH80" s="472"/>
      <c r="AI80" s="472"/>
      <c r="AJ80" s="472"/>
      <c r="AK80" s="472"/>
      <c r="AL80" s="472"/>
      <c r="AM80" s="472"/>
      <c r="AN80" s="472"/>
      <c r="AO80" s="472"/>
      <c r="AP80" s="472"/>
      <c r="AQ80" s="472"/>
      <c r="AR80" s="472"/>
      <c r="AS80" s="472"/>
      <c r="AT80" s="472"/>
      <c r="AU80" s="472"/>
      <c r="AV80" s="472"/>
      <c r="AW80" s="472"/>
      <c r="AX80" s="472"/>
      <c r="AY80" s="472"/>
      <c r="AZ80" s="472"/>
      <c r="BA80" s="472"/>
      <c r="BB80" s="472"/>
      <c r="BC80" s="472"/>
      <c r="BD80" s="472"/>
      <c r="BE80" s="472"/>
      <c r="BF80" s="472"/>
      <c r="BG80" s="472"/>
      <c r="BH80" s="472"/>
      <c r="BI80" s="472"/>
      <c r="BJ80" s="472"/>
      <c r="BK80" s="472"/>
      <c r="BL80" s="472"/>
      <c r="BM80" s="472"/>
      <c r="BN80" s="472"/>
      <c r="BO80" s="472"/>
      <c r="BP80" s="472"/>
      <c r="BQ80" s="472"/>
      <c r="BR80" s="472"/>
      <c r="BS80" s="472"/>
      <c r="BT80" s="472"/>
      <c r="BU80" s="472"/>
      <c r="BV80" s="472"/>
      <c r="BW80" s="472"/>
      <c r="BX80" s="472"/>
      <c r="BY80" s="472"/>
      <c r="BZ80" s="472"/>
      <c r="CA80" s="472"/>
      <c r="CB80" s="472"/>
      <c r="CC80" s="472"/>
      <c r="CD80" s="472"/>
      <c r="CE80" s="472"/>
      <c r="CF80" s="472"/>
      <c r="CG80" s="472"/>
      <c r="CH80" s="472"/>
      <c r="CI80" s="472"/>
      <c r="CJ80" s="472"/>
      <c r="CK80" s="472"/>
      <c r="CL80" s="472"/>
      <c r="CM80" s="472"/>
      <c r="CN80" s="472"/>
      <c r="CO80" s="472"/>
      <c r="CP80" s="472"/>
      <c r="CQ80" s="472"/>
      <c r="CR80" s="472"/>
      <c r="CS80" s="472"/>
      <c r="CT80" s="472"/>
      <c r="CU80" s="472"/>
      <c r="CV80" s="472"/>
      <c r="DA80" s="10"/>
      <c r="DB80" s="10"/>
      <c r="DC80" s="314"/>
      <c r="DD80" s="314"/>
      <c r="DE80" s="314"/>
      <c r="DF80" s="314"/>
    </row>
    <row r="81" spans="1:110" s="313" customFormat="1" ht="30" customHeight="1" x14ac:dyDescent="0.2">
      <c r="A81" s="425" t="s">
        <v>96</v>
      </c>
      <c r="B81" s="425"/>
      <c r="C81" s="465"/>
      <c r="D81" s="676">
        <v>0</v>
      </c>
      <c r="E81" s="703">
        <v>0</v>
      </c>
      <c r="F81" s="678">
        <v>0</v>
      </c>
      <c r="G81" s="719"/>
      <c r="H81" s="720"/>
      <c r="I81" s="719"/>
      <c r="J81" s="720"/>
      <c r="K81" s="719"/>
      <c r="L81" s="720"/>
      <c r="M81" s="719"/>
      <c r="N81" s="720"/>
      <c r="O81" s="719"/>
      <c r="P81" s="720"/>
      <c r="Q81" s="679"/>
      <c r="R81" s="680"/>
      <c r="S81" s="624"/>
      <c r="T81" s="477"/>
      <c r="U81" s="477"/>
      <c r="V81" s="477"/>
      <c r="W81" s="477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472"/>
      <c r="AI81" s="472"/>
      <c r="AJ81" s="472"/>
      <c r="AK81" s="472"/>
      <c r="AL81" s="472"/>
      <c r="AM81" s="472"/>
      <c r="AN81" s="472"/>
      <c r="AO81" s="472"/>
      <c r="AP81" s="472"/>
      <c r="AQ81" s="472"/>
      <c r="AR81" s="472"/>
      <c r="AS81" s="472"/>
      <c r="AT81" s="472"/>
      <c r="AU81" s="472"/>
      <c r="AV81" s="472"/>
      <c r="AW81" s="472"/>
      <c r="AX81" s="472"/>
      <c r="AY81" s="472"/>
      <c r="AZ81" s="472"/>
      <c r="BA81" s="472"/>
      <c r="BB81" s="472"/>
      <c r="BC81" s="472"/>
      <c r="BD81" s="472"/>
      <c r="BE81" s="472"/>
      <c r="BF81" s="472"/>
      <c r="BG81" s="472"/>
      <c r="BH81" s="472"/>
      <c r="BI81" s="472"/>
      <c r="BJ81" s="472"/>
      <c r="BK81" s="472"/>
      <c r="BL81" s="472"/>
      <c r="BM81" s="472"/>
      <c r="BN81" s="472"/>
      <c r="BO81" s="472"/>
      <c r="BP81" s="472"/>
      <c r="BQ81" s="472"/>
      <c r="BR81" s="472"/>
      <c r="BS81" s="472"/>
      <c r="BT81" s="472"/>
      <c r="BU81" s="472"/>
      <c r="BV81" s="472"/>
      <c r="BW81" s="472"/>
      <c r="BX81" s="472"/>
      <c r="BY81" s="472"/>
      <c r="BZ81" s="472"/>
      <c r="CA81" s="472"/>
      <c r="CB81" s="472"/>
      <c r="CC81" s="472"/>
      <c r="CD81" s="472"/>
      <c r="CE81" s="472"/>
      <c r="CF81" s="472"/>
      <c r="CG81" s="472"/>
      <c r="CH81" s="472"/>
      <c r="CI81" s="472"/>
      <c r="CJ81" s="472"/>
      <c r="CK81" s="472"/>
      <c r="CL81" s="472"/>
      <c r="CM81" s="472"/>
      <c r="CN81" s="472"/>
      <c r="CO81" s="472"/>
      <c r="CP81" s="472"/>
      <c r="CQ81" s="472"/>
      <c r="CR81" s="472"/>
      <c r="CS81" s="472"/>
      <c r="CT81" s="472"/>
      <c r="CU81" s="472"/>
      <c r="CV81" s="472"/>
      <c r="DA81" s="10"/>
      <c r="DB81" s="10"/>
      <c r="DC81" s="314"/>
      <c r="DD81" s="314"/>
      <c r="DE81" s="314"/>
      <c r="DF81" s="314"/>
    </row>
    <row r="82" spans="1:110" s="313" customFormat="1" ht="57" customHeight="1" x14ac:dyDescent="0.2">
      <c r="A82" s="425" t="s">
        <v>97</v>
      </c>
      <c r="B82" s="425"/>
      <c r="C82" s="465"/>
      <c r="D82" s="676">
        <v>0</v>
      </c>
      <c r="E82" s="703">
        <v>0</v>
      </c>
      <c r="F82" s="678">
        <v>0</v>
      </c>
      <c r="G82" s="679"/>
      <c r="H82" s="680"/>
      <c r="I82" s="679"/>
      <c r="J82" s="680"/>
      <c r="K82" s="719"/>
      <c r="L82" s="720"/>
      <c r="M82" s="719"/>
      <c r="N82" s="720"/>
      <c r="O82" s="719"/>
      <c r="P82" s="720"/>
      <c r="Q82" s="719"/>
      <c r="R82" s="720"/>
      <c r="S82" s="624"/>
      <c r="T82" s="477"/>
      <c r="U82" s="477"/>
      <c r="V82" s="477"/>
      <c r="W82" s="477"/>
      <c r="X82" s="472"/>
      <c r="Y82" s="472"/>
      <c r="Z82" s="472"/>
      <c r="AA82" s="472"/>
      <c r="AB82" s="472"/>
      <c r="AC82" s="472"/>
      <c r="AD82" s="472"/>
      <c r="AE82" s="472"/>
      <c r="AF82" s="472"/>
      <c r="AG82" s="472"/>
      <c r="AH82" s="472"/>
      <c r="AI82" s="472"/>
      <c r="AJ82" s="472"/>
      <c r="AK82" s="472"/>
      <c r="AL82" s="472"/>
      <c r="AM82" s="472"/>
      <c r="AN82" s="472"/>
      <c r="AO82" s="472"/>
      <c r="AP82" s="472"/>
      <c r="AQ82" s="472"/>
      <c r="AR82" s="472"/>
      <c r="AS82" s="472"/>
      <c r="AT82" s="472"/>
      <c r="AU82" s="472"/>
      <c r="AV82" s="472"/>
      <c r="AW82" s="472"/>
      <c r="AX82" s="472"/>
      <c r="AY82" s="472"/>
      <c r="AZ82" s="472"/>
      <c r="BA82" s="472"/>
      <c r="BB82" s="472"/>
      <c r="BC82" s="472"/>
      <c r="BD82" s="472"/>
      <c r="BE82" s="472"/>
      <c r="BF82" s="472"/>
      <c r="BG82" s="472"/>
      <c r="BH82" s="472"/>
      <c r="BI82" s="472"/>
      <c r="BJ82" s="472"/>
      <c r="BK82" s="472"/>
      <c r="BL82" s="472"/>
      <c r="BM82" s="472"/>
      <c r="BN82" s="472"/>
      <c r="BO82" s="472"/>
      <c r="BP82" s="472"/>
      <c r="BQ82" s="472"/>
      <c r="BR82" s="472"/>
      <c r="BS82" s="472"/>
      <c r="BT82" s="472"/>
      <c r="BU82" s="472"/>
      <c r="BV82" s="472"/>
      <c r="BW82" s="472"/>
      <c r="BX82" s="472"/>
      <c r="BY82" s="472"/>
      <c r="BZ82" s="472"/>
      <c r="CA82" s="472"/>
      <c r="CB82" s="472"/>
      <c r="CC82" s="472"/>
      <c r="CD82" s="472"/>
      <c r="CE82" s="472"/>
      <c r="CF82" s="472"/>
      <c r="CG82" s="472"/>
      <c r="CH82" s="472"/>
      <c r="CI82" s="472"/>
      <c r="CJ82" s="472"/>
      <c r="CK82" s="472"/>
      <c r="CL82" s="472"/>
      <c r="CM82" s="472"/>
      <c r="CN82" s="472"/>
      <c r="CO82" s="472"/>
      <c r="CP82" s="472"/>
      <c r="CQ82" s="472"/>
      <c r="CR82" s="472"/>
      <c r="CS82" s="472"/>
      <c r="CT82" s="472"/>
      <c r="CU82" s="472"/>
      <c r="CV82" s="472"/>
      <c r="DA82" s="10"/>
      <c r="DB82" s="10"/>
      <c r="DC82" s="314"/>
      <c r="DD82" s="314"/>
      <c r="DE82" s="314"/>
      <c r="DF82" s="314"/>
    </row>
    <row r="83" spans="1:110" s="313" customFormat="1" ht="15" customHeight="1" x14ac:dyDescent="0.2">
      <c r="A83" s="425" t="s">
        <v>98</v>
      </c>
      <c r="B83" s="425"/>
      <c r="C83" s="465"/>
      <c r="D83" s="676">
        <v>0</v>
      </c>
      <c r="E83" s="677">
        <v>0</v>
      </c>
      <c r="F83" s="678">
        <v>0</v>
      </c>
      <c r="G83" s="679"/>
      <c r="H83" s="680"/>
      <c r="I83" s="679"/>
      <c r="J83" s="680"/>
      <c r="K83" s="679"/>
      <c r="L83" s="680"/>
      <c r="M83" s="679"/>
      <c r="N83" s="680"/>
      <c r="O83" s="679"/>
      <c r="P83" s="680"/>
      <c r="Q83" s="679"/>
      <c r="R83" s="680"/>
      <c r="S83" s="624"/>
      <c r="T83" s="477"/>
      <c r="U83" s="477"/>
      <c r="V83" s="477"/>
      <c r="W83" s="477"/>
      <c r="X83" s="472"/>
      <c r="Y83" s="472"/>
      <c r="Z83" s="472"/>
      <c r="AA83" s="472"/>
      <c r="AB83" s="472"/>
      <c r="AC83" s="472"/>
      <c r="AD83" s="472"/>
      <c r="AE83" s="472"/>
      <c r="AF83" s="472"/>
      <c r="AG83" s="472"/>
      <c r="AH83" s="472"/>
      <c r="AI83" s="472"/>
      <c r="AJ83" s="472"/>
      <c r="AK83" s="472"/>
      <c r="AL83" s="472"/>
      <c r="AM83" s="472"/>
      <c r="AN83" s="472"/>
      <c r="AO83" s="472"/>
      <c r="AP83" s="472"/>
      <c r="AQ83" s="472"/>
      <c r="AR83" s="472"/>
      <c r="AS83" s="472"/>
      <c r="AT83" s="472"/>
      <c r="AU83" s="472"/>
      <c r="AV83" s="472"/>
      <c r="AW83" s="472"/>
      <c r="AX83" s="472"/>
      <c r="AY83" s="472"/>
      <c r="AZ83" s="472"/>
      <c r="BA83" s="472"/>
      <c r="BB83" s="472"/>
      <c r="BC83" s="472"/>
      <c r="BD83" s="472"/>
      <c r="BE83" s="472"/>
      <c r="BF83" s="472"/>
      <c r="BG83" s="472"/>
      <c r="BH83" s="472"/>
      <c r="BI83" s="472"/>
      <c r="BJ83" s="472"/>
      <c r="BK83" s="472"/>
      <c r="BL83" s="472"/>
      <c r="BM83" s="472"/>
      <c r="BN83" s="472"/>
      <c r="BO83" s="472"/>
      <c r="BP83" s="472"/>
      <c r="BQ83" s="472"/>
      <c r="BR83" s="472"/>
      <c r="BS83" s="472"/>
      <c r="BT83" s="472"/>
      <c r="BU83" s="472"/>
      <c r="BV83" s="472"/>
      <c r="BW83" s="472"/>
      <c r="BX83" s="472"/>
      <c r="BY83" s="472"/>
      <c r="BZ83" s="472"/>
      <c r="CA83" s="472"/>
      <c r="CB83" s="472"/>
      <c r="CC83" s="472"/>
      <c r="CD83" s="472"/>
      <c r="CE83" s="472"/>
      <c r="CF83" s="472"/>
      <c r="CG83" s="472"/>
      <c r="CH83" s="472"/>
      <c r="CI83" s="472"/>
      <c r="CJ83" s="472"/>
      <c r="CK83" s="472"/>
      <c r="CL83" s="472"/>
      <c r="CM83" s="472"/>
      <c r="CN83" s="472"/>
      <c r="CO83" s="472"/>
      <c r="CP83" s="472"/>
      <c r="CQ83" s="472"/>
      <c r="CR83" s="472"/>
      <c r="CS83" s="472"/>
      <c r="CT83" s="472"/>
      <c r="CU83" s="472"/>
      <c r="CV83" s="472"/>
      <c r="DA83" s="10"/>
      <c r="DB83" s="10"/>
      <c r="DC83" s="314"/>
      <c r="DD83" s="314"/>
      <c r="DE83" s="314"/>
      <c r="DF83" s="314"/>
    </row>
    <row r="84" spans="1:110" s="313" customFormat="1" ht="15" customHeight="1" x14ac:dyDescent="0.2">
      <c r="A84" s="425" t="s">
        <v>99</v>
      </c>
      <c r="B84" s="425"/>
      <c r="C84" s="465"/>
      <c r="D84" s="676">
        <v>0</v>
      </c>
      <c r="E84" s="677">
        <v>0</v>
      </c>
      <c r="F84" s="678">
        <v>0</v>
      </c>
      <c r="G84" s="679"/>
      <c r="H84" s="680"/>
      <c r="I84" s="679"/>
      <c r="J84" s="680"/>
      <c r="K84" s="679"/>
      <c r="L84" s="680"/>
      <c r="M84" s="679"/>
      <c r="N84" s="680"/>
      <c r="O84" s="679"/>
      <c r="P84" s="680"/>
      <c r="Q84" s="679"/>
      <c r="R84" s="680"/>
      <c r="S84" s="624"/>
      <c r="T84" s="477"/>
      <c r="U84" s="477"/>
      <c r="V84" s="477"/>
      <c r="W84" s="477"/>
      <c r="X84" s="472"/>
      <c r="Y84" s="472"/>
      <c r="Z84" s="472"/>
      <c r="AA84" s="472"/>
      <c r="AB84" s="472"/>
      <c r="AC84" s="472"/>
      <c r="AD84" s="472"/>
      <c r="AE84" s="472"/>
      <c r="AF84" s="472"/>
      <c r="AG84" s="472"/>
      <c r="AH84" s="472"/>
      <c r="AI84" s="472"/>
      <c r="AJ84" s="472"/>
      <c r="AK84" s="472"/>
      <c r="AL84" s="472"/>
      <c r="AM84" s="472"/>
      <c r="AN84" s="472"/>
      <c r="AO84" s="472"/>
      <c r="AP84" s="472"/>
      <c r="AQ84" s="472"/>
      <c r="AR84" s="472"/>
      <c r="AS84" s="472"/>
      <c r="AT84" s="472"/>
      <c r="AU84" s="472"/>
      <c r="AV84" s="472"/>
      <c r="AW84" s="472"/>
      <c r="AX84" s="472"/>
      <c r="AY84" s="472"/>
      <c r="AZ84" s="472"/>
      <c r="BA84" s="472"/>
      <c r="BB84" s="472"/>
      <c r="BC84" s="472"/>
      <c r="BD84" s="472"/>
      <c r="BE84" s="472"/>
      <c r="BF84" s="472"/>
      <c r="BG84" s="472"/>
      <c r="BH84" s="472"/>
      <c r="BI84" s="472"/>
      <c r="BJ84" s="472"/>
      <c r="BK84" s="472"/>
      <c r="BL84" s="472"/>
      <c r="BM84" s="472"/>
      <c r="BN84" s="472"/>
      <c r="BO84" s="472"/>
      <c r="BP84" s="472"/>
      <c r="BQ84" s="472"/>
      <c r="BR84" s="472"/>
      <c r="BS84" s="472"/>
      <c r="BT84" s="472"/>
      <c r="BU84" s="472"/>
      <c r="BV84" s="472"/>
      <c r="BW84" s="472"/>
      <c r="BX84" s="472"/>
      <c r="BY84" s="472"/>
      <c r="BZ84" s="472"/>
      <c r="CA84" s="472"/>
      <c r="CB84" s="472"/>
      <c r="CC84" s="472"/>
      <c r="CD84" s="472"/>
      <c r="CE84" s="472"/>
      <c r="CF84" s="472"/>
      <c r="CG84" s="472"/>
      <c r="CH84" s="472"/>
      <c r="CI84" s="472"/>
      <c r="CJ84" s="472"/>
      <c r="CK84" s="472"/>
      <c r="CL84" s="472"/>
      <c r="CM84" s="472"/>
      <c r="CN84" s="472"/>
      <c r="CO84" s="472"/>
      <c r="CP84" s="472"/>
      <c r="CQ84" s="472"/>
      <c r="CR84" s="472"/>
      <c r="CS84" s="472"/>
      <c r="CT84" s="472"/>
      <c r="CU84" s="472"/>
      <c r="CV84" s="472"/>
      <c r="DA84" s="10"/>
      <c r="DB84" s="10"/>
      <c r="DC84" s="314"/>
      <c r="DD84" s="314"/>
      <c r="DE84" s="314"/>
      <c r="DF84" s="314"/>
    </row>
    <row r="85" spans="1:110" s="313" customFormat="1" ht="30" customHeight="1" x14ac:dyDescent="0.2">
      <c r="A85" s="425" t="s">
        <v>100</v>
      </c>
      <c r="B85" s="425"/>
      <c r="C85" s="465"/>
      <c r="D85" s="676">
        <v>0</v>
      </c>
      <c r="E85" s="677">
        <v>0</v>
      </c>
      <c r="F85" s="678">
        <v>0</v>
      </c>
      <c r="G85" s="679"/>
      <c r="H85" s="680"/>
      <c r="I85" s="679"/>
      <c r="J85" s="680"/>
      <c r="K85" s="679"/>
      <c r="L85" s="680"/>
      <c r="M85" s="679"/>
      <c r="N85" s="680"/>
      <c r="O85" s="679"/>
      <c r="P85" s="680"/>
      <c r="Q85" s="679"/>
      <c r="R85" s="680"/>
      <c r="S85" s="624"/>
      <c r="T85" s="477"/>
      <c r="U85" s="477"/>
      <c r="V85" s="477"/>
      <c r="W85" s="477"/>
      <c r="X85" s="472"/>
      <c r="Y85" s="472"/>
      <c r="Z85" s="472"/>
      <c r="AA85" s="472"/>
      <c r="AB85" s="472"/>
      <c r="AC85" s="472"/>
      <c r="AD85" s="472"/>
      <c r="AE85" s="472"/>
      <c r="AF85" s="472"/>
      <c r="AG85" s="472"/>
      <c r="AH85" s="472"/>
      <c r="AI85" s="472"/>
      <c r="AJ85" s="472"/>
      <c r="AK85" s="472"/>
      <c r="AL85" s="472"/>
      <c r="AM85" s="472"/>
      <c r="AN85" s="472"/>
      <c r="AO85" s="472"/>
      <c r="AP85" s="472"/>
      <c r="AQ85" s="472"/>
      <c r="AR85" s="472"/>
      <c r="AS85" s="472"/>
      <c r="AT85" s="472"/>
      <c r="AU85" s="472"/>
      <c r="AV85" s="472"/>
      <c r="AW85" s="472"/>
      <c r="AX85" s="472"/>
      <c r="AY85" s="472"/>
      <c r="AZ85" s="472"/>
      <c r="BA85" s="472"/>
      <c r="BB85" s="472"/>
      <c r="BC85" s="472"/>
      <c r="BD85" s="472"/>
      <c r="BE85" s="472"/>
      <c r="BF85" s="472"/>
      <c r="BG85" s="472"/>
      <c r="BH85" s="472"/>
      <c r="BI85" s="472"/>
      <c r="BJ85" s="472"/>
      <c r="BK85" s="472"/>
      <c r="BL85" s="472"/>
      <c r="BM85" s="472"/>
      <c r="BN85" s="472"/>
      <c r="BO85" s="472"/>
      <c r="BP85" s="472"/>
      <c r="BQ85" s="472"/>
      <c r="BR85" s="472"/>
      <c r="BS85" s="472"/>
      <c r="BT85" s="472"/>
      <c r="BU85" s="472"/>
      <c r="BV85" s="472"/>
      <c r="BW85" s="472"/>
      <c r="BX85" s="472"/>
      <c r="BY85" s="472"/>
      <c r="BZ85" s="472"/>
      <c r="CA85" s="472"/>
      <c r="CB85" s="472"/>
      <c r="CC85" s="472"/>
      <c r="CD85" s="472"/>
      <c r="CE85" s="472"/>
      <c r="CF85" s="472"/>
      <c r="CG85" s="472"/>
      <c r="CH85" s="472"/>
      <c r="CI85" s="472"/>
      <c r="CJ85" s="472"/>
      <c r="CK85" s="472"/>
      <c r="CL85" s="472"/>
      <c r="CM85" s="472"/>
      <c r="CN85" s="472"/>
      <c r="CO85" s="472"/>
      <c r="CP85" s="472"/>
      <c r="CQ85" s="472"/>
      <c r="CR85" s="472"/>
      <c r="CS85" s="472"/>
      <c r="CT85" s="472"/>
      <c r="CU85" s="472"/>
      <c r="CV85" s="472"/>
      <c r="DA85" s="10"/>
      <c r="DB85" s="10"/>
      <c r="DC85" s="314"/>
      <c r="DD85" s="314"/>
      <c r="DE85" s="314"/>
      <c r="DF85" s="314"/>
    </row>
    <row r="86" spans="1:110" s="313" customFormat="1" ht="12.75" x14ac:dyDescent="0.2">
      <c r="A86" s="425" t="s">
        <v>101</v>
      </c>
      <c r="B86" s="425"/>
      <c r="C86" s="465"/>
      <c r="D86" s="676">
        <v>0</v>
      </c>
      <c r="E86" s="677">
        <v>0</v>
      </c>
      <c r="F86" s="678">
        <v>0</v>
      </c>
      <c r="G86" s="679"/>
      <c r="H86" s="680"/>
      <c r="I86" s="679"/>
      <c r="J86" s="680"/>
      <c r="K86" s="679"/>
      <c r="L86" s="680"/>
      <c r="M86" s="679"/>
      <c r="N86" s="680"/>
      <c r="O86" s="679"/>
      <c r="P86" s="680"/>
      <c r="Q86" s="679"/>
      <c r="R86" s="680"/>
      <c r="S86" s="624"/>
      <c r="T86" s="477"/>
      <c r="U86" s="477"/>
      <c r="V86" s="477"/>
      <c r="W86" s="477"/>
      <c r="X86" s="472"/>
      <c r="Y86" s="472"/>
      <c r="Z86" s="472"/>
      <c r="AA86" s="472"/>
      <c r="AB86" s="472"/>
      <c r="AC86" s="472"/>
      <c r="AD86" s="472"/>
      <c r="AE86" s="472"/>
      <c r="AF86" s="472"/>
      <c r="AG86" s="472"/>
      <c r="AH86" s="472"/>
      <c r="AI86" s="472"/>
      <c r="AJ86" s="472"/>
      <c r="AK86" s="472"/>
      <c r="AL86" s="472"/>
      <c r="AM86" s="472"/>
      <c r="AN86" s="472"/>
      <c r="AO86" s="472"/>
      <c r="AP86" s="472"/>
      <c r="AQ86" s="472"/>
      <c r="AR86" s="472"/>
      <c r="AS86" s="472"/>
      <c r="AT86" s="472"/>
      <c r="AU86" s="472"/>
      <c r="AV86" s="472"/>
      <c r="AW86" s="472"/>
      <c r="AX86" s="472"/>
      <c r="AY86" s="472"/>
      <c r="AZ86" s="472"/>
      <c r="BA86" s="472"/>
      <c r="BB86" s="472"/>
      <c r="BC86" s="472"/>
      <c r="BD86" s="472"/>
      <c r="BE86" s="472"/>
      <c r="BF86" s="472"/>
      <c r="BG86" s="472"/>
      <c r="BH86" s="472"/>
      <c r="BI86" s="472"/>
      <c r="BJ86" s="472"/>
      <c r="BK86" s="472"/>
      <c r="BL86" s="472"/>
      <c r="BM86" s="472"/>
      <c r="BN86" s="472"/>
      <c r="BO86" s="472"/>
      <c r="BP86" s="472"/>
      <c r="BQ86" s="472"/>
      <c r="BR86" s="472"/>
      <c r="BS86" s="472"/>
      <c r="BT86" s="472"/>
      <c r="BU86" s="472"/>
      <c r="BV86" s="472"/>
      <c r="BW86" s="472"/>
      <c r="BX86" s="472"/>
      <c r="BY86" s="472"/>
      <c r="BZ86" s="472"/>
      <c r="CA86" s="472"/>
      <c r="CB86" s="472"/>
      <c r="CC86" s="472"/>
      <c r="CD86" s="472"/>
      <c r="CE86" s="472"/>
      <c r="CF86" s="472"/>
      <c r="CG86" s="472"/>
      <c r="CH86" s="472"/>
      <c r="CI86" s="472"/>
      <c r="CJ86" s="472"/>
      <c r="CK86" s="472"/>
      <c r="CL86" s="472"/>
      <c r="CM86" s="472"/>
      <c r="CN86" s="472"/>
      <c r="CO86" s="472"/>
      <c r="CP86" s="472"/>
      <c r="CQ86" s="472"/>
      <c r="CR86" s="472"/>
      <c r="CS86" s="472"/>
      <c r="CT86" s="472"/>
      <c r="CU86" s="472"/>
      <c r="CV86" s="472"/>
      <c r="DA86" s="10"/>
      <c r="DB86" s="10"/>
      <c r="DC86" s="314"/>
      <c r="DD86" s="314"/>
      <c r="DE86" s="314"/>
      <c r="DF86" s="314"/>
    </row>
    <row r="87" spans="1:110" s="313" customFormat="1" ht="12.75" x14ac:dyDescent="0.2">
      <c r="A87" s="426" t="s">
        <v>102</v>
      </c>
      <c r="B87" s="427"/>
      <c r="C87" s="428"/>
      <c r="D87" s="668"/>
      <c r="E87" s="669"/>
      <c r="F87" s="669"/>
      <c r="G87" s="668"/>
      <c r="H87" s="669"/>
      <c r="I87" s="669"/>
      <c r="J87" s="669"/>
      <c r="K87" s="669"/>
      <c r="L87" s="669"/>
      <c r="M87" s="669"/>
      <c r="N87" s="669"/>
      <c r="O87" s="669"/>
      <c r="P87" s="669"/>
      <c r="Q87" s="669"/>
      <c r="R87" s="670"/>
      <c r="S87" s="624"/>
      <c r="T87" s="477"/>
      <c r="U87" s="477"/>
      <c r="V87" s="477"/>
      <c r="W87" s="477"/>
      <c r="X87" s="472"/>
      <c r="Y87" s="472"/>
      <c r="Z87" s="472"/>
      <c r="AA87" s="472"/>
      <c r="AB87" s="472"/>
      <c r="AC87" s="472"/>
      <c r="AD87" s="472"/>
      <c r="AE87" s="472"/>
      <c r="AF87" s="472"/>
      <c r="AG87" s="472"/>
      <c r="AH87" s="472"/>
      <c r="AI87" s="472"/>
      <c r="AJ87" s="472"/>
      <c r="AK87" s="472"/>
      <c r="AL87" s="472"/>
      <c r="AM87" s="472"/>
      <c r="AN87" s="472"/>
      <c r="AO87" s="472"/>
      <c r="AP87" s="472"/>
      <c r="AQ87" s="472"/>
      <c r="AR87" s="472"/>
      <c r="AS87" s="472"/>
      <c r="AT87" s="472"/>
      <c r="AU87" s="472"/>
      <c r="AV87" s="472"/>
      <c r="AW87" s="472"/>
      <c r="AX87" s="472"/>
      <c r="AY87" s="472"/>
      <c r="AZ87" s="472"/>
      <c r="BA87" s="472"/>
      <c r="BB87" s="472"/>
      <c r="BC87" s="472"/>
      <c r="BD87" s="472"/>
      <c r="BE87" s="472"/>
      <c r="BF87" s="472"/>
      <c r="BG87" s="472"/>
      <c r="BH87" s="472"/>
      <c r="BI87" s="472"/>
      <c r="BJ87" s="472"/>
      <c r="BK87" s="472"/>
      <c r="BL87" s="472"/>
      <c r="BM87" s="472"/>
      <c r="BN87" s="472"/>
      <c r="BO87" s="472"/>
      <c r="BP87" s="472"/>
      <c r="BQ87" s="472"/>
      <c r="BR87" s="472"/>
      <c r="BS87" s="472"/>
      <c r="BT87" s="472"/>
      <c r="BU87" s="472"/>
      <c r="BV87" s="472"/>
      <c r="BW87" s="472"/>
      <c r="BX87" s="472"/>
      <c r="BY87" s="472"/>
      <c r="BZ87" s="472"/>
      <c r="CA87" s="472"/>
      <c r="CB87" s="472"/>
      <c r="CC87" s="472"/>
      <c r="CD87" s="472"/>
      <c r="CE87" s="472"/>
      <c r="CF87" s="472"/>
      <c r="CG87" s="472"/>
      <c r="CH87" s="472"/>
      <c r="CI87" s="472"/>
      <c r="CJ87" s="472"/>
      <c r="CK87" s="472"/>
      <c r="CL87" s="472"/>
      <c r="CM87" s="472"/>
      <c r="CN87" s="472"/>
      <c r="CO87" s="472"/>
      <c r="CP87" s="472"/>
      <c r="CQ87" s="472"/>
      <c r="CR87" s="472"/>
      <c r="CS87" s="472"/>
      <c r="CT87" s="472"/>
      <c r="CU87" s="472"/>
      <c r="CV87" s="472"/>
      <c r="DA87" s="10"/>
      <c r="DB87" s="10"/>
      <c r="DC87" s="314"/>
      <c r="DD87" s="314"/>
      <c r="DE87" s="314"/>
      <c r="DF87" s="314"/>
    </row>
    <row r="88" spans="1:110" s="313" customFormat="1" ht="12.75" x14ac:dyDescent="0.2">
      <c r="A88" s="429" t="s">
        <v>103</v>
      </c>
      <c r="B88" s="421" t="s">
        <v>104</v>
      </c>
      <c r="C88" s="456"/>
      <c r="D88" s="681">
        <v>5</v>
      </c>
      <c r="E88" s="682">
        <v>3</v>
      </c>
      <c r="F88" s="683">
        <v>2</v>
      </c>
      <c r="G88" s="674"/>
      <c r="H88" s="675"/>
      <c r="I88" s="674"/>
      <c r="J88" s="675"/>
      <c r="K88" s="674"/>
      <c r="L88" s="675"/>
      <c r="M88" s="674">
        <v>1</v>
      </c>
      <c r="N88" s="675"/>
      <c r="O88" s="674">
        <v>2</v>
      </c>
      <c r="P88" s="675">
        <v>2</v>
      </c>
      <c r="Q88" s="674"/>
      <c r="R88" s="675"/>
      <c r="S88" s="624"/>
      <c r="T88" s="477"/>
      <c r="U88" s="477"/>
      <c r="V88" s="477"/>
      <c r="W88" s="477"/>
      <c r="X88" s="472"/>
      <c r="Y88" s="472"/>
      <c r="Z88" s="472"/>
      <c r="AA88" s="472"/>
      <c r="AB88" s="472"/>
      <c r="AC88" s="472"/>
      <c r="AD88" s="472"/>
      <c r="AE88" s="472"/>
      <c r="AF88" s="472"/>
      <c r="AG88" s="472"/>
      <c r="AH88" s="472"/>
      <c r="AI88" s="472"/>
      <c r="AJ88" s="472"/>
      <c r="AK88" s="472"/>
      <c r="AL88" s="472"/>
      <c r="AM88" s="472"/>
      <c r="AN88" s="472"/>
      <c r="AO88" s="472"/>
      <c r="AP88" s="472"/>
      <c r="AQ88" s="472"/>
      <c r="AR88" s="472"/>
      <c r="AS88" s="472"/>
      <c r="AT88" s="472"/>
      <c r="AU88" s="472"/>
      <c r="AV88" s="472"/>
      <c r="AW88" s="472"/>
      <c r="AX88" s="472"/>
      <c r="AY88" s="472"/>
      <c r="AZ88" s="472"/>
      <c r="BA88" s="472"/>
      <c r="BB88" s="472"/>
      <c r="BC88" s="472"/>
      <c r="BD88" s="472"/>
      <c r="BE88" s="472"/>
      <c r="BF88" s="472"/>
      <c r="BG88" s="472"/>
      <c r="BH88" s="472"/>
      <c r="BI88" s="472"/>
      <c r="BJ88" s="472"/>
      <c r="BK88" s="472"/>
      <c r="BL88" s="472"/>
      <c r="BM88" s="472"/>
      <c r="BN88" s="472"/>
      <c r="BO88" s="472"/>
      <c r="BP88" s="472"/>
      <c r="BQ88" s="472"/>
      <c r="BR88" s="472"/>
      <c r="BS88" s="472"/>
      <c r="BT88" s="472"/>
      <c r="BU88" s="472"/>
      <c r="BV88" s="472"/>
      <c r="BW88" s="472"/>
      <c r="BX88" s="472"/>
      <c r="BY88" s="472"/>
      <c r="BZ88" s="472"/>
      <c r="CA88" s="472"/>
      <c r="CB88" s="472"/>
      <c r="CC88" s="472"/>
      <c r="CD88" s="472"/>
      <c r="CE88" s="472"/>
      <c r="CF88" s="472"/>
      <c r="CG88" s="472"/>
      <c r="CH88" s="472"/>
      <c r="CI88" s="472"/>
      <c r="CJ88" s="472"/>
      <c r="CK88" s="472"/>
      <c r="CL88" s="472"/>
      <c r="CM88" s="472"/>
      <c r="CN88" s="472"/>
      <c r="CO88" s="472"/>
      <c r="CP88" s="472"/>
      <c r="CQ88" s="472"/>
      <c r="CR88" s="472"/>
      <c r="CS88" s="472"/>
      <c r="CT88" s="472"/>
      <c r="CU88" s="472"/>
      <c r="CV88" s="472"/>
      <c r="DA88" s="10"/>
      <c r="DB88" s="10"/>
      <c r="DC88" s="314"/>
      <c r="DD88" s="314"/>
      <c r="DE88" s="314"/>
      <c r="DF88" s="314"/>
    </row>
    <row r="89" spans="1:110" s="313" customFormat="1" ht="12.75" x14ac:dyDescent="0.2">
      <c r="A89" s="430"/>
      <c r="B89" s="423" t="s">
        <v>105</v>
      </c>
      <c r="C89" s="465"/>
      <c r="D89" s="676">
        <v>1</v>
      </c>
      <c r="E89" s="677">
        <v>0</v>
      </c>
      <c r="F89" s="678">
        <v>1</v>
      </c>
      <c r="G89" s="679"/>
      <c r="H89" s="680"/>
      <c r="I89" s="679"/>
      <c r="J89" s="680"/>
      <c r="K89" s="679"/>
      <c r="L89" s="680"/>
      <c r="M89" s="679"/>
      <c r="N89" s="680"/>
      <c r="O89" s="679"/>
      <c r="P89" s="680">
        <v>1</v>
      </c>
      <c r="Q89" s="679"/>
      <c r="R89" s="680"/>
      <c r="S89" s="624"/>
      <c r="T89" s="477"/>
      <c r="U89" s="477"/>
      <c r="V89" s="477"/>
      <c r="W89" s="477"/>
      <c r="X89" s="472"/>
      <c r="Y89" s="472"/>
      <c r="Z89" s="472"/>
      <c r="AA89" s="472"/>
      <c r="AB89" s="472"/>
      <c r="AC89" s="472"/>
      <c r="AD89" s="472"/>
      <c r="AE89" s="472"/>
      <c r="AF89" s="472"/>
      <c r="AG89" s="472"/>
      <c r="AH89" s="472"/>
      <c r="AI89" s="472"/>
      <c r="AJ89" s="472"/>
      <c r="AK89" s="472"/>
      <c r="AL89" s="472"/>
      <c r="AM89" s="472"/>
      <c r="AN89" s="472"/>
      <c r="AO89" s="472"/>
      <c r="AP89" s="472"/>
      <c r="AQ89" s="472"/>
      <c r="AR89" s="472"/>
      <c r="AS89" s="472"/>
      <c r="AT89" s="472"/>
      <c r="AU89" s="472"/>
      <c r="AV89" s="472"/>
      <c r="AW89" s="472"/>
      <c r="AX89" s="472"/>
      <c r="AY89" s="472"/>
      <c r="AZ89" s="472"/>
      <c r="BA89" s="472"/>
      <c r="BB89" s="472"/>
      <c r="BC89" s="472"/>
      <c r="BD89" s="472"/>
      <c r="BE89" s="472"/>
      <c r="BF89" s="472"/>
      <c r="BG89" s="472"/>
      <c r="BH89" s="472"/>
      <c r="BI89" s="472"/>
      <c r="BJ89" s="472"/>
      <c r="BK89" s="472"/>
      <c r="BL89" s="472"/>
      <c r="BM89" s="472"/>
      <c r="BN89" s="472"/>
      <c r="BO89" s="472"/>
      <c r="BP89" s="472"/>
      <c r="BQ89" s="472"/>
      <c r="BR89" s="472"/>
      <c r="BS89" s="472"/>
      <c r="BT89" s="472"/>
      <c r="BU89" s="472"/>
      <c r="BV89" s="472"/>
      <c r="BW89" s="472"/>
      <c r="BX89" s="472"/>
      <c r="BY89" s="472"/>
      <c r="BZ89" s="472"/>
      <c r="CA89" s="472"/>
      <c r="CB89" s="472"/>
      <c r="CC89" s="472"/>
      <c r="CD89" s="472"/>
      <c r="CE89" s="472"/>
      <c r="CF89" s="472"/>
      <c r="CG89" s="472"/>
      <c r="CH89" s="472"/>
      <c r="CI89" s="472"/>
      <c r="CJ89" s="472"/>
      <c r="CK89" s="472"/>
      <c r="CL89" s="472"/>
      <c r="CM89" s="472"/>
      <c r="CN89" s="472"/>
      <c r="CO89" s="472"/>
      <c r="CP89" s="472"/>
      <c r="CQ89" s="472"/>
      <c r="CR89" s="472"/>
      <c r="CS89" s="472"/>
      <c r="CT89" s="472"/>
      <c r="CU89" s="472"/>
      <c r="CV89" s="472"/>
      <c r="DA89" s="10"/>
      <c r="DB89" s="10"/>
      <c r="DC89" s="314"/>
      <c r="DD89" s="314"/>
      <c r="DE89" s="314"/>
      <c r="DF89" s="314"/>
    </row>
    <row r="90" spans="1:110" s="313" customFormat="1" ht="12.75" x14ac:dyDescent="0.2">
      <c r="A90" s="420"/>
      <c r="B90" s="423" t="s">
        <v>106</v>
      </c>
      <c r="C90" s="465"/>
      <c r="D90" s="676">
        <v>0</v>
      </c>
      <c r="E90" s="677">
        <v>0</v>
      </c>
      <c r="F90" s="678">
        <v>0</v>
      </c>
      <c r="G90" s="679"/>
      <c r="H90" s="680"/>
      <c r="I90" s="679"/>
      <c r="J90" s="680"/>
      <c r="K90" s="679"/>
      <c r="L90" s="680"/>
      <c r="M90" s="679"/>
      <c r="N90" s="680"/>
      <c r="O90" s="679"/>
      <c r="P90" s="680"/>
      <c r="Q90" s="679"/>
      <c r="R90" s="680"/>
      <c r="S90" s="624"/>
      <c r="T90" s="477"/>
      <c r="U90" s="477"/>
      <c r="V90" s="477"/>
      <c r="W90" s="477"/>
      <c r="X90" s="472"/>
      <c r="Y90" s="472"/>
      <c r="Z90" s="472"/>
      <c r="AA90" s="472"/>
      <c r="AB90" s="472"/>
      <c r="AC90" s="472"/>
      <c r="AD90" s="472"/>
      <c r="AE90" s="472"/>
      <c r="AF90" s="472"/>
      <c r="AG90" s="472"/>
      <c r="AH90" s="472"/>
      <c r="AI90" s="472"/>
      <c r="AJ90" s="472"/>
      <c r="AK90" s="472"/>
      <c r="AL90" s="472"/>
      <c r="AM90" s="472"/>
      <c r="AN90" s="472"/>
      <c r="AO90" s="472"/>
      <c r="AP90" s="472"/>
      <c r="AQ90" s="472"/>
      <c r="AR90" s="472"/>
      <c r="AS90" s="472"/>
      <c r="AT90" s="472"/>
      <c r="AU90" s="472"/>
      <c r="AV90" s="472"/>
      <c r="AW90" s="472"/>
      <c r="AX90" s="472"/>
      <c r="AY90" s="472"/>
      <c r="AZ90" s="472"/>
      <c r="BA90" s="472"/>
      <c r="BB90" s="472"/>
      <c r="BC90" s="472"/>
      <c r="BD90" s="472"/>
      <c r="BE90" s="472"/>
      <c r="BF90" s="472"/>
      <c r="BG90" s="472"/>
      <c r="BH90" s="472"/>
      <c r="BI90" s="472"/>
      <c r="BJ90" s="472"/>
      <c r="BK90" s="472"/>
      <c r="BL90" s="472"/>
      <c r="BM90" s="472"/>
      <c r="BN90" s="472"/>
      <c r="BO90" s="472"/>
      <c r="BP90" s="472"/>
      <c r="BQ90" s="472"/>
      <c r="BR90" s="472"/>
      <c r="BS90" s="472"/>
      <c r="BT90" s="472"/>
      <c r="BU90" s="472"/>
      <c r="BV90" s="472"/>
      <c r="BW90" s="472"/>
      <c r="BX90" s="472"/>
      <c r="BY90" s="472"/>
      <c r="BZ90" s="472"/>
      <c r="CA90" s="472"/>
      <c r="CB90" s="472"/>
      <c r="CC90" s="472"/>
      <c r="CD90" s="472"/>
      <c r="CE90" s="472"/>
      <c r="CF90" s="472"/>
      <c r="CG90" s="472"/>
      <c r="CH90" s="472"/>
      <c r="CI90" s="472"/>
      <c r="CJ90" s="472"/>
      <c r="CK90" s="472"/>
      <c r="CL90" s="472"/>
      <c r="CM90" s="472"/>
      <c r="CN90" s="472"/>
      <c r="CO90" s="472"/>
      <c r="CP90" s="472"/>
      <c r="CQ90" s="472"/>
      <c r="CR90" s="472"/>
      <c r="CS90" s="472"/>
      <c r="CT90" s="472"/>
      <c r="CU90" s="472"/>
      <c r="CV90" s="472"/>
      <c r="DA90" s="10"/>
      <c r="DB90" s="10"/>
      <c r="DC90" s="314"/>
      <c r="DD90" s="314"/>
      <c r="DE90" s="314"/>
      <c r="DF90" s="314"/>
    </row>
    <row r="91" spans="1:110" s="313" customFormat="1" ht="12.75" x14ac:dyDescent="0.2">
      <c r="A91" s="420" t="s">
        <v>107</v>
      </c>
      <c r="B91" s="423" t="s">
        <v>108</v>
      </c>
      <c r="C91" s="465"/>
      <c r="D91" s="676">
        <v>0</v>
      </c>
      <c r="E91" s="677">
        <v>0</v>
      </c>
      <c r="F91" s="678">
        <v>0</v>
      </c>
      <c r="G91" s="679"/>
      <c r="H91" s="680"/>
      <c r="I91" s="679"/>
      <c r="J91" s="680"/>
      <c r="K91" s="679"/>
      <c r="L91" s="680"/>
      <c r="M91" s="679"/>
      <c r="N91" s="680"/>
      <c r="O91" s="679"/>
      <c r="P91" s="680"/>
      <c r="Q91" s="679"/>
      <c r="R91" s="680"/>
      <c r="S91" s="624"/>
      <c r="T91" s="477"/>
      <c r="U91" s="477"/>
      <c r="V91" s="477"/>
      <c r="W91" s="477"/>
      <c r="X91" s="472"/>
      <c r="Y91" s="472"/>
      <c r="Z91" s="472"/>
      <c r="AA91" s="472"/>
      <c r="AB91" s="472"/>
      <c r="AC91" s="472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72"/>
      <c r="AQ91" s="472"/>
      <c r="AR91" s="472"/>
      <c r="AS91" s="472"/>
      <c r="AT91" s="472"/>
      <c r="AU91" s="472"/>
      <c r="AV91" s="472"/>
      <c r="AW91" s="472"/>
      <c r="AX91" s="472"/>
      <c r="AY91" s="472"/>
      <c r="AZ91" s="472"/>
      <c r="BA91" s="472"/>
      <c r="BB91" s="472"/>
      <c r="BC91" s="472"/>
      <c r="BD91" s="472"/>
      <c r="BE91" s="472"/>
      <c r="BF91" s="472"/>
      <c r="BG91" s="472"/>
      <c r="BH91" s="472"/>
      <c r="BI91" s="472"/>
      <c r="BJ91" s="472"/>
      <c r="BK91" s="472"/>
      <c r="BL91" s="472"/>
      <c r="BM91" s="472"/>
      <c r="BN91" s="472"/>
      <c r="BO91" s="472"/>
      <c r="BP91" s="472"/>
      <c r="BQ91" s="472"/>
      <c r="BR91" s="472"/>
      <c r="BS91" s="472"/>
      <c r="BT91" s="472"/>
      <c r="BU91" s="472"/>
      <c r="BV91" s="472"/>
      <c r="BW91" s="472"/>
      <c r="BX91" s="472"/>
      <c r="BY91" s="472"/>
      <c r="BZ91" s="472"/>
      <c r="CA91" s="472"/>
      <c r="CB91" s="472"/>
      <c r="CC91" s="472"/>
      <c r="CD91" s="472"/>
      <c r="CE91" s="472"/>
      <c r="CF91" s="472"/>
      <c r="CG91" s="472"/>
      <c r="CH91" s="472"/>
      <c r="CI91" s="472"/>
      <c r="CJ91" s="472"/>
      <c r="CK91" s="472"/>
      <c r="CL91" s="472"/>
      <c r="CM91" s="472"/>
      <c r="CN91" s="472"/>
      <c r="CO91" s="472"/>
      <c r="CP91" s="472"/>
      <c r="CQ91" s="472"/>
      <c r="CR91" s="472"/>
      <c r="CS91" s="472"/>
      <c r="CT91" s="472"/>
      <c r="CU91" s="472"/>
      <c r="CV91" s="472"/>
      <c r="DA91" s="10"/>
      <c r="DB91" s="10"/>
      <c r="DC91" s="314"/>
      <c r="DD91" s="314"/>
      <c r="DE91" s="314"/>
      <c r="DF91" s="314"/>
    </row>
    <row r="92" spans="1:110" s="313" customFormat="1" ht="12.75" x14ac:dyDescent="0.2">
      <c r="A92" s="420"/>
      <c r="B92" s="423" t="s">
        <v>109</v>
      </c>
      <c r="C92" s="465"/>
      <c r="D92" s="676">
        <v>0</v>
      </c>
      <c r="E92" s="677">
        <v>0</v>
      </c>
      <c r="F92" s="678">
        <v>0</v>
      </c>
      <c r="G92" s="679"/>
      <c r="H92" s="680"/>
      <c r="I92" s="679"/>
      <c r="J92" s="680"/>
      <c r="K92" s="679"/>
      <c r="L92" s="680"/>
      <c r="M92" s="679"/>
      <c r="N92" s="680"/>
      <c r="O92" s="679"/>
      <c r="P92" s="680"/>
      <c r="Q92" s="679"/>
      <c r="R92" s="680"/>
      <c r="S92" s="624"/>
      <c r="T92" s="477"/>
      <c r="U92" s="477"/>
      <c r="V92" s="477"/>
      <c r="W92" s="477"/>
      <c r="X92" s="472"/>
      <c r="Y92" s="472"/>
      <c r="Z92" s="472"/>
      <c r="AA92" s="472"/>
      <c r="AB92" s="472"/>
      <c r="AC92" s="472"/>
      <c r="AD92" s="472"/>
      <c r="AE92" s="472"/>
      <c r="AF92" s="472"/>
      <c r="AG92" s="472"/>
      <c r="AH92" s="472"/>
      <c r="AI92" s="472"/>
      <c r="AJ92" s="472"/>
      <c r="AK92" s="472"/>
      <c r="AL92" s="472"/>
      <c r="AM92" s="472"/>
      <c r="AN92" s="472"/>
      <c r="AO92" s="472"/>
      <c r="AP92" s="472"/>
      <c r="AQ92" s="472"/>
      <c r="AR92" s="472"/>
      <c r="AS92" s="472"/>
      <c r="AT92" s="472"/>
      <c r="AU92" s="472"/>
      <c r="AV92" s="472"/>
      <c r="AW92" s="472"/>
      <c r="AX92" s="472"/>
      <c r="AY92" s="472"/>
      <c r="AZ92" s="472"/>
      <c r="BA92" s="472"/>
      <c r="BB92" s="472"/>
      <c r="BC92" s="472"/>
      <c r="BD92" s="472"/>
      <c r="BE92" s="472"/>
      <c r="BF92" s="472"/>
      <c r="BG92" s="472"/>
      <c r="BH92" s="472"/>
      <c r="BI92" s="472"/>
      <c r="BJ92" s="472"/>
      <c r="BK92" s="472"/>
      <c r="BL92" s="472"/>
      <c r="BM92" s="472"/>
      <c r="BN92" s="472"/>
      <c r="BO92" s="472"/>
      <c r="BP92" s="472"/>
      <c r="BQ92" s="472"/>
      <c r="BR92" s="472"/>
      <c r="BS92" s="472"/>
      <c r="BT92" s="472"/>
      <c r="BU92" s="472"/>
      <c r="BV92" s="472"/>
      <c r="BW92" s="472"/>
      <c r="BX92" s="472"/>
      <c r="BY92" s="472"/>
      <c r="BZ92" s="472"/>
      <c r="CA92" s="472"/>
      <c r="CB92" s="472"/>
      <c r="CC92" s="472"/>
      <c r="CD92" s="472"/>
      <c r="CE92" s="472"/>
      <c r="CF92" s="472"/>
      <c r="CG92" s="472"/>
      <c r="CH92" s="472"/>
      <c r="CI92" s="472"/>
      <c r="CJ92" s="472"/>
      <c r="CK92" s="472"/>
      <c r="CL92" s="472"/>
      <c r="CM92" s="472"/>
      <c r="CN92" s="472"/>
      <c r="CO92" s="472"/>
      <c r="CP92" s="472"/>
      <c r="CQ92" s="472"/>
      <c r="CR92" s="472"/>
      <c r="CS92" s="472"/>
      <c r="CT92" s="472"/>
      <c r="CU92" s="472"/>
      <c r="CV92" s="472"/>
      <c r="DA92" s="10"/>
      <c r="DB92" s="10"/>
      <c r="DC92" s="314"/>
      <c r="DD92" s="314"/>
      <c r="DE92" s="314"/>
      <c r="DF92" s="314"/>
    </row>
    <row r="93" spans="1:110" s="313" customFormat="1" ht="12.75" x14ac:dyDescent="0.2">
      <c r="A93" s="420"/>
      <c r="B93" s="423" t="s">
        <v>110</v>
      </c>
      <c r="C93" s="465"/>
      <c r="D93" s="676">
        <v>0</v>
      </c>
      <c r="E93" s="677">
        <v>0</v>
      </c>
      <c r="F93" s="678">
        <v>0</v>
      </c>
      <c r="G93" s="679"/>
      <c r="H93" s="680"/>
      <c r="I93" s="679"/>
      <c r="J93" s="680"/>
      <c r="K93" s="679"/>
      <c r="L93" s="680"/>
      <c r="M93" s="679"/>
      <c r="N93" s="680"/>
      <c r="O93" s="679"/>
      <c r="P93" s="680"/>
      <c r="Q93" s="679"/>
      <c r="R93" s="680"/>
      <c r="S93" s="624"/>
      <c r="T93" s="477"/>
      <c r="U93" s="477"/>
      <c r="V93" s="477"/>
      <c r="W93" s="477"/>
      <c r="X93" s="472"/>
      <c r="Y93" s="472"/>
      <c r="Z93" s="472"/>
      <c r="AA93" s="472"/>
      <c r="AB93" s="472"/>
      <c r="AC93" s="472"/>
      <c r="AD93" s="472"/>
      <c r="AE93" s="472"/>
      <c r="AF93" s="472"/>
      <c r="AG93" s="472"/>
      <c r="AH93" s="472"/>
      <c r="AI93" s="472"/>
      <c r="AJ93" s="472"/>
      <c r="AK93" s="472"/>
      <c r="AL93" s="472"/>
      <c r="AM93" s="472"/>
      <c r="AN93" s="472"/>
      <c r="AO93" s="472"/>
      <c r="AP93" s="472"/>
      <c r="AQ93" s="472"/>
      <c r="AR93" s="472"/>
      <c r="AS93" s="472"/>
      <c r="AT93" s="472"/>
      <c r="AU93" s="472"/>
      <c r="AV93" s="472"/>
      <c r="AW93" s="472"/>
      <c r="AX93" s="472"/>
      <c r="AY93" s="472"/>
      <c r="AZ93" s="472"/>
      <c r="BA93" s="472"/>
      <c r="BB93" s="472"/>
      <c r="BC93" s="472"/>
      <c r="BD93" s="472"/>
      <c r="BE93" s="472"/>
      <c r="BF93" s="472"/>
      <c r="BG93" s="472"/>
      <c r="BH93" s="472"/>
      <c r="BI93" s="472"/>
      <c r="BJ93" s="472"/>
      <c r="BK93" s="472"/>
      <c r="BL93" s="472"/>
      <c r="BM93" s="472"/>
      <c r="BN93" s="472"/>
      <c r="BO93" s="472"/>
      <c r="BP93" s="472"/>
      <c r="BQ93" s="472"/>
      <c r="BR93" s="472"/>
      <c r="BS93" s="472"/>
      <c r="BT93" s="472"/>
      <c r="BU93" s="472"/>
      <c r="BV93" s="472"/>
      <c r="BW93" s="472"/>
      <c r="BX93" s="472"/>
      <c r="BY93" s="472"/>
      <c r="BZ93" s="472"/>
      <c r="CA93" s="472"/>
      <c r="CB93" s="472"/>
      <c r="CC93" s="472"/>
      <c r="CD93" s="472"/>
      <c r="CE93" s="472"/>
      <c r="CF93" s="472"/>
      <c r="CG93" s="472"/>
      <c r="CH93" s="472"/>
      <c r="CI93" s="472"/>
      <c r="CJ93" s="472"/>
      <c r="CK93" s="472"/>
      <c r="CL93" s="472"/>
      <c r="CM93" s="472"/>
      <c r="CN93" s="472"/>
      <c r="CO93" s="472"/>
      <c r="CP93" s="472"/>
      <c r="CQ93" s="472"/>
      <c r="CR93" s="472"/>
      <c r="CS93" s="472"/>
      <c r="CT93" s="472"/>
      <c r="CU93" s="472"/>
      <c r="CV93" s="472"/>
      <c r="DA93" s="10"/>
      <c r="DB93" s="10"/>
      <c r="DC93" s="314"/>
      <c r="DD93" s="314"/>
      <c r="DE93" s="314"/>
      <c r="DF93" s="314"/>
    </row>
    <row r="94" spans="1:110" s="313" customFormat="1" ht="12.75" x14ac:dyDescent="0.2">
      <c r="A94" s="425" t="s">
        <v>111</v>
      </c>
      <c r="B94" s="425"/>
      <c r="C94" s="465"/>
      <c r="D94" s="676">
        <v>12</v>
      </c>
      <c r="E94" s="677">
        <v>5</v>
      </c>
      <c r="F94" s="678">
        <v>7</v>
      </c>
      <c r="G94" s="679">
        <v>1</v>
      </c>
      <c r="H94" s="680"/>
      <c r="I94" s="679"/>
      <c r="J94" s="680">
        <v>1</v>
      </c>
      <c r="K94" s="679">
        <v>2</v>
      </c>
      <c r="L94" s="680"/>
      <c r="M94" s="679"/>
      <c r="N94" s="680"/>
      <c r="O94" s="679">
        <v>2</v>
      </c>
      <c r="P94" s="680">
        <v>6</v>
      </c>
      <c r="Q94" s="679"/>
      <c r="R94" s="680"/>
      <c r="S94" s="624"/>
      <c r="T94" s="477"/>
      <c r="U94" s="477"/>
      <c r="V94" s="477"/>
      <c r="W94" s="477"/>
      <c r="X94" s="472"/>
      <c r="Y94" s="472"/>
      <c r="Z94" s="472"/>
      <c r="AA94" s="472"/>
      <c r="AB94" s="472"/>
      <c r="AC94" s="472"/>
      <c r="AD94" s="472"/>
      <c r="AE94" s="472"/>
      <c r="AF94" s="472"/>
      <c r="AG94" s="472"/>
      <c r="AH94" s="472"/>
      <c r="AI94" s="472"/>
      <c r="AJ94" s="472"/>
      <c r="AK94" s="472"/>
      <c r="AL94" s="472"/>
      <c r="AM94" s="472"/>
      <c r="AN94" s="472"/>
      <c r="AO94" s="472"/>
      <c r="AP94" s="472"/>
      <c r="AQ94" s="472"/>
      <c r="AR94" s="472"/>
      <c r="AS94" s="472"/>
      <c r="AT94" s="472"/>
      <c r="AU94" s="472"/>
      <c r="AV94" s="472"/>
      <c r="AW94" s="472"/>
      <c r="AX94" s="472"/>
      <c r="AY94" s="472"/>
      <c r="AZ94" s="472"/>
      <c r="BA94" s="472"/>
      <c r="BB94" s="472"/>
      <c r="BC94" s="472"/>
      <c r="BD94" s="472"/>
      <c r="BE94" s="472"/>
      <c r="BF94" s="472"/>
      <c r="BG94" s="472"/>
      <c r="BH94" s="472"/>
      <c r="BI94" s="472"/>
      <c r="BJ94" s="472"/>
      <c r="BK94" s="472"/>
      <c r="BL94" s="472"/>
      <c r="BM94" s="472"/>
      <c r="BN94" s="472"/>
      <c r="BO94" s="472"/>
      <c r="BP94" s="472"/>
      <c r="BQ94" s="472"/>
      <c r="BR94" s="472"/>
      <c r="BS94" s="472"/>
      <c r="BT94" s="472"/>
      <c r="BU94" s="472"/>
      <c r="BV94" s="472"/>
      <c r="BW94" s="472"/>
      <c r="BX94" s="472"/>
      <c r="BY94" s="472"/>
      <c r="BZ94" s="472"/>
      <c r="CA94" s="472"/>
      <c r="CB94" s="472"/>
      <c r="CC94" s="472"/>
      <c r="CD94" s="472"/>
      <c r="CE94" s="472"/>
      <c r="CF94" s="472"/>
      <c r="CG94" s="472"/>
      <c r="CH94" s="472"/>
      <c r="CI94" s="472"/>
      <c r="CJ94" s="472"/>
      <c r="CK94" s="472"/>
      <c r="CL94" s="472"/>
      <c r="CM94" s="472"/>
      <c r="CN94" s="472"/>
      <c r="CO94" s="472"/>
      <c r="CP94" s="472"/>
      <c r="CQ94" s="472"/>
      <c r="CR94" s="472"/>
      <c r="CS94" s="472"/>
      <c r="CT94" s="472"/>
      <c r="CU94" s="472"/>
      <c r="CV94" s="472"/>
      <c r="DA94" s="10"/>
      <c r="DB94" s="10"/>
      <c r="DC94" s="314"/>
      <c r="DD94" s="314"/>
      <c r="DE94" s="314"/>
      <c r="DF94" s="314"/>
    </row>
    <row r="95" spans="1:110" s="313" customFormat="1" ht="12.75" x14ac:dyDescent="0.2">
      <c r="A95" s="425" t="s">
        <v>112</v>
      </c>
      <c r="B95" s="425"/>
      <c r="C95" s="465"/>
      <c r="D95" s="676">
        <v>0</v>
      </c>
      <c r="E95" s="677">
        <v>0</v>
      </c>
      <c r="F95" s="678">
        <v>0</v>
      </c>
      <c r="G95" s="679"/>
      <c r="H95" s="680"/>
      <c r="I95" s="679"/>
      <c r="J95" s="680"/>
      <c r="K95" s="679"/>
      <c r="L95" s="680"/>
      <c r="M95" s="679"/>
      <c r="N95" s="680"/>
      <c r="O95" s="679"/>
      <c r="P95" s="680"/>
      <c r="Q95" s="679"/>
      <c r="R95" s="680"/>
      <c r="S95" s="624"/>
      <c r="T95" s="477"/>
      <c r="U95" s="477"/>
      <c r="V95" s="477"/>
      <c r="W95" s="477"/>
      <c r="X95" s="472"/>
      <c r="Y95" s="472"/>
      <c r="Z95" s="472"/>
      <c r="AA95" s="472"/>
      <c r="AB95" s="472"/>
      <c r="AC95" s="472"/>
      <c r="AD95" s="472"/>
      <c r="AE95" s="472"/>
      <c r="AF95" s="472"/>
      <c r="AG95" s="472"/>
      <c r="AH95" s="472"/>
      <c r="AI95" s="472"/>
      <c r="AJ95" s="472"/>
      <c r="AK95" s="472"/>
      <c r="AL95" s="472"/>
      <c r="AM95" s="472"/>
      <c r="AN95" s="472"/>
      <c r="AO95" s="472"/>
      <c r="AP95" s="472"/>
      <c r="AQ95" s="472"/>
      <c r="AR95" s="472"/>
      <c r="AS95" s="472"/>
      <c r="AT95" s="472"/>
      <c r="AU95" s="472"/>
      <c r="AV95" s="472"/>
      <c r="AW95" s="472"/>
      <c r="AX95" s="472"/>
      <c r="AY95" s="472"/>
      <c r="AZ95" s="472"/>
      <c r="BA95" s="472"/>
      <c r="BB95" s="472"/>
      <c r="BC95" s="472"/>
      <c r="BD95" s="472"/>
      <c r="BE95" s="472"/>
      <c r="BF95" s="472"/>
      <c r="BG95" s="472"/>
      <c r="BH95" s="472"/>
      <c r="BI95" s="472"/>
      <c r="BJ95" s="472"/>
      <c r="BK95" s="472"/>
      <c r="BL95" s="472"/>
      <c r="BM95" s="472"/>
      <c r="BN95" s="472"/>
      <c r="BO95" s="472"/>
      <c r="BP95" s="472"/>
      <c r="BQ95" s="472"/>
      <c r="BR95" s="472"/>
      <c r="BS95" s="472"/>
      <c r="BT95" s="472"/>
      <c r="BU95" s="472"/>
      <c r="BV95" s="472"/>
      <c r="BW95" s="472"/>
      <c r="BX95" s="472"/>
      <c r="BY95" s="472"/>
      <c r="BZ95" s="472"/>
      <c r="CA95" s="472"/>
      <c r="CB95" s="472"/>
      <c r="CC95" s="472"/>
      <c r="CD95" s="472"/>
      <c r="CE95" s="472"/>
      <c r="CF95" s="472"/>
      <c r="CG95" s="472"/>
      <c r="CH95" s="472"/>
      <c r="CI95" s="472"/>
      <c r="CJ95" s="472"/>
      <c r="CK95" s="472"/>
      <c r="CL95" s="472"/>
      <c r="CM95" s="472"/>
      <c r="CN95" s="472"/>
      <c r="CO95" s="472"/>
      <c r="CP95" s="472"/>
      <c r="CQ95" s="472"/>
      <c r="CR95" s="472"/>
      <c r="CS95" s="472"/>
      <c r="CT95" s="472"/>
      <c r="CU95" s="472"/>
      <c r="CV95" s="472"/>
      <c r="DA95" s="10"/>
      <c r="DB95" s="10"/>
      <c r="DC95" s="314"/>
      <c r="DD95" s="314"/>
      <c r="DE95" s="314"/>
      <c r="DF95" s="314"/>
    </row>
    <row r="96" spans="1:110" s="313" customFormat="1" ht="12.75" x14ac:dyDescent="0.2">
      <c r="A96" s="425" t="s">
        <v>113</v>
      </c>
      <c r="B96" s="425"/>
      <c r="C96" s="465"/>
      <c r="D96" s="676">
        <v>1</v>
      </c>
      <c r="E96" s="677">
        <v>0</v>
      </c>
      <c r="F96" s="678">
        <v>1</v>
      </c>
      <c r="G96" s="679"/>
      <c r="H96" s="680"/>
      <c r="I96" s="679"/>
      <c r="J96" s="680"/>
      <c r="K96" s="679"/>
      <c r="L96" s="680"/>
      <c r="M96" s="679"/>
      <c r="N96" s="680">
        <v>1</v>
      </c>
      <c r="O96" s="679"/>
      <c r="P96" s="680"/>
      <c r="Q96" s="679"/>
      <c r="R96" s="680"/>
      <c r="S96" s="624"/>
      <c r="T96" s="477"/>
      <c r="U96" s="477"/>
      <c r="V96" s="477"/>
      <c r="W96" s="477"/>
      <c r="X96" s="472"/>
      <c r="Y96" s="472"/>
      <c r="Z96" s="472"/>
      <c r="AA96" s="472"/>
      <c r="AB96" s="472"/>
      <c r="AC96" s="472"/>
      <c r="AD96" s="472"/>
      <c r="AE96" s="472"/>
      <c r="AF96" s="472"/>
      <c r="AG96" s="472"/>
      <c r="AH96" s="472"/>
      <c r="AI96" s="472"/>
      <c r="AJ96" s="472"/>
      <c r="AK96" s="472"/>
      <c r="AL96" s="472"/>
      <c r="AM96" s="472"/>
      <c r="AN96" s="472"/>
      <c r="AO96" s="472"/>
      <c r="AP96" s="472"/>
      <c r="AQ96" s="472"/>
      <c r="AR96" s="472"/>
      <c r="AS96" s="472"/>
      <c r="AT96" s="472"/>
      <c r="AU96" s="472"/>
      <c r="AV96" s="472"/>
      <c r="AW96" s="472"/>
      <c r="AX96" s="472"/>
      <c r="AY96" s="472"/>
      <c r="AZ96" s="472"/>
      <c r="BA96" s="472"/>
      <c r="BB96" s="472"/>
      <c r="BC96" s="472"/>
      <c r="BD96" s="472"/>
      <c r="BE96" s="472"/>
      <c r="BF96" s="472"/>
      <c r="BG96" s="472"/>
      <c r="BH96" s="472"/>
      <c r="BI96" s="472"/>
      <c r="BJ96" s="472"/>
      <c r="BK96" s="472"/>
      <c r="BL96" s="472"/>
      <c r="BM96" s="472"/>
      <c r="BN96" s="472"/>
      <c r="BO96" s="472"/>
      <c r="BP96" s="472"/>
      <c r="BQ96" s="472"/>
      <c r="BR96" s="472"/>
      <c r="BS96" s="472"/>
      <c r="BT96" s="472"/>
      <c r="BU96" s="472"/>
      <c r="BV96" s="472"/>
      <c r="BW96" s="472"/>
      <c r="BX96" s="472"/>
      <c r="BY96" s="472"/>
      <c r="BZ96" s="472"/>
      <c r="CA96" s="472"/>
      <c r="CB96" s="472"/>
      <c r="CC96" s="472"/>
      <c r="CD96" s="472"/>
      <c r="CE96" s="472"/>
      <c r="CF96" s="472"/>
      <c r="CG96" s="472"/>
      <c r="CH96" s="472"/>
      <c r="CI96" s="472"/>
      <c r="CJ96" s="472"/>
      <c r="CK96" s="472"/>
      <c r="CL96" s="472"/>
      <c r="CM96" s="472"/>
      <c r="CN96" s="472"/>
      <c r="CO96" s="472"/>
      <c r="CP96" s="472"/>
      <c r="CQ96" s="472"/>
      <c r="CR96" s="472"/>
      <c r="CS96" s="472"/>
      <c r="CT96" s="472"/>
      <c r="CU96" s="472"/>
      <c r="CV96" s="472"/>
      <c r="DA96" s="10"/>
      <c r="DB96" s="10"/>
      <c r="DC96" s="314"/>
      <c r="DD96" s="314"/>
      <c r="DE96" s="314"/>
      <c r="DF96" s="314"/>
    </row>
    <row r="97" spans="1:110" s="313" customFormat="1" ht="12.75" x14ac:dyDescent="0.2">
      <c r="A97" s="425" t="s">
        <v>114</v>
      </c>
      <c r="B97" s="425"/>
      <c r="C97" s="465"/>
      <c r="D97" s="676">
        <v>0</v>
      </c>
      <c r="E97" s="677">
        <v>0</v>
      </c>
      <c r="F97" s="678">
        <v>0</v>
      </c>
      <c r="G97" s="679"/>
      <c r="H97" s="680"/>
      <c r="I97" s="679"/>
      <c r="J97" s="680"/>
      <c r="K97" s="679"/>
      <c r="L97" s="680"/>
      <c r="M97" s="679"/>
      <c r="N97" s="680"/>
      <c r="O97" s="679"/>
      <c r="P97" s="680"/>
      <c r="Q97" s="679"/>
      <c r="R97" s="680"/>
      <c r="S97" s="624"/>
      <c r="T97" s="477"/>
      <c r="U97" s="477"/>
      <c r="V97" s="477"/>
      <c r="W97" s="477"/>
      <c r="X97" s="472"/>
      <c r="Y97" s="472"/>
      <c r="Z97" s="472"/>
      <c r="AA97" s="472"/>
      <c r="AB97" s="472"/>
      <c r="AC97" s="472"/>
      <c r="AD97" s="472"/>
      <c r="AE97" s="472"/>
      <c r="AF97" s="472"/>
      <c r="AG97" s="472"/>
      <c r="AH97" s="472"/>
      <c r="AI97" s="472"/>
      <c r="AJ97" s="472"/>
      <c r="AK97" s="472"/>
      <c r="AL97" s="472"/>
      <c r="AM97" s="472"/>
      <c r="AN97" s="472"/>
      <c r="AO97" s="472"/>
      <c r="AP97" s="472"/>
      <c r="AQ97" s="472"/>
      <c r="AR97" s="472"/>
      <c r="AS97" s="472"/>
      <c r="AT97" s="472"/>
      <c r="AU97" s="472"/>
      <c r="AV97" s="472"/>
      <c r="AW97" s="472"/>
      <c r="AX97" s="472"/>
      <c r="AY97" s="472"/>
      <c r="AZ97" s="472"/>
      <c r="BA97" s="472"/>
      <c r="BB97" s="472"/>
      <c r="BC97" s="472"/>
      <c r="BD97" s="472"/>
      <c r="BE97" s="472"/>
      <c r="BF97" s="472"/>
      <c r="BG97" s="472"/>
      <c r="BH97" s="472"/>
      <c r="BI97" s="472"/>
      <c r="BJ97" s="472"/>
      <c r="BK97" s="472"/>
      <c r="BL97" s="472"/>
      <c r="BM97" s="472"/>
      <c r="BN97" s="472"/>
      <c r="BO97" s="472"/>
      <c r="BP97" s="472"/>
      <c r="BQ97" s="472"/>
      <c r="BR97" s="472"/>
      <c r="BS97" s="472"/>
      <c r="BT97" s="472"/>
      <c r="BU97" s="472"/>
      <c r="BV97" s="472"/>
      <c r="BW97" s="472"/>
      <c r="BX97" s="472"/>
      <c r="BY97" s="472"/>
      <c r="BZ97" s="472"/>
      <c r="CA97" s="472"/>
      <c r="CB97" s="472"/>
      <c r="CC97" s="472"/>
      <c r="CD97" s="472"/>
      <c r="CE97" s="472"/>
      <c r="CF97" s="472"/>
      <c r="CG97" s="472"/>
      <c r="CH97" s="472"/>
      <c r="CI97" s="472"/>
      <c r="CJ97" s="472"/>
      <c r="CK97" s="472"/>
      <c r="CL97" s="472"/>
      <c r="CM97" s="472"/>
      <c r="CN97" s="472"/>
      <c r="CO97" s="472"/>
      <c r="CP97" s="472"/>
      <c r="CQ97" s="472"/>
      <c r="CR97" s="472"/>
      <c r="CS97" s="472"/>
      <c r="CT97" s="472"/>
      <c r="CU97" s="472"/>
      <c r="CV97" s="472"/>
      <c r="DA97" s="10"/>
      <c r="DB97" s="10"/>
      <c r="DC97" s="314"/>
      <c r="DD97" s="314"/>
      <c r="DE97" s="314"/>
      <c r="DF97" s="314"/>
    </row>
    <row r="98" spans="1:110" s="313" customFormat="1" ht="12.75" x14ac:dyDescent="0.2">
      <c r="A98" s="431" t="s">
        <v>115</v>
      </c>
      <c r="B98" s="431"/>
      <c r="C98" s="462"/>
      <c r="D98" s="684">
        <v>6</v>
      </c>
      <c r="E98" s="685">
        <v>6</v>
      </c>
      <c r="F98" s="686">
        <v>0</v>
      </c>
      <c r="G98" s="679">
        <v>4</v>
      </c>
      <c r="H98" s="680"/>
      <c r="I98" s="679">
        <v>2</v>
      </c>
      <c r="J98" s="680"/>
      <c r="K98" s="679"/>
      <c r="L98" s="680"/>
      <c r="M98" s="679"/>
      <c r="N98" s="680"/>
      <c r="O98" s="679"/>
      <c r="P98" s="680"/>
      <c r="Q98" s="679"/>
      <c r="R98" s="680"/>
      <c r="S98" s="624"/>
      <c r="T98" s="477"/>
      <c r="U98" s="477"/>
      <c r="V98" s="477"/>
      <c r="W98" s="477"/>
      <c r="X98" s="472"/>
      <c r="Y98" s="472"/>
      <c r="Z98" s="472"/>
      <c r="AA98" s="472"/>
      <c r="AB98" s="472"/>
      <c r="AC98" s="472"/>
      <c r="AD98" s="472"/>
      <c r="AE98" s="472"/>
      <c r="AF98" s="472"/>
      <c r="AG98" s="472"/>
      <c r="AH98" s="472"/>
      <c r="AI98" s="472"/>
      <c r="AJ98" s="472"/>
      <c r="AK98" s="472"/>
      <c r="AL98" s="472"/>
      <c r="AM98" s="472"/>
      <c r="AN98" s="472"/>
      <c r="AO98" s="472"/>
      <c r="AP98" s="472"/>
      <c r="AQ98" s="472"/>
      <c r="AR98" s="472"/>
      <c r="AS98" s="472"/>
      <c r="AT98" s="472"/>
      <c r="AU98" s="472"/>
      <c r="AV98" s="472"/>
      <c r="AW98" s="472"/>
      <c r="AX98" s="472"/>
      <c r="AY98" s="472"/>
      <c r="AZ98" s="472"/>
      <c r="BA98" s="472"/>
      <c r="BB98" s="472"/>
      <c r="BC98" s="472"/>
      <c r="BD98" s="472"/>
      <c r="BE98" s="472"/>
      <c r="BF98" s="472"/>
      <c r="BG98" s="472"/>
      <c r="BH98" s="472"/>
      <c r="BI98" s="472"/>
      <c r="BJ98" s="472"/>
      <c r="BK98" s="472"/>
      <c r="BL98" s="472"/>
      <c r="BM98" s="472"/>
      <c r="BN98" s="472"/>
      <c r="BO98" s="472"/>
      <c r="BP98" s="472"/>
      <c r="BQ98" s="472"/>
      <c r="BR98" s="472"/>
      <c r="BS98" s="472"/>
      <c r="BT98" s="472"/>
      <c r="BU98" s="472"/>
      <c r="BV98" s="472"/>
      <c r="BW98" s="472"/>
      <c r="BX98" s="472"/>
      <c r="BY98" s="472"/>
      <c r="BZ98" s="472"/>
      <c r="CA98" s="472"/>
      <c r="CB98" s="472"/>
      <c r="CC98" s="472"/>
      <c r="CD98" s="472"/>
      <c r="CE98" s="472"/>
      <c r="CF98" s="472"/>
      <c r="CG98" s="472"/>
      <c r="CH98" s="472"/>
      <c r="CI98" s="472"/>
      <c r="CJ98" s="472"/>
      <c r="CK98" s="472"/>
      <c r="CL98" s="472"/>
      <c r="CM98" s="472"/>
      <c r="CN98" s="472"/>
      <c r="CO98" s="472"/>
      <c r="CP98" s="472"/>
      <c r="CQ98" s="472"/>
      <c r="CR98" s="472"/>
      <c r="CS98" s="472"/>
      <c r="CT98" s="472"/>
      <c r="CU98" s="472"/>
      <c r="CV98" s="472"/>
      <c r="DA98" s="10"/>
      <c r="DB98" s="10"/>
      <c r="DC98" s="314"/>
      <c r="DD98" s="314"/>
      <c r="DE98" s="314"/>
      <c r="DF98" s="314"/>
    </row>
    <row r="99" spans="1:110" s="313" customFormat="1" ht="12.75" x14ac:dyDescent="0.2">
      <c r="A99" s="431" t="s">
        <v>116</v>
      </c>
      <c r="B99" s="431"/>
      <c r="C99" s="462"/>
      <c r="D99" s="684">
        <v>10</v>
      </c>
      <c r="E99" s="685">
        <v>9</v>
      </c>
      <c r="F99" s="686">
        <v>1</v>
      </c>
      <c r="G99" s="679">
        <v>3</v>
      </c>
      <c r="H99" s="680">
        <v>1</v>
      </c>
      <c r="I99" s="679">
        <v>6</v>
      </c>
      <c r="J99" s="680"/>
      <c r="K99" s="679"/>
      <c r="L99" s="680"/>
      <c r="M99" s="679"/>
      <c r="N99" s="680"/>
      <c r="O99" s="679"/>
      <c r="P99" s="680"/>
      <c r="Q99" s="679"/>
      <c r="R99" s="680"/>
      <c r="S99" s="624"/>
      <c r="T99" s="477"/>
      <c r="U99" s="477"/>
      <c r="V99" s="477"/>
      <c r="W99" s="477"/>
      <c r="X99" s="472"/>
      <c r="Y99" s="472"/>
      <c r="Z99" s="472"/>
      <c r="AA99" s="472"/>
      <c r="AB99" s="472"/>
      <c r="AC99" s="472"/>
      <c r="AD99" s="472"/>
      <c r="AE99" s="472"/>
      <c r="AF99" s="472"/>
      <c r="AG99" s="472"/>
      <c r="AH99" s="472"/>
      <c r="AI99" s="472"/>
      <c r="AJ99" s="472"/>
      <c r="AK99" s="472"/>
      <c r="AL99" s="472"/>
      <c r="AM99" s="472"/>
      <c r="AN99" s="472"/>
      <c r="AO99" s="472"/>
      <c r="AP99" s="472"/>
      <c r="AQ99" s="472"/>
      <c r="AR99" s="472"/>
      <c r="AS99" s="472"/>
      <c r="AT99" s="472"/>
      <c r="AU99" s="472"/>
      <c r="AV99" s="472"/>
      <c r="AW99" s="472"/>
      <c r="AX99" s="472"/>
      <c r="AY99" s="472"/>
      <c r="AZ99" s="472"/>
      <c r="BA99" s="472"/>
      <c r="BB99" s="472"/>
      <c r="BC99" s="472"/>
      <c r="BD99" s="472"/>
      <c r="BE99" s="472"/>
      <c r="BF99" s="472"/>
      <c r="BG99" s="472"/>
      <c r="BH99" s="472"/>
      <c r="BI99" s="472"/>
      <c r="BJ99" s="472"/>
      <c r="BK99" s="472"/>
      <c r="BL99" s="472"/>
      <c r="BM99" s="472"/>
      <c r="BN99" s="472"/>
      <c r="BO99" s="472"/>
      <c r="BP99" s="472"/>
      <c r="BQ99" s="472"/>
      <c r="BR99" s="472"/>
      <c r="BS99" s="472"/>
      <c r="BT99" s="472"/>
      <c r="BU99" s="472"/>
      <c r="BV99" s="472"/>
      <c r="BW99" s="472"/>
      <c r="BX99" s="472"/>
      <c r="BY99" s="472"/>
      <c r="BZ99" s="472"/>
      <c r="CA99" s="472"/>
      <c r="CB99" s="472"/>
      <c r="CC99" s="472"/>
      <c r="CD99" s="472"/>
      <c r="CE99" s="472"/>
      <c r="CF99" s="472"/>
      <c r="CG99" s="472"/>
      <c r="CH99" s="472"/>
      <c r="CI99" s="472"/>
      <c r="CJ99" s="472"/>
      <c r="CK99" s="472"/>
      <c r="CL99" s="472"/>
      <c r="CM99" s="472"/>
      <c r="CN99" s="472"/>
      <c r="CO99" s="472"/>
      <c r="CP99" s="472"/>
      <c r="CQ99" s="472"/>
      <c r="CR99" s="472"/>
      <c r="CS99" s="472"/>
      <c r="CT99" s="472"/>
      <c r="CU99" s="472"/>
      <c r="CV99" s="472"/>
    </row>
    <row r="100" spans="1:110" s="313" customFormat="1" ht="12.75" x14ac:dyDescent="0.2">
      <c r="A100" s="425" t="s">
        <v>117</v>
      </c>
      <c r="B100" s="425"/>
      <c r="C100" s="465"/>
      <c r="D100" s="676">
        <v>7</v>
      </c>
      <c r="E100" s="677">
        <v>5</v>
      </c>
      <c r="F100" s="678">
        <v>2</v>
      </c>
      <c r="G100" s="679">
        <v>1</v>
      </c>
      <c r="H100" s="680"/>
      <c r="I100" s="679"/>
      <c r="J100" s="680"/>
      <c r="K100" s="679">
        <v>1</v>
      </c>
      <c r="L100" s="680"/>
      <c r="M100" s="679"/>
      <c r="N100" s="680"/>
      <c r="O100" s="679">
        <v>3</v>
      </c>
      <c r="P100" s="680">
        <v>2</v>
      </c>
      <c r="Q100" s="679"/>
      <c r="R100" s="680"/>
      <c r="S100" s="624"/>
      <c r="T100" s="477"/>
      <c r="U100" s="477"/>
      <c r="V100" s="477"/>
      <c r="W100" s="477"/>
      <c r="X100" s="472"/>
      <c r="Y100" s="472"/>
      <c r="Z100" s="472"/>
      <c r="AA100" s="472"/>
      <c r="AB100" s="472"/>
      <c r="AC100" s="472"/>
      <c r="AD100" s="472"/>
      <c r="AE100" s="472"/>
      <c r="AF100" s="472"/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72"/>
      <c r="AQ100" s="472"/>
      <c r="AR100" s="472"/>
      <c r="AS100" s="472"/>
      <c r="AT100" s="472"/>
      <c r="AU100" s="472"/>
      <c r="AV100" s="472"/>
      <c r="AW100" s="472"/>
      <c r="AX100" s="472"/>
      <c r="AY100" s="472"/>
      <c r="AZ100" s="472"/>
      <c r="BA100" s="472"/>
      <c r="BB100" s="472"/>
      <c r="BC100" s="472"/>
      <c r="BD100" s="472"/>
      <c r="BE100" s="472"/>
      <c r="BF100" s="472"/>
      <c r="BG100" s="472"/>
      <c r="BH100" s="472"/>
      <c r="BI100" s="472"/>
      <c r="BJ100" s="472"/>
      <c r="BK100" s="472"/>
      <c r="BL100" s="472"/>
      <c r="BM100" s="472"/>
      <c r="BN100" s="472"/>
      <c r="BO100" s="472"/>
      <c r="BP100" s="472"/>
      <c r="BQ100" s="472"/>
      <c r="BR100" s="472"/>
      <c r="BS100" s="472"/>
      <c r="BT100" s="472"/>
      <c r="BU100" s="472"/>
      <c r="BV100" s="472"/>
      <c r="BW100" s="472"/>
      <c r="BX100" s="472"/>
      <c r="BY100" s="472"/>
      <c r="BZ100" s="472"/>
      <c r="CA100" s="472"/>
      <c r="CB100" s="472"/>
      <c r="CC100" s="472"/>
      <c r="CD100" s="472"/>
      <c r="CE100" s="472"/>
      <c r="CF100" s="472"/>
      <c r="CG100" s="472"/>
      <c r="CH100" s="472"/>
      <c r="CI100" s="472"/>
      <c r="CJ100" s="472"/>
      <c r="CK100" s="472"/>
      <c r="CL100" s="472"/>
      <c r="CM100" s="472"/>
      <c r="CN100" s="472"/>
      <c r="CO100" s="472"/>
      <c r="CP100" s="472"/>
      <c r="CQ100" s="472"/>
      <c r="CR100" s="472"/>
      <c r="CS100" s="472"/>
      <c r="CT100" s="472"/>
      <c r="CU100" s="472"/>
      <c r="CV100" s="472"/>
    </row>
    <row r="101" spans="1:110" s="313" customFormat="1" ht="12.75" x14ac:dyDescent="0.2">
      <c r="A101" s="433" t="s">
        <v>118</v>
      </c>
      <c r="B101" s="433"/>
      <c r="C101" s="458"/>
      <c r="D101" s="687">
        <v>0</v>
      </c>
      <c r="E101" s="688">
        <v>0</v>
      </c>
      <c r="F101" s="689">
        <v>0</v>
      </c>
      <c r="G101" s="690"/>
      <c r="H101" s="691"/>
      <c r="I101" s="690"/>
      <c r="J101" s="691"/>
      <c r="K101" s="690"/>
      <c r="L101" s="691"/>
      <c r="M101" s="690"/>
      <c r="N101" s="691"/>
      <c r="O101" s="690"/>
      <c r="P101" s="691"/>
      <c r="Q101" s="690"/>
      <c r="R101" s="691"/>
      <c r="S101" s="624"/>
      <c r="T101" s="477"/>
      <c r="U101" s="477"/>
      <c r="V101" s="477"/>
      <c r="W101" s="477"/>
      <c r="X101" s="472"/>
      <c r="Y101" s="472"/>
      <c r="Z101" s="472"/>
      <c r="AA101" s="472"/>
      <c r="AB101" s="472"/>
      <c r="AC101" s="472"/>
      <c r="AD101" s="472"/>
      <c r="AE101" s="472"/>
      <c r="AF101" s="472"/>
      <c r="AG101" s="472"/>
      <c r="AH101" s="472"/>
      <c r="AI101" s="472"/>
      <c r="AJ101" s="472"/>
      <c r="AK101" s="472"/>
      <c r="AL101" s="472"/>
      <c r="AM101" s="472"/>
      <c r="AN101" s="472"/>
      <c r="AO101" s="472"/>
      <c r="AP101" s="472"/>
      <c r="AQ101" s="472"/>
      <c r="AR101" s="472"/>
      <c r="AS101" s="472"/>
      <c r="AT101" s="472"/>
      <c r="AU101" s="472"/>
      <c r="AV101" s="472"/>
      <c r="AW101" s="472"/>
      <c r="AX101" s="472"/>
      <c r="AY101" s="472"/>
      <c r="AZ101" s="472"/>
      <c r="BA101" s="472"/>
      <c r="BB101" s="472"/>
      <c r="BC101" s="472"/>
      <c r="BD101" s="472"/>
      <c r="BE101" s="472"/>
      <c r="BF101" s="472"/>
      <c r="BG101" s="472"/>
      <c r="BH101" s="472"/>
      <c r="BI101" s="472"/>
      <c r="BJ101" s="472"/>
      <c r="BK101" s="472"/>
      <c r="BL101" s="472"/>
      <c r="BM101" s="472"/>
      <c r="BN101" s="472"/>
      <c r="BO101" s="472"/>
      <c r="BP101" s="472"/>
      <c r="BQ101" s="472"/>
      <c r="BR101" s="472"/>
      <c r="BS101" s="472"/>
      <c r="BT101" s="472"/>
      <c r="BU101" s="472"/>
      <c r="BV101" s="472"/>
      <c r="BW101" s="472"/>
      <c r="BX101" s="472"/>
      <c r="BY101" s="472"/>
      <c r="BZ101" s="472"/>
      <c r="CA101" s="472"/>
      <c r="CB101" s="472"/>
      <c r="CC101" s="472"/>
      <c r="CD101" s="472"/>
      <c r="CE101" s="472"/>
      <c r="CF101" s="472"/>
      <c r="CG101" s="472"/>
      <c r="CH101" s="472"/>
      <c r="CI101" s="472"/>
      <c r="CJ101" s="472"/>
      <c r="CK101" s="472"/>
      <c r="CL101" s="472"/>
      <c r="CM101" s="472"/>
      <c r="CN101" s="472"/>
      <c r="CO101" s="472"/>
      <c r="CP101" s="472"/>
      <c r="CQ101" s="472"/>
      <c r="CR101" s="472"/>
      <c r="CS101" s="472"/>
      <c r="CT101" s="472"/>
      <c r="CU101" s="472"/>
      <c r="CV101" s="472"/>
    </row>
    <row r="102" spans="1:110" s="313" customFormat="1" ht="12.75" x14ac:dyDescent="0.2">
      <c r="A102" s="438" t="s">
        <v>119</v>
      </c>
      <c r="B102" s="438"/>
      <c r="C102" s="457"/>
      <c r="D102" s="692">
        <v>1</v>
      </c>
      <c r="E102" s="693">
        <v>1</v>
      </c>
      <c r="F102" s="694">
        <v>0</v>
      </c>
      <c r="G102" s="695"/>
      <c r="H102" s="696"/>
      <c r="I102" s="695">
        <v>1</v>
      </c>
      <c r="J102" s="696"/>
      <c r="K102" s="695"/>
      <c r="L102" s="696"/>
      <c r="M102" s="695"/>
      <c r="N102" s="696"/>
      <c r="O102" s="695"/>
      <c r="P102" s="696"/>
      <c r="Q102" s="695"/>
      <c r="R102" s="696"/>
      <c r="S102" s="624"/>
      <c r="T102" s="477"/>
      <c r="U102" s="477"/>
      <c r="V102" s="477"/>
      <c r="W102" s="477"/>
      <c r="X102" s="472"/>
      <c r="Y102" s="472"/>
      <c r="Z102" s="472"/>
      <c r="AA102" s="472"/>
      <c r="AB102" s="472"/>
      <c r="AC102" s="472"/>
      <c r="AD102" s="472"/>
      <c r="AE102" s="472"/>
      <c r="AF102" s="472"/>
      <c r="AG102" s="472"/>
      <c r="AH102" s="472"/>
      <c r="AI102" s="472"/>
      <c r="AJ102" s="472"/>
      <c r="AK102" s="472"/>
      <c r="AL102" s="472"/>
      <c r="AM102" s="472"/>
      <c r="AN102" s="472"/>
      <c r="AO102" s="472"/>
      <c r="AP102" s="472"/>
      <c r="AQ102" s="472"/>
      <c r="AR102" s="472"/>
      <c r="AS102" s="472"/>
      <c r="AT102" s="472"/>
      <c r="AU102" s="472"/>
      <c r="AV102" s="472"/>
      <c r="AW102" s="472"/>
      <c r="AX102" s="472"/>
      <c r="AY102" s="472"/>
      <c r="AZ102" s="472"/>
      <c r="BA102" s="472"/>
      <c r="BB102" s="472"/>
      <c r="BC102" s="472"/>
      <c r="BD102" s="472"/>
      <c r="BE102" s="472"/>
      <c r="BF102" s="472"/>
      <c r="BG102" s="472"/>
      <c r="BH102" s="472"/>
      <c r="BI102" s="472"/>
      <c r="BJ102" s="472"/>
      <c r="BK102" s="472"/>
      <c r="BL102" s="472"/>
      <c r="BM102" s="472"/>
      <c r="BN102" s="472"/>
      <c r="BO102" s="472"/>
      <c r="BP102" s="472"/>
      <c r="BQ102" s="472"/>
      <c r="BR102" s="472"/>
      <c r="BS102" s="472"/>
      <c r="BT102" s="472"/>
      <c r="BU102" s="472"/>
      <c r="BV102" s="472"/>
      <c r="BW102" s="472"/>
      <c r="BX102" s="472"/>
      <c r="BY102" s="472"/>
      <c r="BZ102" s="472"/>
      <c r="CA102" s="472"/>
      <c r="CB102" s="472"/>
      <c r="CC102" s="472"/>
      <c r="CD102" s="472"/>
      <c r="CE102" s="472"/>
      <c r="CF102" s="472"/>
      <c r="CG102" s="472"/>
      <c r="CH102" s="472"/>
      <c r="CI102" s="472"/>
      <c r="CJ102" s="472"/>
      <c r="CK102" s="472"/>
      <c r="CL102" s="472"/>
      <c r="CM102" s="472"/>
      <c r="CN102" s="472"/>
      <c r="CO102" s="472"/>
      <c r="CP102" s="472"/>
      <c r="CQ102" s="472"/>
      <c r="CR102" s="472"/>
      <c r="CS102" s="472"/>
      <c r="CT102" s="472"/>
      <c r="CU102" s="472"/>
      <c r="CV102" s="472"/>
    </row>
    <row r="103" spans="1:110" s="313" customFormat="1" ht="14.25" x14ac:dyDescent="0.2">
      <c r="A103" s="594" t="s">
        <v>120</v>
      </c>
      <c r="B103" s="594"/>
      <c r="C103" s="594"/>
      <c r="D103" s="594"/>
      <c r="E103" s="594"/>
      <c r="F103" s="594"/>
      <c r="G103" s="594"/>
      <c r="H103" s="652"/>
      <c r="I103" s="652"/>
      <c r="J103" s="652"/>
      <c r="K103" s="653"/>
      <c r="L103" s="654"/>
      <c r="M103" s="653"/>
      <c r="N103" s="653"/>
      <c r="O103" s="655"/>
      <c r="P103" s="655"/>
      <c r="Q103" s="624"/>
      <c r="R103" s="624"/>
      <c r="S103" s="624"/>
      <c r="T103" s="477"/>
      <c r="U103" s="477"/>
      <c r="V103" s="484"/>
      <c r="W103" s="477"/>
      <c r="X103" s="472"/>
      <c r="Y103" s="472"/>
      <c r="Z103" s="472"/>
      <c r="AA103" s="472"/>
      <c r="AB103" s="472"/>
      <c r="AC103" s="472"/>
      <c r="AD103" s="472"/>
      <c r="AE103" s="472"/>
      <c r="AF103" s="472"/>
      <c r="AG103" s="472"/>
      <c r="AH103" s="472"/>
      <c r="AI103" s="472"/>
      <c r="AJ103" s="472"/>
      <c r="AK103" s="472"/>
      <c r="AL103" s="472"/>
      <c r="AM103" s="472"/>
      <c r="AN103" s="472"/>
      <c r="AO103" s="472"/>
      <c r="AP103" s="472"/>
      <c r="AQ103" s="472"/>
      <c r="AR103" s="472"/>
      <c r="AS103" s="472"/>
      <c r="AT103" s="472"/>
      <c r="AU103" s="472"/>
      <c r="AV103" s="472"/>
      <c r="AW103" s="472"/>
      <c r="AX103" s="472"/>
      <c r="AY103" s="472"/>
      <c r="AZ103" s="472"/>
      <c r="BA103" s="472"/>
      <c r="BB103" s="472"/>
      <c r="BC103" s="472"/>
      <c r="BD103" s="472"/>
      <c r="BE103" s="472"/>
      <c r="BF103" s="472"/>
      <c r="BG103" s="472"/>
      <c r="BH103" s="472"/>
      <c r="BI103" s="472"/>
      <c r="BJ103" s="472"/>
      <c r="BK103" s="472"/>
      <c r="BL103" s="472"/>
      <c r="BM103" s="472"/>
      <c r="BN103" s="472"/>
      <c r="BO103" s="472"/>
      <c r="BP103" s="472"/>
      <c r="BQ103" s="472"/>
      <c r="BR103" s="472"/>
      <c r="BS103" s="472"/>
      <c r="BT103" s="472"/>
      <c r="BU103" s="472"/>
      <c r="BV103" s="472"/>
      <c r="BW103" s="472"/>
      <c r="BX103" s="472"/>
      <c r="BY103" s="472"/>
      <c r="BZ103" s="472"/>
      <c r="CA103" s="472"/>
      <c r="CB103" s="472"/>
      <c r="CC103" s="472"/>
      <c r="CD103" s="472"/>
      <c r="CE103" s="472"/>
      <c r="CF103" s="472"/>
      <c r="CG103" s="472"/>
      <c r="CH103" s="472"/>
      <c r="CI103" s="472"/>
      <c r="CJ103" s="472"/>
      <c r="CK103" s="472"/>
      <c r="CL103" s="472"/>
      <c r="CM103" s="472"/>
      <c r="CN103" s="472"/>
      <c r="CO103" s="472"/>
      <c r="CP103" s="472"/>
      <c r="CQ103" s="472"/>
      <c r="CR103" s="472"/>
      <c r="CS103" s="472"/>
      <c r="CT103" s="472"/>
      <c r="CU103" s="472"/>
      <c r="CV103" s="472"/>
    </row>
    <row r="104" spans="1:110" s="313" customFormat="1" ht="12.75" x14ac:dyDescent="0.2">
      <c r="A104" s="463" t="s">
        <v>121</v>
      </c>
      <c r="B104" s="463"/>
      <c r="C104" s="463"/>
      <c r="D104" s="414" t="s">
        <v>33</v>
      </c>
      <c r="E104" s="415"/>
      <c r="F104" s="385"/>
      <c r="G104" s="464" t="s">
        <v>84</v>
      </c>
      <c r="H104" s="464"/>
      <c r="I104" s="464" t="s">
        <v>85</v>
      </c>
      <c r="J104" s="464"/>
      <c r="K104" s="464" t="s">
        <v>86</v>
      </c>
      <c r="L104" s="464"/>
      <c r="M104" s="464" t="s">
        <v>87</v>
      </c>
      <c r="N104" s="464"/>
      <c r="O104" s="464" t="s">
        <v>88</v>
      </c>
      <c r="P104" s="464"/>
      <c r="Q104" s="464" t="s">
        <v>89</v>
      </c>
      <c r="R104" s="464"/>
      <c r="S104" s="756" t="s">
        <v>122</v>
      </c>
      <c r="T104" s="471"/>
      <c r="U104" s="471"/>
      <c r="V104" s="471"/>
      <c r="W104" s="471"/>
      <c r="X104" s="472"/>
      <c r="Y104" s="472"/>
      <c r="Z104" s="472"/>
      <c r="AA104" s="472"/>
      <c r="AB104" s="472"/>
      <c r="AC104" s="472"/>
      <c r="AD104" s="472"/>
      <c r="AE104" s="472"/>
      <c r="AF104" s="472"/>
      <c r="AG104" s="472"/>
      <c r="AH104" s="472"/>
      <c r="AI104" s="472"/>
      <c r="AJ104" s="472"/>
      <c r="AK104" s="472"/>
      <c r="AL104" s="472"/>
      <c r="AM104" s="472"/>
      <c r="AN104" s="472"/>
      <c r="AO104" s="472"/>
      <c r="AP104" s="472"/>
      <c r="AQ104" s="472"/>
      <c r="AR104" s="472"/>
      <c r="AS104" s="472"/>
      <c r="AT104" s="472"/>
      <c r="AU104" s="472"/>
      <c r="AV104" s="472"/>
      <c r="AW104" s="472"/>
      <c r="AX104" s="472"/>
      <c r="AY104" s="472"/>
      <c r="AZ104" s="472"/>
      <c r="BA104" s="472"/>
      <c r="BB104" s="472"/>
      <c r="BC104" s="472"/>
      <c r="BD104" s="472"/>
      <c r="BE104" s="472"/>
      <c r="BF104" s="472"/>
      <c r="BG104" s="472"/>
      <c r="BH104" s="472"/>
      <c r="BI104" s="472"/>
      <c r="BJ104" s="472"/>
      <c r="BK104" s="472"/>
      <c r="BL104" s="472"/>
      <c r="BM104" s="472"/>
      <c r="BN104" s="472"/>
      <c r="BO104" s="472"/>
      <c r="BP104" s="472"/>
      <c r="BQ104" s="472"/>
      <c r="BR104" s="472"/>
      <c r="BS104" s="472"/>
      <c r="BT104" s="472"/>
      <c r="BU104" s="472"/>
      <c r="BV104" s="472"/>
      <c r="BW104" s="472"/>
      <c r="BX104" s="472"/>
      <c r="BY104" s="472"/>
      <c r="BZ104" s="472"/>
      <c r="CA104" s="472"/>
      <c r="CB104" s="472"/>
      <c r="CC104" s="472"/>
      <c r="CD104" s="472"/>
      <c r="CE104" s="472"/>
      <c r="CF104" s="472"/>
      <c r="CG104" s="472"/>
      <c r="CH104" s="472"/>
      <c r="CI104" s="472"/>
      <c r="CJ104" s="472"/>
      <c r="CK104" s="472"/>
      <c r="CL104" s="472"/>
      <c r="CM104" s="472"/>
      <c r="CN104" s="472"/>
      <c r="CO104" s="472"/>
      <c r="CP104" s="472"/>
      <c r="CQ104" s="472"/>
      <c r="CR104" s="472"/>
      <c r="CS104" s="472"/>
      <c r="CT104" s="472"/>
      <c r="CU104" s="472"/>
      <c r="CV104" s="472"/>
    </row>
    <row r="105" spans="1:110" s="313" customFormat="1" ht="21" x14ac:dyDescent="0.2">
      <c r="A105" s="463"/>
      <c r="B105" s="463"/>
      <c r="C105" s="463"/>
      <c r="D105" s="657" t="s">
        <v>90</v>
      </c>
      <c r="E105" s="658" t="s">
        <v>29</v>
      </c>
      <c r="F105" s="659" t="s">
        <v>49</v>
      </c>
      <c r="G105" s="520" t="s">
        <v>29</v>
      </c>
      <c r="H105" s="503" t="s">
        <v>49</v>
      </c>
      <c r="I105" s="520" t="s">
        <v>29</v>
      </c>
      <c r="J105" s="503" t="s">
        <v>49</v>
      </c>
      <c r="K105" s="520" t="s">
        <v>29</v>
      </c>
      <c r="L105" s="503" t="s">
        <v>49</v>
      </c>
      <c r="M105" s="520" t="s">
        <v>29</v>
      </c>
      <c r="N105" s="503" t="s">
        <v>49</v>
      </c>
      <c r="O105" s="520" t="s">
        <v>29</v>
      </c>
      <c r="P105" s="503" t="s">
        <v>49</v>
      </c>
      <c r="Q105" s="520" t="s">
        <v>29</v>
      </c>
      <c r="R105" s="503" t="s">
        <v>49</v>
      </c>
      <c r="S105" s="757"/>
      <c r="T105" s="471"/>
      <c r="U105" s="471"/>
      <c r="V105" s="471"/>
      <c r="W105" s="471"/>
      <c r="X105" s="472"/>
      <c r="Y105" s="472"/>
      <c r="Z105" s="472"/>
      <c r="AA105" s="472"/>
      <c r="AB105" s="472"/>
      <c r="AC105" s="472"/>
      <c r="AD105" s="472"/>
      <c r="AE105" s="472"/>
      <c r="AF105" s="472"/>
      <c r="AG105" s="472"/>
      <c r="AH105" s="472"/>
      <c r="AI105" s="472"/>
      <c r="AJ105" s="472"/>
      <c r="AK105" s="472"/>
      <c r="AL105" s="472"/>
      <c r="AM105" s="472"/>
      <c r="AN105" s="472"/>
      <c r="AO105" s="472"/>
      <c r="AP105" s="472"/>
      <c r="AQ105" s="472"/>
      <c r="AR105" s="472"/>
      <c r="AS105" s="472"/>
      <c r="AT105" s="472"/>
      <c r="AU105" s="472"/>
      <c r="AV105" s="472"/>
      <c r="AW105" s="472"/>
      <c r="AX105" s="472"/>
      <c r="AY105" s="472"/>
      <c r="AZ105" s="472"/>
      <c r="BA105" s="472"/>
      <c r="BB105" s="472"/>
      <c r="BC105" s="472"/>
      <c r="BD105" s="472"/>
      <c r="BE105" s="472"/>
      <c r="BF105" s="472"/>
      <c r="BG105" s="472"/>
      <c r="BH105" s="472"/>
      <c r="BI105" s="472"/>
      <c r="BJ105" s="472"/>
      <c r="BK105" s="472"/>
      <c r="BL105" s="472"/>
      <c r="BM105" s="472"/>
      <c r="BN105" s="472"/>
      <c r="BO105" s="472"/>
      <c r="BP105" s="472"/>
      <c r="BQ105" s="472"/>
      <c r="BR105" s="472"/>
      <c r="BS105" s="472"/>
      <c r="BT105" s="472"/>
      <c r="BU105" s="472"/>
      <c r="BV105" s="472"/>
      <c r="BW105" s="472"/>
      <c r="BX105" s="472"/>
      <c r="BY105" s="472"/>
      <c r="BZ105" s="472"/>
      <c r="CA105" s="472"/>
      <c r="CB105" s="472"/>
      <c r="CC105" s="472"/>
      <c r="CD105" s="472"/>
      <c r="CE105" s="472"/>
      <c r="CF105" s="472"/>
      <c r="CG105" s="472"/>
      <c r="CH105" s="472"/>
      <c r="CI105" s="472"/>
      <c r="CJ105" s="472"/>
      <c r="CK105" s="472"/>
      <c r="CL105" s="472"/>
      <c r="CM105" s="472"/>
      <c r="CN105" s="472"/>
      <c r="CO105" s="472"/>
      <c r="CP105" s="472"/>
      <c r="CQ105" s="472"/>
      <c r="CR105" s="472"/>
      <c r="CS105" s="472"/>
      <c r="CT105" s="472"/>
      <c r="CU105" s="472"/>
      <c r="CV105" s="472"/>
    </row>
    <row r="106" spans="1:110" s="313" customFormat="1" ht="12.75" x14ac:dyDescent="0.2">
      <c r="A106" s="416" t="s">
        <v>92</v>
      </c>
      <c r="B106" s="723"/>
      <c r="C106" s="724"/>
      <c r="D106" s="435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7"/>
      <c r="T106" s="477"/>
      <c r="U106" s="477"/>
      <c r="V106" s="477"/>
      <c r="W106" s="477"/>
      <c r="X106" s="472"/>
      <c r="Y106" s="472"/>
      <c r="Z106" s="472"/>
      <c r="AA106" s="472"/>
      <c r="AB106" s="472"/>
      <c r="AC106" s="472"/>
      <c r="AD106" s="472"/>
      <c r="AE106" s="472"/>
      <c r="AF106" s="472"/>
      <c r="AG106" s="472"/>
      <c r="AH106" s="472"/>
      <c r="AI106" s="472"/>
      <c r="AJ106" s="472"/>
      <c r="AK106" s="472"/>
      <c r="AL106" s="472"/>
      <c r="AM106" s="472"/>
      <c r="AN106" s="472"/>
      <c r="AO106" s="472"/>
      <c r="AP106" s="472"/>
      <c r="AQ106" s="472"/>
      <c r="AR106" s="472"/>
      <c r="AS106" s="472"/>
      <c r="AT106" s="472"/>
      <c r="AU106" s="472"/>
      <c r="AV106" s="472"/>
      <c r="AW106" s="472"/>
      <c r="AX106" s="472"/>
      <c r="AY106" s="472"/>
      <c r="AZ106" s="472"/>
      <c r="BA106" s="472"/>
      <c r="BB106" s="472"/>
      <c r="BC106" s="472"/>
      <c r="BD106" s="472"/>
      <c r="BE106" s="472"/>
      <c r="BF106" s="472"/>
      <c r="BG106" s="472"/>
      <c r="BH106" s="472"/>
      <c r="BI106" s="472"/>
      <c r="BJ106" s="472"/>
      <c r="BK106" s="472"/>
      <c r="BL106" s="472"/>
      <c r="BM106" s="472"/>
      <c r="BN106" s="472"/>
      <c r="BO106" s="472"/>
      <c r="BP106" s="472"/>
      <c r="BQ106" s="472"/>
      <c r="BR106" s="472"/>
      <c r="BS106" s="472"/>
      <c r="BT106" s="472"/>
      <c r="BU106" s="472"/>
      <c r="BV106" s="472"/>
      <c r="BW106" s="472"/>
      <c r="BX106" s="472"/>
      <c r="BY106" s="472"/>
      <c r="BZ106" s="472"/>
      <c r="CA106" s="472"/>
      <c r="CB106" s="472"/>
      <c r="CC106" s="472"/>
      <c r="CD106" s="472"/>
      <c r="CE106" s="472"/>
      <c r="CF106" s="472"/>
      <c r="CG106" s="472"/>
      <c r="CH106" s="472"/>
      <c r="CI106" s="472"/>
      <c r="CJ106" s="472"/>
      <c r="CK106" s="472"/>
      <c r="CL106" s="472"/>
      <c r="CM106" s="472"/>
      <c r="CN106" s="472"/>
      <c r="CO106" s="472"/>
      <c r="CP106" s="472"/>
      <c r="CQ106" s="472"/>
      <c r="CR106" s="472"/>
      <c r="CS106" s="472"/>
      <c r="CT106" s="472"/>
      <c r="CU106" s="472"/>
      <c r="CV106" s="472"/>
    </row>
    <row r="107" spans="1:110" s="313" customFormat="1" ht="12.75" x14ac:dyDescent="0.2">
      <c r="A107" s="419" t="s">
        <v>93</v>
      </c>
      <c r="B107" s="421" t="s">
        <v>94</v>
      </c>
      <c r="C107" s="456"/>
      <c r="D107" s="671">
        <v>0</v>
      </c>
      <c r="E107" s="672">
        <v>0</v>
      </c>
      <c r="F107" s="673">
        <v>0</v>
      </c>
      <c r="G107" s="674"/>
      <c r="H107" s="675"/>
      <c r="I107" s="674"/>
      <c r="J107" s="675"/>
      <c r="K107" s="674"/>
      <c r="L107" s="675"/>
      <c r="M107" s="674"/>
      <c r="N107" s="675"/>
      <c r="O107" s="674"/>
      <c r="P107" s="675"/>
      <c r="Q107" s="674"/>
      <c r="R107" s="675"/>
      <c r="S107" s="697"/>
      <c r="T107" s="477"/>
      <c r="U107" s="477"/>
      <c r="V107" s="477"/>
      <c r="W107" s="477"/>
      <c r="X107" s="472"/>
      <c r="Y107" s="472"/>
      <c r="Z107" s="472"/>
      <c r="AA107" s="472"/>
      <c r="AB107" s="472"/>
      <c r="AC107" s="472"/>
      <c r="AD107" s="472"/>
      <c r="AE107" s="472"/>
      <c r="AF107" s="472"/>
      <c r="AG107" s="472"/>
      <c r="AH107" s="472"/>
      <c r="AI107" s="472"/>
      <c r="AJ107" s="472"/>
      <c r="AK107" s="472"/>
      <c r="AL107" s="472"/>
      <c r="AM107" s="472"/>
      <c r="AN107" s="472"/>
      <c r="AO107" s="472"/>
      <c r="AP107" s="472"/>
      <c r="AQ107" s="472"/>
      <c r="AR107" s="472"/>
      <c r="AS107" s="472"/>
      <c r="AT107" s="472"/>
      <c r="AU107" s="472"/>
      <c r="AV107" s="472"/>
      <c r="AW107" s="472"/>
      <c r="AX107" s="472"/>
      <c r="AY107" s="472"/>
      <c r="AZ107" s="472"/>
      <c r="BA107" s="472"/>
      <c r="BB107" s="472"/>
      <c r="BC107" s="472"/>
      <c r="BD107" s="472"/>
      <c r="BE107" s="472"/>
      <c r="BF107" s="472"/>
      <c r="BG107" s="472"/>
      <c r="BH107" s="472"/>
      <c r="BI107" s="472"/>
      <c r="BJ107" s="472"/>
      <c r="BK107" s="472"/>
      <c r="BL107" s="472"/>
      <c r="BM107" s="472"/>
      <c r="BN107" s="472"/>
      <c r="BO107" s="472"/>
      <c r="BP107" s="472"/>
      <c r="BQ107" s="472"/>
      <c r="BR107" s="472"/>
      <c r="BS107" s="472"/>
      <c r="BT107" s="472"/>
      <c r="BU107" s="472"/>
      <c r="BV107" s="472"/>
      <c r="BW107" s="472"/>
      <c r="BX107" s="472"/>
      <c r="BY107" s="472"/>
      <c r="BZ107" s="472"/>
      <c r="CA107" s="472"/>
      <c r="CB107" s="472"/>
      <c r="CC107" s="472"/>
      <c r="CD107" s="472"/>
      <c r="CE107" s="472"/>
      <c r="CF107" s="472"/>
      <c r="CG107" s="472"/>
      <c r="CH107" s="472"/>
      <c r="CI107" s="472"/>
      <c r="CJ107" s="472"/>
      <c r="CK107" s="472"/>
      <c r="CL107" s="472"/>
      <c r="CM107" s="472"/>
      <c r="CN107" s="472"/>
      <c r="CO107" s="472"/>
      <c r="CP107" s="472"/>
      <c r="CQ107" s="472"/>
      <c r="CR107" s="472"/>
      <c r="CS107" s="472"/>
      <c r="CT107" s="472"/>
      <c r="CU107" s="472"/>
      <c r="CV107" s="472"/>
    </row>
    <row r="108" spans="1:110" s="313" customFormat="1" ht="12.75" x14ac:dyDescent="0.2">
      <c r="A108" s="420"/>
      <c r="B108" s="423" t="s">
        <v>95</v>
      </c>
      <c r="C108" s="465"/>
      <c r="D108" s="676">
        <v>0</v>
      </c>
      <c r="E108" s="677">
        <v>0</v>
      </c>
      <c r="F108" s="678">
        <v>0</v>
      </c>
      <c r="G108" s="679"/>
      <c r="H108" s="680"/>
      <c r="I108" s="679"/>
      <c r="J108" s="680"/>
      <c r="K108" s="679"/>
      <c r="L108" s="680"/>
      <c r="M108" s="679"/>
      <c r="N108" s="680"/>
      <c r="O108" s="679"/>
      <c r="P108" s="680"/>
      <c r="Q108" s="679"/>
      <c r="R108" s="680"/>
      <c r="S108" s="698"/>
      <c r="T108" s="477"/>
      <c r="U108" s="477"/>
      <c r="V108" s="477"/>
      <c r="W108" s="477"/>
      <c r="X108" s="472"/>
      <c r="Y108" s="472"/>
      <c r="Z108" s="472"/>
      <c r="AA108" s="472"/>
      <c r="AB108" s="472"/>
      <c r="AC108" s="472"/>
      <c r="AD108" s="472"/>
      <c r="AE108" s="472"/>
      <c r="AF108" s="472"/>
      <c r="AG108" s="472"/>
      <c r="AH108" s="472"/>
      <c r="AI108" s="472"/>
      <c r="AJ108" s="472"/>
      <c r="AK108" s="472"/>
      <c r="AL108" s="472"/>
      <c r="AM108" s="472"/>
      <c r="AN108" s="472"/>
      <c r="AO108" s="472"/>
      <c r="AP108" s="472"/>
      <c r="AQ108" s="472"/>
      <c r="AR108" s="472"/>
      <c r="AS108" s="472"/>
      <c r="AT108" s="472"/>
      <c r="AU108" s="472"/>
      <c r="AV108" s="472"/>
      <c r="AW108" s="472"/>
      <c r="AX108" s="472"/>
      <c r="AY108" s="472"/>
      <c r="AZ108" s="472"/>
      <c r="BA108" s="472"/>
      <c r="BB108" s="472"/>
      <c r="BC108" s="472"/>
      <c r="BD108" s="472"/>
      <c r="BE108" s="472"/>
      <c r="BF108" s="472"/>
      <c r="BG108" s="472"/>
      <c r="BH108" s="472"/>
      <c r="BI108" s="472"/>
      <c r="BJ108" s="472"/>
      <c r="BK108" s="472"/>
      <c r="BL108" s="472"/>
      <c r="BM108" s="472"/>
      <c r="BN108" s="472"/>
      <c r="BO108" s="472"/>
      <c r="BP108" s="472"/>
      <c r="BQ108" s="472"/>
      <c r="BR108" s="472"/>
      <c r="BS108" s="472"/>
      <c r="BT108" s="472"/>
      <c r="BU108" s="472"/>
      <c r="BV108" s="472"/>
      <c r="BW108" s="472"/>
      <c r="BX108" s="472"/>
      <c r="BY108" s="472"/>
      <c r="BZ108" s="472"/>
      <c r="CA108" s="472"/>
      <c r="CB108" s="472"/>
      <c r="CC108" s="472"/>
      <c r="CD108" s="472"/>
      <c r="CE108" s="472"/>
      <c r="CF108" s="472"/>
      <c r="CG108" s="472"/>
      <c r="CH108" s="472"/>
      <c r="CI108" s="472"/>
      <c r="CJ108" s="472"/>
      <c r="CK108" s="472"/>
      <c r="CL108" s="472"/>
      <c r="CM108" s="472"/>
      <c r="CN108" s="472"/>
      <c r="CO108" s="472"/>
      <c r="CP108" s="472"/>
      <c r="CQ108" s="472"/>
      <c r="CR108" s="472"/>
      <c r="CS108" s="472"/>
      <c r="CT108" s="472"/>
      <c r="CU108" s="472"/>
      <c r="CV108" s="472"/>
    </row>
    <row r="109" spans="1:110" s="313" customFormat="1" ht="12.75" x14ac:dyDescent="0.2">
      <c r="A109" s="425" t="s">
        <v>96</v>
      </c>
      <c r="B109" s="425"/>
      <c r="C109" s="465"/>
      <c r="D109" s="676">
        <v>0</v>
      </c>
      <c r="E109" s="677">
        <v>0</v>
      </c>
      <c r="F109" s="678">
        <v>0</v>
      </c>
      <c r="G109" s="679"/>
      <c r="H109" s="680"/>
      <c r="I109" s="679"/>
      <c r="J109" s="680"/>
      <c r="K109" s="679"/>
      <c r="L109" s="680"/>
      <c r="M109" s="679"/>
      <c r="N109" s="680"/>
      <c r="O109" s="679"/>
      <c r="P109" s="680"/>
      <c r="Q109" s="679"/>
      <c r="R109" s="680"/>
      <c r="S109" s="698"/>
      <c r="T109" s="477"/>
      <c r="U109" s="477"/>
      <c r="V109" s="477"/>
      <c r="W109" s="477"/>
      <c r="X109" s="472"/>
      <c r="Y109" s="472"/>
      <c r="Z109" s="472"/>
      <c r="AA109" s="472"/>
      <c r="AB109" s="472"/>
      <c r="AC109" s="472"/>
      <c r="AD109" s="472"/>
      <c r="AE109" s="472"/>
      <c r="AF109" s="472"/>
      <c r="AG109" s="472"/>
      <c r="AH109" s="472"/>
      <c r="AI109" s="472"/>
      <c r="AJ109" s="472"/>
      <c r="AK109" s="472"/>
      <c r="AL109" s="472"/>
      <c r="AM109" s="472"/>
      <c r="AN109" s="472"/>
      <c r="AO109" s="472"/>
      <c r="AP109" s="472"/>
      <c r="AQ109" s="472"/>
      <c r="AR109" s="472"/>
      <c r="AS109" s="472"/>
      <c r="AT109" s="472"/>
      <c r="AU109" s="472"/>
      <c r="AV109" s="472"/>
      <c r="AW109" s="472"/>
      <c r="AX109" s="472"/>
      <c r="AY109" s="472"/>
      <c r="AZ109" s="472"/>
      <c r="BA109" s="472"/>
      <c r="BB109" s="472"/>
      <c r="BC109" s="472"/>
      <c r="BD109" s="472"/>
      <c r="BE109" s="472"/>
      <c r="BF109" s="472"/>
      <c r="BG109" s="472"/>
      <c r="BH109" s="472"/>
      <c r="BI109" s="472"/>
      <c r="BJ109" s="472"/>
      <c r="BK109" s="472"/>
      <c r="BL109" s="472"/>
      <c r="BM109" s="472"/>
      <c r="BN109" s="472"/>
      <c r="BO109" s="472"/>
      <c r="BP109" s="472"/>
      <c r="BQ109" s="472"/>
      <c r="BR109" s="472"/>
      <c r="BS109" s="472"/>
      <c r="BT109" s="472"/>
      <c r="BU109" s="472"/>
      <c r="BV109" s="472"/>
      <c r="BW109" s="472"/>
      <c r="BX109" s="472"/>
      <c r="BY109" s="472"/>
      <c r="BZ109" s="472"/>
      <c r="CA109" s="472"/>
      <c r="CB109" s="472"/>
      <c r="CC109" s="472"/>
      <c r="CD109" s="472"/>
      <c r="CE109" s="472"/>
      <c r="CF109" s="472"/>
      <c r="CG109" s="472"/>
      <c r="CH109" s="472"/>
      <c r="CI109" s="472"/>
      <c r="CJ109" s="472"/>
      <c r="CK109" s="472"/>
      <c r="CL109" s="472"/>
      <c r="CM109" s="472"/>
      <c r="CN109" s="472"/>
      <c r="CO109" s="472"/>
      <c r="CP109" s="472"/>
      <c r="CQ109" s="472"/>
      <c r="CR109" s="472"/>
      <c r="CS109" s="472"/>
      <c r="CT109" s="472"/>
      <c r="CU109" s="472"/>
      <c r="CV109" s="472"/>
    </row>
    <row r="110" spans="1:110" s="313" customFormat="1" ht="12.75" x14ac:dyDescent="0.2">
      <c r="A110" s="425" t="s">
        <v>97</v>
      </c>
      <c r="B110" s="425"/>
      <c r="C110" s="465"/>
      <c r="D110" s="676">
        <v>0</v>
      </c>
      <c r="E110" s="703">
        <v>0</v>
      </c>
      <c r="F110" s="678">
        <v>0</v>
      </c>
      <c r="G110" s="679"/>
      <c r="H110" s="680"/>
      <c r="I110" s="679"/>
      <c r="J110" s="680"/>
      <c r="K110" s="719"/>
      <c r="L110" s="720"/>
      <c r="M110" s="719"/>
      <c r="N110" s="720"/>
      <c r="O110" s="719"/>
      <c r="P110" s="720"/>
      <c r="Q110" s="719"/>
      <c r="R110" s="720"/>
      <c r="S110" s="721"/>
      <c r="T110" s="477"/>
      <c r="U110" s="477"/>
      <c r="V110" s="477"/>
      <c r="W110" s="477"/>
      <c r="X110" s="472"/>
      <c r="Y110" s="472"/>
      <c r="Z110" s="472"/>
      <c r="AA110" s="472"/>
      <c r="AB110" s="472"/>
      <c r="AC110" s="472"/>
      <c r="AD110" s="472"/>
      <c r="AE110" s="472"/>
      <c r="AF110" s="472"/>
      <c r="AG110" s="472"/>
      <c r="AH110" s="472"/>
      <c r="AI110" s="472"/>
      <c r="AJ110" s="472"/>
      <c r="AK110" s="472"/>
      <c r="AL110" s="472"/>
      <c r="AM110" s="472"/>
      <c r="AN110" s="472"/>
      <c r="AO110" s="472"/>
      <c r="AP110" s="472"/>
      <c r="AQ110" s="472"/>
      <c r="AR110" s="472"/>
      <c r="AS110" s="472"/>
      <c r="AT110" s="472"/>
      <c r="AU110" s="472"/>
      <c r="AV110" s="472"/>
      <c r="AW110" s="472"/>
      <c r="AX110" s="472"/>
      <c r="AY110" s="472"/>
      <c r="AZ110" s="472"/>
      <c r="BA110" s="472"/>
      <c r="BB110" s="472"/>
      <c r="BC110" s="472"/>
      <c r="BD110" s="472"/>
      <c r="BE110" s="472"/>
      <c r="BF110" s="472"/>
      <c r="BG110" s="472"/>
      <c r="BH110" s="472"/>
      <c r="BI110" s="472"/>
      <c r="BJ110" s="472"/>
      <c r="BK110" s="472"/>
      <c r="BL110" s="472"/>
      <c r="BM110" s="472"/>
      <c r="BN110" s="472"/>
      <c r="BO110" s="472"/>
      <c r="BP110" s="472"/>
      <c r="BQ110" s="472"/>
      <c r="BR110" s="472"/>
      <c r="BS110" s="472"/>
      <c r="BT110" s="472"/>
      <c r="BU110" s="472"/>
      <c r="BV110" s="472"/>
      <c r="BW110" s="472"/>
      <c r="BX110" s="472"/>
      <c r="BY110" s="472"/>
      <c r="BZ110" s="472"/>
      <c r="CA110" s="472"/>
      <c r="CB110" s="472"/>
      <c r="CC110" s="472"/>
      <c r="CD110" s="472"/>
      <c r="CE110" s="472"/>
      <c r="CF110" s="472"/>
      <c r="CG110" s="472"/>
      <c r="CH110" s="472"/>
      <c r="CI110" s="472"/>
      <c r="CJ110" s="472"/>
      <c r="CK110" s="472"/>
      <c r="CL110" s="472"/>
      <c r="CM110" s="472"/>
      <c r="CN110" s="472"/>
      <c r="CO110" s="472"/>
      <c r="CP110" s="472"/>
      <c r="CQ110" s="472"/>
      <c r="CR110" s="472"/>
      <c r="CS110" s="472"/>
      <c r="CT110" s="472"/>
      <c r="CU110" s="472"/>
      <c r="CV110" s="472"/>
    </row>
    <row r="111" spans="1:110" s="313" customFormat="1" ht="12.75" x14ac:dyDescent="0.2">
      <c r="A111" s="425" t="s">
        <v>98</v>
      </c>
      <c r="B111" s="425"/>
      <c r="C111" s="465"/>
      <c r="D111" s="676">
        <v>0</v>
      </c>
      <c r="E111" s="677">
        <v>0</v>
      </c>
      <c r="F111" s="678">
        <v>0</v>
      </c>
      <c r="G111" s="679"/>
      <c r="H111" s="680"/>
      <c r="I111" s="679"/>
      <c r="J111" s="680"/>
      <c r="K111" s="679"/>
      <c r="L111" s="680"/>
      <c r="M111" s="679"/>
      <c r="N111" s="680"/>
      <c r="O111" s="679"/>
      <c r="P111" s="680"/>
      <c r="Q111" s="679"/>
      <c r="R111" s="680"/>
      <c r="S111" s="698"/>
      <c r="T111" s="477"/>
      <c r="U111" s="477"/>
      <c r="V111" s="477"/>
      <c r="W111" s="477"/>
      <c r="X111" s="472"/>
      <c r="Y111" s="472"/>
      <c r="Z111" s="472"/>
      <c r="AA111" s="472"/>
      <c r="AB111" s="472"/>
      <c r="AC111" s="472"/>
      <c r="AD111" s="472"/>
      <c r="AE111" s="472"/>
      <c r="AF111" s="472"/>
      <c r="AG111" s="472"/>
      <c r="AH111" s="472"/>
      <c r="AI111" s="472"/>
      <c r="AJ111" s="472"/>
      <c r="AK111" s="472"/>
      <c r="AL111" s="472"/>
      <c r="AM111" s="472"/>
      <c r="AN111" s="472"/>
      <c r="AO111" s="472"/>
      <c r="AP111" s="472"/>
      <c r="AQ111" s="472"/>
      <c r="AR111" s="472"/>
      <c r="AS111" s="472"/>
      <c r="AT111" s="472"/>
      <c r="AU111" s="472"/>
      <c r="AV111" s="472"/>
      <c r="AW111" s="472"/>
      <c r="AX111" s="472"/>
      <c r="AY111" s="472"/>
      <c r="AZ111" s="472"/>
      <c r="BA111" s="472"/>
      <c r="BB111" s="472"/>
      <c r="BC111" s="472"/>
      <c r="BD111" s="472"/>
      <c r="BE111" s="472"/>
      <c r="BF111" s="472"/>
      <c r="BG111" s="472"/>
      <c r="BH111" s="472"/>
      <c r="BI111" s="472"/>
      <c r="BJ111" s="472"/>
      <c r="BK111" s="472"/>
      <c r="BL111" s="472"/>
      <c r="BM111" s="472"/>
      <c r="BN111" s="472"/>
      <c r="BO111" s="472"/>
      <c r="BP111" s="472"/>
      <c r="BQ111" s="472"/>
      <c r="BR111" s="472"/>
      <c r="BS111" s="472"/>
      <c r="BT111" s="472"/>
      <c r="BU111" s="472"/>
      <c r="BV111" s="472"/>
      <c r="BW111" s="472"/>
      <c r="BX111" s="472"/>
      <c r="BY111" s="472"/>
      <c r="BZ111" s="472"/>
      <c r="CA111" s="472"/>
      <c r="CB111" s="472"/>
      <c r="CC111" s="472"/>
      <c r="CD111" s="472"/>
      <c r="CE111" s="472"/>
      <c r="CF111" s="472"/>
      <c r="CG111" s="472"/>
      <c r="CH111" s="472"/>
      <c r="CI111" s="472"/>
      <c r="CJ111" s="472"/>
      <c r="CK111" s="472"/>
      <c r="CL111" s="472"/>
      <c r="CM111" s="472"/>
      <c r="CN111" s="472"/>
      <c r="CO111" s="472"/>
      <c r="CP111" s="472"/>
      <c r="CQ111" s="472"/>
      <c r="CR111" s="472"/>
      <c r="CS111" s="472"/>
      <c r="CT111" s="472"/>
      <c r="CU111" s="472"/>
      <c r="CV111" s="472"/>
    </row>
    <row r="112" spans="1:110" s="313" customFormat="1" ht="12.75" x14ac:dyDescent="0.2">
      <c r="A112" s="425" t="s">
        <v>99</v>
      </c>
      <c r="B112" s="425"/>
      <c r="C112" s="465"/>
      <c r="D112" s="676">
        <v>0</v>
      </c>
      <c r="E112" s="677">
        <v>0</v>
      </c>
      <c r="F112" s="678">
        <v>0</v>
      </c>
      <c r="G112" s="679"/>
      <c r="H112" s="680"/>
      <c r="I112" s="679"/>
      <c r="J112" s="680"/>
      <c r="K112" s="679"/>
      <c r="L112" s="680"/>
      <c r="M112" s="679"/>
      <c r="N112" s="680"/>
      <c r="O112" s="679"/>
      <c r="P112" s="680"/>
      <c r="Q112" s="679"/>
      <c r="R112" s="680"/>
      <c r="S112" s="698"/>
      <c r="T112" s="477"/>
      <c r="U112" s="477"/>
      <c r="V112" s="477"/>
      <c r="W112" s="477"/>
      <c r="X112" s="472"/>
      <c r="Y112" s="472"/>
      <c r="Z112" s="472"/>
      <c r="AA112" s="472"/>
      <c r="AB112" s="472"/>
      <c r="AC112" s="472"/>
      <c r="AD112" s="472"/>
      <c r="AE112" s="472"/>
      <c r="AF112" s="472"/>
      <c r="AG112" s="472"/>
      <c r="AH112" s="472"/>
      <c r="AI112" s="472"/>
      <c r="AJ112" s="472"/>
      <c r="AK112" s="472"/>
      <c r="AL112" s="472"/>
      <c r="AM112" s="472"/>
      <c r="AN112" s="472"/>
      <c r="AO112" s="472"/>
      <c r="AP112" s="472"/>
      <c r="AQ112" s="472"/>
      <c r="AR112" s="472"/>
      <c r="AS112" s="472"/>
      <c r="AT112" s="472"/>
      <c r="AU112" s="472"/>
      <c r="AV112" s="472"/>
      <c r="AW112" s="472"/>
      <c r="AX112" s="472"/>
      <c r="AY112" s="472"/>
      <c r="AZ112" s="472"/>
      <c r="BA112" s="472"/>
      <c r="BB112" s="472"/>
      <c r="BC112" s="472"/>
      <c r="BD112" s="472"/>
      <c r="BE112" s="472"/>
      <c r="BF112" s="472"/>
      <c r="BG112" s="472"/>
      <c r="BH112" s="472"/>
      <c r="BI112" s="472"/>
      <c r="BJ112" s="472"/>
      <c r="BK112" s="472"/>
      <c r="BL112" s="472"/>
      <c r="BM112" s="472"/>
      <c r="BN112" s="472"/>
      <c r="BO112" s="472"/>
      <c r="BP112" s="472"/>
      <c r="BQ112" s="472"/>
      <c r="BR112" s="472"/>
      <c r="BS112" s="472"/>
      <c r="BT112" s="472"/>
      <c r="BU112" s="472"/>
      <c r="BV112" s="472"/>
      <c r="BW112" s="472"/>
      <c r="BX112" s="472"/>
      <c r="BY112" s="472"/>
      <c r="BZ112" s="472"/>
      <c r="CA112" s="472"/>
      <c r="CB112" s="472"/>
      <c r="CC112" s="472"/>
      <c r="CD112" s="472"/>
      <c r="CE112" s="472"/>
      <c r="CF112" s="472"/>
      <c r="CG112" s="472"/>
      <c r="CH112" s="472"/>
      <c r="CI112" s="472"/>
      <c r="CJ112" s="472"/>
      <c r="CK112" s="472"/>
      <c r="CL112" s="472"/>
      <c r="CM112" s="472"/>
      <c r="CN112" s="472"/>
      <c r="CO112" s="472"/>
      <c r="CP112" s="472"/>
      <c r="CQ112" s="472"/>
      <c r="CR112" s="472"/>
      <c r="CS112" s="472"/>
      <c r="CT112" s="472"/>
      <c r="CU112" s="472"/>
      <c r="CV112" s="472"/>
    </row>
    <row r="113" spans="1:100" s="313" customFormat="1" ht="12.75" x14ac:dyDescent="0.2">
      <c r="A113" s="425" t="s">
        <v>100</v>
      </c>
      <c r="B113" s="425"/>
      <c r="C113" s="465"/>
      <c r="D113" s="676">
        <v>0</v>
      </c>
      <c r="E113" s="677">
        <v>0</v>
      </c>
      <c r="F113" s="678">
        <v>0</v>
      </c>
      <c r="G113" s="679"/>
      <c r="H113" s="680"/>
      <c r="I113" s="679"/>
      <c r="J113" s="680"/>
      <c r="K113" s="679"/>
      <c r="L113" s="680"/>
      <c r="M113" s="679"/>
      <c r="N113" s="680"/>
      <c r="O113" s="679"/>
      <c r="P113" s="680"/>
      <c r="Q113" s="679"/>
      <c r="R113" s="680"/>
      <c r="S113" s="680"/>
      <c r="T113" s="477"/>
      <c r="U113" s="477"/>
      <c r="V113" s="477"/>
      <c r="W113" s="477"/>
      <c r="X113" s="472"/>
      <c r="Y113" s="472"/>
      <c r="Z113" s="472"/>
      <c r="AA113" s="472"/>
      <c r="AB113" s="472"/>
      <c r="AC113" s="472"/>
      <c r="AD113" s="472"/>
      <c r="AE113" s="472"/>
      <c r="AF113" s="472"/>
      <c r="AG113" s="472"/>
      <c r="AH113" s="472"/>
      <c r="AI113" s="472"/>
      <c r="AJ113" s="472"/>
      <c r="AK113" s="472"/>
      <c r="AL113" s="472"/>
      <c r="AM113" s="472"/>
      <c r="AN113" s="472"/>
      <c r="AO113" s="472"/>
      <c r="AP113" s="472"/>
      <c r="AQ113" s="472"/>
      <c r="AR113" s="472"/>
      <c r="AS113" s="472"/>
      <c r="AT113" s="472"/>
      <c r="AU113" s="472"/>
      <c r="AV113" s="472"/>
      <c r="AW113" s="472"/>
      <c r="AX113" s="472"/>
      <c r="AY113" s="472"/>
      <c r="AZ113" s="472"/>
      <c r="BA113" s="472"/>
      <c r="BB113" s="472"/>
      <c r="BC113" s="472"/>
      <c r="BD113" s="472"/>
      <c r="BE113" s="472"/>
      <c r="BF113" s="472"/>
      <c r="BG113" s="472"/>
      <c r="BH113" s="472"/>
      <c r="BI113" s="472"/>
      <c r="BJ113" s="472"/>
      <c r="BK113" s="472"/>
      <c r="BL113" s="472"/>
      <c r="BM113" s="472"/>
      <c r="BN113" s="472"/>
      <c r="BO113" s="472"/>
      <c r="BP113" s="472"/>
      <c r="BQ113" s="472"/>
      <c r="BR113" s="472"/>
      <c r="BS113" s="472"/>
      <c r="BT113" s="472"/>
      <c r="BU113" s="472"/>
      <c r="BV113" s="472"/>
      <c r="BW113" s="472"/>
      <c r="BX113" s="472"/>
      <c r="BY113" s="472"/>
      <c r="BZ113" s="472"/>
      <c r="CA113" s="472"/>
      <c r="CB113" s="472"/>
      <c r="CC113" s="472"/>
      <c r="CD113" s="472"/>
      <c r="CE113" s="472"/>
      <c r="CF113" s="472"/>
      <c r="CG113" s="472"/>
      <c r="CH113" s="472"/>
      <c r="CI113" s="472"/>
      <c r="CJ113" s="472"/>
      <c r="CK113" s="472"/>
      <c r="CL113" s="472"/>
      <c r="CM113" s="472"/>
      <c r="CN113" s="472"/>
      <c r="CO113" s="472"/>
      <c r="CP113" s="472"/>
      <c r="CQ113" s="472"/>
      <c r="CR113" s="472"/>
      <c r="CS113" s="472"/>
      <c r="CT113" s="472"/>
      <c r="CU113" s="472"/>
      <c r="CV113" s="472"/>
    </row>
    <row r="114" spans="1:100" s="313" customFormat="1" ht="12.75" x14ac:dyDescent="0.2">
      <c r="A114" s="425" t="s">
        <v>101</v>
      </c>
      <c r="B114" s="425"/>
      <c r="C114" s="465"/>
      <c r="D114" s="687">
        <v>0</v>
      </c>
      <c r="E114" s="688">
        <v>0</v>
      </c>
      <c r="F114" s="689">
        <v>0</v>
      </c>
      <c r="G114" s="690"/>
      <c r="H114" s="691"/>
      <c r="I114" s="690"/>
      <c r="J114" s="691"/>
      <c r="K114" s="690"/>
      <c r="L114" s="691"/>
      <c r="M114" s="690"/>
      <c r="N114" s="691"/>
      <c r="O114" s="690"/>
      <c r="P114" s="691"/>
      <c r="Q114" s="690"/>
      <c r="R114" s="691"/>
      <c r="S114" s="691"/>
      <c r="T114" s="477"/>
      <c r="U114" s="477"/>
      <c r="V114" s="477"/>
      <c r="W114" s="477"/>
      <c r="X114" s="472"/>
      <c r="Y114" s="472"/>
      <c r="Z114" s="472"/>
      <c r="AA114" s="472"/>
      <c r="AB114" s="472"/>
      <c r="AC114" s="472"/>
      <c r="AD114" s="472"/>
      <c r="AE114" s="472"/>
      <c r="AF114" s="472"/>
      <c r="AG114" s="472"/>
      <c r="AH114" s="472"/>
      <c r="AI114" s="472"/>
      <c r="AJ114" s="472"/>
      <c r="AK114" s="472"/>
      <c r="AL114" s="472"/>
      <c r="AM114" s="472"/>
      <c r="AN114" s="472"/>
      <c r="AO114" s="472"/>
      <c r="AP114" s="472"/>
      <c r="AQ114" s="472"/>
      <c r="AR114" s="472"/>
      <c r="AS114" s="472"/>
      <c r="AT114" s="472"/>
      <c r="AU114" s="472"/>
      <c r="AV114" s="472"/>
      <c r="AW114" s="472"/>
      <c r="AX114" s="472"/>
      <c r="AY114" s="472"/>
      <c r="AZ114" s="472"/>
      <c r="BA114" s="472"/>
      <c r="BB114" s="472"/>
      <c r="BC114" s="472"/>
      <c r="BD114" s="472"/>
      <c r="BE114" s="472"/>
      <c r="BF114" s="472"/>
      <c r="BG114" s="472"/>
      <c r="BH114" s="472"/>
      <c r="BI114" s="472"/>
      <c r="BJ114" s="472"/>
      <c r="BK114" s="472"/>
      <c r="BL114" s="472"/>
      <c r="BM114" s="472"/>
      <c r="BN114" s="472"/>
      <c r="BO114" s="472"/>
      <c r="BP114" s="472"/>
      <c r="BQ114" s="472"/>
      <c r="BR114" s="472"/>
      <c r="BS114" s="472"/>
      <c r="BT114" s="472"/>
      <c r="BU114" s="472"/>
      <c r="BV114" s="472"/>
      <c r="BW114" s="472"/>
      <c r="BX114" s="472"/>
      <c r="BY114" s="472"/>
      <c r="BZ114" s="472"/>
      <c r="CA114" s="472"/>
      <c r="CB114" s="472"/>
      <c r="CC114" s="472"/>
      <c r="CD114" s="472"/>
      <c r="CE114" s="472"/>
      <c r="CF114" s="472"/>
      <c r="CG114" s="472"/>
      <c r="CH114" s="472"/>
      <c r="CI114" s="472"/>
      <c r="CJ114" s="472"/>
      <c r="CK114" s="472"/>
      <c r="CL114" s="472"/>
      <c r="CM114" s="472"/>
      <c r="CN114" s="472"/>
      <c r="CO114" s="472"/>
      <c r="CP114" s="472"/>
      <c r="CQ114" s="472"/>
      <c r="CR114" s="472"/>
      <c r="CS114" s="472"/>
      <c r="CT114" s="472"/>
      <c r="CU114" s="472"/>
      <c r="CV114" s="472"/>
    </row>
    <row r="115" spans="1:100" s="313" customFormat="1" ht="12.75" x14ac:dyDescent="0.2">
      <c r="A115" s="426" t="s">
        <v>102</v>
      </c>
      <c r="B115" s="427"/>
      <c r="C115" s="428"/>
      <c r="D115" s="699"/>
      <c r="E115" s="700"/>
      <c r="F115" s="700"/>
      <c r="G115" s="699"/>
      <c r="H115" s="700"/>
      <c r="I115" s="700"/>
      <c r="J115" s="700"/>
      <c r="K115" s="700"/>
      <c r="L115" s="700"/>
      <c r="M115" s="700"/>
      <c r="N115" s="700"/>
      <c r="O115" s="700"/>
      <c r="P115" s="700"/>
      <c r="Q115" s="700"/>
      <c r="R115" s="704"/>
      <c r="S115" s="704"/>
      <c r="T115" s="477"/>
      <c r="U115" s="477"/>
      <c r="V115" s="477"/>
      <c r="W115" s="477"/>
      <c r="X115" s="472"/>
      <c r="Y115" s="472"/>
      <c r="Z115" s="472"/>
      <c r="AA115" s="472"/>
      <c r="AB115" s="472"/>
      <c r="AC115" s="472"/>
      <c r="AD115" s="472"/>
      <c r="AE115" s="472"/>
      <c r="AF115" s="472"/>
      <c r="AG115" s="472"/>
      <c r="AH115" s="472"/>
      <c r="AI115" s="472"/>
      <c r="AJ115" s="472"/>
      <c r="AK115" s="472"/>
      <c r="AL115" s="472"/>
      <c r="AM115" s="472"/>
      <c r="AN115" s="472"/>
      <c r="AO115" s="472"/>
      <c r="AP115" s="472"/>
      <c r="AQ115" s="472"/>
      <c r="AR115" s="472"/>
      <c r="AS115" s="472"/>
      <c r="AT115" s="472"/>
      <c r="AU115" s="472"/>
      <c r="AV115" s="472"/>
      <c r="AW115" s="472"/>
      <c r="AX115" s="472"/>
      <c r="AY115" s="472"/>
      <c r="AZ115" s="472"/>
      <c r="BA115" s="472"/>
      <c r="BB115" s="472"/>
      <c r="BC115" s="472"/>
      <c r="BD115" s="472"/>
      <c r="BE115" s="472"/>
      <c r="BF115" s="472"/>
      <c r="BG115" s="472"/>
      <c r="BH115" s="472"/>
      <c r="BI115" s="472"/>
      <c r="BJ115" s="472"/>
      <c r="BK115" s="472"/>
      <c r="BL115" s="472"/>
      <c r="BM115" s="472"/>
      <c r="BN115" s="472"/>
      <c r="BO115" s="472"/>
      <c r="BP115" s="472"/>
      <c r="BQ115" s="472"/>
      <c r="BR115" s="472"/>
      <c r="BS115" s="472"/>
      <c r="BT115" s="472"/>
      <c r="BU115" s="472"/>
      <c r="BV115" s="472"/>
      <c r="BW115" s="472"/>
      <c r="BX115" s="472"/>
      <c r="BY115" s="472"/>
      <c r="BZ115" s="472"/>
      <c r="CA115" s="472"/>
      <c r="CB115" s="472"/>
      <c r="CC115" s="472"/>
      <c r="CD115" s="472"/>
      <c r="CE115" s="472"/>
      <c r="CF115" s="472"/>
      <c r="CG115" s="472"/>
      <c r="CH115" s="472"/>
      <c r="CI115" s="472"/>
      <c r="CJ115" s="472"/>
      <c r="CK115" s="472"/>
      <c r="CL115" s="472"/>
      <c r="CM115" s="472"/>
      <c r="CN115" s="472"/>
      <c r="CO115" s="472"/>
      <c r="CP115" s="472"/>
      <c r="CQ115" s="472"/>
      <c r="CR115" s="472"/>
      <c r="CS115" s="472"/>
      <c r="CT115" s="472"/>
      <c r="CU115" s="472"/>
      <c r="CV115" s="472"/>
    </row>
    <row r="116" spans="1:100" s="313" customFormat="1" ht="12.75" x14ac:dyDescent="0.2">
      <c r="A116" s="429" t="s">
        <v>103</v>
      </c>
      <c r="B116" s="421" t="s">
        <v>104</v>
      </c>
      <c r="C116" s="456"/>
      <c r="D116" s="681">
        <v>2</v>
      </c>
      <c r="E116" s="682">
        <v>0</v>
      </c>
      <c r="F116" s="683">
        <v>2</v>
      </c>
      <c r="G116" s="674"/>
      <c r="H116" s="675"/>
      <c r="I116" s="674"/>
      <c r="J116" s="675"/>
      <c r="K116" s="674"/>
      <c r="L116" s="675"/>
      <c r="M116" s="674"/>
      <c r="N116" s="675"/>
      <c r="O116" s="674"/>
      <c r="P116" s="675">
        <v>2</v>
      </c>
      <c r="Q116" s="674"/>
      <c r="R116" s="675"/>
      <c r="S116" s="697"/>
      <c r="T116" s="477"/>
      <c r="U116" s="477"/>
      <c r="V116" s="477"/>
      <c r="W116" s="477"/>
      <c r="X116" s="472"/>
      <c r="Y116" s="472"/>
      <c r="Z116" s="472"/>
      <c r="AA116" s="472"/>
      <c r="AB116" s="472"/>
      <c r="AC116" s="472"/>
      <c r="AD116" s="472"/>
      <c r="AE116" s="472"/>
      <c r="AF116" s="472"/>
      <c r="AG116" s="472"/>
      <c r="AH116" s="472"/>
      <c r="AI116" s="472"/>
      <c r="AJ116" s="472"/>
      <c r="AK116" s="472"/>
      <c r="AL116" s="472"/>
      <c r="AM116" s="472"/>
      <c r="AN116" s="472"/>
      <c r="AO116" s="472"/>
      <c r="AP116" s="472"/>
      <c r="AQ116" s="472"/>
      <c r="AR116" s="472"/>
      <c r="AS116" s="472"/>
      <c r="AT116" s="472"/>
      <c r="AU116" s="472"/>
      <c r="AV116" s="472"/>
      <c r="AW116" s="472"/>
      <c r="AX116" s="472"/>
      <c r="AY116" s="472"/>
      <c r="AZ116" s="472"/>
      <c r="BA116" s="472"/>
      <c r="BB116" s="472"/>
      <c r="BC116" s="472"/>
      <c r="BD116" s="472"/>
      <c r="BE116" s="472"/>
      <c r="BF116" s="472"/>
      <c r="BG116" s="472"/>
      <c r="BH116" s="472"/>
      <c r="BI116" s="472"/>
      <c r="BJ116" s="472"/>
      <c r="BK116" s="472"/>
      <c r="BL116" s="472"/>
      <c r="BM116" s="472"/>
      <c r="BN116" s="472"/>
      <c r="BO116" s="472"/>
      <c r="BP116" s="472"/>
      <c r="BQ116" s="472"/>
      <c r="BR116" s="472"/>
      <c r="BS116" s="472"/>
      <c r="BT116" s="472"/>
      <c r="BU116" s="472"/>
      <c r="BV116" s="472"/>
      <c r="BW116" s="472"/>
      <c r="BX116" s="472"/>
      <c r="BY116" s="472"/>
      <c r="BZ116" s="472"/>
      <c r="CA116" s="472"/>
      <c r="CB116" s="472"/>
      <c r="CC116" s="472"/>
      <c r="CD116" s="472"/>
      <c r="CE116" s="472"/>
      <c r="CF116" s="472"/>
      <c r="CG116" s="472"/>
      <c r="CH116" s="472"/>
      <c r="CI116" s="472"/>
      <c r="CJ116" s="472"/>
      <c r="CK116" s="472"/>
      <c r="CL116" s="472"/>
      <c r="CM116" s="472"/>
      <c r="CN116" s="472"/>
      <c r="CO116" s="472"/>
      <c r="CP116" s="472"/>
      <c r="CQ116" s="472"/>
      <c r="CR116" s="472"/>
      <c r="CS116" s="472"/>
      <c r="CT116" s="472"/>
      <c r="CU116" s="472"/>
      <c r="CV116" s="472"/>
    </row>
    <row r="117" spans="1:100" s="313" customFormat="1" ht="12.75" x14ac:dyDescent="0.2">
      <c r="A117" s="430"/>
      <c r="B117" s="423" t="s">
        <v>105</v>
      </c>
      <c r="C117" s="465"/>
      <c r="D117" s="676">
        <v>0</v>
      </c>
      <c r="E117" s="677">
        <v>0</v>
      </c>
      <c r="F117" s="678">
        <v>0</v>
      </c>
      <c r="G117" s="679"/>
      <c r="H117" s="680"/>
      <c r="I117" s="679"/>
      <c r="J117" s="680"/>
      <c r="K117" s="679"/>
      <c r="L117" s="680"/>
      <c r="M117" s="679"/>
      <c r="N117" s="680"/>
      <c r="O117" s="679"/>
      <c r="P117" s="680"/>
      <c r="Q117" s="679"/>
      <c r="R117" s="680"/>
      <c r="S117" s="698"/>
      <c r="T117" s="477"/>
      <c r="U117" s="477"/>
      <c r="V117" s="477"/>
      <c r="W117" s="477"/>
      <c r="X117" s="472"/>
      <c r="Y117" s="472"/>
      <c r="Z117" s="472"/>
      <c r="AA117" s="472"/>
      <c r="AB117" s="472"/>
      <c r="AC117" s="472"/>
      <c r="AD117" s="472"/>
      <c r="AE117" s="472"/>
      <c r="AF117" s="472"/>
      <c r="AG117" s="472"/>
      <c r="AH117" s="472"/>
      <c r="AI117" s="472"/>
      <c r="AJ117" s="472"/>
      <c r="AK117" s="472"/>
      <c r="AL117" s="472"/>
      <c r="AM117" s="472"/>
      <c r="AN117" s="472"/>
      <c r="AO117" s="472"/>
      <c r="AP117" s="472"/>
      <c r="AQ117" s="472"/>
      <c r="AR117" s="472"/>
      <c r="AS117" s="472"/>
      <c r="AT117" s="472"/>
      <c r="AU117" s="472"/>
      <c r="AV117" s="472"/>
      <c r="AW117" s="472"/>
      <c r="AX117" s="472"/>
      <c r="AY117" s="472"/>
      <c r="AZ117" s="472"/>
      <c r="BA117" s="472"/>
      <c r="BB117" s="472"/>
      <c r="BC117" s="472"/>
      <c r="BD117" s="472"/>
      <c r="BE117" s="472"/>
      <c r="BF117" s="472"/>
      <c r="BG117" s="472"/>
      <c r="BH117" s="472"/>
      <c r="BI117" s="472"/>
      <c r="BJ117" s="472"/>
      <c r="BK117" s="472"/>
      <c r="BL117" s="472"/>
      <c r="BM117" s="472"/>
      <c r="BN117" s="472"/>
      <c r="BO117" s="472"/>
      <c r="BP117" s="472"/>
      <c r="BQ117" s="472"/>
      <c r="BR117" s="472"/>
      <c r="BS117" s="472"/>
      <c r="BT117" s="472"/>
      <c r="BU117" s="472"/>
      <c r="BV117" s="472"/>
      <c r="BW117" s="472"/>
      <c r="BX117" s="472"/>
      <c r="BY117" s="472"/>
      <c r="BZ117" s="472"/>
      <c r="CA117" s="472"/>
      <c r="CB117" s="472"/>
      <c r="CC117" s="472"/>
      <c r="CD117" s="472"/>
      <c r="CE117" s="472"/>
      <c r="CF117" s="472"/>
      <c r="CG117" s="472"/>
      <c r="CH117" s="472"/>
      <c r="CI117" s="472"/>
      <c r="CJ117" s="472"/>
      <c r="CK117" s="472"/>
      <c r="CL117" s="472"/>
      <c r="CM117" s="472"/>
      <c r="CN117" s="472"/>
      <c r="CO117" s="472"/>
      <c r="CP117" s="472"/>
      <c r="CQ117" s="472"/>
      <c r="CR117" s="472"/>
      <c r="CS117" s="472"/>
      <c r="CT117" s="472"/>
      <c r="CU117" s="472"/>
      <c r="CV117" s="472"/>
    </row>
    <row r="118" spans="1:100" s="313" customFormat="1" ht="12.75" x14ac:dyDescent="0.2">
      <c r="A118" s="420"/>
      <c r="B118" s="423" t="s">
        <v>106</v>
      </c>
      <c r="C118" s="465"/>
      <c r="D118" s="676">
        <v>0</v>
      </c>
      <c r="E118" s="677">
        <v>0</v>
      </c>
      <c r="F118" s="678">
        <v>0</v>
      </c>
      <c r="G118" s="679"/>
      <c r="H118" s="680"/>
      <c r="I118" s="679"/>
      <c r="J118" s="680"/>
      <c r="K118" s="679"/>
      <c r="L118" s="680"/>
      <c r="M118" s="679"/>
      <c r="N118" s="680"/>
      <c r="O118" s="679"/>
      <c r="P118" s="680"/>
      <c r="Q118" s="679"/>
      <c r="R118" s="680"/>
      <c r="S118" s="698"/>
      <c r="T118" s="477"/>
      <c r="U118" s="477"/>
      <c r="V118" s="477"/>
      <c r="W118" s="477"/>
      <c r="X118" s="472"/>
      <c r="Y118" s="472"/>
      <c r="Z118" s="472"/>
      <c r="AA118" s="472"/>
      <c r="AB118" s="472"/>
      <c r="AC118" s="472"/>
      <c r="AD118" s="472"/>
      <c r="AE118" s="472"/>
      <c r="AF118" s="472"/>
      <c r="AG118" s="472"/>
      <c r="AH118" s="472"/>
      <c r="AI118" s="472"/>
      <c r="AJ118" s="472"/>
      <c r="AK118" s="472"/>
      <c r="AL118" s="472"/>
      <c r="AM118" s="472"/>
      <c r="AN118" s="472"/>
      <c r="AO118" s="472"/>
      <c r="AP118" s="472"/>
      <c r="AQ118" s="472"/>
      <c r="AR118" s="472"/>
      <c r="AS118" s="472"/>
      <c r="AT118" s="472"/>
      <c r="AU118" s="472"/>
      <c r="AV118" s="472"/>
      <c r="AW118" s="472"/>
      <c r="AX118" s="472"/>
      <c r="AY118" s="472"/>
      <c r="AZ118" s="472"/>
      <c r="BA118" s="472"/>
      <c r="BB118" s="472"/>
      <c r="BC118" s="472"/>
      <c r="BD118" s="472"/>
      <c r="BE118" s="472"/>
      <c r="BF118" s="472"/>
      <c r="BG118" s="472"/>
      <c r="BH118" s="472"/>
      <c r="BI118" s="472"/>
      <c r="BJ118" s="472"/>
      <c r="BK118" s="472"/>
      <c r="BL118" s="472"/>
      <c r="BM118" s="472"/>
      <c r="BN118" s="472"/>
      <c r="BO118" s="472"/>
      <c r="BP118" s="472"/>
      <c r="BQ118" s="472"/>
      <c r="BR118" s="472"/>
      <c r="BS118" s="472"/>
      <c r="BT118" s="472"/>
      <c r="BU118" s="472"/>
      <c r="BV118" s="472"/>
      <c r="BW118" s="472"/>
      <c r="BX118" s="472"/>
      <c r="BY118" s="472"/>
      <c r="BZ118" s="472"/>
      <c r="CA118" s="472"/>
      <c r="CB118" s="472"/>
      <c r="CC118" s="472"/>
      <c r="CD118" s="472"/>
      <c r="CE118" s="472"/>
      <c r="CF118" s="472"/>
      <c r="CG118" s="472"/>
      <c r="CH118" s="472"/>
      <c r="CI118" s="472"/>
      <c r="CJ118" s="472"/>
      <c r="CK118" s="472"/>
      <c r="CL118" s="472"/>
      <c r="CM118" s="472"/>
      <c r="CN118" s="472"/>
      <c r="CO118" s="472"/>
      <c r="CP118" s="472"/>
      <c r="CQ118" s="472"/>
      <c r="CR118" s="472"/>
      <c r="CS118" s="472"/>
      <c r="CT118" s="472"/>
      <c r="CU118" s="472"/>
      <c r="CV118" s="472"/>
    </row>
    <row r="119" spans="1:100" s="313" customFormat="1" ht="12.75" x14ac:dyDescent="0.2">
      <c r="A119" s="420" t="s">
        <v>107</v>
      </c>
      <c r="B119" s="423" t="s">
        <v>108</v>
      </c>
      <c r="C119" s="465"/>
      <c r="D119" s="676">
        <v>0</v>
      </c>
      <c r="E119" s="677">
        <v>0</v>
      </c>
      <c r="F119" s="678">
        <v>0</v>
      </c>
      <c r="G119" s="679"/>
      <c r="H119" s="680"/>
      <c r="I119" s="679"/>
      <c r="J119" s="680"/>
      <c r="K119" s="679"/>
      <c r="L119" s="680"/>
      <c r="M119" s="679"/>
      <c r="N119" s="680"/>
      <c r="O119" s="679"/>
      <c r="P119" s="680"/>
      <c r="Q119" s="679"/>
      <c r="R119" s="680"/>
      <c r="S119" s="698"/>
      <c r="T119" s="477"/>
      <c r="U119" s="477"/>
      <c r="V119" s="477"/>
      <c r="W119" s="477"/>
      <c r="X119" s="472"/>
      <c r="Y119" s="472"/>
      <c r="Z119" s="472"/>
      <c r="AA119" s="472"/>
      <c r="AB119" s="472"/>
      <c r="AC119" s="472"/>
      <c r="AD119" s="472"/>
      <c r="AE119" s="472"/>
      <c r="AF119" s="472"/>
      <c r="AG119" s="472"/>
      <c r="AH119" s="472"/>
      <c r="AI119" s="472"/>
      <c r="AJ119" s="472"/>
      <c r="AK119" s="472"/>
      <c r="AL119" s="472"/>
      <c r="AM119" s="472"/>
      <c r="AN119" s="472"/>
      <c r="AO119" s="472"/>
      <c r="AP119" s="472"/>
      <c r="AQ119" s="472"/>
      <c r="AR119" s="472"/>
      <c r="AS119" s="472"/>
      <c r="AT119" s="472"/>
      <c r="AU119" s="472"/>
      <c r="AV119" s="472"/>
      <c r="AW119" s="472"/>
      <c r="AX119" s="472"/>
      <c r="AY119" s="472"/>
      <c r="AZ119" s="472"/>
      <c r="BA119" s="472"/>
      <c r="BB119" s="472"/>
      <c r="BC119" s="472"/>
      <c r="BD119" s="472"/>
      <c r="BE119" s="472"/>
      <c r="BF119" s="472"/>
      <c r="BG119" s="472"/>
      <c r="BH119" s="472"/>
      <c r="BI119" s="472"/>
      <c r="BJ119" s="472"/>
      <c r="BK119" s="472"/>
      <c r="BL119" s="472"/>
      <c r="BM119" s="472"/>
      <c r="BN119" s="472"/>
      <c r="BO119" s="472"/>
      <c r="BP119" s="472"/>
      <c r="BQ119" s="472"/>
      <c r="BR119" s="472"/>
      <c r="BS119" s="472"/>
      <c r="BT119" s="472"/>
      <c r="BU119" s="472"/>
      <c r="BV119" s="472"/>
      <c r="BW119" s="472"/>
      <c r="BX119" s="472"/>
      <c r="BY119" s="472"/>
      <c r="BZ119" s="472"/>
      <c r="CA119" s="472"/>
      <c r="CB119" s="472"/>
      <c r="CC119" s="472"/>
      <c r="CD119" s="472"/>
      <c r="CE119" s="472"/>
      <c r="CF119" s="472"/>
      <c r="CG119" s="472"/>
      <c r="CH119" s="472"/>
      <c r="CI119" s="472"/>
      <c r="CJ119" s="472"/>
      <c r="CK119" s="472"/>
      <c r="CL119" s="472"/>
      <c r="CM119" s="472"/>
      <c r="CN119" s="472"/>
      <c r="CO119" s="472"/>
      <c r="CP119" s="472"/>
      <c r="CQ119" s="472"/>
      <c r="CR119" s="472"/>
      <c r="CS119" s="472"/>
      <c r="CT119" s="472"/>
      <c r="CU119" s="472"/>
      <c r="CV119" s="472"/>
    </row>
    <row r="120" spans="1:100" s="313" customFormat="1" ht="12.75" x14ac:dyDescent="0.2">
      <c r="A120" s="420"/>
      <c r="B120" s="423" t="s">
        <v>109</v>
      </c>
      <c r="C120" s="465"/>
      <c r="D120" s="676">
        <v>0</v>
      </c>
      <c r="E120" s="677">
        <v>0</v>
      </c>
      <c r="F120" s="678">
        <v>0</v>
      </c>
      <c r="G120" s="679"/>
      <c r="H120" s="680"/>
      <c r="I120" s="679"/>
      <c r="J120" s="680"/>
      <c r="K120" s="679"/>
      <c r="L120" s="680"/>
      <c r="M120" s="679"/>
      <c r="N120" s="680"/>
      <c r="O120" s="679"/>
      <c r="P120" s="680"/>
      <c r="Q120" s="679"/>
      <c r="R120" s="680"/>
      <c r="S120" s="698"/>
      <c r="T120" s="477"/>
      <c r="U120" s="477"/>
      <c r="V120" s="477"/>
      <c r="W120" s="477"/>
      <c r="X120" s="472"/>
      <c r="Y120" s="472"/>
      <c r="Z120" s="472"/>
      <c r="AA120" s="472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2"/>
      <c r="AL120" s="472"/>
      <c r="AM120" s="472"/>
      <c r="AN120" s="472"/>
      <c r="AO120" s="472"/>
      <c r="AP120" s="472"/>
      <c r="AQ120" s="472"/>
      <c r="AR120" s="472"/>
      <c r="AS120" s="472"/>
      <c r="AT120" s="472"/>
      <c r="AU120" s="472"/>
      <c r="AV120" s="472"/>
      <c r="AW120" s="472"/>
      <c r="AX120" s="472"/>
      <c r="AY120" s="472"/>
      <c r="AZ120" s="472"/>
      <c r="BA120" s="472"/>
      <c r="BB120" s="472"/>
      <c r="BC120" s="472"/>
      <c r="BD120" s="472"/>
      <c r="BE120" s="472"/>
      <c r="BF120" s="472"/>
      <c r="BG120" s="472"/>
      <c r="BH120" s="472"/>
      <c r="BI120" s="472"/>
      <c r="BJ120" s="472"/>
      <c r="BK120" s="472"/>
      <c r="BL120" s="472"/>
      <c r="BM120" s="472"/>
      <c r="BN120" s="472"/>
      <c r="BO120" s="472"/>
      <c r="BP120" s="472"/>
      <c r="BQ120" s="472"/>
      <c r="BR120" s="472"/>
      <c r="BS120" s="472"/>
      <c r="BT120" s="472"/>
      <c r="BU120" s="472"/>
      <c r="BV120" s="472"/>
      <c r="BW120" s="472"/>
      <c r="BX120" s="472"/>
      <c r="BY120" s="472"/>
      <c r="BZ120" s="472"/>
      <c r="CA120" s="472"/>
      <c r="CB120" s="472"/>
      <c r="CC120" s="472"/>
      <c r="CD120" s="472"/>
      <c r="CE120" s="472"/>
      <c r="CF120" s="472"/>
      <c r="CG120" s="472"/>
      <c r="CH120" s="472"/>
      <c r="CI120" s="472"/>
      <c r="CJ120" s="472"/>
      <c r="CK120" s="472"/>
      <c r="CL120" s="472"/>
      <c r="CM120" s="472"/>
      <c r="CN120" s="472"/>
      <c r="CO120" s="472"/>
      <c r="CP120" s="472"/>
      <c r="CQ120" s="472"/>
      <c r="CR120" s="472"/>
      <c r="CS120" s="472"/>
      <c r="CT120" s="472"/>
      <c r="CU120" s="472"/>
      <c r="CV120" s="472"/>
    </row>
    <row r="121" spans="1:100" s="313" customFormat="1" ht="12.75" x14ac:dyDescent="0.2">
      <c r="A121" s="420"/>
      <c r="B121" s="423" t="s">
        <v>110</v>
      </c>
      <c r="C121" s="465"/>
      <c r="D121" s="676">
        <v>0</v>
      </c>
      <c r="E121" s="677">
        <v>0</v>
      </c>
      <c r="F121" s="678">
        <v>0</v>
      </c>
      <c r="G121" s="679"/>
      <c r="H121" s="680"/>
      <c r="I121" s="679"/>
      <c r="J121" s="680"/>
      <c r="K121" s="679"/>
      <c r="L121" s="680"/>
      <c r="M121" s="679"/>
      <c r="N121" s="680"/>
      <c r="O121" s="679"/>
      <c r="P121" s="680"/>
      <c r="Q121" s="679"/>
      <c r="R121" s="680"/>
      <c r="S121" s="698"/>
      <c r="T121" s="477"/>
      <c r="U121" s="477"/>
      <c r="V121" s="477"/>
      <c r="W121" s="477"/>
      <c r="X121" s="472"/>
      <c r="Y121" s="472"/>
      <c r="Z121" s="472"/>
      <c r="AA121" s="472"/>
      <c r="AB121" s="472"/>
      <c r="AC121" s="472"/>
      <c r="AD121" s="472"/>
      <c r="AE121" s="472"/>
      <c r="AF121" s="472"/>
      <c r="AG121" s="472"/>
      <c r="AH121" s="472"/>
      <c r="AI121" s="472"/>
      <c r="AJ121" s="472"/>
      <c r="AK121" s="472"/>
      <c r="AL121" s="472"/>
      <c r="AM121" s="472"/>
      <c r="AN121" s="472"/>
      <c r="AO121" s="472"/>
      <c r="AP121" s="472"/>
      <c r="AQ121" s="472"/>
      <c r="AR121" s="472"/>
      <c r="AS121" s="472"/>
      <c r="AT121" s="472"/>
      <c r="AU121" s="472"/>
      <c r="AV121" s="472"/>
      <c r="AW121" s="472"/>
      <c r="AX121" s="472"/>
      <c r="AY121" s="472"/>
      <c r="AZ121" s="472"/>
      <c r="BA121" s="472"/>
      <c r="BB121" s="472"/>
      <c r="BC121" s="472"/>
      <c r="BD121" s="472"/>
      <c r="BE121" s="472"/>
      <c r="BF121" s="472"/>
      <c r="BG121" s="472"/>
      <c r="BH121" s="472"/>
      <c r="BI121" s="472"/>
      <c r="BJ121" s="472"/>
      <c r="BK121" s="472"/>
      <c r="BL121" s="472"/>
      <c r="BM121" s="472"/>
      <c r="BN121" s="472"/>
      <c r="BO121" s="472"/>
      <c r="BP121" s="472"/>
      <c r="BQ121" s="472"/>
      <c r="BR121" s="472"/>
      <c r="BS121" s="472"/>
      <c r="BT121" s="472"/>
      <c r="BU121" s="472"/>
      <c r="BV121" s="472"/>
      <c r="BW121" s="472"/>
      <c r="BX121" s="472"/>
      <c r="BY121" s="472"/>
      <c r="BZ121" s="472"/>
      <c r="CA121" s="472"/>
      <c r="CB121" s="472"/>
      <c r="CC121" s="472"/>
      <c r="CD121" s="472"/>
      <c r="CE121" s="472"/>
      <c r="CF121" s="472"/>
      <c r="CG121" s="472"/>
      <c r="CH121" s="472"/>
      <c r="CI121" s="472"/>
      <c r="CJ121" s="472"/>
      <c r="CK121" s="472"/>
      <c r="CL121" s="472"/>
      <c r="CM121" s="472"/>
      <c r="CN121" s="472"/>
      <c r="CO121" s="472"/>
      <c r="CP121" s="472"/>
      <c r="CQ121" s="472"/>
      <c r="CR121" s="472"/>
      <c r="CS121" s="472"/>
      <c r="CT121" s="472"/>
      <c r="CU121" s="472"/>
      <c r="CV121" s="472"/>
    </row>
    <row r="122" spans="1:100" s="313" customFormat="1" ht="12.75" x14ac:dyDescent="0.2">
      <c r="A122" s="425" t="s">
        <v>111</v>
      </c>
      <c r="B122" s="425"/>
      <c r="C122" s="465"/>
      <c r="D122" s="676">
        <v>13</v>
      </c>
      <c r="E122" s="677">
        <v>4</v>
      </c>
      <c r="F122" s="678">
        <v>9</v>
      </c>
      <c r="G122" s="679">
        <v>1</v>
      </c>
      <c r="H122" s="680"/>
      <c r="I122" s="679">
        <v>1</v>
      </c>
      <c r="J122" s="680">
        <v>3</v>
      </c>
      <c r="K122" s="679"/>
      <c r="L122" s="680">
        <v>3</v>
      </c>
      <c r="M122" s="679"/>
      <c r="N122" s="680"/>
      <c r="O122" s="679">
        <v>2</v>
      </c>
      <c r="P122" s="680">
        <v>3</v>
      </c>
      <c r="Q122" s="679"/>
      <c r="R122" s="680"/>
      <c r="S122" s="698"/>
      <c r="T122" s="477"/>
      <c r="U122" s="477"/>
      <c r="V122" s="477"/>
      <c r="W122" s="477"/>
      <c r="X122" s="472"/>
      <c r="Y122" s="472"/>
      <c r="Z122" s="472"/>
      <c r="AA122" s="472"/>
      <c r="AB122" s="472"/>
      <c r="AC122" s="472"/>
      <c r="AD122" s="472"/>
      <c r="AE122" s="472"/>
      <c r="AF122" s="472"/>
      <c r="AG122" s="472"/>
      <c r="AH122" s="472"/>
      <c r="AI122" s="472"/>
      <c r="AJ122" s="472"/>
      <c r="AK122" s="472"/>
      <c r="AL122" s="472"/>
      <c r="AM122" s="472"/>
      <c r="AN122" s="472"/>
      <c r="AO122" s="472"/>
      <c r="AP122" s="472"/>
      <c r="AQ122" s="472"/>
      <c r="AR122" s="472"/>
      <c r="AS122" s="472"/>
      <c r="AT122" s="472"/>
      <c r="AU122" s="472"/>
      <c r="AV122" s="472"/>
      <c r="AW122" s="472"/>
      <c r="AX122" s="472"/>
      <c r="AY122" s="472"/>
      <c r="AZ122" s="472"/>
      <c r="BA122" s="472"/>
      <c r="BB122" s="472"/>
      <c r="BC122" s="472"/>
      <c r="BD122" s="472"/>
      <c r="BE122" s="472"/>
      <c r="BF122" s="472"/>
      <c r="BG122" s="472"/>
      <c r="BH122" s="472"/>
      <c r="BI122" s="472"/>
      <c r="BJ122" s="472"/>
      <c r="BK122" s="472"/>
      <c r="BL122" s="472"/>
      <c r="BM122" s="472"/>
      <c r="BN122" s="472"/>
      <c r="BO122" s="472"/>
      <c r="BP122" s="472"/>
      <c r="BQ122" s="472"/>
      <c r="BR122" s="472"/>
      <c r="BS122" s="472"/>
      <c r="BT122" s="472"/>
      <c r="BU122" s="472"/>
      <c r="BV122" s="472"/>
      <c r="BW122" s="472"/>
      <c r="BX122" s="472"/>
      <c r="BY122" s="472"/>
      <c r="BZ122" s="472"/>
      <c r="CA122" s="472"/>
      <c r="CB122" s="472"/>
      <c r="CC122" s="472"/>
      <c r="CD122" s="472"/>
      <c r="CE122" s="472"/>
      <c r="CF122" s="472"/>
      <c r="CG122" s="472"/>
      <c r="CH122" s="472"/>
      <c r="CI122" s="472"/>
      <c r="CJ122" s="472"/>
      <c r="CK122" s="472"/>
      <c r="CL122" s="472"/>
      <c r="CM122" s="472"/>
      <c r="CN122" s="472"/>
      <c r="CO122" s="472"/>
      <c r="CP122" s="472"/>
      <c r="CQ122" s="472"/>
      <c r="CR122" s="472"/>
      <c r="CS122" s="472"/>
      <c r="CT122" s="472"/>
      <c r="CU122" s="472"/>
      <c r="CV122" s="472"/>
    </row>
    <row r="123" spans="1:100" s="313" customFormat="1" ht="12.75" x14ac:dyDescent="0.2">
      <c r="A123" s="425" t="s">
        <v>112</v>
      </c>
      <c r="B123" s="425"/>
      <c r="C123" s="465"/>
      <c r="D123" s="676">
        <v>0</v>
      </c>
      <c r="E123" s="677">
        <v>0</v>
      </c>
      <c r="F123" s="678">
        <v>0</v>
      </c>
      <c r="G123" s="679"/>
      <c r="H123" s="680"/>
      <c r="I123" s="679"/>
      <c r="J123" s="680"/>
      <c r="K123" s="679"/>
      <c r="L123" s="680"/>
      <c r="M123" s="679"/>
      <c r="N123" s="680"/>
      <c r="O123" s="679"/>
      <c r="P123" s="680"/>
      <c r="Q123" s="679"/>
      <c r="R123" s="680"/>
      <c r="S123" s="698"/>
      <c r="T123" s="477"/>
      <c r="U123" s="477"/>
      <c r="V123" s="477"/>
      <c r="W123" s="477"/>
      <c r="X123" s="472"/>
      <c r="Y123" s="472"/>
      <c r="Z123" s="472"/>
      <c r="AA123" s="472"/>
      <c r="AB123" s="472"/>
      <c r="AC123" s="472"/>
      <c r="AD123" s="472"/>
      <c r="AE123" s="472"/>
      <c r="AF123" s="472"/>
      <c r="AG123" s="472"/>
      <c r="AH123" s="472"/>
      <c r="AI123" s="472"/>
      <c r="AJ123" s="472"/>
      <c r="AK123" s="472"/>
      <c r="AL123" s="472"/>
      <c r="AM123" s="472"/>
      <c r="AN123" s="472"/>
      <c r="AO123" s="472"/>
      <c r="AP123" s="472"/>
      <c r="AQ123" s="472"/>
      <c r="AR123" s="472"/>
      <c r="AS123" s="472"/>
      <c r="AT123" s="472"/>
      <c r="AU123" s="472"/>
      <c r="AV123" s="472"/>
      <c r="AW123" s="472"/>
      <c r="AX123" s="472"/>
      <c r="AY123" s="472"/>
      <c r="AZ123" s="472"/>
      <c r="BA123" s="472"/>
      <c r="BB123" s="472"/>
      <c r="BC123" s="472"/>
      <c r="BD123" s="472"/>
      <c r="BE123" s="472"/>
      <c r="BF123" s="472"/>
      <c r="BG123" s="472"/>
      <c r="BH123" s="472"/>
      <c r="BI123" s="472"/>
      <c r="BJ123" s="472"/>
      <c r="BK123" s="472"/>
      <c r="BL123" s="472"/>
      <c r="BM123" s="472"/>
      <c r="BN123" s="472"/>
      <c r="BO123" s="472"/>
      <c r="BP123" s="472"/>
      <c r="BQ123" s="472"/>
      <c r="BR123" s="472"/>
      <c r="BS123" s="472"/>
      <c r="BT123" s="472"/>
      <c r="BU123" s="472"/>
      <c r="BV123" s="472"/>
      <c r="BW123" s="472"/>
      <c r="BX123" s="472"/>
      <c r="BY123" s="472"/>
      <c r="BZ123" s="472"/>
      <c r="CA123" s="472"/>
      <c r="CB123" s="472"/>
      <c r="CC123" s="472"/>
      <c r="CD123" s="472"/>
      <c r="CE123" s="472"/>
      <c r="CF123" s="472"/>
      <c r="CG123" s="472"/>
      <c r="CH123" s="472"/>
      <c r="CI123" s="472"/>
      <c r="CJ123" s="472"/>
      <c r="CK123" s="472"/>
      <c r="CL123" s="472"/>
      <c r="CM123" s="472"/>
      <c r="CN123" s="472"/>
      <c r="CO123" s="472"/>
      <c r="CP123" s="472"/>
      <c r="CQ123" s="472"/>
      <c r="CR123" s="472"/>
      <c r="CS123" s="472"/>
      <c r="CT123" s="472"/>
      <c r="CU123" s="472"/>
      <c r="CV123" s="472"/>
    </row>
    <row r="124" spans="1:100" s="313" customFormat="1" ht="12.75" x14ac:dyDescent="0.2">
      <c r="A124" s="425" t="s">
        <v>113</v>
      </c>
      <c r="B124" s="425"/>
      <c r="C124" s="465"/>
      <c r="D124" s="676">
        <v>0</v>
      </c>
      <c r="E124" s="677">
        <v>0</v>
      </c>
      <c r="F124" s="678">
        <v>0</v>
      </c>
      <c r="G124" s="679"/>
      <c r="H124" s="680"/>
      <c r="I124" s="679"/>
      <c r="J124" s="680"/>
      <c r="K124" s="679"/>
      <c r="L124" s="680"/>
      <c r="M124" s="679"/>
      <c r="N124" s="680"/>
      <c r="O124" s="679"/>
      <c r="P124" s="680"/>
      <c r="Q124" s="679"/>
      <c r="R124" s="680"/>
      <c r="S124" s="698"/>
      <c r="T124" s="477"/>
      <c r="U124" s="477"/>
      <c r="V124" s="477"/>
      <c r="W124" s="477"/>
      <c r="X124" s="472"/>
      <c r="Y124" s="472"/>
      <c r="Z124" s="472"/>
      <c r="AA124" s="472"/>
      <c r="AB124" s="472"/>
      <c r="AC124" s="472"/>
      <c r="AD124" s="472"/>
      <c r="AE124" s="472"/>
      <c r="AF124" s="472"/>
      <c r="AG124" s="472"/>
      <c r="AH124" s="472"/>
      <c r="AI124" s="472"/>
      <c r="AJ124" s="472"/>
      <c r="AK124" s="472"/>
      <c r="AL124" s="472"/>
      <c r="AM124" s="472"/>
      <c r="AN124" s="472"/>
      <c r="AO124" s="472"/>
      <c r="AP124" s="472"/>
      <c r="AQ124" s="472"/>
      <c r="AR124" s="472"/>
      <c r="AS124" s="472"/>
      <c r="AT124" s="472"/>
      <c r="AU124" s="472"/>
      <c r="AV124" s="472"/>
      <c r="AW124" s="472"/>
      <c r="AX124" s="472"/>
      <c r="AY124" s="472"/>
      <c r="AZ124" s="472"/>
      <c r="BA124" s="472"/>
      <c r="BB124" s="472"/>
      <c r="BC124" s="472"/>
      <c r="BD124" s="472"/>
      <c r="BE124" s="472"/>
      <c r="BF124" s="472"/>
      <c r="BG124" s="472"/>
      <c r="BH124" s="472"/>
      <c r="BI124" s="472"/>
      <c r="BJ124" s="472"/>
      <c r="BK124" s="472"/>
      <c r="BL124" s="472"/>
      <c r="BM124" s="472"/>
      <c r="BN124" s="472"/>
      <c r="BO124" s="472"/>
      <c r="BP124" s="472"/>
      <c r="BQ124" s="472"/>
      <c r="BR124" s="472"/>
      <c r="BS124" s="472"/>
      <c r="BT124" s="472"/>
      <c r="BU124" s="472"/>
      <c r="BV124" s="472"/>
      <c r="BW124" s="472"/>
      <c r="BX124" s="472"/>
      <c r="BY124" s="472"/>
      <c r="BZ124" s="472"/>
      <c r="CA124" s="472"/>
      <c r="CB124" s="472"/>
      <c r="CC124" s="472"/>
      <c r="CD124" s="472"/>
      <c r="CE124" s="472"/>
      <c r="CF124" s="472"/>
      <c r="CG124" s="472"/>
      <c r="CH124" s="472"/>
      <c r="CI124" s="472"/>
      <c r="CJ124" s="472"/>
      <c r="CK124" s="472"/>
      <c r="CL124" s="472"/>
      <c r="CM124" s="472"/>
      <c r="CN124" s="472"/>
      <c r="CO124" s="472"/>
      <c r="CP124" s="472"/>
      <c r="CQ124" s="472"/>
      <c r="CR124" s="472"/>
      <c r="CS124" s="472"/>
      <c r="CT124" s="472"/>
      <c r="CU124" s="472"/>
      <c r="CV124" s="472"/>
    </row>
    <row r="125" spans="1:100" s="313" customFormat="1" ht="12.75" x14ac:dyDescent="0.2">
      <c r="A125" s="425" t="s">
        <v>114</v>
      </c>
      <c r="B125" s="425"/>
      <c r="C125" s="465"/>
      <c r="D125" s="676">
        <v>0</v>
      </c>
      <c r="E125" s="677">
        <v>0</v>
      </c>
      <c r="F125" s="678">
        <v>0</v>
      </c>
      <c r="G125" s="679"/>
      <c r="H125" s="680"/>
      <c r="I125" s="679"/>
      <c r="J125" s="680"/>
      <c r="K125" s="679"/>
      <c r="L125" s="680"/>
      <c r="M125" s="679"/>
      <c r="N125" s="680"/>
      <c r="O125" s="679"/>
      <c r="P125" s="680"/>
      <c r="Q125" s="679"/>
      <c r="R125" s="680"/>
      <c r="S125" s="698"/>
      <c r="T125" s="477"/>
      <c r="U125" s="477"/>
      <c r="V125" s="477"/>
      <c r="W125" s="477"/>
      <c r="X125" s="472"/>
      <c r="Y125" s="472"/>
      <c r="Z125" s="472"/>
      <c r="AA125" s="472"/>
      <c r="AB125" s="472"/>
      <c r="AC125" s="472"/>
      <c r="AD125" s="472"/>
      <c r="AE125" s="472"/>
      <c r="AF125" s="472"/>
      <c r="AG125" s="472"/>
      <c r="AH125" s="472"/>
      <c r="AI125" s="472"/>
      <c r="AJ125" s="472"/>
      <c r="AK125" s="472"/>
      <c r="AL125" s="472"/>
      <c r="AM125" s="472"/>
      <c r="AN125" s="472"/>
      <c r="AO125" s="472"/>
      <c r="AP125" s="472"/>
      <c r="AQ125" s="472"/>
      <c r="AR125" s="472"/>
      <c r="AS125" s="472"/>
      <c r="AT125" s="472"/>
      <c r="AU125" s="472"/>
      <c r="AV125" s="472"/>
      <c r="AW125" s="472"/>
      <c r="AX125" s="472"/>
      <c r="AY125" s="472"/>
      <c r="AZ125" s="472"/>
      <c r="BA125" s="472"/>
      <c r="BB125" s="472"/>
      <c r="BC125" s="472"/>
      <c r="BD125" s="472"/>
      <c r="BE125" s="472"/>
      <c r="BF125" s="472"/>
      <c r="BG125" s="472"/>
      <c r="BH125" s="472"/>
      <c r="BI125" s="472"/>
      <c r="BJ125" s="472"/>
      <c r="BK125" s="472"/>
      <c r="BL125" s="472"/>
      <c r="BM125" s="472"/>
      <c r="BN125" s="472"/>
      <c r="BO125" s="472"/>
      <c r="BP125" s="472"/>
      <c r="BQ125" s="472"/>
      <c r="BR125" s="472"/>
      <c r="BS125" s="472"/>
      <c r="BT125" s="472"/>
      <c r="BU125" s="472"/>
      <c r="BV125" s="472"/>
      <c r="BW125" s="472"/>
      <c r="BX125" s="472"/>
      <c r="BY125" s="472"/>
      <c r="BZ125" s="472"/>
      <c r="CA125" s="472"/>
      <c r="CB125" s="472"/>
      <c r="CC125" s="472"/>
      <c r="CD125" s="472"/>
      <c r="CE125" s="472"/>
      <c r="CF125" s="472"/>
      <c r="CG125" s="472"/>
      <c r="CH125" s="472"/>
      <c r="CI125" s="472"/>
      <c r="CJ125" s="472"/>
      <c r="CK125" s="472"/>
      <c r="CL125" s="472"/>
      <c r="CM125" s="472"/>
      <c r="CN125" s="472"/>
      <c r="CO125" s="472"/>
      <c r="CP125" s="472"/>
      <c r="CQ125" s="472"/>
      <c r="CR125" s="472"/>
      <c r="CS125" s="472"/>
      <c r="CT125" s="472"/>
      <c r="CU125" s="472"/>
      <c r="CV125" s="472"/>
    </row>
    <row r="126" spans="1:100" s="313" customFormat="1" ht="12.75" x14ac:dyDescent="0.2">
      <c r="A126" s="431" t="s">
        <v>115</v>
      </c>
      <c r="B126" s="431"/>
      <c r="C126" s="462"/>
      <c r="D126" s="684">
        <v>6</v>
      </c>
      <c r="E126" s="685">
        <v>5</v>
      </c>
      <c r="F126" s="686">
        <v>1</v>
      </c>
      <c r="G126" s="679">
        <v>1</v>
      </c>
      <c r="H126" s="680"/>
      <c r="I126" s="679">
        <v>4</v>
      </c>
      <c r="J126" s="680">
        <v>1</v>
      </c>
      <c r="K126" s="679"/>
      <c r="L126" s="680"/>
      <c r="M126" s="679"/>
      <c r="N126" s="680"/>
      <c r="O126" s="679"/>
      <c r="P126" s="680"/>
      <c r="Q126" s="679"/>
      <c r="R126" s="680"/>
      <c r="S126" s="698"/>
      <c r="T126" s="477"/>
      <c r="U126" s="477"/>
      <c r="V126" s="477"/>
      <c r="W126" s="477"/>
      <c r="X126" s="472"/>
      <c r="Y126" s="472"/>
      <c r="Z126" s="472"/>
      <c r="AA126" s="472"/>
      <c r="AB126" s="472"/>
      <c r="AC126" s="472"/>
      <c r="AD126" s="472"/>
      <c r="AE126" s="472"/>
      <c r="AF126" s="472"/>
      <c r="AG126" s="472"/>
      <c r="AH126" s="472"/>
      <c r="AI126" s="472"/>
      <c r="AJ126" s="472"/>
      <c r="AK126" s="472"/>
      <c r="AL126" s="472"/>
      <c r="AM126" s="472"/>
      <c r="AN126" s="472"/>
      <c r="AO126" s="472"/>
      <c r="AP126" s="472"/>
      <c r="AQ126" s="472"/>
      <c r="AR126" s="472"/>
      <c r="AS126" s="472"/>
      <c r="AT126" s="472"/>
      <c r="AU126" s="472"/>
      <c r="AV126" s="472"/>
      <c r="AW126" s="472"/>
      <c r="AX126" s="472"/>
      <c r="AY126" s="472"/>
      <c r="AZ126" s="472"/>
      <c r="BA126" s="472"/>
      <c r="BB126" s="472"/>
      <c r="BC126" s="472"/>
      <c r="BD126" s="472"/>
      <c r="BE126" s="472"/>
      <c r="BF126" s="472"/>
      <c r="BG126" s="472"/>
      <c r="BH126" s="472"/>
      <c r="BI126" s="472"/>
      <c r="BJ126" s="472"/>
      <c r="BK126" s="472"/>
      <c r="BL126" s="472"/>
      <c r="BM126" s="472"/>
      <c r="BN126" s="472"/>
      <c r="BO126" s="472"/>
      <c r="BP126" s="472"/>
      <c r="BQ126" s="472"/>
      <c r="BR126" s="472"/>
      <c r="BS126" s="472"/>
      <c r="BT126" s="472"/>
      <c r="BU126" s="472"/>
      <c r="BV126" s="472"/>
      <c r="BW126" s="472"/>
      <c r="BX126" s="472"/>
      <c r="BY126" s="472"/>
      <c r="BZ126" s="472"/>
      <c r="CA126" s="472"/>
      <c r="CB126" s="472"/>
      <c r="CC126" s="472"/>
      <c r="CD126" s="472"/>
      <c r="CE126" s="472"/>
      <c r="CF126" s="472"/>
      <c r="CG126" s="472"/>
      <c r="CH126" s="472"/>
      <c r="CI126" s="472"/>
      <c r="CJ126" s="472"/>
      <c r="CK126" s="472"/>
      <c r="CL126" s="472"/>
      <c r="CM126" s="472"/>
      <c r="CN126" s="472"/>
      <c r="CO126" s="472"/>
      <c r="CP126" s="472"/>
      <c r="CQ126" s="472"/>
      <c r="CR126" s="472"/>
      <c r="CS126" s="472"/>
      <c r="CT126" s="472"/>
      <c r="CU126" s="472"/>
      <c r="CV126" s="472"/>
    </row>
    <row r="127" spans="1:100" s="313" customFormat="1" ht="12.75" x14ac:dyDescent="0.2">
      <c r="A127" s="431" t="s">
        <v>116</v>
      </c>
      <c r="B127" s="431"/>
      <c r="C127" s="462"/>
      <c r="D127" s="684">
        <v>8</v>
      </c>
      <c r="E127" s="685">
        <v>8</v>
      </c>
      <c r="F127" s="686">
        <v>0</v>
      </c>
      <c r="G127" s="679">
        <v>4</v>
      </c>
      <c r="H127" s="680"/>
      <c r="I127" s="679">
        <v>4</v>
      </c>
      <c r="J127" s="680"/>
      <c r="K127" s="679"/>
      <c r="L127" s="680"/>
      <c r="M127" s="679"/>
      <c r="N127" s="680"/>
      <c r="O127" s="679"/>
      <c r="P127" s="680"/>
      <c r="Q127" s="679"/>
      <c r="R127" s="680"/>
      <c r="S127" s="698"/>
      <c r="T127" s="477"/>
      <c r="U127" s="477"/>
      <c r="V127" s="477"/>
      <c r="W127" s="477"/>
      <c r="X127" s="472"/>
      <c r="Y127" s="472"/>
      <c r="Z127" s="472"/>
      <c r="AA127" s="472"/>
      <c r="AB127" s="472"/>
      <c r="AC127" s="472"/>
      <c r="AD127" s="472"/>
      <c r="AE127" s="472"/>
      <c r="AF127" s="472"/>
      <c r="AG127" s="472"/>
      <c r="AH127" s="472"/>
      <c r="AI127" s="472"/>
      <c r="AJ127" s="472"/>
      <c r="AK127" s="472"/>
      <c r="AL127" s="472"/>
      <c r="AM127" s="472"/>
      <c r="AN127" s="472"/>
      <c r="AO127" s="472"/>
      <c r="AP127" s="472"/>
      <c r="AQ127" s="472"/>
      <c r="AR127" s="472"/>
      <c r="AS127" s="472"/>
      <c r="AT127" s="472"/>
      <c r="AU127" s="472"/>
      <c r="AV127" s="472"/>
      <c r="AW127" s="472"/>
      <c r="AX127" s="472"/>
      <c r="AY127" s="472"/>
      <c r="AZ127" s="472"/>
      <c r="BA127" s="472"/>
      <c r="BB127" s="472"/>
      <c r="BC127" s="472"/>
      <c r="BD127" s="472"/>
      <c r="BE127" s="472"/>
      <c r="BF127" s="472"/>
      <c r="BG127" s="472"/>
      <c r="BH127" s="472"/>
      <c r="BI127" s="472"/>
      <c r="BJ127" s="472"/>
      <c r="BK127" s="472"/>
      <c r="BL127" s="472"/>
      <c r="BM127" s="472"/>
      <c r="BN127" s="472"/>
      <c r="BO127" s="472"/>
      <c r="BP127" s="472"/>
      <c r="BQ127" s="472"/>
      <c r="BR127" s="472"/>
      <c r="BS127" s="472"/>
      <c r="BT127" s="472"/>
      <c r="BU127" s="472"/>
      <c r="BV127" s="472"/>
      <c r="BW127" s="472"/>
      <c r="BX127" s="472"/>
      <c r="BY127" s="472"/>
      <c r="BZ127" s="472"/>
      <c r="CA127" s="472"/>
      <c r="CB127" s="472"/>
      <c r="CC127" s="472"/>
      <c r="CD127" s="472"/>
      <c r="CE127" s="472"/>
      <c r="CF127" s="472"/>
      <c r="CG127" s="472"/>
      <c r="CH127" s="472"/>
      <c r="CI127" s="472"/>
      <c r="CJ127" s="472"/>
      <c r="CK127" s="472"/>
      <c r="CL127" s="472"/>
      <c r="CM127" s="472"/>
      <c r="CN127" s="472"/>
      <c r="CO127" s="472"/>
      <c r="CP127" s="472"/>
      <c r="CQ127" s="472"/>
      <c r="CR127" s="472"/>
      <c r="CS127" s="472"/>
      <c r="CT127" s="472"/>
      <c r="CU127" s="472"/>
      <c r="CV127" s="472"/>
    </row>
    <row r="128" spans="1:100" s="313" customFormat="1" ht="12.75" x14ac:dyDescent="0.2">
      <c r="A128" s="425" t="s">
        <v>117</v>
      </c>
      <c r="B128" s="425"/>
      <c r="C128" s="465"/>
      <c r="D128" s="676">
        <v>1</v>
      </c>
      <c r="E128" s="677">
        <v>0</v>
      </c>
      <c r="F128" s="678">
        <v>1</v>
      </c>
      <c r="G128" s="679"/>
      <c r="H128" s="680"/>
      <c r="I128" s="679"/>
      <c r="J128" s="680"/>
      <c r="K128" s="679"/>
      <c r="L128" s="680"/>
      <c r="M128" s="679"/>
      <c r="N128" s="680"/>
      <c r="O128" s="679"/>
      <c r="P128" s="680">
        <v>1</v>
      </c>
      <c r="Q128" s="679"/>
      <c r="R128" s="680"/>
      <c r="S128" s="698"/>
      <c r="T128" s="477"/>
      <c r="U128" s="477"/>
      <c r="V128" s="477"/>
      <c r="W128" s="477"/>
      <c r="X128" s="472"/>
      <c r="Y128" s="472"/>
      <c r="Z128" s="472"/>
      <c r="AA128" s="472"/>
      <c r="AB128" s="472"/>
      <c r="AC128" s="472"/>
      <c r="AD128" s="472"/>
      <c r="AE128" s="472"/>
      <c r="AF128" s="472"/>
      <c r="AG128" s="472"/>
      <c r="AH128" s="472"/>
      <c r="AI128" s="472"/>
      <c r="AJ128" s="472"/>
      <c r="AK128" s="472"/>
      <c r="AL128" s="472"/>
      <c r="AM128" s="472"/>
      <c r="AN128" s="472"/>
      <c r="AO128" s="472"/>
      <c r="AP128" s="472"/>
      <c r="AQ128" s="472"/>
      <c r="AR128" s="472"/>
      <c r="AS128" s="472"/>
      <c r="AT128" s="472"/>
      <c r="AU128" s="472"/>
      <c r="AV128" s="472"/>
      <c r="AW128" s="472"/>
      <c r="AX128" s="472"/>
      <c r="AY128" s="472"/>
      <c r="AZ128" s="472"/>
      <c r="BA128" s="472"/>
      <c r="BB128" s="472"/>
      <c r="BC128" s="472"/>
      <c r="BD128" s="472"/>
      <c r="BE128" s="472"/>
      <c r="BF128" s="472"/>
      <c r="BG128" s="472"/>
      <c r="BH128" s="472"/>
      <c r="BI128" s="472"/>
      <c r="BJ128" s="472"/>
      <c r="BK128" s="472"/>
      <c r="BL128" s="472"/>
      <c r="BM128" s="472"/>
      <c r="BN128" s="472"/>
      <c r="BO128" s="472"/>
      <c r="BP128" s="472"/>
      <c r="BQ128" s="472"/>
      <c r="BR128" s="472"/>
      <c r="BS128" s="472"/>
      <c r="BT128" s="472"/>
      <c r="BU128" s="472"/>
      <c r="BV128" s="472"/>
      <c r="BW128" s="472"/>
      <c r="BX128" s="472"/>
      <c r="BY128" s="472"/>
      <c r="BZ128" s="472"/>
      <c r="CA128" s="472"/>
      <c r="CB128" s="472"/>
      <c r="CC128" s="472"/>
      <c r="CD128" s="472"/>
      <c r="CE128" s="472"/>
      <c r="CF128" s="472"/>
      <c r="CG128" s="472"/>
      <c r="CH128" s="472"/>
      <c r="CI128" s="472"/>
      <c r="CJ128" s="472"/>
      <c r="CK128" s="472"/>
      <c r="CL128" s="472"/>
      <c r="CM128" s="472"/>
      <c r="CN128" s="472"/>
      <c r="CO128" s="472"/>
      <c r="CP128" s="472"/>
      <c r="CQ128" s="472"/>
      <c r="CR128" s="472"/>
      <c r="CS128" s="472"/>
      <c r="CT128" s="472"/>
      <c r="CU128" s="472"/>
      <c r="CV128" s="472"/>
    </row>
    <row r="129" spans="1:100" s="313" customFormat="1" ht="12.75" x14ac:dyDescent="0.2">
      <c r="A129" s="433" t="s">
        <v>118</v>
      </c>
      <c r="B129" s="433"/>
      <c r="C129" s="458"/>
      <c r="D129" s="687">
        <v>0</v>
      </c>
      <c r="E129" s="688">
        <v>0</v>
      </c>
      <c r="F129" s="689">
        <v>0</v>
      </c>
      <c r="G129" s="690"/>
      <c r="H129" s="691"/>
      <c r="I129" s="690"/>
      <c r="J129" s="691"/>
      <c r="K129" s="690"/>
      <c r="L129" s="691"/>
      <c r="M129" s="690"/>
      <c r="N129" s="691"/>
      <c r="O129" s="690"/>
      <c r="P129" s="691"/>
      <c r="Q129" s="690"/>
      <c r="R129" s="691"/>
      <c r="S129" s="701"/>
      <c r="T129" s="477"/>
      <c r="U129" s="477"/>
      <c r="V129" s="477"/>
      <c r="W129" s="477"/>
      <c r="X129" s="472"/>
      <c r="Y129" s="472"/>
      <c r="Z129" s="472"/>
      <c r="AA129" s="472"/>
      <c r="AB129" s="472"/>
      <c r="AC129" s="472"/>
      <c r="AD129" s="472"/>
      <c r="AE129" s="472"/>
      <c r="AF129" s="472"/>
      <c r="AG129" s="472"/>
      <c r="AH129" s="472"/>
      <c r="AI129" s="472"/>
      <c r="AJ129" s="472"/>
      <c r="AK129" s="472"/>
      <c r="AL129" s="472"/>
      <c r="AM129" s="472"/>
      <c r="AN129" s="472"/>
      <c r="AO129" s="472"/>
      <c r="AP129" s="472"/>
      <c r="AQ129" s="472"/>
      <c r="AR129" s="472"/>
      <c r="AS129" s="472"/>
      <c r="AT129" s="472"/>
      <c r="AU129" s="472"/>
      <c r="AV129" s="472"/>
      <c r="AW129" s="472"/>
      <c r="AX129" s="472"/>
      <c r="AY129" s="472"/>
      <c r="AZ129" s="472"/>
      <c r="BA129" s="472"/>
      <c r="BB129" s="472"/>
      <c r="BC129" s="472"/>
      <c r="BD129" s="472"/>
      <c r="BE129" s="472"/>
      <c r="BF129" s="472"/>
      <c r="BG129" s="472"/>
      <c r="BH129" s="472"/>
      <c r="BI129" s="472"/>
      <c r="BJ129" s="472"/>
      <c r="BK129" s="472"/>
      <c r="BL129" s="472"/>
      <c r="BM129" s="472"/>
      <c r="BN129" s="472"/>
      <c r="BO129" s="472"/>
      <c r="BP129" s="472"/>
      <c r="BQ129" s="472"/>
      <c r="BR129" s="472"/>
      <c r="BS129" s="472"/>
      <c r="BT129" s="472"/>
      <c r="BU129" s="472"/>
      <c r="BV129" s="472"/>
      <c r="BW129" s="472"/>
      <c r="BX129" s="472"/>
      <c r="BY129" s="472"/>
      <c r="BZ129" s="472"/>
      <c r="CA129" s="472"/>
      <c r="CB129" s="472"/>
      <c r="CC129" s="472"/>
      <c r="CD129" s="472"/>
      <c r="CE129" s="472"/>
      <c r="CF129" s="472"/>
      <c r="CG129" s="472"/>
      <c r="CH129" s="472"/>
      <c r="CI129" s="472"/>
      <c r="CJ129" s="472"/>
      <c r="CK129" s="472"/>
      <c r="CL129" s="472"/>
      <c r="CM129" s="472"/>
      <c r="CN129" s="472"/>
      <c r="CO129" s="472"/>
      <c r="CP129" s="472"/>
      <c r="CQ129" s="472"/>
      <c r="CR129" s="472"/>
      <c r="CS129" s="472"/>
      <c r="CT129" s="472"/>
      <c r="CU129" s="472"/>
      <c r="CV129" s="472"/>
    </row>
    <row r="130" spans="1:100" s="313" customFormat="1" ht="12.75" x14ac:dyDescent="0.2">
      <c r="A130" s="438" t="s">
        <v>119</v>
      </c>
      <c r="B130" s="438"/>
      <c r="C130" s="457"/>
      <c r="D130" s="692">
        <v>1</v>
      </c>
      <c r="E130" s="693">
        <v>1</v>
      </c>
      <c r="F130" s="694">
        <v>0</v>
      </c>
      <c r="G130" s="695">
        <v>1</v>
      </c>
      <c r="H130" s="696"/>
      <c r="I130" s="695"/>
      <c r="J130" s="696"/>
      <c r="K130" s="695"/>
      <c r="L130" s="696"/>
      <c r="M130" s="695"/>
      <c r="N130" s="696"/>
      <c r="O130" s="695"/>
      <c r="P130" s="696"/>
      <c r="Q130" s="695"/>
      <c r="R130" s="696"/>
      <c r="S130" s="702"/>
      <c r="T130" s="477"/>
      <c r="U130" s="477"/>
      <c r="V130" s="477"/>
      <c r="W130" s="477"/>
      <c r="X130" s="472"/>
      <c r="Y130" s="472"/>
      <c r="Z130" s="472"/>
      <c r="AA130" s="472"/>
      <c r="AB130" s="472"/>
      <c r="AC130" s="472"/>
      <c r="AD130" s="472"/>
      <c r="AE130" s="472"/>
      <c r="AF130" s="472"/>
      <c r="AG130" s="472"/>
      <c r="AH130" s="472"/>
      <c r="AI130" s="472"/>
      <c r="AJ130" s="472"/>
      <c r="AK130" s="472"/>
      <c r="AL130" s="472"/>
      <c r="AM130" s="472"/>
      <c r="AN130" s="472"/>
      <c r="AO130" s="472"/>
      <c r="AP130" s="472"/>
      <c r="AQ130" s="472"/>
      <c r="AR130" s="472"/>
      <c r="AS130" s="472"/>
      <c r="AT130" s="472"/>
      <c r="AU130" s="472"/>
      <c r="AV130" s="472"/>
      <c r="AW130" s="472"/>
      <c r="AX130" s="472"/>
      <c r="AY130" s="472"/>
      <c r="AZ130" s="472"/>
      <c r="BA130" s="472"/>
      <c r="BB130" s="472"/>
      <c r="BC130" s="472"/>
      <c r="BD130" s="472"/>
      <c r="BE130" s="472"/>
      <c r="BF130" s="472"/>
      <c r="BG130" s="472"/>
      <c r="BH130" s="472"/>
      <c r="BI130" s="472"/>
      <c r="BJ130" s="472"/>
      <c r="BK130" s="472"/>
      <c r="BL130" s="472"/>
      <c r="BM130" s="472"/>
      <c r="BN130" s="472"/>
      <c r="BO130" s="472"/>
      <c r="BP130" s="472"/>
      <c r="BQ130" s="472"/>
      <c r="BR130" s="472"/>
      <c r="BS130" s="472"/>
      <c r="BT130" s="472"/>
      <c r="BU130" s="472"/>
      <c r="BV130" s="472"/>
      <c r="BW130" s="472"/>
      <c r="BX130" s="472"/>
      <c r="BY130" s="472"/>
      <c r="BZ130" s="472"/>
      <c r="CA130" s="472"/>
      <c r="CB130" s="472"/>
      <c r="CC130" s="472"/>
      <c r="CD130" s="472"/>
      <c r="CE130" s="472"/>
      <c r="CF130" s="472"/>
      <c r="CG130" s="472"/>
      <c r="CH130" s="472"/>
      <c r="CI130" s="472"/>
      <c r="CJ130" s="472"/>
      <c r="CK130" s="472"/>
      <c r="CL130" s="472"/>
      <c r="CM130" s="472"/>
      <c r="CN130" s="472"/>
      <c r="CO130" s="472"/>
      <c r="CP130" s="472"/>
      <c r="CQ130" s="472"/>
      <c r="CR130" s="472"/>
      <c r="CS130" s="472"/>
      <c r="CT130" s="472"/>
      <c r="CU130" s="472"/>
      <c r="CV130" s="472"/>
    </row>
    <row r="131" spans="1:100" s="313" customFormat="1" ht="14.25" x14ac:dyDescent="0.2">
      <c r="A131" s="594" t="s">
        <v>123</v>
      </c>
      <c r="B131" s="594"/>
      <c r="C131" s="594"/>
      <c r="D131" s="594"/>
      <c r="E131" s="594"/>
      <c r="F131" s="594"/>
      <c r="G131" s="594"/>
      <c r="H131" s="636"/>
      <c r="I131" s="610"/>
      <c r="J131" s="610"/>
      <c r="K131" s="610"/>
      <c r="L131" s="610"/>
      <c r="M131" s="610"/>
      <c r="N131" s="610"/>
      <c r="O131" s="610"/>
      <c r="P131" s="610"/>
      <c r="Q131" s="610"/>
      <c r="R131" s="610"/>
      <c r="S131" s="610"/>
      <c r="T131" s="477"/>
      <c r="U131" s="477"/>
      <c r="V131" s="477"/>
      <c r="W131" s="477"/>
      <c r="X131" s="472"/>
      <c r="Y131" s="472"/>
      <c r="Z131" s="472"/>
      <c r="AA131" s="472"/>
      <c r="AB131" s="472"/>
      <c r="AC131" s="472"/>
      <c r="AD131" s="472"/>
      <c r="AE131" s="472"/>
      <c r="AF131" s="472"/>
      <c r="AG131" s="472"/>
      <c r="AH131" s="472"/>
      <c r="AI131" s="472"/>
      <c r="AJ131" s="472"/>
      <c r="AK131" s="472"/>
      <c r="AL131" s="472"/>
      <c r="AM131" s="472"/>
      <c r="AN131" s="472"/>
      <c r="AO131" s="472"/>
      <c r="AP131" s="472"/>
      <c r="AQ131" s="472"/>
      <c r="AR131" s="472"/>
      <c r="AS131" s="472"/>
      <c r="AT131" s="472"/>
      <c r="AU131" s="472"/>
      <c r="AV131" s="472"/>
      <c r="AW131" s="472"/>
      <c r="AX131" s="472"/>
      <c r="AY131" s="472"/>
      <c r="AZ131" s="472"/>
      <c r="BA131" s="472"/>
      <c r="BB131" s="472"/>
      <c r="BC131" s="472"/>
      <c r="BD131" s="472"/>
      <c r="BE131" s="472"/>
      <c r="BF131" s="472"/>
      <c r="BG131" s="472"/>
      <c r="BH131" s="472"/>
      <c r="BI131" s="472"/>
      <c r="BJ131" s="472"/>
      <c r="BK131" s="472"/>
      <c r="BL131" s="472"/>
      <c r="BM131" s="472"/>
      <c r="BN131" s="472"/>
      <c r="BO131" s="472"/>
      <c r="BP131" s="472"/>
      <c r="BQ131" s="472"/>
      <c r="BR131" s="472"/>
      <c r="BS131" s="472"/>
      <c r="BT131" s="472"/>
      <c r="BU131" s="472"/>
      <c r="BV131" s="472"/>
      <c r="BW131" s="472"/>
      <c r="BX131" s="472"/>
      <c r="BY131" s="472"/>
      <c r="BZ131" s="472"/>
      <c r="CA131" s="472"/>
      <c r="CB131" s="472"/>
      <c r="CC131" s="472"/>
      <c r="CD131" s="472"/>
      <c r="CE131" s="472"/>
      <c r="CF131" s="472"/>
      <c r="CG131" s="472"/>
      <c r="CH131" s="472"/>
      <c r="CI131" s="472"/>
      <c r="CJ131" s="472"/>
      <c r="CK131" s="472"/>
      <c r="CL131" s="472"/>
      <c r="CM131" s="472"/>
      <c r="CN131" s="472"/>
      <c r="CO131" s="472"/>
      <c r="CP131" s="472"/>
      <c r="CQ131" s="472"/>
      <c r="CR131" s="472"/>
      <c r="CS131" s="472"/>
      <c r="CT131" s="472"/>
      <c r="CU131" s="472"/>
      <c r="CV131" s="472"/>
    </row>
    <row r="132" spans="1:100" s="313" customFormat="1" ht="31.5" x14ac:dyDescent="0.2">
      <c r="A132" s="722" t="s">
        <v>42</v>
      </c>
      <c r="B132" s="722"/>
      <c r="C132" s="597" t="s">
        <v>32</v>
      </c>
      <c r="D132" s="597" t="s">
        <v>60</v>
      </c>
      <c r="E132" s="597" t="s">
        <v>124</v>
      </c>
      <c r="F132" s="705"/>
      <c r="G132" s="517"/>
      <c r="H132" s="517"/>
      <c r="I132" s="512"/>
      <c r="J132" s="512"/>
      <c r="K132" s="512"/>
      <c r="L132" s="512"/>
      <c r="M132" s="512"/>
      <c r="N132" s="512"/>
      <c r="O132" s="512"/>
      <c r="P132" s="512"/>
      <c r="Q132" s="512"/>
      <c r="R132" s="512"/>
      <c r="S132" s="512"/>
      <c r="T132" s="493"/>
      <c r="U132" s="493"/>
      <c r="V132" s="493"/>
      <c r="W132" s="493"/>
      <c r="X132" s="472"/>
      <c r="Y132" s="472"/>
      <c r="Z132" s="472"/>
      <c r="AA132" s="472"/>
      <c r="AB132" s="472"/>
      <c r="AC132" s="472"/>
      <c r="AD132" s="472"/>
      <c r="AE132" s="472"/>
      <c r="AF132" s="472"/>
      <c r="AG132" s="472"/>
      <c r="AH132" s="472"/>
      <c r="AI132" s="472"/>
      <c r="AJ132" s="472"/>
      <c r="AK132" s="472"/>
      <c r="AL132" s="472"/>
      <c r="AM132" s="472"/>
      <c r="AN132" s="472"/>
      <c r="AO132" s="472"/>
      <c r="AP132" s="472"/>
      <c r="AQ132" s="472"/>
      <c r="AR132" s="472"/>
      <c r="AS132" s="472"/>
      <c r="AT132" s="472"/>
      <c r="AU132" s="472"/>
      <c r="AV132" s="472"/>
      <c r="AW132" s="472"/>
      <c r="AX132" s="472"/>
      <c r="AY132" s="472"/>
      <c r="AZ132" s="472"/>
      <c r="BA132" s="472"/>
      <c r="BB132" s="472"/>
      <c r="BC132" s="472"/>
      <c r="BD132" s="472"/>
      <c r="BE132" s="472"/>
      <c r="BF132" s="472"/>
      <c r="BG132" s="472"/>
      <c r="BH132" s="472"/>
      <c r="BI132" s="472"/>
      <c r="BJ132" s="472"/>
      <c r="BK132" s="472"/>
      <c r="BL132" s="472"/>
      <c r="BM132" s="472"/>
      <c r="BN132" s="472"/>
      <c r="BO132" s="472"/>
      <c r="BP132" s="472"/>
      <c r="BQ132" s="472"/>
      <c r="BR132" s="472"/>
      <c r="BS132" s="472"/>
      <c r="BT132" s="472"/>
      <c r="BU132" s="472"/>
      <c r="BV132" s="472"/>
      <c r="BW132" s="472"/>
      <c r="BX132" s="472"/>
      <c r="BY132" s="472"/>
      <c r="BZ132" s="472"/>
      <c r="CA132" s="472"/>
      <c r="CB132" s="472"/>
      <c r="CC132" s="472"/>
      <c r="CD132" s="472"/>
      <c r="CE132" s="472"/>
      <c r="CF132" s="472"/>
      <c r="CG132" s="472"/>
      <c r="CH132" s="472"/>
      <c r="CI132" s="472"/>
      <c r="CJ132" s="472"/>
      <c r="CK132" s="472"/>
      <c r="CL132" s="472"/>
      <c r="CM132" s="472"/>
      <c r="CN132" s="472"/>
      <c r="CO132" s="472"/>
      <c r="CP132" s="472"/>
      <c r="CQ132" s="472"/>
      <c r="CR132" s="472"/>
      <c r="CS132" s="472"/>
      <c r="CT132" s="472"/>
      <c r="CU132" s="472"/>
      <c r="CV132" s="472"/>
    </row>
    <row r="133" spans="1:100" s="313" customFormat="1" ht="12.75" x14ac:dyDescent="0.2">
      <c r="A133" s="445" t="s">
        <v>125</v>
      </c>
      <c r="B133" s="445"/>
      <c r="C133" s="650"/>
      <c r="D133" s="650"/>
      <c r="E133" s="650"/>
      <c r="F133" s="524" t="s">
        <v>126</v>
      </c>
      <c r="G133" s="624"/>
      <c r="H133" s="624"/>
      <c r="I133" s="624"/>
      <c r="J133" s="624"/>
      <c r="K133" s="624"/>
      <c r="L133" s="624"/>
      <c r="M133" s="624"/>
      <c r="N133" s="624"/>
      <c r="O133" s="624"/>
      <c r="P133" s="624"/>
      <c r="Q133" s="706"/>
      <c r="R133" s="706"/>
      <c r="S133" s="706"/>
      <c r="T133" s="478"/>
      <c r="U133" s="478"/>
      <c r="V133" s="478"/>
      <c r="W133" s="478"/>
      <c r="X133" s="472"/>
      <c r="Y133" s="472"/>
      <c r="Z133" s="472"/>
      <c r="AA133" s="472"/>
      <c r="AB133" s="472"/>
      <c r="AC133" s="472"/>
      <c r="AD133" s="472"/>
      <c r="AE133" s="472"/>
      <c r="AF133" s="472"/>
      <c r="AG133" s="472"/>
      <c r="AH133" s="472"/>
      <c r="AI133" s="472"/>
      <c r="AJ133" s="472"/>
      <c r="AK133" s="472"/>
      <c r="AL133" s="472"/>
      <c r="AM133" s="472"/>
      <c r="AN133" s="472"/>
      <c r="AO133" s="472"/>
      <c r="AP133" s="472"/>
      <c r="AQ133" s="472"/>
      <c r="AR133" s="472"/>
      <c r="AS133" s="472"/>
      <c r="AT133" s="472"/>
      <c r="AU133" s="472"/>
      <c r="AV133" s="472"/>
      <c r="AW133" s="472"/>
      <c r="AX133" s="472"/>
      <c r="AY133" s="472"/>
      <c r="AZ133" s="472"/>
      <c r="BA133" s="472"/>
      <c r="BB133" s="472"/>
      <c r="BC133" s="472"/>
      <c r="BD133" s="472"/>
      <c r="BE133" s="472"/>
      <c r="BF133" s="472"/>
      <c r="BG133" s="472"/>
      <c r="BH133" s="472"/>
      <c r="BI133" s="472"/>
      <c r="BJ133" s="472"/>
      <c r="BK133" s="472"/>
      <c r="BL133" s="472"/>
      <c r="BM133" s="472"/>
      <c r="BN133" s="472"/>
      <c r="BO133" s="472"/>
      <c r="BP133" s="472"/>
      <c r="BQ133" s="472"/>
      <c r="BR133" s="472"/>
      <c r="BS133" s="472"/>
      <c r="BT133" s="472"/>
      <c r="BU133" s="472"/>
      <c r="BV133" s="472"/>
      <c r="BW133" s="472"/>
      <c r="BX133" s="472"/>
      <c r="BY133" s="472"/>
      <c r="BZ133" s="472"/>
      <c r="CA133" s="472"/>
      <c r="CB133" s="472"/>
      <c r="CC133" s="472"/>
      <c r="CD133" s="472"/>
      <c r="CE133" s="472"/>
      <c r="CF133" s="472"/>
      <c r="CG133" s="472"/>
      <c r="CH133" s="472"/>
      <c r="CI133" s="472"/>
      <c r="CJ133" s="472"/>
      <c r="CK133" s="472"/>
      <c r="CL133" s="472"/>
      <c r="CM133" s="472"/>
      <c r="CN133" s="472"/>
      <c r="CO133" s="472"/>
      <c r="CP133" s="472"/>
      <c r="CQ133" s="472"/>
      <c r="CR133" s="472"/>
      <c r="CS133" s="472"/>
      <c r="CT133" s="472"/>
      <c r="CU133" s="472"/>
      <c r="CV133" s="472"/>
    </row>
    <row r="134" spans="1:100" s="313" customFormat="1" ht="12.75" x14ac:dyDescent="0.2">
      <c r="A134" s="352" t="s">
        <v>127</v>
      </c>
      <c r="B134" s="352"/>
      <c r="C134" s="639"/>
      <c r="D134" s="639"/>
      <c r="E134" s="639"/>
      <c r="F134" s="524" t="s">
        <v>126</v>
      </c>
      <c r="G134" s="624"/>
      <c r="H134" s="624"/>
      <c r="I134" s="624"/>
      <c r="J134" s="624"/>
      <c r="K134" s="624"/>
      <c r="L134" s="624"/>
      <c r="M134" s="624"/>
      <c r="N134" s="624"/>
      <c r="O134" s="624"/>
      <c r="P134" s="624"/>
      <c r="Q134" s="706"/>
      <c r="R134" s="706"/>
      <c r="S134" s="706"/>
      <c r="T134" s="472"/>
      <c r="U134" s="472"/>
      <c r="V134" s="472"/>
      <c r="W134" s="472"/>
      <c r="X134" s="480" t="s">
        <v>153</v>
      </c>
      <c r="Y134" s="480"/>
      <c r="Z134" s="480"/>
      <c r="AA134" s="480"/>
      <c r="AB134" s="480"/>
      <c r="AC134" s="480"/>
      <c r="AD134" s="481">
        <v>0</v>
      </c>
      <c r="AE134" s="481"/>
      <c r="AF134" s="481"/>
      <c r="AG134" s="481"/>
      <c r="AH134" s="481"/>
      <c r="AI134" s="481"/>
      <c r="AJ134" s="472"/>
      <c r="AK134" s="472"/>
      <c r="AL134" s="472"/>
      <c r="AM134" s="472"/>
      <c r="AN134" s="472"/>
      <c r="AO134" s="472"/>
      <c r="AP134" s="472"/>
      <c r="AQ134" s="472"/>
      <c r="AR134" s="472"/>
      <c r="AS134" s="472"/>
      <c r="AT134" s="472"/>
      <c r="AU134" s="472"/>
      <c r="AV134" s="472"/>
      <c r="AW134" s="472"/>
      <c r="AX134" s="472"/>
      <c r="AY134" s="472"/>
      <c r="AZ134" s="472"/>
      <c r="BA134" s="472"/>
      <c r="BB134" s="472"/>
      <c r="BC134" s="472"/>
      <c r="BD134" s="472"/>
      <c r="BE134" s="472"/>
      <c r="BF134" s="472"/>
      <c r="BG134" s="472"/>
      <c r="BH134" s="472"/>
      <c r="BI134" s="472"/>
      <c r="BJ134" s="472"/>
      <c r="BK134" s="472"/>
      <c r="BL134" s="472"/>
      <c r="BM134" s="472"/>
      <c r="BN134" s="472"/>
      <c r="BO134" s="472"/>
      <c r="BP134" s="472"/>
      <c r="BQ134" s="472"/>
      <c r="BR134" s="472"/>
      <c r="BS134" s="472"/>
      <c r="BT134" s="472"/>
      <c r="BU134" s="472"/>
      <c r="BV134" s="472"/>
      <c r="BW134" s="472"/>
      <c r="BX134" s="472"/>
      <c r="BY134" s="472"/>
      <c r="BZ134" s="472"/>
      <c r="CA134" s="472"/>
      <c r="CB134" s="472"/>
      <c r="CC134" s="472"/>
      <c r="CD134" s="472"/>
      <c r="CE134" s="472"/>
      <c r="CF134" s="472"/>
      <c r="CG134" s="472"/>
      <c r="CH134" s="472"/>
      <c r="CI134" s="472"/>
      <c r="CJ134" s="472"/>
      <c r="CK134" s="472"/>
      <c r="CL134" s="472"/>
      <c r="CM134" s="472"/>
      <c r="CN134" s="472"/>
      <c r="CO134" s="472"/>
      <c r="CP134" s="472"/>
      <c r="CQ134" s="472"/>
      <c r="CR134" s="472"/>
      <c r="CS134" s="472"/>
      <c r="CT134" s="472"/>
      <c r="CU134" s="472"/>
      <c r="CV134" s="472"/>
    </row>
    <row r="135" spans="1:100" s="313" customFormat="1" ht="12.75" x14ac:dyDescent="0.2">
      <c r="A135" s="446" t="s">
        <v>128</v>
      </c>
      <c r="B135" s="446"/>
      <c r="C135" s="651"/>
      <c r="D135" s="651"/>
      <c r="E135" s="651"/>
      <c r="F135" s="524" t="s">
        <v>126</v>
      </c>
      <c r="G135" s="624"/>
      <c r="H135" s="624"/>
      <c r="I135" s="624"/>
      <c r="J135" s="624"/>
      <c r="K135" s="624"/>
      <c r="L135" s="624"/>
      <c r="M135" s="624"/>
      <c r="N135" s="624"/>
      <c r="O135" s="624"/>
      <c r="P135" s="624"/>
      <c r="Q135" s="706"/>
      <c r="R135" s="706"/>
      <c r="S135" s="706"/>
      <c r="T135" s="478"/>
      <c r="U135" s="478"/>
      <c r="V135" s="478"/>
      <c r="W135" s="478"/>
      <c r="X135" s="472"/>
      <c r="Y135" s="472"/>
      <c r="Z135" s="472"/>
      <c r="AA135" s="472"/>
      <c r="AB135" s="472"/>
      <c r="AC135" s="472"/>
      <c r="AD135" s="472"/>
      <c r="AE135" s="472"/>
      <c r="AF135" s="472"/>
      <c r="AG135" s="472"/>
      <c r="AH135" s="472"/>
      <c r="AI135" s="472"/>
      <c r="AJ135" s="472"/>
      <c r="AK135" s="472"/>
      <c r="AL135" s="472"/>
      <c r="AM135" s="472"/>
      <c r="AN135" s="472"/>
      <c r="AO135" s="472"/>
      <c r="AP135" s="472"/>
      <c r="AQ135" s="472"/>
      <c r="AR135" s="472"/>
      <c r="AS135" s="472"/>
      <c r="AT135" s="472"/>
      <c r="AU135" s="472"/>
      <c r="AV135" s="472"/>
      <c r="AW135" s="472"/>
      <c r="AX135" s="472"/>
      <c r="AY135" s="472"/>
      <c r="AZ135" s="472"/>
      <c r="BA135" s="472"/>
      <c r="BB135" s="472"/>
      <c r="BC135" s="472"/>
      <c r="BD135" s="472"/>
      <c r="BE135" s="472"/>
      <c r="BF135" s="472"/>
      <c r="BG135" s="472"/>
      <c r="BH135" s="472"/>
      <c r="BI135" s="472"/>
      <c r="BJ135" s="472"/>
      <c r="BK135" s="472"/>
      <c r="BL135" s="472"/>
      <c r="BM135" s="472"/>
      <c r="BN135" s="472"/>
      <c r="BO135" s="472"/>
      <c r="BP135" s="472"/>
      <c r="BQ135" s="472"/>
      <c r="BR135" s="472"/>
      <c r="BS135" s="472"/>
      <c r="BT135" s="472"/>
      <c r="BU135" s="472"/>
      <c r="BV135" s="472"/>
      <c r="BW135" s="472"/>
      <c r="BX135" s="472"/>
      <c r="BY135" s="472"/>
      <c r="BZ135" s="472"/>
      <c r="CA135" s="472"/>
      <c r="CB135" s="472"/>
      <c r="CC135" s="472"/>
      <c r="CD135" s="472"/>
      <c r="CE135" s="472"/>
      <c r="CF135" s="472"/>
      <c r="CG135" s="472"/>
      <c r="CH135" s="472"/>
      <c r="CI135" s="472"/>
      <c r="CJ135" s="472"/>
      <c r="CK135" s="472"/>
      <c r="CL135" s="472"/>
      <c r="CM135" s="472"/>
      <c r="CN135" s="472"/>
      <c r="CO135" s="472"/>
      <c r="CP135" s="472"/>
      <c r="CQ135" s="472"/>
      <c r="CR135" s="472"/>
      <c r="CS135" s="472"/>
      <c r="CT135" s="472"/>
      <c r="CU135" s="472"/>
      <c r="CV135" s="472"/>
    </row>
    <row r="136" spans="1:100" s="313" customFormat="1" ht="14.25" x14ac:dyDescent="0.2">
      <c r="A136" s="594" t="s">
        <v>129</v>
      </c>
      <c r="B136" s="594"/>
      <c r="C136" s="594"/>
      <c r="D136" s="594"/>
      <c r="E136" s="594"/>
      <c r="F136" s="594"/>
      <c r="G136" s="594"/>
      <c r="H136" s="636"/>
      <c r="I136" s="610"/>
      <c r="J136" s="610"/>
      <c r="K136" s="610"/>
      <c r="L136" s="610"/>
      <c r="M136" s="610"/>
      <c r="N136" s="610"/>
      <c r="O136" s="610"/>
      <c r="P136" s="610"/>
      <c r="Q136" s="610"/>
      <c r="R136" s="610"/>
      <c r="S136" s="610"/>
      <c r="T136" s="478"/>
      <c r="U136" s="478"/>
      <c r="V136" s="478"/>
      <c r="W136" s="478"/>
      <c r="X136" s="472"/>
      <c r="Y136" s="472"/>
      <c r="Z136" s="472"/>
      <c r="AA136" s="472"/>
      <c r="AB136" s="472"/>
      <c r="AC136" s="472"/>
      <c r="AD136" s="472"/>
      <c r="AE136" s="472"/>
      <c r="AF136" s="472"/>
      <c r="AG136" s="472"/>
      <c r="AH136" s="472"/>
      <c r="AI136" s="472"/>
      <c r="AJ136" s="472"/>
      <c r="AK136" s="472"/>
      <c r="AL136" s="472"/>
      <c r="AM136" s="472"/>
      <c r="AN136" s="472"/>
      <c r="AO136" s="472"/>
      <c r="AP136" s="472"/>
      <c r="AQ136" s="472"/>
      <c r="AR136" s="472"/>
      <c r="AS136" s="472"/>
      <c r="AT136" s="472"/>
      <c r="AU136" s="472"/>
      <c r="AV136" s="472"/>
      <c r="AW136" s="472"/>
      <c r="AX136" s="472"/>
      <c r="AY136" s="472"/>
      <c r="AZ136" s="472"/>
      <c r="BA136" s="472"/>
      <c r="BB136" s="472"/>
      <c r="BC136" s="472"/>
      <c r="BD136" s="472"/>
      <c r="BE136" s="472"/>
      <c r="BF136" s="472"/>
      <c r="BG136" s="472"/>
      <c r="BH136" s="472"/>
      <c r="BI136" s="472"/>
      <c r="BJ136" s="472"/>
      <c r="BK136" s="472"/>
      <c r="BL136" s="472"/>
      <c r="BM136" s="472"/>
      <c r="BN136" s="472"/>
      <c r="BO136" s="472"/>
      <c r="BP136" s="472"/>
      <c r="BQ136" s="472"/>
      <c r="BR136" s="472"/>
      <c r="BS136" s="472"/>
      <c r="BT136" s="472"/>
      <c r="BU136" s="472"/>
      <c r="BV136" s="472"/>
      <c r="BW136" s="472"/>
      <c r="BX136" s="472"/>
      <c r="BY136" s="472"/>
      <c r="BZ136" s="472"/>
      <c r="CA136" s="472"/>
      <c r="CB136" s="472"/>
      <c r="CC136" s="472"/>
      <c r="CD136" s="472"/>
      <c r="CE136" s="472"/>
      <c r="CF136" s="472"/>
      <c r="CG136" s="472"/>
      <c r="CH136" s="472"/>
      <c r="CI136" s="472"/>
      <c r="CJ136" s="472"/>
      <c r="CK136" s="472"/>
      <c r="CL136" s="472"/>
      <c r="CM136" s="472"/>
      <c r="CN136" s="472"/>
      <c r="CO136" s="472"/>
      <c r="CP136" s="472"/>
      <c r="CQ136" s="472"/>
      <c r="CR136" s="472"/>
      <c r="CS136" s="472"/>
      <c r="CT136" s="472"/>
      <c r="CU136" s="472"/>
      <c r="CV136" s="472"/>
    </row>
    <row r="137" spans="1:100" s="313" customFormat="1" ht="31.5" x14ac:dyDescent="0.2">
      <c r="A137" s="722" t="s">
        <v>42</v>
      </c>
      <c r="B137" s="722"/>
      <c r="C137" s="597" t="s">
        <v>32</v>
      </c>
      <c r="D137" s="597" t="s">
        <v>60</v>
      </c>
      <c r="E137" s="597" t="s">
        <v>124</v>
      </c>
      <c r="F137" s="705"/>
      <c r="G137" s="517"/>
      <c r="H137" s="517"/>
      <c r="I137" s="512"/>
      <c r="J137" s="512"/>
      <c r="K137" s="512"/>
      <c r="L137" s="512"/>
      <c r="M137" s="512"/>
      <c r="N137" s="512"/>
      <c r="O137" s="512"/>
      <c r="P137" s="512"/>
      <c r="Q137" s="512"/>
      <c r="R137" s="512"/>
      <c r="S137" s="512"/>
      <c r="T137" s="478"/>
      <c r="U137" s="478"/>
      <c r="V137" s="478"/>
      <c r="W137" s="478"/>
      <c r="X137" s="472"/>
      <c r="Y137" s="472"/>
      <c r="Z137" s="472"/>
      <c r="AA137" s="472"/>
      <c r="AB137" s="472"/>
      <c r="AC137" s="472"/>
      <c r="AD137" s="472"/>
      <c r="AE137" s="472"/>
      <c r="AF137" s="472"/>
      <c r="AG137" s="472"/>
      <c r="AH137" s="472"/>
      <c r="AI137" s="472"/>
      <c r="AJ137" s="472"/>
      <c r="AK137" s="472"/>
      <c r="AL137" s="472"/>
      <c r="AM137" s="472"/>
      <c r="AN137" s="472"/>
      <c r="AO137" s="472"/>
      <c r="AP137" s="472"/>
      <c r="AQ137" s="472"/>
      <c r="AR137" s="472"/>
      <c r="AS137" s="472"/>
      <c r="AT137" s="472"/>
      <c r="AU137" s="472"/>
      <c r="AV137" s="472"/>
      <c r="AW137" s="472"/>
      <c r="AX137" s="472"/>
      <c r="AY137" s="472"/>
      <c r="AZ137" s="472"/>
      <c r="BA137" s="472"/>
      <c r="BB137" s="472"/>
      <c r="BC137" s="472"/>
      <c r="BD137" s="472"/>
      <c r="BE137" s="472"/>
      <c r="BF137" s="472"/>
      <c r="BG137" s="472"/>
      <c r="BH137" s="472"/>
      <c r="BI137" s="472"/>
      <c r="BJ137" s="472"/>
      <c r="BK137" s="472"/>
      <c r="BL137" s="472"/>
      <c r="BM137" s="472"/>
      <c r="BN137" s="472"/>
      <c r="BO137" s="472"/>
      <c r="BP137" s="472"/>
      <c r="BQ137" s="472"/>
      <c r="BR137" s="472"/>
      <c r="BS137" s="472"/>
      <c r="BT137" s="472"/>
      <c r="BU137" s="472"/>
      <c r="BV137" s="472"/>
      <c r="BW137" s="472"/>
      <c r="BX137" s="472"/>
      <c r="BY137" s="472"/>
      <c r="BZ137" s="472"/>
      <c r="CA137" s="472"/>
      <c r="CB137" s="472"/>
      <c r="CC137" s="472"/>
      <c r="CD137" s="472"/>
      <c r="CE137" s="472"/>
      <c r="CF137" s="472"/>
      <c r="CG137" s="472"/>
      <c r="CH137" s="472"/>
      <c r="CI137" s="472"/>
      <c r="CJ137" s="472"/>
      <c r="CK137" s="472"/>
      <c r="CL137" s="472"/>
      <c r="CM137" s="472"/>
      <c r="CN137" s="472"/>
      <c r="CO137" s="472"/>
      <c r="CP137" s="472"/>
      <c r="CQ137" s="472"/>
      <c r="CR137" s="472"/>
      <c r="CS137" s="472"/>
      <c r="CT137" s="472"/>
      <c r="CU137" s="472"/>
      <c r="CV137" s="472"/>
    </row>
    <row r="138" spans="1:100" s="313" customFormat="1" ht="12.75" x14ac:dyDescent="0.2">
      <c r="A138" s="440" t="s">
        <v>130</v>
      </c>
      <c r="B138" s="440"/>
      <c r="C138" s="650"/>
      <c r="D138" s="650"/>
      <c r="E138" s="650"/>
      <c r="F138" s="524" t="s">
        <v>126</v>
      </c>
      <c r="G138" s="624"/>
      <c r="H138" s="624"/>
      <c r="I138" s="624"/>
      <c r="J138" s="624"/>
      <c r="K138" s="624"/>
      <c r="L138" s="624"/>
      <c r="M138" s="624"/>
      <c r="N138" s="624"/>
      <c r="O138" s="624"/>
      <c r="P138" s="624"/>
      <c r="Q138" s="706"/>
      <c r="R138" s="706"/>
      <c r="S138" s="706"/>
      <c r="T138" s="472"/>
      <c r="U138" s="472"/>
      <c r="V138" s="472"/>
      <c r="W138" s="472"/>
      <c r="X138" s="472"/>
      <c r="Y138" s="472"/>
      <c r="Z138" s="472"/>
      <c r="AA138" s="472"/>
      <c r="AB138" s="472"/>
      <c r="AC138" s="472"/>
      <c r="AD138" s="472"/>
      <c r="AE138" s="472"/>
      <c r="AF138" s="472"/>
      <c r="AG138" s="472"/>
      <c r="AH138" s="472"/>
      <c r="AI138" s="472"/>
      <c r="AJ138" s="472"/>
      <c r="AK138" s="472"/>
      <c r="AL138" s="472"/>
      <c r="AM138" s="472"/>
      <c r="AN138" s="472"/>
      <c r="AO138" s="472"/>
      <c r="AP138" s="472"/>
      <c r="AQ138" s="472"/>
      <c r="AR138" s="472"/>
      <c r="AS138" s="472"/>
      <c r="AT138" s="472"/>
      <c r="AU138" s="472"/>
      <c r="AV138" s="472"/>
      <c r="AW138" s="472"/>
      <c r="AX138" s="472"/>
      <c r="AY138" s="472"/>
      <c r="AZ138" s="472"/>
      <c r="BA138" s="472"/>
      <c r="BB138" s="472"/>
      <c r="BC138" s="472"/>
      <c r="BD138" s="472"/>
      <c r="BE138" s="472"/>
      <c r="BF138" s="472"/>
      <c r="BG138" s="472"/>
      <c r="BH138" s="472"/>
      <c r="BI138" s="472"/>
      <c r="BJ138" s="472"/>
      <c r="BK138" s="472"/>
      <c r="BL138" s="472"/>
      <c r="BM138" s="472"/>
      <c r="BN138" s="472"/>
      <c r="BO138" s="472"/>
      <c r="BP138" s="472"/>
      <c r="BQ138" s="472"/>
      <c r="BR138" s="472"/>
      <c r="BS138" s="472"/>
      <c r="BT138" s="472"/>
      <c r="BU138" s="472"/>
      <c r="BV138" s="472"/>
      <c r="BW138" s="472"/>
      <c r="BX138" s="472"/>
      <c r="BY138" s="472"/>
      <c r="BZ138" s="472"/>
      <c r="CA138" s="472"/>
      <c r="CB138" s="472"/>
      <c r="CC138" s="472"/>
      <c r="CD138" s="472"/>
      <c r="CE138" s="472"/>
      <c r="CF138" s="472"/>
      <c r="CG138" s="472"/>
      <c r="CH138" s="472"/>
      <c r="CI138" s="472"/>
      <c r="CJ138" s="472"/>
      <c r="CK138" s="472"/>
      <c r="CL138" s="472"/>
      <c r="CM138" s="472"/>
      <c r="CN138" s="472"/>
      <c r="CO138" s="472"/>
      <c r="CP138" s="472"/>
      <c r="CQ138" s="472"/>
      <c r="CR138" s="472"/>
      <c r="CS138" s="472"/>
      <c r="CT138" s="472"/>
      <c r="CU138" s="472"/>
      <c r="CV138" s="472"/>
    </row>
    <row r="139" spans="1:100" s="313" customFormat="1" ht="12.75" x14ac:dyDescent="0.2">
      <c r="A139" s="441" t="s">
        <v>131</v>
      </c>
      <c r="B139" s="441"/>
      <c r="C139" s="639"/>
      <c r="D139" s="639"/>
      <c r="E139" s="639"/>
      <c r="F139" s="524" t="s">
        <v>126</v>
      </c>
      <c r="G139" s="624"/>
      <c r="H139" s="624"/>
      <c r="I139" s="624"/>
      <c r="J139" s="624"/>
      <c r="K139" s="624"/>
      <c r="L139" s="624"/>
      <c r="M139" s="624"/>
      <c r="N139" s="624"/>
      <c r="O139" s="624"/>
      <c r="P139" s="624"/>
      <c r="Q139" s="706"/>
      <c r="R139" s="706"/>
      <c r="S139" s="706"/>
      <c r="T139" s="471"/>
      <c r="U139" s="471"/>
      <c r="V139" s="472"/>
      <c r="W139" s="472"/>
      <c r="X139" s="472"/>
      <c r="Y139" s="472"/>
      <c r="Z139" s="472"/>
      <c r="AA139" s="471"/>
      <c r="AB139" s="471"/>
      <c r="AC139" s="471"/>
      <c r="AD139" s="471"/>
      <c r="AE139" s="471"/>
      <c r="AF139" s="471"/>
      <c r="AG139" s="471"/>
      <c r="AH139" s="471"/>
      <c r="AI139" s="471"/>
      <c r="AJ139" s="471"/>
      <c r="AK139" s="480"/>
      <c r="AL139" s="480"/>
      <c r="AM139" s="480"/>
      <c r="AN139" s="480"/>
      <c r="AO139" s="471"/>
      <c r="AP139" s="471"/>
      <c r="AQ139" s="471"/>
      <c r="AR139" s="471"/>
      <c r="AS139" s="471"/>
      <c r="AT139" s="471"/>
      <c r="AU139" s="471"/>
      <c r="AV139" s="471"/>
      <c r="AW139" s="471"/>
      <c r="AX139" s="471"/>
      <c r="AY139" s="471"/>
      <c r="AZ139" s="471"/>
      <c r="BA139" s="471"/>
      <c r="BB139" s="471"/>
      <c r="BC139" s="471"/>
      <c r="BD139" s="471"/>
      <c r="BE139" s="471"/>
      <c r="BF139" s="471"/>
      <c r="BG139" s="471"/>
      <c r="BH139" s="471"/>
      <c r="BI139" s="471"/>
      <c r="BJ139" s="471"/>
      <c r="BK139" s="471"/>
      <c r="BL139" s="471"/>
      <c r="BM139" s="471"/>
      <c r="BN139" s="471"/>
      <c r="BO139" s="471"/>
      <c r="BP139" s="471"/>
      <c r="BQ139" s="471"/>
      <c r="BR139" s="471"/>
      <c r="BS139" s="471"/>
      <c r="BT139" s="471"/>
      <c r="BU139" s="471"/>
      <c r="BV139" s="471"/>
      <c r="BW139" s="471"/>
      <c r="BX139" s="471"/>
      <c r="BY139" s="471"/>
      <c r="BZ139" s="471"/>
      <c r="CA139" s="471"/>
      <c r="CB139" s="471"/>
      <c r="CC139" s="471"/>
      <c r="CD139" s="471"/>
      <c r="CE139" s="471"/>
      <c r="CF139" s="471"/>
      <c r="CG139" s="471"/>
      <c r="CH139" s="471"/>
      <c r="CI139" s="471"/>
      <c r="CJ139" s="471"/>
      <c r="CK139" s="471"/>
      <c r="CL139" s="471"/>
      <c r="CM139" s="471"/>
      <c r="CN139" s="471"/>
      <c r="CO139" s="471"/>
      <c r="CP139" s="471"/>
      <c r="CQ139" s="471"/>
      <c r="CR139" s="471"/>
      <c r="CS139" s="471"/>
      <c r="CT139" s="471"/>
      <c r="CU139" s="471"/>
      <c r="CV139" s="471"/>
    </row>
    <row r="140" spans="1:100" s="313" customFormat="1" ht="12.75" x14ac:dyDescent="0.2">
      <c r="A140" s="442" t="s">
        <v>132</v>
      </c>
      <c r="B140" s="443"/>
      <c r="C140" s="639"/>
      <c r="D140" s="639"/>
      <c r="E140" s="639"/>
      <c r="F140" s="524" t="s">
        <v>126</v>
      </c>
      <c r="G140" s="624"/>
      <c r="H140" s="624"/>
      <c r="I140" s="624"/>
      <c r="J140" s="624"/>
      <c r="K140" s="624"/>
      <c r="L140" s="624"/>
      <c r="M140" s="624"/>
      <c r="N140" s="624"/>
      <c r="O140" s="624"/>
      <c r="P140" s="624"/>
      <c r="Q140" s="706"/>
      <c r="R140" s="706"/>
      <c r="S140" s="706"/>
      <c r="T140" s="471"/>
      <c r="U140" s="471"/>
      <c r="V140" s="472"/>
      <c r="W140" s="472"/>
      <c r="X140" s="472"/>
      <c r="Y140" s="472"/>
      <c r="Z140" s="472"/>
      <c r="AA140" s="471"/>
      <c r="AB140" s="471"/>
      <c r="AC140" s="471"/>
      <c r="AD140" s="471"/>
      <c r="AE140" s="471"/>
      <c r="AF140" s="471"/>
      <c r="AG140" s="471"/>
      <c r="AH140" s="471"/>
      <c r="AI140" s="471"/>
      <c r="AJ140" s="471"/>
      <c r="AK140" s="480"/>
      <c r="AL140" s="480"/>
      <c r="AM140" s="480"/>
      <c r="AN140" s="480"/>
      <c r="AO140" s="471"/>
      <c r="AP140" s="471"/>
      <c r="AQ140" s="471"/>
      <c r="AR140" s="471"/>
      <c r="AS140" s="471"/>
      <c r="AT140" s="471"/>
      <c r="AU140" s="471"/>
      <c r="AV140" s="471"/>
      <c r="AW140" s="471"/>
      <c r="AX140" s="471"/>
      <c r="AY140" s="471"/>
      <c r="AZ140" s="471"/>
      <c r="BA140" s="471"/>
      <c r="BB140" s="471"/>
      <c r="BC140" s="471"/>
      <c r="BD140" s="471"/>
      <c r="BE140" s="471"/>
      <c r="BF140" s="471"/>
      <c r="BG140" s="471"/>
      <c r="BH140" s="471"/>
      <c r="BI140" s="471"/>
      <c r="BJ140" s="471"/>
      <c r="BK140" s="471"/>
      <c r="BL140" s="471"/>
      <c r="BM140" s="471"/>
      <c r="BN140" s="471"/>
      <c r="BO140" s="471"/>
      <c r="BP140" s="471"/>
      <c r="BQ140" s="471"/>
      <c r="BR140" s="471"/>
      <c r="BS140" s="471"/>
      <c r="BT140" s="471"/>
      <c r="BU140" s="471"/>
      <c r="BV140" s="471"/>
      <c r="BW140" s="471"/>
      <c r="BX140" s="471"/>
      <c r="BY140" s="471"/>
      <c r="BZ140" s="471"/>
      <c r="CA140" s="471"/>
      <c r="CB140" s="471"/>
      <c r="CC140" s="471"/>
      <c r="CD140" s="471"/>
      <c r="CE140" s="471"/>
      <c r="CF140" s="471"/>
      <c r="CG140" s="471"/>
      <c r="CH140" s="471"/>
      <c r="CI140" s="471"/>
      <c r="CJ140" s="471"/>
      <c r="CK140" s="471"/>
      <c r="CL140" s="471"/>
      <c r="CM140" s="471"/>
      <c r="CN140" s="471"/>
      <c r="CO140" s="471"/>
      <c r="CP140" s="471"/>
      <c r="CQ140" s="471"/>
      <c r="CR140" s="471"/>
      <c r="CS140" s="471"/>
      <c r="CT140" s="471"/>
      <c r="CU140" s="471"/>
      <c r="CV140" s="471"/>
    </row>
    <row r="141" spans="1:100" s="313" customFormat="1" ht="12.75" x14ac:dyDescent="0.2">
      <c r="A141" s="441" t="s">
        <v>133</v>
      </c>
      <c r="B141" s="441"/>
      <c r="C141" s="639"/>
      <c r="D141" s="639"/>
      <c r="E141" s="639"/>
      <c r="F141" s="524" t="s">
        <v>126</v>
      </c>
      <c r="G141" s="624"/>
      <c r="H141" s="624"/>
      <c r="I141" s="624"/>
      <c r="J141" s="624"/>
      <c r="K141" s="624"/>
      <c r="L141" s="624"/>
      <c r="M141" s="624"/>
      <c r="N141" s="624"/>
      <c r="O141" s="624"/>
      <c r="P141" s="624"/>
      <c r="Q141" s="706"/>
      <c r="R141" s="706"/>
      <c r="S141" s="706"/>
      <c r="T141" s="471"/>
      <c r="U141" s="471"/>
      <c r="V141" s="472"/>
      <c r="W141" s="472"/>
      <c r="X141" s="472"/>
      <c r="Y141" s="472"/>
      <c r="Z141" s="472"/>
      <c r="AA141" s="471"/>
      <c r="AB141" s="471"/>
      <c r="AC141" s="471"/>
      <c r="AD141" s="471"/>
      <c r="AE141" s="471"/>
      <c r="AF141" s="471"/>
      <c r="AG141" s="471"/>
      <c r="AH141" s="471"/>
      <c r="AI141" s="471"/>
      <c r="AJ141" s="471"/>
      <c r="AK141" s="480"/>
      <c r="AL141" s="480"/>
      <c r="AM141" s="480"/>
      <c r="AN141" s="480"/>
      <c r="AO141" s="471"/>
      <c r="AP141" s="471"/>
      <c r="AQ141" s="471"/>
      <c r="AR141" s="471"/>
      <c r="AS141" s="471"/>
      <c r="AT141" s="471"/>
      <c r="AU141" s="471"/>
      <c r="AV141" s="471"/>
      <c r="AW141" s="471"/>
      <c r="AX141" s="471"/>
      <c r="AY141" s="471"/>
      <c r="AZ141" s="471"/>
      <c r="BA141" s="471"/>
      <c r="BB141" s="471"/>
      <c r="BC141" s="471"/>
      <c r="BD141" s="471"/>
      <c r="BE141" s="471"/>
      <c r="BF141" s="471"/>
      <c r="BG141" s="471"/>
      <c r="BH141" s="471"/>
      <c r="BI141" s="471"/>
      <c r="BJ141" s="471"/>
      <c r="BK141" s="471"/>
      <c r="BL141" s="471"/>
      <c r="BM141" s="471"/>
      <c r="BN141" s="471"/>
      <c r="BO141" s="471"/>
      <c r="BP141" s="471"/>
      <c r="BQ141" s="471"/>
      <c r="BR141" s="471"/>
      <c r="BS141" s="471"/>
      <c r="BT141" s="471"/>
      <c r="BU141" s="471"/>
      <c r="BV141" s="471"/>
      <c r="BW141" s="471"/>
      <c r="BX141" s="471"/>
      <c r="BY141" s="471"/>
      <c r="BZ141" s="471"/>
      <c r="CA141" s="471"/>
      <c r="CB141" s="471"/>
      <c r="CC141" s="471"/>
      <c r="CD141" s="471"/>
      <c r="CE141" s="471"/>
      <c r="CF141" s="471"/>
      <c r="CG141" s="471"/>
      <c r="CH141" s="471"/>
      <c r="CI141" s="471"/>
      <c r="CJ141" s="471"/>
      <c r="CK141" s="471"/>
      <c r="CL141" s="471"/>
      <c r="CM141" s="471"/>
      <c r="CN141" s="471"/>
      <c r="CO141" s="471"/>
      <c r="CP141" s="471"/>
      <c r="CQ141" s="471"/>
      <c r="CR141" s="471"/>
      <c r="CS141" s="471"/>
      <c r="CT141" s="471"/>
      <c r="CU141" s="471"/>
      <c r="CV141" s="471"/>
    </row>
    <row r="142" spans="1:100" s="313" customFormat="1" ht="12.75" x14ac:dyDescent="0.2">
      <c r="A142" s="441" t="s">
        <v>134</v>
      </c>
      <c r="B142" s="441"/>
      <c r="C142" s="639"/>
      <c r="D142" s="639"/>
      <c r="E142" s="639"/>
      <c r="F142" s="524" t="s">
        <v>126</v>
      </c>
      <c r="G142" s="624"/>
      <c r="H142" s="624"/>
      <c r="I142" s="624"/>
      <c r="J142" s="624"/>
      <c r="K142" s="624"/>
      <c r="L142" s="624"/>
      <c r="M142" s="624"/>
      <c r="N142" s="624"/>
      <c r="O142" s="624"/>
      <c r="P142" s="624"/>
      <c r="Q142" s="706"/>
      <c r="R142" s="706"/>
      <c r="S142" s="706"/>
      <c r="T142" s="471"/>
      <c r="U142" s="471"/>
      <c r="V142" s="472"/>
      <c r="W142" s="472"/>
      <c r="X142" s="472"/>
      <c r="Y142" s="472"/>
      <c r="Z142" s="472"/>
      <c r="AA142" s="471"/>
      <c r="AB142" s="471"/>
      <c r="AC142" s="471"/>
      <c r="AD142" s="471"/>
      <c r="AE142" s="471"/>
      <c r="AF142" s="471"/>
      <c r="AG142" s="471"/>
      <c r="AH142" s="471"/>
      <c r="AI142" s="471"/>
      <c r="AJ142" s="471"/>
      <c r="AK142" s="480"/>
      <c r="AL142" s="480"/>
      <c r="AM142" s="480"/>
      <c r="AN142" s="480"/>
      <c r="AO142" s="471"/>
      <c r="AP142" s="471"/>
      <c r="AQ142" s="471"/>
      <c r="AR142" s="471"/>
      <c r="AS142" s="471"/>
      <c r="AT142" s="471"/>
      <c r="AU142" s="471"/>
      <c r="AV142" s="471"/>
      <c r="AW142" s="471"/>
      <c r="AX142" s="471"/>
      <c r="AY142" s="471"/>
      <c r="AZ142" s="471"/>
      <c r="BA142" s="471"/>
      <c r="BB142" s="471"/>
      <c r="BC142" s="471"/>
      <c r="BD142" s="471"/>
      <c r="BE142" s="471"/>
      <c r="BF142" s="471"/>
      <c r="BG142" s="471"/>
      <c r="BH142" s="471"/>
      <c r="BI142" s="471"/>
      <c r="BJ142" s="471"/>
      <c r="BK142" s="471"/>
      <c r="BL142" s="471"/>
      <c r="BM142" s="471"/>
      <c r="BN142" s="471"/>
      <c r="BO142" s="471"/>
      <c r="BP142" s="471"/>
      <c r="BQ142" s="471"/>
      <c r="BR142" s="471"/>
      <c r="BS142" s="471"/>
      <c r="BT142" s="471"/>
      <c r="BU142" s="471"/>
      <c r="BV142" s="471"/>
      <c r="BW142" s="471"/>
      <c r="BX142" s="471"/>
      <c r="BY142" s="471"/>
      <c r="BZ142" s="471"/>
      <c r="CA142" s="471"/>
      <c r="CB142" s="471"/>
      <c r="CC142" s="471"/>
      <c r="CD142" s="471"/>
      <c r="CE142" s="471"/>
      <c r="CF142" s="471"/>
      <c r="CG142" s="471"/>
      <c r="CH142" s="471"/>
      <c r="CI142" s="471"/>
      <c r="CJ142" s="471"/>
      <c r="CK142" s="471"/>
      <c r="CL142" s="471"/>
      <c r="CM142" s="471"/>
      <c r="CN142" s="471"/>
      <c r="CO142" s="471"/>
      <c r="CP142" s="471"/>
      <c r="CQ142" s="471"/>
      <c r="CR142" s="471"/>
      <c r="CS142" s="471"/>
      <c r="CT142" s="471"/>
      <c r="CU142" s="471"/>
      <c r="CV142" s="471"/>
    </row>
    <row r="143" spans="1:100" s="313" customFormat="1" ht="12.75" x14ac:dyDescent="0.2">
      <c r="A143" s="441" t="s">
        <v>135</v>
      </c>
      <c r="B143" s="441"/>
      <c r="C143" s="639"/>
      <c r="D143" s="639"/>
      <c r="E143" s="639"/>
      <c r="F143" s="524" t="s">
        <v>126</v>
      </c>
      <c r="G143" s="624"/>
      <c r="H143" s="624"/>
      <c r="I143" s="624"/>
      <c r="J143" s="624"/>
      <c r="K143" s="624"/>
      <c r="L143" s="624"/>
      <c r="M143" s="624"/>
      <c r="N143" s="624"/>
      <c r="O143" s="624"/>
      <c r="P143" s="624"/>
      <c r="Q143" s="706"/>
      <c r="R143" s="706"/>
      <c r="S143" s="706"/>
      <c r="T143" s="471"/>
      <c r="U143" s="471"/>
      <c r="V143" s="472"/>
      <c r="W143" s="472"/>
      <c r="X143" s="472"/>
      <c r="Y143" s="472"/>
      <c r="Z143" s="472"/>
      <c r="AA143" s="471"/>
      <c r="AB143" s="471"/>
      <c r="AC143" s="471"/>
      <c r="AD143" s="471"/>
      <c r="AE143" s="471"/>
      <c r="AF143" s="471"/>
      <c r="AG143" s="471"/>
      <c r="AH143" s="471"/>
      <c r="AI143" s="471"/>
      <c r="AJ143" s="471"/>
      <c r="AK143" s="480"/>
      <c r="AL143" s="480"/>
      <c r="AM143" s="480"/>
      <c r="AN143" s="480"/>
      <c r="AO143" s="471"/>
      <c r="AP143" s="471"/>
      <c r="AQ143" s="471"/>
      <c r="AR143" s="471"/>
      <c r="AS143" s="471"/>
      <c r="AT143" s="471"/>
      <c r="AU143" s="471"/>
      <c r="AV143" s="471"/>
      <c r="AW143" s="471"/>
      <c r="AX143" s="471"/>
      <c r="AY143" s="471"/>
      <c r="AZ143" s="471"/>
      <c r="BA143" s="471"/>
      <c r="BB143" s="471"/>
      <c r="BC143" s="471"/>
      <c r="BD143" s="471"/>
      <c r="BE143" s="471"/>
      <c r="BF143" s="471"/>
      <c r="BG143" s="471"/>
      <c r="BH143" s="471"/>
      <c r="BI143" s="471"/>
      <c r="BJ143" s="471"/>
      <c r="BK143" s="471"/>
      <c r="BL143" s="471"/>
      <c r="BM143" s="471"/>
      <c r="BN143" s="471"/>
      <c r="BO143" s="471"/>
      <c r="BP143" s="471"/>
      <c r="BQ143" s="471"/>
      <c r="BR143" s="471"/>
      <c r="BS143" s="471"/>
      <c r="BT143" s="471"/>
      <c r="BU143" s="471"/>
      <c r="BV143" s="471"/>
      <c r="BW143" s="471"/>
      <c r="BX143" s="471"/>
      <c r="BY143" s="471"/>
      <c r="BZ143" s="471"/>
      <c r="CA143" s="471"/>
      <c r="CB143" s="471"/>
      <c r="CC143" s="471"/>
      <c r="CD143" s="471"/>
      <c r="CE143" s="471"/>
      <c r="CF143" s="471"/>
      <c r="CG143" s="471"/>
      <c r="CH143" s="471"/>
      <c r="CI143" s="471"/>
      <c r="CJ143" s="471"/>
      <c r="CK143" s="471"/>
      <c r="CL143" s="471"/>
      <c r="CM143" s="471"/>
      <c r="CN143" s="471"/>
      <c r="CO143" s="471"/>
      <c r="CP143" s="471"/>
      <c r="CQ143" s="471"/>
      <c r="CR143" s="471"/>
      <c r="CS143" s="471"/>
      <c r="CT143" s="471"/>
      <c r="CU143" s="471"/>
      <c r="CV143" s="471"/>
    </row>
    <row r="144" spans="1:100" s="313" customFormat="1" ht="12.75" x14ac:dyDescent="0.2">
      <c r="A144" s="441" t="s">
        <v>136</v>
      </c>
      <c r="B144" s="441"/>
      <c r="C144" s="639"/>
      <c r="D144" s="639"/>
      <c r="E144" s="639"/>
      <c r="F144" s="524" t="s">
        <v>126</v>
      </c>
      <c r="G144" s="624"/>
      <c r="H144" s="624"/>
      <c r="I144" s="624"/>
      <c r="J144" s="624"/>
      <c r="K144" s="624"/>
      <c r="L144" s="624"/>
      <c r="M144" s="624"/>
      <c r="N144" s="624"/>
      <c r="O144" s="624"/>
      <c r="P144" s="624"/>
      <c r="Q144" s="706"/>
      <c r="R144" s="706"/>
      <c r="S144" s="706"/>
      <c r="T144" s="471"/>
      <c r="U144" s="471"/>
      <c r="V144" s="472"/>
      <c r="W144" s="472"/>
      <c r="X144" s="472"/>
      <c r="Y144" s="472"/>
      <c r="Z144" s="472"/>
      <c r="AA144" s="471"/>
      <c r="AB144" s="471"/>
      <c r="AC144" s="471"/>
      <c r="AD144" s="471"/>
      <c r="AE144" s="471"/>
      <c r="AF144" s="471"/>
      <c r="AG144" s="471"/>
      <c r="AH144" s="471"/>
      <c r="AI144" s="471"/>
      <c r="AJ144" s="471"/>
      <c r="AK144" s="480"/>
      <c r="AL144" s="480"/>
      <c r="AM144" s="480"/>
      <c r="AN144" s="480"/>
      <c r="AO144" s="471"/>
      <c r="AP144" s="471"/>
      <c r="AQ144" s="471"/>
      <c r="AR144" s="471"/>
      <c r="AS144" s="471"/>
      <c r="AT144" s="471"/>
      <c r="AU144" s="471"/>
      <c r="AV144" s="471"/>
      <c r="AW144" s="471"/>
      <c r="AX144" s="471"/>
      <c r="AY144" s="471"/>
      <c r="AZ144" s="471"/>
      <c r="BA144" s="471"/>
      <c r="BB144" s="471"/>
      <c r="BC144" s="471"/>
      <c r="BD144" s="471"/>
      <c r="BE144" s="471"/>
      <c r="BF144" s="471"/>
      <c r="BG144" s="471"/>
      <c r="BH144" s="471"/>
      <c r="BI144" s="471"/>
      <c r="BJ144" s="471"/>
      <c r="BK144" s="471"/>
      <c r="BL144" s="471"/>
      <c r="BM144" s="471"/>
      <c r="BN144" s="471"/>
      <c r="BO144" s="471"/>
      <c r="BP144" s="471"/>
      <c r="BQ144" s="471"/>
      <c r="BR144" s="471"/>
      <c r="BS144" s="471"/>
      <c r="BT144" s="471"/>
      <c r="BU144" s="471"/>
      <c r="BV144" s="471"/>
      <c r="BW144" s="471"/>
      <c r="BX144" s="471"/>
      <c r="BY144" s="471"/>
      <c r="BZ144" s="471"/>
      <c r="CA144" s="471"/>
      <c r="CB144" s="471"/>
      <c r="CC144" s="471"/>
      <c r="CD144" s="471"/>
      <c r="CE144" s="471"/>
      <c r="CF144" s="471"/>
      <c r="CG144" s="471"/>
      <c r="CH144" s="471"/>
      <c r="CI144" s="471"/>
      <c r="CJ144" s="471"/>
      <c r="CK144" s="471"/>
      <c r="CL144" s="471"/>
      <c r="CM144" s="471"/>
      <c r="CN144" s="471"/>
      <c r="CO144" s="471"/>
      <c r="CP144" s="471"/>
      <c r="CQ144" s="471"/>
      <c r="CR144" s="471"/>
      <c r="CS144" s="471"/>
      <c r="CT144" s="471"/>
      <c r="CU144" s="471"/>
      <c r="CV144" s="471"/>
    </row>
    <row r="145" spans="1:45" s="313" customFormat="1" ht="12.75" x14ac:dyDescent="0.2">
      <c r="A145" s="447" t="s">
        <v>137</v>
      </c>
      <c r="B145" s="447"/>
      <c r="C145" s="651"/>
      <c r="D145" s="651"/>
      <c r="E145" s="651"/>
      <c r="F145" s="524" t="s">
        <v>126</v>
      </c>
      <c r="G145" s="624"/>
      <c r="H145" s="624"/>
      <c r="I145" s="624"/>
      <c r="J145" s="624"/>
      <c r="K145" s="624"/>
      <c r="L145" s="624"/>
      <c r="M145" s="624"/>
      <c r="N145" s="624"/>
      <c r="O145" s="624"/>
      <c r="P145" s="624"/>
      <c r="Q145" s="706"/>
      <c r="R145" s="706"/>
      <c r="S145" s="706"/>
      <c r="T145" s="471"/>
      <c r="U145" s="471"/>
      <c r="V145" s="472"/>
      <c r="W145" s="472"/>
      <c r="X145" s="472"/>
      <c r="Y145" s="472"/>
      <c r="Z145" s="472"/>
      <c r="AA145" s="471"/>
      <c r="AB145" s="471"/>
      <c r="AC145" s="471"/>
      <c r="AD145" s="471"/>
      <c r="AE145" s="471"/>
      <c r="AF145" s="471"/>
      <c r="AG145" s="471"/>
      <c r="AH145" s="471"/>
      <c r="AI145" s="471"/>
      <c r="AJ145" s="471"/>
      <c r="AK145" s="480"/>
      <c r="AL145" s="480"/>
      <c r="AM145" s="480"/>
      <c r="AN145" s="480"/>
      <c r="AP145" s="317"/>
      <c r="AS145" s="315"/>
    </row>
    <row r="146" spans="1:45" s="313" customFormat="1" ht="15" x14ac:dyDescent="0.2">
      <c r="A146" s="594" t="s">
        <v>138</v>
      </c>
      <c r="B146" s="594"/>
      <c r="C146" s="594"/>
      <c r="D146" s="594"/>
      <c r="E146" s="594"/>
      <c r="F146" s="594"/>
      <c r="G146" s="594"/>
      <c r="H146" s="656"/>
      <c r="I146" s="656"/>
      <c r="J146" s="656"/>
      <c r="K146" s="656"/>
      <c r="L146" s="656"/>
      <c r="M146" s="505"/>
      <c r="N146" s="656"/>
      <c r="O146" s="656"/>
      <c r="P146" s="656"/>
      <c r="Q146" s="656"/>
      <c r="R146" s="656"/>
      <c r="S146" s="656"/>
      <c r="T146" s="471"/>
      <c r="U146" s="471"/>
      <c r="V146" s="472"/>
      <c r="W146" s="472"/>
      <c r="X146" s="472"/>
      <c r="Y146" s="472"/>
      <c r="Z146" s="472"/>
      <c r="AA146" s="471"/>
      <c r="AB146" s="471"/>
      <c r="AC146" s="471"/>
      <c r="AD146" s="471"/>
      <c r="AE146" s="471"/>
      <c r="AF146" s="471"/>
      <c r="AG146" s="471"/>
      <c r="AH146" s="471"/>
      <c r="AI146" s="471"/>
      <c r="AJ146" s="471"/>
      <c r="AK146" s="480"/>
      <c r="AL146" s="480"/>
      <c r="AM146" s="480"/>
      <c r="AN146" s="480"/>
      <c r="AP146" s="317"/>
      <c r="AS146" s="315"/>
    </row>
    <row r="147" spans="1:45" s="313" customFormat="1" ht="15" x14ac:dyDescent="0.2">
      <c r="A147" s="729" t="s">
        <v>42</v>
      </c>
      <c r="B147" s="730"/>
      <c r="C147" s="772" t="s">
        <v>139</v>
      </c>
      <c r="D147" s="774" t="s">
        <v>140</v>
      </c>
      <c r="E147" s="775"/>
      <c r="F147" s="775"/>
      <c r="G147" s="775"/>
      <c r="H147" s="775"/>
      <c r="I147" s="776"/>
      <c r="J147" s="777" t="s">
        <v>141</v>
      </c>
      <c r="K147" s="777"/>
      <c r="L147" s="656"/>
      <c r="M147" s="656"/>
      <c r="N147" s="505"/>
      <c r="O147" s="656"/>
      <c r="P147" s="656"/>
      <c r="Q147" s="656"/>
      <c r="R147" s="656"/>
      <c r="S147" s="656"/>
      <c r="T147" s="471"/>
      <c r="U147" s="471"/>
      <c r="V147" s="472"/>
      <c r="W147" s="472"/>
      <c r="X147" s="472"/>
      <c r="Y147" s="472"/>
      <c r="Z147" s="472"/>
      <c r="AA147" s="471"/>
      <c r="AB147" s="471"/>
      <c r="AC147" s="471"/>
      <c r="AD147" s="471"/>
      <c r="AE147" s="471"/>
      <c r="AF147" s="471"/>
      <c r="AG147" s="471"/>
      <c r="AH147" s="471"/>
      <c r="AI147" s="471"/>
      <c r="AJ147" s="471"/>
      <c r="AK147" s="480"/>
      <c r="AL147" s="480"/>
      <c r="AM147" s="480"/>
      <c r="AN147" s="480"/>
      <c r="AP147" s="317"/>
      <c r="AS147" s="315"/>
    </row>
    <row r="148" spans="1:45" s="313" customFormat="1" ht="15" x14ac:dyDescent="0.2">
      <c r="A148" s="770"/>
      <c r="B148" s="771"/>
      <c r="C148" s="773"/>
      <c r="D148" s="707" t="s">
        <v>142</v>
      </c>
      <c r="E148" s="708" t="s">
        <v>143</v>
      </c>
      <c r="F148" s="707" t="s">
        <v>43</v>
      </c>
      <c r="G148" s="707" t="s">
        <v>144</v>
      </c>
      <c r="H148" s="707" t="s">
        <v>145</v>
      </c>
      <c r="I148" s="707" t="s">
        <v>146</v>
      </c>
      <c r="J148" s="707" t="s">
        <v>147</v>
      </c>
      <c r="K148" s="707" t="s">
        <v>49</v>
      </c>
      <c r="L148" s="656"/>
      <c r="M148" s="656"/>
      <c r="N148" s="505"/>
      <c r="O148" s="656"/>
      <c r="P148" s="656"/>
      <c r="Q148" s="656"/>
      <c r="R148" s="656"/>
      <c r="S148" s="656"/>
      <c r="T148" s="471"/>
      <c r="U148" s="471"/>
      <c r="V148" s="472"/>
      <c r="W148" s="472"/>
      <c r="X148" s="472"/>
      <c r="Y148" s="472"/>
      <c r="Z148" s="472"/>
      <c r="AA148" s="471"/>
      <c r="AB148" s="471"/>
      <c r="AC148" s="471"/>
      <c r="AD148" s="471"/>
      <c r="AE148" s="471"/>
      <c r="AF148" s="471"/>
      <c r="AG148" s="471"/>
      <c r="AH148" s="471"/>
      <c r="AI148" s="471"/>
      <c r="AJ148" s="471"/>
      <c r="AK148" s="480"/>
      <c r="AL148" s="480"/>
      <c r="AM148" s="480"/>
      <c r="AN148" s="480"/>
      <c r="AP148" s="317"/>
      <c r="AS148" s="315"/>
    </row>
    <row r="149" spans="1:45" s="313" customFormat="1" ht="12.75" x14ac:dyDescent="0.2">
      <c r="A149" s="445" t="s">
        <v>32</v>
      </c>
      <c r="B149" s="445"/>
      <c r="C149" s="681">
        <v>0</v>
      </c>
      <c r="D149" s="650"/>
      <c r="E149" s="650"/>
      <c r="F149" s="650"/>
      <c r="G149" s="650"/>
      <c r="H149" s="650"/>
      <c r="I149" s="650"/>
      <c r="J149" s="650"/>
      <c r="K149" s="650"/>
      <c r="L149" s="479" t="s">
        <v>126</v>
      </c>
      <c r="M149" s="476"/>
      <c r="N149" s="476"/>
      <c r="O149" s="476"/>
      <c r="P149" s="475"/>
      <c r="Q149" s="475"/>
      <c r="R149" s="475"/>
      <c r="S149" s="475"/>
      <c r="T149" s="475"/>
      <c r="U149" s="475"/>
      <c r="V149" s="475"/>
      <c r="W149" s="475"/>
      <c r="X149" s="475"/>
      <c r="Y149" s="480" t="s">
        <v>153</v>
      </c>
      <c r="Z149" s="472"/>
      <c r="AA149" s="472"/>
      <c r="AB149" s="472"/>
      <c r="AC149" s="481">
        <v>0</v>
      </c>
      <c r="AD149" s="471"/>
      <c r="AE149" s="471"/>
      <c r="AF149" s="471"/>
      <c r="AG149" s="471"/>
      <c r="AH149" s="471"/>
      <c r="AI149" s="471"/>
      <c r="AJ149" s="471"/>
      <c r="AK149" s="480"/>
      <c r="AL149" s="480"/>
      <c r="AM149" s="480"/>
      <c r="AN149" s="480"/>
      <c r="AP149" s="317"/>
      <c r="AS149" s="315"/>
    </row>
    <row r="150" spans="1:45" s="313" customFormat="1" ht="12.75" x14ac:dyDescent="0.2">
      <c r="A150" s="352" t="s">
        <v>40</v>
      </c>
      <c r="B150" s="352"/>
      <c r="C150" s="676">
        <v>0</v>
      </c>
      <c r="D150" s="639"/>
      <c r="E150" s="639"/>
      <c r="F150" s="639"/>
      <c r="G150" s="639"/>
      <c r="H150" s="639"/>
      <c r="I150" s="639"/>
      <c r="J150" s="639"/>
      <c r="K150" s="639"/>
      <c r="L150" s="479" t="s">
        <v>126</v>
      </c>
      <c r="M150" s="476"/>
      <c r="N150" s="476"/>
      <c r="O150" s="476"/>
      <c r="P150" s="475"/>
      <c r="Q150" s="475"/>
      <c r="R150" s="475"/>
      <c r="S150" s="475"/>
      <c r="T150" s="475"/>
      <c r="U150" s="475"/>
      <c r="V150" s="475"/>
      <c r="W150" s="475"/>
      <c r="X150" s="475"/>
      <c r="Y150" s="480" t="s">
        <v>153</v>
      </c>
      <c r="Z150" s="472"/>
      <c r="AA150" s="472"/>
      <c r="AB150" s="472"/>
      <c r="AC150" s="481">
        <v>0</v>
      </c>
      <c r="AD150" s="471"/>
      <c r="AE150" s="471"/>
      <c r="AF150" s="471"/>
      <c r="AG150" s="471"/>
      <c r="AH150" s="471"/>
      <c r="AI150" s="471"/>
      <c r="AJ150" s="471"/>
      <c r="AK150" s="480"/>
      <c r="AL150" s="480"/>
      <c r="AM150" s="480"/>
      <c r="AN150" s="480"/>
      <c r="AP150" s="317"/>
      <c r="AS150" s="315"/>
    </row>
    <row r="151" spans="1:45" s="313" customFormat="1" ht="12.75" x14ac:dyDescent="0.2">
      <c r="A151" s="446" t="s">
        <v>122</v>
      </c>
      <c r="B151" s="446"/>
      <c r="C151" s="709">
        <v>0</v>
      </c>
      <c r="D151" s="651"/>
      <c r="E151" s="651"/>
      <c r="F151" s="651"/>
      <c r="G151" s="651"/>
      <c r="H151" s="651"/>
      <c r="I151" s="651"/>
      <c r="J151" s="651"/>
      <c r="K151" s="651"/>
      <c r="L151" s="479" t="s">
        <v>126</v>
      </c>
      <c r="M151" s="476"/>
      <c r="N151" s="476"/>
      <c r="O151" s="476"/>
      <c r="P151" s="475"/>
      <c r="Q151" s="475"/>
      <c r="R151" s="475"/>
      <c r="S151" s="475"/>
      <c r="T151" s="475"/>
      <c r="U151" s="475"/>
      <c r="V151" s="475"/>
      <c r="W151" s="475"/>
      <c r="X151" s="475"/>
      <c r="Y151" s="480" t="s">
        <v>153</v>
      </c>
      <c r="Z151" s="472"/>
      <c r="AA151" s="472"/>
      <c r="AB151" s="472"/>
      <c r="AC151" s="481">
        <v>0</v>
      </c>
      <c r="AD151" s="471"/>
      <c r="AE151" s="471"/>
      <c r="AF151" s="471"/>
      <c r="AG151" s="471"/>
      <c r="AH151" s="471"/>
      <c r="AI151" s="471"/>
      <c r="AJ151" s="471"/>
      <c r="AK151" s="480"/>
      <c r="AL151" s="480"/>
      <c r="AM151" s="480"/>
      <c r="AN151" s="480"/>
      <c r="AP151" s="317"/>
      <c r="AS151" s="315"/>
    </row>
    <row r="152" spans="1:45" s="313" customFormat="1" ht="15" x14ac:dyDescent="0.2">
      <c r="A152" s="474"/>
      <c r="B152" s="471"/>
      <c r="C152" s="471"/>
      <c r="D152" s="471"/>
      <c r="E152" s="471"/>
      <c r="F152" s="471"/>
      <c r="G152" s="471"/>
      <c r="H152" s="471"/>
      <c r="I152" s="471"/>
      <c r="J152" s="471"/>
      <c r="K152" s="471"/>
      <c r="L152" s="471"/>
      <c r="M152" s="473"/>
      <c r="N152" s="471"/>
      <c r="O152" s="471"/>
      <c r="P152" s="471"/>
      <c r="Q152" s="471"/>
      <c r="R152" s="471"/>
      <c r="S152" s="471"/>
      <c r="T152" s="471"/>
      <c r="U152" s="471"/>
      <c r="V152" s="472"/>
      <c r="W152" s="472"/>
      <c r="X152" s="472"/>
      <c r="Y152" s="472"/>
      <c r="Z152" s="472"/>
      <c r="AA152" s="471"/>
      <c r="AB152" s="471"/>
      <c r="AC152" s="471"/>
      <c r="AD152" s="471"/>
      <c r="AE152" s="471"/>
      <c r="AF152" s="471"/>
      <c r="AG152" s="471"/>
      <c r="AH152" s="471"/>
      <c r="AI152" s="471"/>
      <c r="AJ152" s="471"/>
      <c r="AK152" s="480"/>
      <c r="AL152" s="480"/>
      <c r="AM152" s="480"/>
      <c r="AN152" s="480"/>
      <c r="AP152" s="317"/>
      <c r="AS152" s="315"/>
    </row>
    <row r="153" spans="1:45" s="313" customFormat="1" ht="15" x14ac:dyDescent="0.2">
      <c r="A153" s="474"/>
      <c r="B153" s="471"/>
      <c r="C153" s="471"/>
      <c r="D153" s="471"/>
      <c r="E153" s="471"/>
      <c r="F153" s="471"/>
      <c r="G153" s="471"/>
      <c r="H153" s="471"/>
      <c r="I153" s="471"/>
      <c r="J153" s="471"/>
      <c r="K153" s="471"/>
      <c r="L153" s="471"/>
      <c r="M153" s="473"/>
      <c r="N153" s="471"/>
      <c r="O153" s="471"/>
      <c r="P153" s="471"/>
      <c r="Q153" s="471"/>
      <c r="R153" s="471"/>
      <c r="S153" s="471"/>
      <c r="T153" s="471"/>
      <c r="U153" s="471"/>
      <c r="V153" s="472"/>
      <c r="W153" s="472"/>
      <c r="X153" s="472"/>
      <c r="Y153" s="472"/>
      <c r="Z153" s="472"/>
      <c r="AA153" s="471"/>
      <c r="AB153" s="471"/>
      <c r="AC153" s="471"/>
      <c r="AD153" s="471"/>
      <c r="AE153" s="471"/>
      <c r="AF153" s="471"/>
      <c r="AG153" s="471"/>
      <c r="AH153" s="471"/>
      <c r="AI153" s="471"/>
      <c r="AJ153" s="471"/>
      <c r="AK153" s="480"/>
      <c r="AL153" s="480"/>
      <c r="AM153" s="480"/>
      <c r="AN153" s="480"/>
      <c r="AP153" s="317"/>
      <c r="AS153" s="315"/>
    </row>
    <row r="154" spans="1:45" s="313" customFormat="1" ht="15" x14ac:dyDescent="0.2">
      <c r="A154" s="474"/>
      <c r="B154" s="471"/>
      <c r="C154" s="471"/>
      <c r="D154" s="471"/>
      <c r="E154" s="471"/>
      <c r="F154" s="471"/>
      <c r="G154" s="471"/>
      <c r="H154" s="471"/>
      <c r="I154" s="471"/>
      <c r="J154" s="471"/>
      <c r="K154" s="471"/>
      <c r="L154" s="471"/>
      <c r="M154" s="473"/>
      <c r="N154" s="471"/>
      <c r="O154" s="471"/>
      <c r="P154" s="471"/>
      <c r="Q154" s="471"/>
      <c r="R154" s="471"/>
      <c r="S154" s="471"/>
      <c r="T154" s="471"/>
      <c r="U154" s="471"/>
      <c r="V154" s="472"/>
      <c r="W154" s="472"/>
      <c r="X154" s="472"/>
      <c r="Y154" s="472"/>
      <c r="Z154" s="472"/>
      <c r="AA154" s="471"/>
      <c r="AB154" s="471"/>
      <c r="AC154" s="471"/>
      <c r="AD154" s="471"/>
      <c r="AE154" s="471"/>
      <c r="AF154" s="471"/>
      <c r="AG154" s="471"/>
      <c r="AH154" s="471"/>
      <c r="AI154" s="471"/>
      <c r="AJ154" s="471"/>
      <c r="AK154" s="480"/>
      <c r="AL154" s="480"/>
      <c r="AM154" s="480"/>
      <c r="AN154" s="480"/>
      <c r="AP154" s="317"/>
      <c r="AS154" s="315"/>
    </row>
    <row r="155" spans="1:45" s="313" customFormat="1" ht="15" x14ac:dyDescent="0.2">
      <c r="A155" s="474"/>
      <c r="B155" s="471"/>
      <c r="C155" s="471"/>
      <c r="D155" s="471"/>
      <c r="E155" s="471"/>
      <c r="F155" s="471"/>
      <c r="G155" s="471"/>
      <c r="H155" s="471"/>
      <c r="I155" s="471"/>
      <c r="J155" s="471"/>
      <c r="K155" s="471"/>
      <c r="L155" s="471"/>
      <c r="M155" s="473"/>
      <c r="N155" s="471"/>
      <c r="O155" s="471"/>
      <c r="P155" s="471"/>
      <c r="Q155" s="471"/>
      <c r="R155" s="471"/>
      <c r="S155" s="471"/>
      <c r="T155" s="471"/>
      <c r="U155" s="471"/>
      <c r="V155" s="472"/>
      <c r="W155" s="472"/>
      <c r="X155" s="472"/>
      <c r="Y155" s="472"/>
      <c r="Z155" s="472"/>
      <c r="AA155" s="471"/>
      <c r="AB155" s="471"/>
      <c r="AC155" s="471"/>
      <c r="AD155" s="471"/>
      <c r="AE155" s="471"/>
      <c r="AF155" s="471"/>
      <c r="AG155" s="471"/>
      <c r="AH155" s="471"/>
      <c r="AI155" s="471"/>
      <c r="AJ155" s="471"/>
      <c r="AK155" s="480"/>
      <c r="AL155" s="480"/>
      <c r="AM155" s="480"/>
      <c r="AN155" s="480"/>
      <c r="AP155" s="317"/>
      <c r="AS155" s="315"/>
    </row>
    <row r="156" spans="1:45" s="313" customFormat="1" ht="15" x14ac:dyDescent="0.2">
      <c r="A156" s="474"/>
      <c r="B156" s="471"/>
      <c r="C156" s="471"/>
      <c r="D156" s="471"/>
      <c r="E156" s="471"/>
      <c r="F156" s="471"/>
      <c r="G156" s="471"/>
      <c r="H156" s="471"/>
      <c r="I156" s="471"/>
      <c r="J156" s="471"/>
      <c r="K156" s="471"/>
      <c r="L156" s="471"/>
      <c r="M156" s="473"/>
      <c r="N156" s="471"/>
      <c r="O156" s="471"/>
      <c r="P156" s="471"/>
      <c r="Q156" s="471"/>
      <c r="R156" s="471"/>
      <c r="S156" s="471"/>
      <c r="T156" s="471"/>
      <c r="U156" s="471"/>
      <c r="V156" s="472"/>
      <c r="W156" s="472"/>
      <c r="X156" s="472"/>
      <c r="Y156" s="472"/>
      <c r="Z156" s="472"/>
      <c r="AA156" s="471"/>
      <c r="AB156" s="471"/>
      <c r="AC156" s="471"/>
      <c r="AD156" s="471"/>
      <c r="AE156" s="471"/>
      <c r="AF156" s="471"/>
      <c r="AG156" s="471"/>
      <c r="AH156" s="471"/>
      <c r="AI156" s="471"/>
      <c r="AJ156" s="471"/>
      <c r="AK156" s="480"/>
      <c r="AL156" s="480"/>
      <c r="AM156" s="480"/>
      <c r="AN156" s="480"/>
      <c r="AP156" s="317"/>
      <c r="AS156" s="315"/>
    </row>
    <row r="157" spans="1:45" s="313" customFormat="1" ht="15" x14ac:dyDescent="0.2">
      <c r="A157" s="474"/>
      <c r="B157" s="471"/>
      <c r="C157" s="471"/>
      <c r="D157" s="471"/>
      <c r="E157" s="471"/>
      <c r="F157" s="471"/>
      <c r="G157" s="471"/>
      <c r="H157" s="471"/>
      <c r="I157" s="471"/>
      <c r="J157" s="471"/>
      <c r="K157" s="471"/>
      <c r="L157" s="471"/>
      <c r="M157" s="473"/>
      <c r="N157" s="471"/>
      <c r="O157" s="471"/>
      <c r="P157" s="471"/>
      <c r="Q157" s="471"/>
      <c r="R157" s="471"/>
      <c r="S157" s="471"/>
      <c r="T157" s="471"/>
      <c r="U157" s="471"/>
      <c r="V157" s="472"/>
      <c r="W157" s="472"/>
      <c r="X157" s="472"/>
      <c r="Y157" s="472"/>
      <c r="Z157" s="472"/>
      <c r="AA157" s="471"/>
      <c r="AB157" s="471"/>
      <c r="AC157" s="471"/>
      <c r="AD157" s="471"/>
      <c r="AE157" s="471"/>
      <c r="AF157" s="471"/>
      <c r="AG157" s="471"/>
      <c r="AH157" s="471"/>
      <c r="AI157" s="471"/>
      <c r="AJ157" s="471"/>
      <c r="AK157" s="480"/>
      <c r="AL157" s="480"/>
      <c r="AM157" s="480"/>
      <c r="AN157" s="480"/>
      <c r="AP157" s="317"/>
      <c r="AS157" s="315"/>
    </row>
    <row r="158" spans="1:45" s="313" customFormat="1" ht="15" x14ac:dyDescent="0.2">
      <c r="A158" s="474"/>
      <c r="B158" s="471"/>
      <c r="C158" s="471"/>
      <c r="D158" s="471"/>
      <c r="E158" s="471"/>
      <c r="F158" s="471"/>
      <c r="G158" s="471"/>
      <c r="H158" s="471"/>
      <c r="I158" s="471"/>
      <c r="J158" s="471"/>
      <c r="K158" s="471"/>
      <c r="L158" s="471"/>
      <c r="M158" s="473"/>
      <c r="N158" s="471"/>
      <c r="O158" s="471"/>
      <c r="P158" s="471"/>
      <c r="Q158" s="471"/>
      <c r="R158" s="471"/>
      <c r="S158" s="471"/>
      <c r="T158" s="471"/>
      <c r="U158" s="471"/>
      <c r="V158" s="472"/>
      <c r="W158" s="472"/>
      <c r="X158" s="472"/>
      <c r="Y158" s="472"/>
      <c r="Z158" s="472"/>
      <c r="AA158" s="471"/>
      <c r="AB158" s="471"/>
      <c r="AC158" s="471"/>
      <c r="AD158" s="471"/>
      <c r="AE158" s="471"/>
      <c r="AF158" s="471"/>
      <c r="AG158" s="471"/>
      <c r="AH158" s="471"/>
      <c r="AI158" s="471"/>
      <c r="AJ158" s="471"/>
      <c r="AK158" s="480"/>
      <c r="AL158" s="480"/>
      <c r="AM158" s="480"/>
      <c r="AN158" s="480"/>
      <c r="AP158" s="317"/>
      <c r="AS158" s="315"/>
    </row>
    <row r="159" spans="1:45" s="313" customFormat="1" ht="15" x14ac:dyDescent="0.2">
      <c r="A159" s="474"/>
      <c r="B159" s="471"/>
      <c r="C159" s="471"/>
      <c r="D159" s="471"/>
      <c r="E159" s="471"/>
      <c r="F159" s="471"/>
      <c r="G159" s="471"/>
      <c r="H159" s="471"/>
      <c r="I159" s="471"/>
      <c r="J159" s="471"/>
      <c r="K159" s="471"/>
      <c r="L159" s="471"/>
      <c r="M159" s="473"/>
      <c r="N159" s="471"/>
      <c r="O159" s="471"/>
      <c r="P159" s="471"/>
      <c r="Q159" s="471"/>
      <c r="R159" s="471"/>
      <c r="S159" s="471"/>
      <c r="T159" s="471"/>
      <c r="U159" s="471"/>
      <c r="V159" s="472"/>
      <c r="W159" s="472"/>
      <c r="X159" s="472"/>
      <c r="Y159" s="472"/>
      <c r="Z159" s="472"/>
      <c r="AA159" s="471"/>
      <c r="AB159" s="471"/>
      <c r="AC159" s="471"/>
      <c r="AD159" s="471"/>
      <c r="AE159" s="471"/>
      <c r="AF159" s="471"/>
      <c r="AG159" s="471"/>
      <c r="AH159" s="471"/>
      <c r="AI159" s="471"/>
      <c r="AJ159" s="471"/>
      <c r="AK159" s="480"/>
      <c r="AL159" s="480"/>
      <c r="AM159" s="480"/>
      <c r="AN159" s="480"/>
      <c r="AP159" s="317"/>
      <c r="AS159" s="315"/>
    </row>
    <row r="160" spans="1:45" s="313" customFormat="1" ht="15" x14ac:dyDescent="0.2">
      <c r="A160" s="474"/>
      <c r="B160" s="471"/>
      <c r="C160" s="471"/>
      <c r="D160" s="471"/>
      <c r="E160" s="471"/>
      <c r="F160" s="471"/>
      <c r="G160" s="471"/>
      <c r="H160" s="471"/>
      <c r="I160" s="471"/>
      <c r="J160" s="471"/>
      <c r="K160" s="471"/>
      <c r="L160" s="471"/>
      <c r="M160" s="473"/>
      <c r="N160" s="471"/>
      <c r="O160" s="471"/>
      <c r="P160" s="471"/>
      <c r="Q160" s="471"/>
      <c r="R160" s="471"/>
      <c r="S160" s="471"/>
      <c r="T160" s="471"/>
      <c r="U160" s="471"/>
      <c r="V160" s="472"/>
      <c r="W160" s="472"/>
      <c r="X160" s="472"/>
      <c r="Y160" s="472"/>
      <c r="Z160" s="472"/>
      <c r="AA160" s="471"/>
      <c r="AB160" s="471"/>
      <c r="AC160" s="471"/>
      <c r="AD160" s="471"/>
      <c r="AE160" s="471"/>
      <c r="AF160" s="471"/>
      <c r="AG160" s="471"/>
      <c r="AH160" s="471"/>
      <c r="AI160" s="471"/>
      <c r="AJ160" s="471"/>
      <c r="AK160" s="480"/>
      <c r="AL160" s="480"/>
      <c r="AM160" s="480"/>
      <c r="AN160" s="480"/>
      <c r="AP160" s="317"/>
      <c r="AS160" s="315"/>
    </row>
    <row r="161" spans="1:45" s="313" customFormat="1" ht="15" x14ac:dyDescent="0.2">
      <c r="A161" s="474"/>
      <c r="B161" s="471"/>
      <c r="C161" s="471"/>
      <c r="D161" s="471"/>
      <c r="E161" s="471"/>
      <c r="F161" s="471"/>
      <c r="G161" s="471"/>
      <c r="H161" s="471"/>
      <c r="I161" s="471"/>
      <c r="J161" s="471"/>
      <c r="K161" s="471"/>
      <c r="L161" s="471"/>
      <c r="M161" s="473"/>
      <c r="N161" s="471"/>
      <c r="O161" s="471"/>
      <c r="P161" s="471"/>
      <c r="Q161" s="471"/>
      <c r="R161" s="471"/>
      <c r="S161" s="471"/>
      <c r="T161" s="471"/>
      <c r="U161" s="471"/>
      <c r="V161" s="472"/>
      <c r="W161" s="472"/>
      <c r="X161" s="472"/>
      <c r="Y161" s="472"/>
      <c r="Z161" s="472"/>
      <c r="AA161" s="471"/>
      <c r="AB161" s="471"/>
      <c r="AC161" s="471"/>
      <c r="AD161" s="471"/>
      <c r="AE161" s="471"/>
      <c r="AF161" s="471"/>
      <c r="AG161" s="471"/>
      <c r="AH161" s="471"/>
      <c r="AI161" s="471"/>
      <c r="AJ161" s="471"/>
      <c r="AK161" s="480"/>
      <c r="AL161" s="480"/>
      <c r="AM161" s="480"/>
      <c r="AN161" s="480"/>
      <c r="AP161" s="317"/>
      <c r="AS161" s="315"/>
    </row>
    <row r="162" spans="1:45" s="313" customFormat="1" ht="15" x14ac:dyDescent="0.2">
      <c r="A162" s="474"/>
      <c r="B162" s="471"/>
      <c r="C162" s="471"/>
      <c r="D162" s="471"/>
      <c r="E162" s="471"/>
      <c r="F162" s="471"/>
      <c r="G162" s="471"/>
      <c r="H162" s="471"/>
      <c r="I162" s="471"/>
      <c r="J162" s="471"/>
      <c r="K162" s="471"/>
      <c r="L162" s="471"/>
      <c r="M162" s="473"/>
      <c r="N162" s="471"/>
      <c r="O162" s="471"/>
      <c r="P162" s="471"/>
      <c r="Q162" s="471"/>
      <c r="R162" s="471"/>
      <c r="S162" s="471"/>
      <c r="T162" s="471"/>
      <c r="U162" s="471"/>
      <c r="V162" s="472"/>
      <c r="W162" s="472"/>
      <c r="X162" s="472"/>
      <c r="Y162" s="472"/>
      <c r="Z162" s="472"/>
      <c r="AA162" s="471"/>
      <c r="AB162" s="471"/>
      <c r="AC162" s="471"/>
      <c r="AD162" s="471"/>
      <c r="AE162" s="471"/>
      <c r="AF162" s="471"/>
      <c r="AG162" s="471"/>
      <c r="AH162" s="471"/>
      <c r="AI162" s="471"/>
      <c r="AJ162" s="471"/>
      <c r="AK162" s="480"/>
      <c r="AL162" s="480"/>
      <c r="AM162" s="480"/>
      <c r="AN162" s="480"/>
      <c r="AP162" s="317"/>
      <c r="AS162" s="315"/>
    </row>
    <row r="163" spans="1:45" s="313" customFormat="1" ht="15" x14ac:dyDescent="0.2">
      <c r="A163" s="474"/>
      <c r="B163" s="471"/>
      <c r="C163" s="471"/>
      <c r="D163" s="471"/>
      <c r="E163" s="471"/>
      <c r="F163" s="471"/>
      <c r="G163" s="471"/>
      <c r="H163" s="471"/>
      <c r="I163" s="471"/>
      <c r="J163" s="471"/>
      <c r="K163" s="471"/>
      <c r="L163" s="471"/>
      <c r="M163" s="473"/>
      <c r="N163" s="471"/>
      <c r="O163" s="471"/>
      <c r="P163" s="471"/>
      <c r="Q163" s="471"/>
      <c r="R163" s="471"/>
      <c r="S163" s="471"/>
      <c r="T163" s="471"/>
      <c r="U163" s="471"/>
      <c r="V163" s="472"/>
      <c r="W163" s="472"/>
      <c r="X163" s="472"/>
      <c r="Y163" s="472"/>
      <c r="Z163" s="472"/>
      <c r="AA163" s="471"/>
      <c r="AB163" s="471"/>
      <c r="AC163" s="471"/>
      <c r="AD163" s="471"/>
      <c r="AE163" s="471"/>
      <c r="AF163" s="471"/>
      <c r="AG163" s="471"/>
      <c r="AH163" s="471"/>
      <c r="AI163" s="471"/>
      <c r="AJ163" s="471"/>
      <c r="AK163" s="480"/>
      <c r="AL163" s="480"/>
      <c r="AM163" s="480"/>
      <c r="AN163" s="480"/>
      <c r="AP163" s="317"/>
      <c r="AS163" s="315"/>
    </row>
    <row r="164" spans="1:45" s="313" customFormat="1" ht="15" x14ac:dyDescent="0.2">
      <c r="A164" s="474"/>
      <c r="B164" s="471"/>
      <c r="C164" s="471"/>
      <c r="D164" s="471"/>
      <c r="E164" s="471"/>
      <c r="F164" s="471"/>
      <c r="G164" s="471"/>
      <c r="H164" s="471"/>
      <c r="I164" s="471"/>
      <c r="J164" s="471"/>
      <c r="K164" s="471"/>
      <c r="L164" s="471"/>
      <c r="M164" s="473"/>
      <c r="N164" s="471"/>
      <c r="O164" s="471"/>
      <c r="P164" s="471"/>
      <c r="Q164" s="471"/>
      <c r="R164" s="471"/>
      <c r="S164" s="471"/>
      <c r="T164" s="471"/>
      <c r="U164" s="471"/>
      <c r="V164" s="472"/>
      <c r="W164" s="472"/>
      <c r="X164" s="472"/>
      <c r="Y164" s="472"/>
      <c r="Z164" s="472"/>
      <c r="AA164" s="471"/>
      <c r="AB164" s="471"/>
      <c r="AC164" s="471"/>
      <c r="AD164" s="471"/>
      <c r="AE164" s="471"/>
      <c r="AF164" s="471"/>
      <c r="AG164" s="471"/>
      <c r="AH164" s="471"/>
      <c r="AI164" s="471"/>
      <c r="AJ164" s="471"/>
      <c r="AK164" s="480"/>
      <c r="AL164" s="480"/>
      <c r="AM164" s="480"/>
      <c r="AN164" s="480"/>
      <c r="AP164" s="317"/>
      <c r="AS164" s="315"/>
    </row>
    <row r="165" spans="1:45" s="313" customFormat="1" ht="15" x14ac:dyDescent="0.2">
      <c r="A165" s="474"/>
      <c r="B165" s="471"/>
      <c r="C165" s="471"/>
      <c r="D165" s="471"/>
      <c r="E165" s="471"/>
      <c r="F165" s="471"/>
      <c r="G165" s="471"/>
      <c r="H165" s="471"/>
      <c r="I165" s="471"/>
      <c r="J165" s="471"/>
      <c r="K165" s="471"/>
      <c r="L165" s="471"/>
      <c r="M165" s="473"/>
      <c r="N165" s="471"/>
      <c r="O165" s="471"/>
      <c r="P165" s="471"/>
      <c r="Q165" s="471"/>
      <c r="R165" s="471"/>
      <c r="S165" s="471"/>
      <c r="T165" s="471"/>
      <c r="U165" s="471"/>
      <c r="V165" s="472"/>
      <c r="W165" s="472"/>
      <c r="X165" s="472"/>
      <c r="Y165" s="472"/>
      <c r="Z165" s="472"/>
      <c r="AA165" s="471"/>
      <c r="AB165" s="471"/>
      <c r="AC165" s="471"/>
      <c r="AD165" s="471"/>
      <c r="AE165" s="471"/>
      <c r="AF165" s="471"/>
      <c r="AG165" s="471"/>
      <c r="AH165" s="471"/>
      <c r="AI165" s="471"/>
      <c r="AJ165" s="471"/>
      <c r="AK165" s="480"/>
      <c r="AL165" s="480"/>
      <c r="AM165" s="480"/>
      <c r="AN165" s="480"/>
      <c r="AP165" s="317"/>
      <c r="AS165" s="315"/>
    </row>
    <row r="166" spans="1:45" s="313" customFormat="1" ht="15" x14ac:dyDescent="0.2">
      <c r="A166" s="474"/>
      <c r="B166" s="471"/>
      <c r="C166" s="471"/>
      <c r="D166" s="471"/>
      <c r="E166" s="471"/>
      <c r="F166" s="471"/>
      <c r="G166" s="471"/>
      <c r="H166" s="471"/>
      <c r="I166" s="471"/>
      <c r="J166" s="471"/>
      <c r="K166" s="471"/>
      <c r="L166" s="471"/>
      <c r="M166" s="473"/>
      <c r="N166" s="471"/>
      <c r="O166" s="471"/>
      <c r="P166" s="471"/>
      <c r="Q166" s="471"/>
      <c r="R166" s="471"/>
      <c r="S166" s="471"/>
      <c r="T166" s="471"/>
      <c r="U166" s="471"/>
      <c r="V166" s="472"/>
      <c r="W166" s="472"/>
      <c r="X166" s="472"/>
      <c r="Y166" s="472"/>
      <c r="Z166" s="472"/>
      <c r="AA166" s="471"/>
      <c r="AB166" s="471"/>
      <c r="AC166" s="471"/>
      <c r="AD166" s="471"/>
      <c r="AE166" s="471"/>
      <c r="AF166" s="471"/>
      <c r="AG166" s="471"/>
      <c r="AH166" s="471"/>
      <c r="AI166" s="471"/>
      <c r="AJ166" s="471"/>
      <c r="AK166" s="480"/>
      <c r="AL166" s="480"/>
      <c r="AM166" s="480"/>
      <c r="AN166" s="480"/>
      <c r="AP166" s="317"/>
      <c r="AS166" s="315"/>
    </row>
    <row r="167" spans="1:45" s="313" customFormat="1" ht="15" x14ac:dyDescent="0.2">
      <c r="A167" s="474"/>
      <c r="B167" s="471"/>
      <c r="C167" s="471"/>
      <c r="D167" s="471"/>
      <c r="E167" s="471"/>
      <c r="F167" s="471"/>
      <c r="G167" s="471"/>
      <c r="H167" s="471"/>
      <c r="I167" s="471"/>
      <c r="J167" s="471"/>
      <c r="K167" s="471"/>
      <c r="L167" s="471"/>
      <c r="M167" s="473"/>
      <c r="N167" s="471"/>
      <c r="O167" s="471"/>
      <c r="P167" s="471"/>
      <c r="Q167" s="471"/>
      <c r="R167" s="471"/>
      <c r="S167" s="471"/>
      <c r="T167" s="471"/>
      <c r="U167" s="471"/>
      <c r="V167" s="472"/>
      <c r="W167" s="472"/>
      <c r="X167" s="472"/>
      <c r="Y167" s="472"/>
      <c r="Z167" s="472"/>
      <c r="AA167" s="471"/>
      <c r="AB167" s="471"/>
      <c r="AC167" s="471"/>
      <c r="AD167" s="471"/>
      <c r="AE167" s="471"/>
      <c r="AF167" s="471"/>
      <c r="AG167" s="471"/>
      <c r="AH167" s="471"/>
      <c r="AI167" s="471"/>
      <c r="AJ167" s="471"/>
      <c r="AK167" s="480"/>
      <c r="AL167" s="480"/>
      <c r="AM167" s="480"/>
      <c r="AN167" s="480"/>
      <c r="AP167" s="317"/>
      <c r="AS167" s="315"/>
    </row>
    <row r="168" spans="1:45" s="313" customFormat="1" ht="15" x14ac:dyDescent="0.2">
      <c r="A168" s="474"/>
      <c r="B168" s="471"/>
      <c r="C168" s="471"/>
      <c r="D168" s="471"/>
      <c r="E168" s="471"/>
      <c r="F168" s="471"/>
      <c r="G168" s="471"/>
      <c r="H168" s="471"/>
      <c r="I168" s="471"/>
      <c r="J168" s="471"/>
      <c r="K168" s="471"/>
      <c r="L168" s="471"/>
      <c r="M168" s="473"/>
      <c r="N168" s="471"/>
      <c r="O168" s="471"/>
      <c r="P168" s="471"/>
      <c r="Q168" s="471"/>
      <c r="R168" s="471"/>
      <c r="S168" s="471"/>
      <c r="T168" s="471"/>
      <c r="U168" s="471"/>
      <c r="V168" s="472"/>
      <c r="W168" s="472"/>
      <c r="X168" s="472"/>
      <c r="Y168" s="472"/>
      <c r="Z168" s="472"/>
      <c r="AA168" s="471"/>
      <c r="AB168" s="471"/>
      <c r="AC168" s="471"/>
      <c r="AD168" s="471"/>
      <c r="AE168" s="471"/>
      <c r="AF168" s="471"/>
      <c r="AG168" s="471"/>
      <c r="AH168" s="471"/>
      <c r="AI168" s="471"/>
      <c r="AJ168" s="471"/>
      <c r="AK168" s="480"/>
      <c r="AL168" s="480"/>
      <c r="AM168" s="480"/>
      <c r="AN168" s="480"/>
      <c r="AP168" s="317"/>
      <c r="AS168" s="315"/>
    </row>
    <row r="169" spans="1:45" s="313" customFormat="1" ht="15" x14ac:dyDescent="0.2">
      <c r="A169" s="474"/>
      <c r="B169" s="471"/>
      <c r="C169" s="471"/>
      <c r="D169" s="471"/>
      <c r="E169" s="471"/>
      <c r="F169" s="471"/>
      <c r="G169" s="471"/>
      <c r="H169" s="471"/>
      <c r="I169" s="471"/>
      <c r="J169" s="471"/>
      <c r="K169" s="471"/>
      <c r="L169" s="471"/>
      <c r="M169" s="473"/>
      <c r="N169" s="471"/>
      <c r="O169" s="471"/>
      <c r="P169" s="471"/>
      <c r="Q169" s="471"/>
      <c r="R169" s="471"/>
      <c r="S169" s="471"/>
      <c r="T169" s="471"/>
      <c r="U169" s="471"/>
      <c r="V169" s="472"/>
      <c r="W169" s="472"/>
      <c r="X169" s="472"/>
      <c r="Y169" s="472"/>
      <c r="Z169" s="472"/>
      <c r="AA169" s="471"/>
      <c r="AB169" s="471"/>
      <c r="AC169" s="471"/>
      <c r="AD169" s="471"/>
      <c r="AE169" s="471"/>
      <c r="AF169" s="471"/>
      <c r="AG169" s="471"/>
      <c r="AH169" s="471"/>
      <c r="AI169" s="471"/>
      <c r="AJ169" s="471"/>
      <c r="AK169" s="480"/>
      <c r="AL169" s="480"/>
      <c r="AM169" s="480"/>
      <c r="AN169" s="480"/>
      <c r="AP169" s="317"/>
      <c r="AS169" s="315"/>
    </row>
    <row r="170" spans="1:45" s="313" customFormat="1" ht="15" x14ac:dyDescent="0.2">
      <c r="A170" s="474"/>
      <c r="B170" s="471"/>
      <c r="C170" s="471"/>
      <c r="D170" s="471"/>
      <c r="E170" s="471"/>
      <c r="F170" s="471"/>
      <c r="G170" s="471"/>
      <c r="H170" s="471"/>
      <c r="I170" s="471"/>
      <c r="J170" s="471"/>
      <c r="K170" s="471"/>
      <c r="L170" s="471"/>
      <c r="M170" s="473"/>
      <c r="N170" s="471"/>
      <c r="O170" s="471"/>
      <c r="P170" s="471"/>
      <c r="Q170" s="471"/>
      <c r="R170" s="471"/>
      <c r="S170" s="471"/>
      <c r="T170" s="471"/>
      <c r="U170" s="471"/>
      <c r="V170" s="472"/>
      <c r="W170" s="472"/>
      <c r="X170" s="472"/>
      <c r="Y170" s="472"/>
      <c r="Z170" s="472"/>
      <c r="AA170" s="471"/>
      <c r="AB170" s="471"/>
      <c r="AC170" s="471"/>
      <c r="AD170" s="471"/>
      <c r="AE170" s="471"/>
      <c r="AF170" s="471"/>
      <c r="AG170" s="471"/>
      <c r="AH170" s="471"/>
      <c r="AI170" s="471"/>
      <c r="AJ170" s="471"/>
      <c r="AK170" s="480"/>
      <c r="AL170" s="480"/>
      <c r="AM170" s="480"/>
      <c r="AN170" s="480"/>
      <c r="AP170" s="317"/>
      <c r="AS170" s="315"/>
    </row>
    <row r="171" spans="1:45" s="313" customFormat="1" ht="15" x14ac:dyDescent="0.2">
      <c r="A171" s="474"/>
      <c r="B171" s="471"/>
      <c r="C171" s="471"/>
      <c r="D171" s="471"/>
      <c r="E171" s="471"/>
      <c r="F171" s="471"/>
      <c r="G171" s="471"/>
      <c r="H171" s="471"/>
      <c r="I171" s="471"/>
      <c r="J171" s="471"/>
      <c r="K171" s="471"/>
      <c r="L171" s="471"/>
      <c r="M171" s="473"/>
      <c r="N171" s="471"/>
      <c r="O171" s="471"/>
      <c r="P171" s="471"/>
      <c r="Q171" s="471"/>
      <c r="R171" s="471"/>
      <c r="S171" s="471"/>
      <c r="T171" s="471"/>
      <c r="U171" s="471"/>
      <c r="V171" s="472"/>
      <c r="W171" s="472"/>
      <c r="X171" s="472"/>
      <c r="Y171" s="472"/>
      <c r="Z171" s="472"/>
      <c r="AA171" s="471"/>
      <c r="AB171" s="471"/>
      <c r="AC171" s="471"/>
      <c r="AD171" s="471"/>
      <c r="AE171" s="471"/>
      <c r="AF171" s="471"/>
      <c r="AG171" s="471"/>
      <c r="AH171" s="471"/>
      <c r="AI171" s="471"/>
      <c r="AJ171" s="471"/>
      <c r="AK171" s="480"/>
      <c r="AL171" s="480"/>
      <c r="AM171" s="480"/>
      <c r="AN171" s="480"/>
      <c r="AP171" s="317"/>
      <c r="AS171" s="315"/>
    </row>
    <row r="172" spans="1:45" s="313" customFormat="1" ht="15" x14ac:dyDescent="0.2">
      <c r="A172" s="474"/>
      <c r="B172" s="471"/>
      <c r="C172" s="471"/>
      <c r="D172" s="471"/>
      <c r="E172" s="471"/>
      <c r="F172" s="471"/>
      <c r="G172" s="471"/>
      <c r="H172" s="471"/>
      <c r="I172" s="471"/>
      <c r="J172" s="471"/>
      <c r="K172" s="471"/>
      <c r="L172" s="471"/>
      <c r="M172" s="473"/>
      <c r="N172" s="471"/>
      <c r="O172" s="471"/>
      <c r="P172" s="471"/>
      <c r="Q172" s="471"/>
      <c r="R172" s="471"/>
      <c r="S172" s="471"/>
      <c r="T172" s="471"/>
      <c r="U172" s="471"/>
      <c r="V172" s="472"/>
      <c r="W172" s="472"/>
      <c r="X172" s="472"/>
      <c r="Y172" s="472"/>
      <c r="Z172" s="472"/>
      <c r="AA172" s="471"/>
      <c r="AB172" s="471"/>
      <c r="AC172" s="471"/>
      <c r="AD172" s="471"/>
      <c r="AE172" s="471"/>
      <c r="AF172" s="471"/>
      <c r="AG172" s="471"/>
      <c r="AH172" s="471"/>
      <c r="AI172" s="471"/>
      <c r="AJ172" s="471"/>
      <c r="AK172" s="480"/>
      <c r="AL172" s="480"/>
      <c r="AM172" s="480"/>
      <c r="AN172" s="480"/>
      <c r="AP172" s="317"/>
      <c r="AS172" s="315"/>
    </row>
    <row r="173" spans="1:45" s="313" customFormat="1" ht="15" x14ac:dyDescent="0.2">
      <c r="A173" s="474"/>
      <c r="B173" s="471"/>
      <c r="C173" s="471"/>
      <c r="D173" s="471"/>
      <c r="E173" s="471"/>
      <c r="F173" s="471"/>
      <c r="G173" s="471"/>
      <c r="H173" s="471"/>
      <c r="I173" s="471"/>
      <c r="J173" s="471"/>
      <c r="K173" s="471"/>
      <c r="L173" s="471"/>
      <c r="M173" s="473"/>
      <c r="N173" s="471"/>
      <c r="O173" s="471"/>
      <c r="P173" s="471"/>
      <c r="Q173" s="471"/>
      <c r="R173" s="471"/>
      <c r="S173" s="471"/>
      <c r="T173" s="471"/>
      <c r="U173" s="471"/>
      <c r="V173" s="472"/>
      <c r="W173" s="472"/>
      <c r="X173" s="472"/>
      <c r="Y173" s="472"/>
      <c r="Z173" s="472"/>
      <c r="AA173" s="471"/>
      <c r="AB173" s="471"/>
      <c r="AC173" s="471"/>
      <c r="AD173" s="471"/>
      <c r="AE173" s="471"/>
      <c r="AF173" s="471"/>
      <c r="AG173" s="471"/>
      <c r="AH173" s="471"/>
      <c r="AI173" s="471"/>
      <c r="AJ173" s="471"/>
      <c r="AK173" s="480"/>
      <c r="AL173" s="480"/>
      <c r="AM173" s="480"/>
      <c r="AN173" s="480"/>
      <c r="AP173" s="317"/>
      <c r="AS173" s="315"/>
    </row>
    <row r="174" spans="1:45" s="313" customFormat="1" ht="15" x14ac:dyDescent="0.2">
      <c r="A174" s="474"/>
      <c r="B174" s="471"/>
      <c r="C174" s="471"/>
      <c r="D174" s="471"/>
      <c r="E174" s="471"/>
      <c r="F174" s="471"/>
      <c r="G174" s="471"/>
      <c r="H174" s="471"/>
      <c r="I174" s="471"/>
      <c r="J174" s="471"/>
      <c r="K174" s="471"/>
      <c r="L174" s="471"/>
      <c r="M174" s="473"/>
      <c r="N174" s="471"/>
      <c r="O174" s="471"/>
      <c r="P174" s="471"/>
      <c r="Q174" s="471"/>
      <c r="R174" s="471"/>
      <c r="S174" s="471"/>
      <c r="T174" s="471"/>
      <c r="U174" s="471"/>
      <c r="V174" s="472"/>
      <c r="W174" s="472"/>
      <c r="X174" s="472"/>
      <c r="Y174" s="472"/>
      <c r="Z174" s="472"/>
      <c r="AA174" s="471"/>
      <c r="AB174" s="471"/>
      <c r="AC174" s="471"/>
      <c r="AD174" s="471"/>
      <c r="AE174" s="471"/>
      <c r="AF174" s="471"/>
      <c r="AG174" s="471"/>
      <c r="AH174" s="471"/>
      <c r="AI174" s="471"/>
      <c r="AJ174" s="471"/>
      <c r="AK174" s="480"/>
      <c r="AL174" s="480"/>
      <c r="AM174" s="480"/>
      <c r="AN174" s="480"/>
      <c r="AP174" s="317"/>
      <c r="AS174" s="315"/>
    </row>
    <row r="175" spans="1:45" s="313" customFormat="1" ht="15" x14ac:dyDescent="0.2">
      <c r="A175" s="474"/>
      <c r="B175" s="471"/>
      <c r="C175" s="471"/>
      <c r="D175" s="471"/>
      <c r="E175" s="471"/>
      <c r="F175" s="471"/>
      <c r="G175" s="471"/>
      <c r="H175" s="471"/>
      <c r="I175" s="471"/>
      <c r="J175" s="471"/>
      <c r="K175" s="471"/>
      <c r="L175" s="471"/>
      <c r="M175" s="473"/>
      <c r="N175" s="471"/>
      <c r="O175" s="471"/>
      <c r="P175" s="471"/>
      <c r="Q175" s="471"/>
      <c r="R175" s="471"/>
      <c r="S175" s="471"/>
      <c r="T175" s="471"/>
      <c r="U175" s="471"/>
      <c r="V175" s="472"/>
      <c r="W175" s="472"/>
      <c r="X175" s="472"/>
      <c r="Y175" s="472"/>
      <c r="Z175" s="472"/>
      <c r="AA175" s="471"/>
      <c r="AB175" s="471"/>
      <c r="AC175" s="471"/>
      <c r="AD175" s="471"/>
      <c r="AE175" s="471"/>
      <c r="AF175" s="471"/>
      <c r="AG175" s="471"/>
      <c r="AH175" s="471"/>
      <c r="AI175" s="471"/>
      <c r="AJ175" s="471"/>
      <c r="AK175" s="480"/>
      <c r="AL175" s="480"/>
      <c r="AM175" s="480"/>
      <c r="AN175" s="480"/>
      <c r="AP175" s="317"/>
      <c r="AS175" s="315"/>
    </row>
    <row r="176" spans="1:45" s="313" customFormat="1" ht="15" x14ac:dyDescent="0.2">
      <c r="A176" s="474"/>
      <c r="B176" s="471"/>
      <c r="C176" s="471"/>
      <c r="D176" s="471"/>
      <c r="E176" s="471"/>
      <c r="F176" s="471"/>
      <c r="G176" s="471"/>
      <c r="H176" s="471"/>
      <c r="I176" s="471"/>
      <c r="J176" s="471"/>
      <c r="K176" s="471"/>
      <c r="L176" s="471"/>
      <c r="M176" s="473"/>
      <c r="N176" s="471"/>
      <c r="O176" s="471"/>
      <c r="P176" s="471"/>
      <c r="Q176" s="471"/>
      <c r="R176" s="471"/>
      <c r="S176" s="471"/>
      <c r="T176" s="471"/>
      <c r="U176" s="471"/>
      <c r="V176" s="472"/>
      <c r="W176" s="472"/>
      <c r="X176" s="472"/>
      <c r="Y176" s="472"/>
      <c r="Z176" s="472"/>
      <c r="AA176" s="471"/>
      <c r="AB176" s="471"/>
      <c r="AC176" s="471"/>
      <c r="AD176" s="471"/>
      <c r="AE176" s="471"/>
      <c r="AF176" s="471"/>
      <c r="AG176" s="471"/>
      <c r="AH176" s="471"/>
      <c r="AI176" s="471"/>
      <c r="AJ176" s="471"/>
      <c r="AK176" s="480"/>
      <c r="AL176" s="480"/>
      <c r="AM176" s="480"/>
      <c r="AN176" s="480"/>
      <c r="AP176" s="317"/>
      <c r="AS176" s="315"/>
    </row>
    <row r="177" spans="1:45" s="313" customFormat="1" ht="15" x14ac:dyDescent="0.2">
      <c r="A177" s="474"/>
      <c r="B177" s="471"/>
      <c r="C177" s="471"/>
      <c r="D177" s="471"/>
      <c r="E177" s="471"/>
      <c r="F177" s="471"/>
      <c r="G177" s="471"/>
      <c r="H177" s="471"/>
      <c r="I177" s="471"/>
      <c r="J177" s="471"/>
      <c r="K177" s="471"/>
      <c r="L177" s="471"/>
      <c r="M177" s="473"/>
      <c r="N177" s="471"/>
      <c r="O177" s="471"/>
      <c r="P177" s="471"/>
      <c r="Q177" s="471"/>
      <c r="R177" s="471"/>
      <c r="S177" s="471"/>
      <c r="T177" s="471"/>
      <c r="U177" s="471"/>
      <c r="V177" s="472"/>
      <c r="W177" s="472"/>
      <c r="X177" s="472"/>
      <c r="Y177" s="472"/>
      <c r="Z177" s="472"/>
      <c r="AA177" s="471"/>
      <c r="AB177" s="471"/>
      <c r="AC177" s="471"/>
      <c r="AD177" s="471"/>
      <c r="AE177" s="471"/>
      <c r="AF177" s="471"/>
      <c r="AG177" s="471"/>
      <c r="AH177" s="471"/>
      <c r="AI177" s="471"/>
      <c r="AJ177" s="471"/>
      <c r="AK177" s="480"/>
      <c r="AL177" s="480"/>
      <c r="AM177" s="480"/>
      <c r="AN177" s="480"/>
      <c r="AP177" s="317"/>
      <c r="AS177" s="315"/>
    </row>
    <row r="178" spans="1:45" s="313" customFormat="1" ht="15" x14ac:dyDescent="0.2">
      <c r="A178" s="474"/>
      <c r="B178" s="471"/>
      <c r="C178" s="471"/>
      <c r="D178" s="471"/>
      <c r="E178" s="471"/>
      <c r="F178" s="471"/>
      <c r="G178" s="471"/>
      <c r="H178" s="471"/>
      <c r="I178" s="471"/>
      <c r="J178" s="471"/>
      <c r="K178" s="471"/>
      <c r="L178" s="471"/>
      <c r="M178" s="473"/>
      <c r="N178" s="471"/>
      <c r="O178" s="471"/>
      <c r="P178" s="471"/>
      <c r="Q178" s="471"/>
      <c r="R178" s="471"/>
      <c r="S178" s="471"/>
      <c r="T178" s="471"/>
      <c r="U178" s="471"/>
      <c r="V178" s="472"/>
      <c r="W178" s="472"/>
      <c r="X178" s="472"/>
      <c r="Y178" s="472"/>
      <c r="Z178" s="472"/>
      <c r="AA178" s="471"/>
      <c r="AB178" s="471"/>
      <c r="AC178" s="471"/>
      <c r="AD178" s="471"/>
      <c r="AE178" s="471"/>
      <c r="AF178" s="471"/>
      <c r="AG178" s="471"/>
      <c r="AH178" s="471"/>
      <c r="AI178" s="471"/>
      <c r="AJ178" s="471"/>
      <c r="AK178" s="480"/>
      <c r="AL178" s="480"/>
      <c r="AM178" s="480"/>
      <c r="AN178" s="480"/>
      <c r="AP178" s="317"/>
      <c r="AS178" s="315"/>
    </row>
    <row r="179" spans="1:45" s="313" customFormat="1" ht="15" x14ac:dyDescent="0.2">
      <c r="A179" s="474"/>
      <c r="B179" s="471"/>
      <c r="C179" s="471"/>
      <c r="D179" s="471"/>
      <c r="E179" s="471"/>
      <c r="F179" s="471"/>
      <c r="G179" s="471"/>
      <c r="H179" s="471"/>
      <c r="I179" s="471"/>
      <c r="J179" s="471"/>
      <c r="K179" s="471"/>
      <c r="L179" s="471"/>
      <c r="M179" s="473"/>
      <c r="N179" s="471"/>
      <c r="O179" s="471"/>
      <c r="P179" s="471"/>
      <c r="Q179" s="471"/>
      <c r="R179" s="471"/>
      <c r="S179" s="471"/>
      <c r="T179" s="471"/>
      <c r="U179" s="471"/>
      <c r="V179" s="472"/>
      <c r="W179" s="472"/>
      <c r="X179" s="472"/>
      <c r="Y179" s="472"/>
      <c r="Z179" s="472"/>
      <c r="AA179" s="471"/>
      <c r="AB179" s="471"/>
      <c r="AC179" s="471"/>
      <c r="AD179" s="471"/>
      <c r="AE179" s="471"/>
      <c r="AF179" s="471"/>
      <c r="AG179" s="471"/>
      <c r="AH179" s="471"/>
      <c r="AI179" s="471"/>
      <c r="AJ179" s="471"/>
      <c r="AK179" s="480"/>
      <c r="AL179" s="480"/>
      <c r="AM179" s="480"/>
      <c r="AN179" s="480"/>
      <c r="AP179" s="317"/>
      <c r="AS179" s="315"/>
    </row>
    <row r="180" spans="1:45" s="313" customFormat="1" ht="15" x14ac:dyDescent="0.2">
      <c r="A180" s="474"/>
      <c r="B180" s="471"/>
      <c r="C180" s="471"/>
      <c r="D180" s="471"/>
      <c r="E180" s="471"/>
      <c r="F180" s="471"/>
      <c r="G180" s="471"/>
      <c r="H180" s="471"/>
      <c r="I180" s="471"/>
      <c r="J180" s="471"/>
      <c r="K180" s="471"/>
      <c r="L180" s="471"/>
      <c r="M180" s="473"/>
      <c r="N180" s="471"/>
      <c r="O180" s="471"/>
      <c r="P180" s="471"/>
      <c r="Q180" s="471"/>
      <c r="R180" s="471"/>
      <c r="S180" s="471"/>
      <c r="T180" s="471"/>
      <c r="U180" s="471"/>
      <c r="V180" s="472"/>
      <c r="W180" s="472"/>
      <c r="X180" s="472"/>
      <c r="Y180" s="472"/>
      <c r="Z180" s="472"/>
      <c r="AA180" s="471"/>
      <c r="AB180" s="471"/>
      <c r="AC180" s="471"/>
      <c r="AD180" s="471"/>
      <c r="AE180" s="471"/>
      <c r="AF180" s="471"/>
      <c r="AG180" s="471"/>
      <c r="AH180" s="471"/>
      <c r="AI180" s="471"/>
      <c r="AJ180" s="471"/>
      <c r="AK180" s="480"/>
      <c r="AL180" s="480"/>
      <c r="AM180" s="480"/>
      <c r="AN180" s="480"/>
      <c r="AP180" s="317"/>
      <c r="AS180" s="315"/>
    </row>
    <row r="181" spans="1:45" s="313" customFormat="1" ht="15" x14ac:dyDescent="0.2">
      <c r="A181" s="474"/>
      <c r="B181" s="471"/>
      <c r="C181" s="471"/>
      <c r="D181" s="471"/>
      <c r="E181" s="471"/>
      <c r="F181" s="471"/>
      <c r="G181" s="471"/>
      <c r="H181" s="471"/>
      <c r="I181" s="471"/>
      <c r="J181" s="471"/>
      <c r="K181" s="471"/>
      <c r="L181" s="471"/>
      <c r="M181" s="473"/>
      <c r="N181" s="471"/>
      <c r="O181" s="471"/>
      <c r="P181" s="471"/>
      <c r="Q181" s="471"/>
      <c r="R181" s="471"/>
      <c r="S181" s="471"/>
      <c r="T181" s="471"/>
      <c r="U181" s="471"/>
      <c r="V181" s="472"/>
      <c r="W181" s="472"/>
      <c r="X181" s="472"/>
      <c r="Y181" s="472"/>
      <c r="Z181" s="472"/>
      <c r="AA181" s="471"/>
      <c r="AB181" s="471"/>
      <c r="AC181" s="471"/>
      <c r="AD181" s="471"/>
      <c r="AE181" s="471"/>
      <c r="AF181" s="471"/>
      <c r="AG181" s="471"/>
      <c r="AH181" s="471"/>
      <c r="AI181" s="471"/>
      <c r="AJ181" s="471"/>
      <c r="AK181" s="480"/>
      <c r="AL181" s="480"/>
      <c r="AM181" s="480"/>
      <c r="AN181" s="480"/>
      <c r="AP181" s="317"/>
      <c r="AS181" s="315"/>
    </row>
    <row r="182" spans="1:45" s="313" customFormat="1" ht="15" x14ac:dyDescent="0.2">
      <c r="A182" s="474"/>
      <c r="B182" s="471"/>
      <c r="C182" s="471"/>
      <c r="D182" s="471"/>
      <c r="E182" s="471"/>
      <c r="F182" s="471"/>
      <c r="G182" s="471"/>
      <c r="H182" s="471"/>
      <c r="I182" s="471"/>
      <c r="J182" s="471"/>
      <c r="K182" s="471"/>
      <c r="L182" s="471"/>
      <c r="M182" s="473"/>
      <c r="N182" s="471"/>
      <c r="O182" s="471"/>
      <c r="P182" s="471"/>
      <c r="Q182" s="471"/>
      <c r="R182" s="471"/>
      <c r="S182" s="471"/>
      <c r="T182" s="471"/>
      <c r="U182" s="471"/>
      <c r="V182" s="472"/>
      <c r="W182" s="472"/>
      <c r="X182" s="472"/>
      <c r="Y182" s="472"/>
      <c r="Z182" s="472"/>
      <c r="AA182" s="471"/>
      <c r="AB182" s="471"/>
      <c r="AC182" s="471"/>
      <c r="AD182" s="471"/>
      <c r="AE182" s="471"/>
      <c r="AF182" s="471"/>
      <c r="AG182" s="471"/>
      <c r="AH182" s="471"/>
      <c r="AI182" s="471"/>
      <c r="AJ182" s="471"/>
      <c r="AK182" s="480"/>
      <c r="AL182" s="480"/>
      <c r="AM182" s="480"/>
      <c r="AN182" s="480"/>
      <c r="AP182" s="317"/>
      <c r="AS182" s="315"/>
    </row>
    <row r="183" spans="1:45" s="313" customFormat="1" ht="15" x14ac:dyDescent="0.2">
      <c r="A183" s="474"/>
      <c r="B183" s="471"/>
      <c r="C183" s="471"/>
      <c r="D183" s="471"/>
      <c r="E183" s="471"/>
      <c r="F183" s="471"/>
      <c r="G183" s="471"/>
      <c r="H183" s="471"/>
      <c r="I183" s="471"/>
      <c r="J183" s="471"/>
      <c r="K183" s="471"/>
      <c r="L183" s="471"/>
      <c r="M183" s="473"/>
      <c r="N183" s="471"/>
      <c r="O183" s="471"/>
      <c r="P183" s="471"/>
      <c r="Q183" s="471"/>
      <c r="R183" s="471"/>
      <c r="S183" s="471"/>
      <c r="T183" s="471"/>
      <c r="U183" s="471"/>
      <c r="V183" s="472"/>
      <c r="W183" s="472"/>
      <c r="X183" s="472"/>
      <c r="Y183" s="472"/>
      <c r="Z183" s="472"/>
      <c r="AA183" s="471"/>
      <c r="AB183" s="471"/>
      <c r="AC183" s="471"/>
      <c r="AD183" s="471"/>
      <c r="AE183" s="471"/>
      <c r="AF183" s="471"/>
      <c r="AG183" s="471"/>
      <c r="AH183" s="471"/>
      <c r="AI183" s="471"/>
      <c r="AJ183" s="471"/>
      <c r="AK183" s="480"/>
      <c r="AL183" s="480"/>
      <c r="AM183" s="480"/>
      <c r="AN183" s="480"/>
      <c r="AP183" s="317"/>
      <c r="AS183" s="315"/>
    </row>
    <row r="184" spans="1:45" s="313" customFormat="1" ht="15" x14ac:dyDescent="0.2">
      <c r="A184" s="474"/>
      <c r="B184" s="471"/>
      <c r="C184" s="471"/>
      <c r="D184" s="471"/>
      <c r="E184" s="471"/>
      <c r="F184" s="471"/>
      <c r="G184" s="471"/>
      <c r="H184" s="471"/>
      <c r="I184" s="471"/>
      <c r="J184" s="471"/>
      <c r="K184" s="471"/>
      <c r="L184" s="471"/>
      <c r="M184" s="473"/>
      <c r="N184" s="471"/>
      <c r="O184" s="471"/>
      <c r="P184" s="471"/>
      <c r="Q184" s="471"/>
      <c r="R184" s="471"/>
      <c r="S184" s="471"/>
      <c r="T184" s="471"/>
      <c r="U184" s="471"/>
      <c r="V184" s="472"/>
      <c r="W184" s="472"/>
      <c r="X184" s="472"/>
      <c r="Y184" s="472"/>
      <c r="Z184" s="472"/>
      <c r="AA184" s="471"/>
      <c r="AB184" s="471"/>
      <c r="AC184" s="471"/>
      <c r="AD184" s="471"/>
      <c r="AE184" s="471"/>
      <c r="AF184" s="471"/>
      <c r="AG184" s="471"/>
      <c r="AH184" s="471"/>
      <c r="AI184" s="471"/>
      <c r="AJ184" s="471"/>
      <c r="AK184" s="480"/>
      <c r="AL184" s="480"/>
      <c r="AM184" s="480"/>
      <c r="AN184" s="480"/>
      <c r="AP184" s="317"/>
      <c r="AS184" s="315"/>
    </row>
    <row r="185" spans="1:45" s="313" customFormat="1" ht="15" x14ac:dyDescent="0.2">
      <c r="A185" s="474"/>
      <c r="B185" s="471"/>
      <c r="C185" s="471"/>
      <c r="D185" s="471"/>
      <c r="E185" s="471"/>
      <c r="F185" s="471"/>
      <c r="G185" s="471"/>
      <c r="H185" s="471"/>
      <c r="I185" s="471"/>
      <c r="J185" s="471"/>
      <c r="K185" s="471"/>
      <c r="L185" s="471"/>
      <c r="M185" s="473"/>
      <c r="N185" s="471"/>
      <c r="O185" s="471"/>
      <c r="P185" s="471"/>
      <c r="Q185" s="471"/>
      <c r="R185" s="471"/>
      <c r="S185" s="471"/>
      <c r="T185" s="471"/>
      <c r="U185" s="471"/>
      <c r="V185" s="472"/>
      <c r="W185" s="472"/>
      <c r="X185" s="472"/>
      <c r="Y185" s="472"/>
      <c r="Z185" s="472"/>
      <c r="AA185" s="471"/>
      <c r="AB185" s="471"/>
      <c r="AC185" s="471"/>
      <c r="AD185" s="471"/>
      <c r="AE185" s="471"/>
      <c r="AF185" s="471"/>
      <c r="AG185" s="471"/>
      <c r="AH185" s="471"/>
      <c r="AI185" s="471"/>
      <c r="AJ185" s="471"/>
      <c r="AK185" s="480"/>
      <c r="AL185" s="480"/>
      <c r="AM185" s="480"/>
      <c r="AN185" s="480"/>
      <c r="AP185" s="317"/>
      <c r="AS185" s="315"/>
    </row>
    <row r="186" spans="1:45" s="313" customFormat="1" ht="15" x14ac:dyDescent="0.2">
      <c r="A186" s="474"/>
      <c r="B186" s="471"/>
      <c r="C186" s="471"/>
      <c r="D186" s="471"/>
      <c r="E186" s="471"/>
      <c r="F186" s="471"/>
      <c r="G186" s="471"/>
      <c r="H186" s="471"/>
      <c r="I186" s="471"/>
      <c r="J186" s="471"/>
      <c r="K186" s="471"/>
      <c r="L186" s="471"/>
      <c r="M186" s="473"/>
      <c r="N186" s="471"/>
      <c r="O186" s="471"/>
      <c r="P186" s="471"/>
      <c r="Q186" s="471"/>
      <c r="R186" s="471"/>
      <c r="S186" s="471"/>
      <c r="T186" s="471"/>
      <c r="U186" s="471"/>
      <c r="V186" s="472"/>
      <c r="W186" s="472"/>
      <c r="X186" s="472"/>
      <c r="Y186" s="472"/>
      <c r="Z186" s="472"/>
      <c r="AA186" s="471"/>
      <c r="AB186" s="471"/>
      <c r="AC186" s="471"/>
      <c r="AD186" s="471"/>
      <c r="AE186" s="471"/>
      <c r="AF186" s="471"/>
      <c r="AG186" s="471"/>
      <c r="AH186" s="471"/>
      <c r="AI186" s="471"/>
      <c r="AJ186" s="471"/>
      <c r="AK186" s="480"/>
      <c r="AL186" s="480"/>
      <c r="AM186" s="480"/>
      <c r="AN186" s="480"/>
      <c r="AP186" s="317"/>
      <c r="AS186" s="315"/>
    </row>
    <row r="187" spans="1:45" s="313" customFormat="1" ht="15" x14ac:dyDescent="0.2">
      <c r="A187" s="474"/>
      <c r="B187" s="471"/>
      <c r="C187" s="471"/>
      <c r="D187" s="471"/>
      <c r="E187" s="471"/>
      <c r="F187" s="471"/>
      <c r="G187" s="471"/>
      <c r="H187" s="471"/>
      <c r="I187" s="471"/>
      <c r="J187" s="471"/>
      <c r="K187" s="471"/>
      <c r="L187" s="471"/>
      <c r="M187" s="473"/>
      <c r="N187" s="471"/>
      <c r="O187" s="471"/>
      <c r="P187" s="471"/>
      <c r="Q187" s="471"/>
      <c r="R187" s="471"/>
      <c r="S187" s="471"/>
      <c r="T187" s="471"/>
      <c r="U187" s="471"/>
      <c r="V187" s="472"/>
      <c r="W187" s="472"/>
      <c r="X187" s="472"/>
      <c r="Y187" s="472"/>
      <c r="Z187" s="472"/>
      <c r="AA187" s="471"/>
      <c r="AB187" s="471"/>
      <c r="AC187" s="471"/>
      <c r="AD187" s="471"/>
      <c r="AE187" s="471"/>
      <c r="AF187" s="471"/>
      <c r="AG187" s="471"/>
      <c r="AH187" s="471"/>
      <c r="AI187" s="471"/>
      <c r="AJ187" s="471"/>
      <c r="AK187" s="480"/>
      <c r="AL187" s="480"/>
      <c r="AM187" s="480"/>
      <c r="AN187" s="480"/>
      <c r="AP187" s="317"/>
      <c r="AS187" s="315"/>
    </row>
    <row r="188" spans="1:45" s="313" customFormat="1" ht="15" x14ac:dyDescent="0.2">
      <c r="A188" s="474"/>
      <c r="B188" s="471"/>
      <c r="C188" s="471"/>
      <c r="D188" s="471"/>
      <c r="E188" s="471"/>
      <c r="F188" s="471"/>
      <c r="G188" s="471"/>
      <c r="H188" s="471"/>
      <c r="I188" s="471"/>
      <c r="J188" s="471"/>
      <c r="K188" s="471"/>
      <c r="L188" s="471"/>
      <c r="M188" s="473"/>
      <c r="N188" s="471"/>
      <c r="O188" s="471"/>
      <c r="P188" s="471"/>
      <c r="Q188" s="471"/>
      <c r="R188" s="471"/>
      <c r="S188" s="471"/>
      <c r="T188" s="471"/>
      <c r="U188" s="471"/>
      <c r="V188" s="472"/>
      <c r="W188" s="472"/>
      <c r="X188" s="472"/>
      <c r="Y188" s="472"/>
      <c r="Z188" s="472"/>
      <c r="AA188" s="471"/>
      <c r="AB188" s="471"/>
      <c r="AC188" s="471"/>
      <c r="AD188" s="471"/>
      <c r="AE188" s="471"/>
      <c r="AF188" s="471"/>
      <c r="AG188" s="471"/>
      <c r="AH188" s="471"/>
      <c r="AI188" s="471"/>
      <c r="AJ188" s="471"/>
      <c r="AK188" s="480"/>
      <c r="AL188" s="480"/>
      <c r="AM188" s="480"/>
      <c r="AN188" s="480"/>
      <c r="AP188" s="317"/>
      <c r="AS188" s="315"/>
    </row>
    <row r="189" spans="1:45" s="313" customFormat="1" ht="15" x14ac:dyDescent="0.2">
      <c r="A189" s="474"/>
      <c r="B189" s="471"/>
      <c r="C189" s="471"/>
      <c r="D189" s="471"/>
      <c r="E189" s="471"/>
      <c r="F189" s="471"/>
      <c r="G189" s="471"/>
      <c r="H189" s="471"/>
      <c r="I189" s="471"/>
      <c r="J189" s="471"/>
      <c r="K189" s="471"/>
      <c r="L189" s="471"/>
      <c r="M189" s="473"/>
      <c r="N189" s="471"/>
      <c r="O189" s="471"/>
      <c r="P189" s="471"/>
      <c r="Q189" s="471"/>
      <c r="R189" s="471"/>
      <c r="S189" s="471"/>
      <c r="T189" s="471"/>
      <c r="U189" s="471"/>
      <c r="V189" s="472"/>
      <c r="W189" s="472"/>
      <c r="X189" s="472"/>
      <c r="Y189" s="472"/>
      <c r="Z189" s="472"/>
      <c r="AA189" s="471"/>
      <c r="AB189" s="471"/>
      <c r="AC189" s="471"/>
      <c r="AD189" s="471"/>
      <c r="AE189" s="471"/>
      <c r="AF189" s="471"/>
      <c r="AG189" s="471"/>
      <c r="AH189" s="471"/>
      <c r="AI189" s="471"/>
      <c r="AJ189" s="471"/>
      <c r="AK189" s="480"/>
      <c r="AL189" s="480"/>
      <c r="AM189" s="480"/>
      <c r="AN189" s="480"/>
      <c r="AP189" s="317"/>
      <c r="AS189" s="315"/>
    </row>
    <row r="190" spans="1:45" s="313" customFormat="1" ht="15" x14ac:dyDescent="0.2">
      <c r="A190" s="474"/>
      <c r="B190" s="471"/>
      <c r="C190" s="471"/>
      <c r="D190" s="471"/>
      <c r="E190" s="471"/>
      <c r="F190" s="471"/>
      <c r="G190" s="471"/>
      <c r="H190" s="471"/>
      <c r="I190" s="471"/>
      <c r="J190" s="471"/>
      <c r="K190" s="471"/>
      <c r="L190" s="471"/>
      <c r="M190" s="473"/>
      <c r="N190" s="471"/>
      <c r="O190" s="471"/>
      <c r="P190" s="471"/>
      <c r="Q190" s="471"/>
      <c r="R190" s="471"/>
      <c r="S190" s="471"/>
      <c r="T190" s="471"/>
      <c r="U190" s="471"/>
      <c r="V190" s="472"/>
      <c r="W190" s="472"/>
      <c r="X190" s="472"/>
      <c r="Y190" s="472"/>
      <c r="Z190" s="472"/>
      <c r="AA190" s="471"/>
      <c r="AB190" s="471"/>
      <c r="AC190" s="471"/>
      <c r="AD190" s="471"/>
      <c r="AE190" s="471"/>
      <c r="AF190" s="471"/>
      <c r="AG190" s="471"/>
      <c r="AH190" s="471"/>
      <c r="AI190" s="471"/>
      <c r="AJ190" s="471"/>
      <c r="AK190" s="480"/>
      <c r="AL190" s="480"/>
      <c r="AM190" s="480"/>
      <c r="AN190" s="480"/>
      <c r="AP190" s="317"/>
      <c r="AS190" s="315"/>
    </row>
    <row r="191" spans="1:45" s="313" customFormat="1" ht="15" x14ac:dyDescent="0.2">
      <c r="A191" s="474"/>
      <c r="B191" s="471"/>
      <c r="C191" s="471"/>
      <c r="D191" s="471"/>
      <c r="E191" s="471"/>
      <c r="F191" s="471"/>
      <c r="G191" s="471"/>
      <c r="H191" s="471"/>
      <c r="I191" s="471"/>
      <c r="J191" s="471"/>
      <c r="K191" s="471"/>
      <c r="L191" s="471"/>
      <c r="M191" s="473"/>
      <c r="N191" s="471"/>
      <c r="O191" s="471"/>
      <c r="P191" s="471"/>
      <c r="Q191" s="471"/>
      <c r="R191" s="471"/>
      <c r="S191" s="471"/>
      <c r="T191" s="471"/>
      <c r="U191" s="471"/>
      <c r="V191" s="472"/>
      <c r="W191" s="472"/>
      <c r="X191" s="472"/>
      <c r="Y191" s="472"/>
      <c r="Z191" s="472"/>
      <c r="AA191" s="471"/>
      <c r="AB191" s="471"/>
      <c r="AC191" s="471"/>
      <c r="AD191" s="471"/>
      <c r="AE191" s="471"/>
      <c r="AF191" s="471"/>
      <c r="AG191" s="471"/>
      <c r="AH191" s="471"/>
      <c r="AI191" s="471"/>
      <c r="AJ191" s="471"/>
      <c r="AK191" s="480"/>
      <c r="AL191" s="480"/>
      <c r="AM191" s="480"/>
      <c r="AN191" s="480"/>
      <c r="AP191" s="317"/>
      <c r="AS191" s="315"/>
    </row>
    <row r="192" spans="1:45" s="313" customFormat="1" ht="15" x14ac:dyDescent="0.2">
      <c r="A192" s="474"/>
      <c r="B192" s="471"/>
      <c r="C192" s="471"/>
      <c r="D192" s="471"/>
      <c r="E192" s="471"/>
      <c r="F192" s="471"/>
      <c r="G192" s="471"/>
      <c r="H192" s="471"/>
      <c r="I192" s="471"/>
      <c r="J192" s="471"/>
      <c r="K192" s="471"/>
      <c r="L192" s="471"/>
      <c r="M192" s="473"/>
      <c r="N192" s="471"/>
      <c r="O192" s="471"/>
      <c r="P192" s="471"/>
      <c r="Q192" s="471"/>
      <c r="R192" s="471"/>
      <c r="S192" s="471"/>
      <c r="T192" s="471"/>
      <c r="U192" s="471"/>
      <c r="V192" s="472"/>
      <c r="W192" s="472"/>
      <c r="X192" s="472"/>
      <c r="Y192" s="472"/>
      <c r="Z192" s="472"/>
      <c r="AA192" s="471"/>
      <c r="AB192" s="471"/>
      <c r="AC192" s="471"/>
      <c r="AD192" s="471"/>
      <c r="AE192" s="471"/>
      <c r="AF192" s="471"/>
      <c r="AG192" s="471"/>
      <c r="AH192" s="471"/>
      <c r="AI192" s="471"/>
      <c r="AJ192" s="471"/>
      <c r="AK192" s="480"/>
      <c r="AL192" s="480"/>
      <c r="AM192" s="480"/>
      <c r="AN192" s="480"/>
      <c r="AP192" s="317"/>
      <c r="AS192" s="315"/>
    </row>
    <row r="193" spans="1:45" s="313" customFormat="1" ht="15" x14ac:dyDescent="0.2">
      <c r="A193" s="474"/>
      <c r="B193" s="471"/>
      <c r="C193" s="471"/>
      <c r="D193" s="471"/>
      <c r="E193" s="471"/>
      <c r="F193" s="471"/>
      <c r="G193" s="471"/>
      <c r="H193" s="471"/>
      <c r="I193" s="471"/>
      <c r="J193" s="471"/>
      <c r="K193" s="471"/>
      <c r="L193" s="471"/>
      <c r="M193" s="473"/>
      <c r="N193" s="471"/>
      <c r="O193" s="471"/>
      <c r="P193" s="471"/>
      <c r="Q193" s="471"/>
      <c r="R193" s="471"/>
      <c r="S193" s="471"/>
      <c r="T193" s="471"/>
      <c r="U193" s="471"/>
      <c r="V193" s="472"/>
      <c r="W193" s="472"/>
      <c r="X193" s="472"/>
      <c r="Y193" s="472"/>
      <c r="Z193" s="472"/>
      <c r="AA193" s="471"/>
      <c r="AB193" s="471"/>
      <c r="AC193" s="471"/>
      <c r="AD193" s="471"/>
      <c r="AE193" s="471"/>
      <c r="AF193" s="471"/>
      <c r="AG193" s="471"/>
      <c r="AH193" s="471"/>
      <c r="AI193" s="471"/>
      <c r="AJ193" s="471"/>
      <c r="AK193" s="480"/>
      <c r="AL193" s="480"/>
      <c r="AM193" s="480"/>
      <c r="AN193" s="480"/>
      <c r="AP193" s="317"/>
      <c r="AS193" s="315"/>
    </row>
    <row r="194" spans="1:45" s="313" customFormat="1" ht="15" x14ac:dyDescent="0.2">
      <c r="A194" s="474"/>
      <c r="B194" s="471"/>
      <c r="C194" s="471"/>
      <c r="D194" s="471"/>
      <c r="E194" s="471"/>
      <c r="F194" s="471"/>
      <c r="G194" s="471"/>
      <c r="H194" s="471"/>
      <c r="I194" s="471"/>
      <c r="J194" s="471"/>
      <c r="K194" s="471"/>
      <c r="L194" s="471"/>
      <c r="M194" s="473"/>
      <c r="N194" s="471"/>
      <c r="O194" s="471"/>
      <c r="P194" s="471"/>
      <c r="Q194" s="471"/>
      <c r="R194" s="471"/>
      <c r="S194" s="471"/>
      <c r="T194" s="471"/>
      <c r="U194" s="471"/>
      <c r="V194" s="472"/>
      <c r="W194" s="472"/>
      <c r="X194" s="472"/>
      <c r="Y194" s="472"/>
      <c r="Z194" s="472"/>
      <c r="AA194" s="471"/>
      <c r="AB194" s="471"/>
      <c r="AC194" s="471"/>
      <c r="AD194" s="471"/>
      <c r="AE194" s="471"/>
      <c r="AF194" s="471"/>
      <c r="AG194" s="471"/>
      <c r="AH194" s="471"/>
      <c r="AI194" s="471"/>
      <c r="AJ194" s="471"/>
      <c r="AK194" s="480"/>
      <c r="AL194" s="480"/>
      <c r="AM194" s="480"/>
      <c r="AN194" s="480"/>
      <c r="AP194" s="317"/>
      <c r="AS194" s="315"/>
    </row>
    <row r="195" spans="1:45" s="313" customFormat="1" ht="15" x14ac:dyDescent="0.2">
      <c r="A195" s="474"/>
      <c r="B195" s="471"/>
      <c r="C195" s="471"/>
      <c r="D195" s="471"/>
      <c r="E195" s="471"/>
      <c r="F195" s="471"/>
      <c r="G195" s="471"/>
      <c r="H195" s="471"/>
      <c r="I195" s="471"/>
      <c r="J195" s="471"/>
      <c r="K195" s="471"/>
      <c r="L195" s="471"/>
      <c r="M195" s="473"/>
      <c r="N195" s="471"/>
      <c r="O195" s="471"/>
      <c r="P195" s="471"/>
      <c r="Q195" s="471"/>
      <c r="R195" s="471"/>
      <c r="S195" s="471"/>
      <c r="T195" s="471"/>
      <c r="U195" s="471"/>
      <c r="V195" s="472"/>
      <c r="W195" s="472"/>
      <c r="X195" s="472"/>
      <c r="Y195" s="472"/>
      <c r="Z195" s="472"/>
      <c r="AA195" s="471"/>
      <c r="AB195" s="471"/>
      <c r="AC195" s="471"/>
      <c r="AD195" s="471"/>
      <c r="AE195" s="471"/>
      <c r="AF195" s="471"/>
      <c r="AG195" s="471"/>
      <c r="AH195" s="471"/>
      <c r="AI195" s="471"/>
      <c r="AJ195" s="471"/>
      <c r="AK195" s="480"/>
      <c r="AL195" s="480"/>
      <c r="AM195" s="480"/>
      <c r="AN195" s="480"/>
      <c r="AP195" s="317"/>
      <c r="AS195" s="315"/>
    </row>
    <row r="196" spans="1:45" s="313" customFormat="1" ht="15" x14ac:dyDescent="0.2">
      <c r="A196" s="474"/>
      <c r="B196" s="471"/>
      <c r="C196" s="471"/>
      <c r="D196" s="471"/>
      <c r="E196" s="471"/>
      <c r="F196" s="471"/>
      <c r="G196" s="471"/>
      <c r="H196" s="471"/>
      <c r="I196" s="471"/>
      <c r="J196" s="471"/>
      <c r="K196" s="471"/>
      <c r="L196" s="471"/>
      <c r="M196" s="473"/>
      <c r="N196" s="471"/>
      <c r="O196" s="471"/>
      <c r="P196" s="471"/>
      <c r="Q196" s="471"/>
      <c r="R196" s="471"/>
      <c r="S196" s="471"/>
      <c r="T196" s="471"/>
      <c r="U196" s="471"/>
      <c r="V196" s="472"/>
      <c r="W196" s="472"/>
      <c r="X196" s="472"/>
      <c r="Y196" s="472"/>
      <c r="Z196" s="472"/>
      <c r="AA196" s="471"/>
      <c r="AB196" s="471"/>
      <c r="AC196" s="471"/>
      <c r="AD196" s="471"/>
      <c r="AE196" s="471"/>
      <c r="AF196" s="471"/>
      <c r="AG196" s="471"/>
      <c r="AH196" s="471"/>
      <c r="AI196" s="471"/>
      <c r="AJ196" s="471"/>
      <c r="AK196" s="480"/>
      <c r="AL196" s="480"/>
      <c r="AM196" s="480"/>
      <c r="AN196" s="480"/>
      <c r="AP196" s="317"/>
      <c r="AS196" s="315"/>
    </row>
    <row r="197" spans="1:45" s="313" customFormat="1" ht="15" x14ac:dyDescent="0.2">
      <c r="A197" s="474"/>
      <c r="B197" s="471"/>
      <c r="C197" s="471"/>
      <c r="D197" s="471"/>
      <c r="E197" s="471"/>
      <c r="F197" s="471"/>
      <c r="G197" s="471"/>
      <c r="H197" s="471"/>
      <c r="I197" s="471"/>
      <c r="J197" s="471"/>
      <c r="K197" s="471"/>
      <c r="L197" s="471"/>
      <c r="M197" s="473"/>
      <c r="N197" s="471"/>
      <c r="O197" s="471"/>
      <c r="P197" s="471"/>
      <c r="Q197" s="471"/>
      <c r="R197" s="471"/>
      <c r="S197" s="471"/>
      <c r="T197" s="471"/>
      <c r="U197" s="471"/>
      <c r="V197" s="472"/>
      <c r="W197" s="472"/>
      <c r="X197" s="472"/>
      <c r="Y197" s="472"/>
      <c r="Z197" s="472"/>
      <c r="AA197" s="471"/>
      <c r="AB197" s="471"/>
      <c r="AC197" s="471"/>
      <c r="AD197" s="471"/>
      <c r="AE197" s="471"/>
      <c r="AF197" s="471"/>
      <c r="AG197" s="471"/>
      <c r="AH197" s="471"/>
      <c r="AI197" s="471"/>
      <c r="AJ197" s="471"/>
      <c r="AK197" s="480"/>
      <c r="AL197" s="480"/>
      <c r="AM197" s="480"/>
      <c r="AN197" s="480"/>
      <c r="AP197" s="317"/>
      <c r="AS197" s="315"/>
    </row>
    <row r="198" spans="1:45" s="313" customFormat="1" ht="15" x14ac:dyDescent="0.2">
      <c r="A198" s="474"/>
      <c r="B198" s="471"/>
      <c r="C198" s="471"/>
      <c r="D198" s="471"/>
      <c r="E198" s="471"/>
      <c r="F198" s="471"/>
      <c r="G198" s="471"/>
      <c r="H198" s="471"/>
      <c r="I198" s="471"/>
      <c r="J198" s="471"/>
      <c r="K198" s="471"/>
      <c r="L198" s="471"/>
      <c r="M198" s="473"/>
      <c r="N198" s="471"/>
      <c r="O198" s="471"/>
      <c r="P198" s="471"/>
      <c r="Q198" s="471"/>
      <c r="R198" s="471"/>
      <c r="S198" s="471"/>
      <c r="T198" s="471"/>
      <c r="U198" s="471"/>
      <c r="V198" s="472"/>
      <c r="W198" s="472"/>
      <c r="X198" s="472"/>
      <c r="Y198" s="472"/>
      <c r="Z198" s="472"/>
      <c r="AA198" s="471"/>
      <c r="AB198" s="471"/>
      <c r="AC198" s="471"/>
      <c r="AD198" s="471"/>
      <c r="AE198" s="471"/>
      <c r="AF198" s="471"/>
      <c r="AG198" s="471"/>
      <c r="AH198" s="471"/>
      <c r="AI198" s="471"/>
      <c r="AJ198" s="471"/>
      <c r="AK198" s="480"/>
      <c r="AL198" s="480"/>
      <c r="AM198" s="480"/>
      <c r="AN198" s="480"/>
      <c r="AP198" s="317"/>
      <c r="AS198" s="315"/>
    </row>
    <row r="199" spans="1:45" s="313" customFormat="1" ht="15" x14ac:dyDescent="0.2">
      <c r="A199" s="474"/>
      <c r="B199" s="471"/>
      <c r="C199" s="471"/>
      <c r="D199" s="471"/>
      <c r="E199" s="471"/>
      <c r="F199" s="471"/>
      <c r="G199" s="471"/>
      <c r="H199" s="471"/>
      <c r="I199" s="471"/>
      <c r="J199" s="471"/>
      <c r="K199" s="471"/>
      <c r="L199" s="471"/>
      <c r="M199" s="473"/>
      <c r="N199" s="471"/>
      <c r="O199" s="471"/>
      <c r="P199" s="471"/>
      <c r="Q199" s="471"/>
      <c r="R199" s="471"/>
      <c r="S199" s="471"/>
      <c r="T199" s="471"/>
      <c r="U199" s="471"/>
      <c r="V199" s="472"/>
      <c r="W199" s="472"/>
      <c r="X199" s="472"/>
      <c r="Y199" s="472"/>
      <c r="Z199" s="472"/>
      <c r="AA199" s="471"/>
      <c r="AB199" s="471"/>
      <c r="AC199" s="471"/>
      <c r="AD199" s="471"/>
      <c r="AE199" s="471"/>
      <c r="AF199" s="471"/>
      <c r="AG199" s="471"/>
      <c r="AH199" s="471"/>
      <c r="AI199" s="471"/>
      <c r="AJ199" s="471"/>
      <c r="AK199" s="480"/>
      <c r="AL199" s="480"/>
      <c r="AM199" s="480"/>
      <c r="AN199" s="480"/>
      <c r="AP199" s="317"/>
      <c r="AS199" s="315"/>
    </row>
    <row r="200" spans="1:45" s="313" customFormat="1" ht="15" x14ac:dyDescent="0.2">
      <c r="A200" s="474"/>
      <c r="B200" s="471"/>
      <c r="C200" s="471"/>
      <c r="D200" s="471"/>
      <c r="E200" s="471"/>
      <c r="F200" s="471"/>
      <c r="G200" s="471"/>
      <c r="H200" s="471"/>
      <c r="I200" s="471"/>
      <c r="J200" s="471"/>
      <c r="K200" s="471"/>
      <c r="L200" s="471"/>
      <c r="M200" s="473"/>
      <c r="N200" s="471"/>
      <c r="O200" s="471"/>
      <c r="P200" s="471"/>
      <c r="Q200" s="471"/>
      <c r="R200" s="471"/>
      <c r="S200" s="471"/>
      <c r="T200" s="471"/>
      <c r="U200" s="471"/>
      <c r="V200" s="472"/>
      <c r="W200" s="472"/>
      <c r="X200" s="472"/>
      <c r="Y200" s="472"/>
      <c r="Z200" s="472"/>
      <c r="AA200" s="471"/>
      <c r="AB200" s="471"/>
      <c r="AC200" s="471"/>
      <c r="AD200" s="471"/>
      <c r="AE200" s="471"/>
      <c r="AF200" s="471"/>
      <c r="AG200" s="471"/>
      <c r="AH200" s="471"/>
      <c r="AI200" s="471"/>
      <c r="AJ200" s="471"/>
      <c r="AK200" s="480"/>
      <c r="AL200" s="480"/>
      <c r="AM200" s="480"/>
      <c r="AN200" s="480"/>
      <c r="AP200" s="317"/>
      <c r="AS200" s="315"/>
    </row>
    <row r="201" spans="1:45" s="313" customFormat="1" ht="15" x14ac:dyDescent="0.2">
      <c r="A201" s="474"/>
      <c r="B201" s="471"/>
      <c r="C201" s="471"/>
      <c r="D201" s="471"/>
      <c r="E201" s="471"/>
      <c r="F201" s="471"/>
      <c r="G201" s="471"/>
      <c r="H201" s="471"/>
      <c r="I201" s="471"/>
      <c r="J201" s="471"/>
      <c r="K201" s="471"/>
      <c r="L201" s="471"/>
      <c r="M201" s="473"/>
      <c r="N201" s="471"/>
      <c r="O201" s="471"/>
      <c r="P201" s="471"/>
      <c r="Q201" s="471"/>
      <c r="R201" s="471"/>
      <c r="S201" s="471"/>
      <c r="T201" s="471"/>
      <c r="U201" s="471"/>
      <c r="V201" s="472"/>
      <c r="W201" s="472"/>
      <c r="X201" s="472"/>
      <c r="Y201" s="472"/>
      <c r="Z201" s="472"/>
      <c r="AA201" s="471"/>
      <c r="AB201" s="471"/>
      <c r="AC201" s="471"/>
      <c r="AD201" s="471"/>
      <c r="AE201" s="471"/>
      <c r="AF201" s="471"/>
      <c r="AG201" s="471"/>
      <c r="AH201" s="471"/>
      <c r="AI201" s="471"/>
      <c r="AJ201" s="471"/>
      <c r="AK201" s="480"/>
      <c r="AL201" s="480"/>
      <c r="AM201" s="480"/>
      <c r="AN201" s="480"/>
      <c r="AP201" s="317"/>
      <c r="AS201" s="315"/>
    </row>
    <row r="202" spans="1:45" s="313" customFormat="1" ht="15" x14ac:dyDescent="0.2">
      <c r="A202" s="474"/>
      <c r="B202" s="471"/>
      <c r="C202" s="471"/>
      <c r="D202" s="471"/>
      <c r="E202" s="471"/>
      <c r="F202" s="471"/>
      <c r="G202" s="471"/>
      <c r="H202" s="471"/>
      <c r="I202" s="471"/>
      <c r="J202" s="471"/>
      <c r="K202" s="471"/>
      <c r="L202" s="471"/>
      <c r="M202" s="473"/>
      <c r="N202" s="471"/>
      <c r="O202" s="471"/>
      <c r="P202" s="471"/>
      <c r="Q202" s="471"/>
      <c r="R202" s="471"/>
      <c r="S202" s="471"/>
      <c r="T202" s="471"/>
      <c r="U202" s="471"/>
      <c r="V202" s="472"/>
      <c r="W202" s="472"/>
      <c r="X202" s="472"/>
      <c r="Y202" s="472"/>
      <c r="Z202" s="472"/>
      <c r="AA202" s="471"/>
      <c r="AB202" s="471"/>
      <c r="AC202" s="471"/>
      <c r="AD202" s="471"/>
      <c r="AE202" s="471"/>
      <c r="AF202" s="471"/>
      <c r="AG202" s="471"/>
      <c r="AH202" s="471"/>
      <c r="AI202" s="471"/>
      <c r="AJ202" s="471"/>
      <c r="AK202" s="480"/>
      <c r="AL202" s="480"/>
      <c r="AM202" s="480"/>
      <c r="AN202" s="480"/>
      <c r="AP202" s="317"/>
      <c r="AS202" s="315"/>
    </row>
    <row r="203" spans="1:45" s="313" customFormat="1" ht="15" x14ac:dyDescent="0.2">
      <c r="A203" s="483">
        <v>299</v>
      </c>
      <c r="B203" s="471"/>
      <c r="C203" s="471"/>
      <c r="D203" s="471"/>
      <c r="E203" s="471"/>
      <c r="F203" s="471"/>
      <c r="G203" s="471"/>
      <c r="H203" s="471"/>
      <c r="I203" s="471"/>
      <c r="J203" s="471"/>
      <c r="K203" s="471"/>
      <c r="L203" s="471"/>
      <c r="M203" s="473"/>
      <c r="N203" s="471"/>
      <c r="O203" s="471"/>
      <c r="P203" s="471"/>
      <c r="Q203" s="471"/>
      <c r="R203" s="471"/>
      <c r="S203" s="471"/>
      <c r="T203" s="471"/>
      <c r="U203" s="471"/>
      <c r="V203" s="472"/>
      <c r="W203" s="472"/>
      <c r="X203" s="472"/>
      <c r="Y203" s="472"/>
      <c r="Z203" s="472"/>
      <c r="AA203" s="471"/>
      <c r="AB203" s="471"/>
      <c r="AC203" s="471"/>
      <c r="AD203" s="471"/>
      <c r="AE203" s="471"/>
      <c r="AF203" s="471"/>
      <c r="AG203" s="471"/>
      <c r="AH203" s="471"/>
      <c r="AI203" s="471"/>
      <c r="AJ203" s="471"/>
      <c r="AK203" s="480"/>
      <c r="AL203" s="480"/>
      <c r="AM203" s="480"/>
      <c r="AN203" s="480"/>
      <c r="AP203" s="317"/>
      <c r="AS203" s="315"/>
    </row>
    <row r="204" spans="1:45" s="313" customFormat="1" ht="15" x14ac:dyDescent="0.2">
      <c r="A204" s="497"/>
      <c r="B204" s="481"/>
      <c r="C204" s="481"/>
      <c r="D204" s="481"/>
      <c r="E204" s="481"/>
      <c r="F204" s="481"/>
      <c r="G204" s="481"/>
      <c r="H204" s="481"/>
      <c r="I204" s="481"/>
      <c r="J204" s="481"/>
      <c r="K204" s="481"/>
      <c r="L204" s="481"/>
      <c r="M204" s="498"/>
      <c r="N204" s="481"/>
      <c r="O204" s="481"/>
      <c r="P204" s="481"/>
      <c r="Q204" s="481"/>
      <c r="R204" s="481"/>
      <c r="S204" s="481"/>
      <c r="T204" s="481"/>
      <c r="U204" s="481"/>
      <c r="V204" s="481"/>
      <c r="W204" s="481"/>
      <c r="X204" s="481"/>
      <c r="Y204" s="481"/>
      <c r="Z204" s="481"/>
      <c r="AA204" s="481"/>
      <c r="AB204" s="481"/>
      <c r="AC204" s="481"/>
      <c r="AD204" s="499">
        <v>0</v>
      </c>
      <c r="AE204" s="481"/>
      <c r="AF204" s="481"/>
      <c r="AG204" s="481"/>
      <c r="AH204" s="481"/>
      <c r="AI204" s="481"/>
      <c r="AJ204" s="481"/>
      <c r="AK204" s="481"/>
      <c r="AL204" s="481"/>
      <c r="AM204" s="481"/>
      <c r="AN204" s="481"/>
      <c r="AP204" s="317"/>
      <c r="AS204" s="315"/>
    </row>
    <row r="205" spans="1:45" s="313" customFormat="1" ht="15" x14ac:dyDescent="0.2">
      <c r="A205" s="474"/>
      <c r="B205" s="471"/>
      <c r="C205" s="471"/>
      <c r="D205" s="471"/>
      <c r="E205" s="471"/>
      <c r="F205" s="471"/>
      <c r="G205" s="471"/>
      <c r="H205" s="471"/>
      <c r="I205" s="471"/>
      <c r="J205" s="471"/>
      <c r="K205" s="471"/>
      <c r="L205" s="471"/>
      <c r="M205" s="473"/>
      <c r="N205" s="471"/>
      <c r="O205" s="471"/>
      <c r="P205" s="471"/>
      <c r="Q205" s="471"/>
      <c r="R205" s="471"/>
      <c r="S205" s="471"/>
      <c r="T205" s="471"/>
      <c r="U205" s="471"/>
      <c r="V205" s="472"/>
      <c r="W205" s="472"/>
      <c r="X205" s="472"/>
      <c r="Y205" s="472"/>
      <c r="Z205" s="472"/>
      <c r="AA205" s="471"/>
      <c r="AB205" s="471"/>
      <c r="AC205" s="471"/>
      <c r="AD205" s="471"/>
      <c r="AE205" s="471"/>
      <c r="AF205" s="471"/>
      <c r="AG205" s="471"/>
      <c r="AH205" s="471"/>
      <c r="AI205" s="471"/>
      <c r="AJ205" s="471"/>
      <c r="AK205" s="480"/>
      <c r="AL205" s="480"/>
      <c r="AM205" s="480"/>
      <c r="AN205" s="480"/>
      <c r="AP205" s="317"/>
      <c r="AS205" s="315"/>
    </row>
    <row r="206" spans="1:45" s="313" customFormat="1" ht="15" x14ac:dyDescent="0.2">
      <c r="A206" s="474"/>
      <c r="B206" s="471"/>
      <c r="C206" s="471"/>
      <c r="D206" s="471"/>
      <c r="E206" s="471"/>
      <c r="F206" s="471"/>
      <c r="G206" s="471"/>
      <c r="H206" s="471"/>
      <c r="I206" s="471"/>
      <c r="J206" s="471"/>
      <c r="K206" s="471"/>
      <c r="L206" s="471"/>
      <c r="M206" s="473"/>
      <c r="N206" s="471"/>
      <c r="O206" s="471"/>
      <c r="P206" s="471"/>
      <c r="Q206" s="471"/>
      <c r="R206" s="471"/>
      <c r="S206" s="471"/>
      <c r="T206" s="471"/>
      <c r="U206" s="471"/>
      <c r="V206" s="472"/>
      <c r="W206" s="472"/>
      <c r="X206" s="472"/>
      <c r="Y206" s="472"/>
      <c r="Z206" s="472"/>
      <c r="AA206" s="471"/>
      <c r="AB206" s="471"/>
      <c r="AC206" s="471"/>
      <c r="AD206" s="471"/>
      <c r="AE206" s="471"/>
      <c r="AF206" s="471"/>
      <c r="AG206" s="471"/>
      <c r="AH206" s="471"/>
      <c r="AI206" s="471"/>
      <c r="AJ206" s="471"/>
      <c r="AK206" s="480"/>
      <c r="AL206" s="480"/>
      <c r="AM206" s="480"/>
      <c r="AN206" s="480"/>
      <c r="AP206" s="317"/>
      <c r="AS206" s="315"/>
    </row>
    <row r="207" spans="1:45" s="313" customFormat="1" ht="10.5" hidden="1" customHeight="1" x14ac:dyDescent="0.2">
      <c r="A207" s="474"/>
      <c r="B207" s="471"/>
      <c r="C207" s="471"/>
      <c r="D207" s="471"/>
      <c r="E207" s="471"/>
      <c r="F207" s="471"/>
      <c r="G207" s="471"/>
      <c r="H207" s="471"/>
      <c r="I207" s="471"/>
      <c r="J207" s="471"/>
      <c r="K207" s="471"/>
      <c r="L207" s="471"/>
      <c r="M207" s="473"/>
      <c r="N207" s="471"/>
      <c r="O207" s="471"/>
      <c r="P207" s="471"/>
      <c r="Q207" s="471"/>
      <c r="R207" s="471"/>
      <c r="S207" s="471"/>
      <c r="T207" s="471"/>
      <c r="U207" s="471"/>
      <c r="V207" s="472"/>
      <c r="W207" s="472"/>
      <c r="X207" s="472"/>
      <c r="Y207" s="472"/>
      <c r="Z207" s="472"/>
      <c r="AA207" s="471"/>
      <c r="AB207" s="471"/>
      <c r="AC207" s="471"/>
      <c r="AD207" s="471"/>
      <c r="AE207" s="471"/>
      <c r="AF207" s="471"/>
      <c r="AG207" s="471"/>
      <c r="AH207" s="471"/>
      <c r="AI207" s="471"/>
      <c r="AJ207" s="471"/>
      <c r="AK207" s="480"/>
      <c r="AL207" s="480"/>
      <c r="AM207" s="480"/>
      <c r="AN207" s="480"/>
      <c r="AP207" s="317"/>
      <c r="AS207" s="315"/>
    </row>
    <row r="208" spans="1:45" s="313" customFormat="1" ht="10.5" hidden="1" customHeight="1" x14ac:dyDescent="0.2">
      <c r="A208" s="474"/>
      <c r="B208" s="471"/>
      <c r="C208" s="471"/>
      <c r="D208" s="471"/>
      <c r="E208" s="471"/>
      <c r="F208" s="471"/>
      <c r="G208" s="471"/>
      <c r="H208" s="471"/>
      <c r="I208" s="471"/>
      <c r="J208" s="471"/>
      <c r="K208" s="471"/>
      <c r="L208" s="471"/>
      <c r="M208" s="473"/>
      <c r="N208" s="471"/>
      <c r="O208" s="471"/>
      <c r="P208" s="471"/>
      <c r="Q208" s="471"/>
      <c r="R208" s="471"/>
      <c r="S208" s="471"/>
      <c r="T208" s="471"/>
      <c r="U208" s="471"/>
      <c r="V208" s="472"/>
      <c r="W208" s="472"/>
      <c r="X208" s="472"/>
      <c r="Y208" s="472"/>
      <c r="Z208" s="472"/>
      <c r="AA208" s="471"/>
      <c r="AB208" s="471"/>
      <c r="AC208" s="471"/>
      <c r="AD208" s="471"/>
      <c r="AE208" s="471"/>
      <c r="AF208" s="471"/>
      <c r="AG208" s="471"/>
      <c r="AH208" s="471"/>
      <c r="AI208" s="471"/>
      <c r="AJ208" s="471"/>
      <c r="AK208" s="480"/>
      <c r="AL208" s="480"/>
      <c r="AM208" s="480"/>
      <c r="AN208" s="480"/>
      <c r="AP208" s="317"/>
      <c r="AS208" s="315"/>
    </row>
    <row r="209" spans="1:57" s="318" customFormat="1" ht="10.5" hidden="1" customHeight="1" x14ac:dyDescent="0.2">
      <c r="A209" s="474"/>
      <c r="B209" s="471"/>
      <c r="C209" s="471"/>
      <c r="D209" s="471"/>
      <c r="E209" s="471"/>
      <c r="F209" s="471"/>
      <c r="G209" s="471"/>
      <c r="H209" s="471"/>
      <c r="I209" s="471"/>
      <c r="J209" s="471"/>
      <c r="K209" s="471"/>
      <c r="L209" s="471"/>
      <c r="M209" s="473"/>
      <c r="N209" s="471"/>
      <c r="O209" s="471"/>
      <c r="P209" s="471"/>
      <c r="Q209" s="471"/>
      <c r="R209" s="471"/>
      <c r="S209" s="471"/>
      <c r="T209" s="471"/>
      <c r="U209" s="471"/>
      <c r="V209" s="472"/>
      <c r="W209" s="472"/>
      <c r="X209" s="472"/>
      <c r="Y209" s="472"/>
      <c r="Z209" s="472"/>
      <c r="AA209" s="471"/>
      <c r="AB209" s="471"/>
      <c r="AC209" s="471"/>
      <c r="AD209" s="471"/>
      <c r="AE209" s="471"/>
      <c r="AF209" s="471"/>
      <c r="AG209" s="471"/>
      <c r="AH209" s="471"/>
      <c r="AI209" s="471"/>
      <c r="AJ209" s="471"/>
      <c r="AK209" s="480"/>
      <c r="AL209" s="480"/>
      <c r="AM209" s="480"/>
      <c r="AN209" s="480"/>
      <c r="AP209" s="319"/>
      <c r="AS209" s="320"/>
      <c r="BD209" s="321"/>
    </row>
    <row r="210" spans="1:57" s="313" customFormat="1" ht="10.5" hidden="1" customHeight="1" x14ac:dyDescent="0.2">
      <c r="A210" s="474"/>
      <c r="B210" s="471"/>
      <c r="C210" s="471"/>
      <c r="D210" s="471"/>
      <c r="E210" s="471"/>
      <c r="F210" s="471"/>
      <c r="G210" s="471"/>
      <c r="H210" s="471"/>
      <c r="I210" s="471"/>
      <c r="J210" s="471"/>
      <c r="K210" s="471"/>
      <c r="L210" s="471"/>
      <c r="M210" s="473"/>
      <c r="N210" s="471"/>
      <c r="O210" s="471"/>
      <c r="P210" s="471"/>
      <c r="Q210" s="471"/>
      <c r="R210" s="471"/>
      <c r="S210" s="471"/>
      <c r="T210" s="471"/>
      <c r="U210" s="471"/>
      <c r="V210" s="472"/>
      <c r="W210" s="472"/>
      <c r="X210" s="472"/>
      <c r="Y210" s="472"/>
      <c r="Z210" s="472"/>
      <c r="AA210" s="471"/>
      <c r="AB210" s="471"/>
      <c r="AC210" s="471"/>
      <c r="AD210" s="471"/>
      <c r="AE210" s="471"/>
      <c r="AF210" s="471"/>
      <c r="AG210" s="471"/>
      <c r="AH210" s="471"/>
      <c r="AI210" s="471"/>
      <c r="AJ210" s="471"/>
      <c r="AK210" s="480"/>
      <c r="AL210" s="480"/>
      <c r="AM210" s="480"/>
      <c r="AN210" s="480"/>
      <c r="AP210" s="317"/>
      <c r="AS210" s="315"/>
    </row>
    <row r="211" spans="1:57" s="313" customFormat="1" ht="10.5" hidden="1" customHeight="1" x14ac:dyDescent="0.2">
      <c r="A211" s="474"/>
      <c r="B211" s="471"/>
      <c r="C211" s="471"/>
      <c r="D211" s="471"/>
      <c r="E211" s="471"/>
      <c r="F211" s="471"/>
      <c r="G211" s="471"/>
      <c r="H211" s="471"/>
      <c r="I211" s="471"/>
      <c r="J211" s="471"/>
      <c r="K211" s="471"/>
      <c r="L211" s="471"/>
      <c r="M211" s="473"/>
      <c r="N211" s="471"/>
      <c r="O211" s="471"/>
      <c r="P211" s="471"/>
      <c r="Q211" s="471"/>
      <c r="R211" s="471"/>
      <c r="S211" s="471"/>
      <c r="T211" s="471"/>
      <c r="U211" s="471"/>
      <c r="V211" s="472"/>
      <c r="W211" s="472"/>
      <c r="X211" s="472"/>
      <c r="Y211" s="472"/>
      <c r="Z211" s="472"/>
      <c r="AA211" s="471"/>
      <c r="AB211" s="471"/>
      <c r="AC211" s="471"/>
      <c r="AD211" s="471"/>
      <c r="AE211" s="471"/>
      <c r="AF211" s="471"/>
      <c r="AG211" s="471"/>
      <c r="AH211" s="471"/>
      <c r="AI211" s="471"/>
      <c r="AJ211" s="471"/>
      <c r="AK211" s="480"/>
      <c r="AL211" s="480"/>
      <c r="AM211" s="480"/>
      <c r="AN211" s="480"/>
      <c r="AP211" s="317"/>
      <c r="AS211" s="315"/>
    </row>
    <row r="212" spans="1:57" s="313" customFormat="1" ht="10.5" hidden="1" customHeight="1" x14ac:dyDescent="0.2">
      <c r="A212" s="474"/>
      <c r="B212" s="471"/>
      <c r="C212" s="471"/>
      <c r="D212" s="471"/>
      <c r="E212" s="471"/>
      <c r="F212" s="471"/>
      <c r="G212" s="471"/>
      <c r="H212" s="471"/>
      <c r="I212" s="471"/>
      <c r="J212" s="471"/>
      <c r="K212" s="471"/>
      <c r="L212" s="471"/>
      <c r="M212" s="473"/>
      <c r="N212" s="471"/>
      <c r="O212" s="471"/>
      <c r="P212" s="471"/>
      <c r="Q212" s="471"/>
      <c r="R212" s="471"/>
      <c r="S212" s="471"/>
      <c r="T212" s="471"/>
      <c r="U212" s="471"/>
      <c r="V212" s="472"/>
      <c r="W212" s="472"/>
      <c r="X212" s="472"/>
      <c r="Y212" s="472"/>
      <c r="Z212" s="472"/>
      <c r="AA212" s="471"/>
      <c r="AB212" s="471"/>
      <c r="AC212" s="471"/>
      <c r="AD212" s="471"/>
      <c r="AE212" s="471"/>
      <c r="AF212" s="471"/>
      <c r="AG212" s="471"/>
      <c r="AH212" s="471"/>
      <c r="AI212" s="471"/>
      <c r="AJ212" s="471"/>
      <c r="AK212" s="480"/>
      <c r="AL212" s="480"/>
      <c r="AM212" s="480"/>
      <c r="AN212" s="480"/>
      <c r="AP212" s="317"/>
      <c r="AS212" s="315"/>
    </row>
    <row r="213" spans="1:57" s="313" customFormat="1" ht="10.5" hidden="1" customHeight="1" x14ac:dyDescent="0.2">
      <c r="A213" s="474"/>
      <c r="B213" s="471"/>
      <c r="C213" s="471"/>
      <c r="D213" s="471"/>
      <c r="E213" s="471"/>
      <c r="F213" s="471"/>
      <c r="G213" s="471"/>
      <c r="H213" s="471"/>
      <c r="I213" s="471"/>
      <c r="J213" s="471"/>
      <c r="K213" s="471"/>
      <c r="L213" s="471"/>
      <c r="M213" s="473"/>
      <c r="N213" s="471"/>
      <c r="O213" s="471"/>
      <c r="P213" s="471"/>
      <c r="Q213" s="471"/>
      <c r="R213" s="471"/>
      <c r="S213" s="471"/>
      <c r="T213" s="471"/>
      <c r="U213" s="471"/>
      <c r="V213" s="472"/>
      <c r="W213" s="472"/>
      <c r="X213" s="472"/>
      <c r="Y213" s="472"/>
      <c r="Z213" s="472"/>
      <c r="AA213" s="471"/>
      <c r="AB213" s="471"/>
      <c r="AC213" s="471"/>
      <c r="AD213" s="471"/>
      <c r="AE213" s="471"/>
      <c r="AF213" s="471"/>
      <c r="AG213" s="471"/>
      <c r="AH213" s="471"/>
      <c r="AI213" s="471"/>
      <c r="AJ213" s="471"/>
      <c r="AK213" s="480"/>
      <c r="AL213" s="480"/>
      <c r="AM213" s="480"/>
      <c r="AN213" s="480"/>
      <c r="AP213" s="317"/>
      <c r="AS213" s="315"/>
    </row>
    <row r="214" spans="1:57" ht="15" x14ac:dyDescent="0.2">
      <c r="A214" s="474"/>
      <c r="B214" s="471"/>
      <c r="C214" s="471"/>
      <c r="D214" s="471"/>
      <c r="E214" s="471"/>
      <c r="F214" s="471"/>
      <c r="G214" s="471"/>
      <c r="H214" s="471"/>
      <c r="I214" s="471"/>
      <c r="J214" s="471"/>
      <c r="K214" s="471"/>
      <c r="L214" s="471"/>
      <c r="M214" s="473"/>
      <c r="N214" s="471"/>
      <c r="O214" s="471"/>
      <c r="P214" s="471"/>
      <c r="Q214" s="471"/>
      <c r="R214" s="471"/>
      <c r="S214" s="471"/>
      <c r="T214" s="471"/>
      <c r="U214" s="471"/>
      <c r="V214" s="472"/>
      <c r="W214" s="472"/>
      <c r="X214" s="472"/>
      <c r="Y214" s="472"/>
      <c r="Z214" s="472"/>
      <c r="AA214" s="471"/>
      <c r="AB214" s="471"/>
      <c r="AC214" s="471"/>
      <c r="AD214" s="471"/>
      <c r="AE214" s="471"/>
      <c r="AF214" s="471"/>
      <c r="AG214" s="471"/>
      <c r="AH214" s="471"/>
      <c r="AI214" s="471"/>
      <c r="AJ214" s="471"/>
      <c r="AK214" s="480"/>
      <c r="AL214" s="480"/>
      <c r="AM214" s="480"/>
      <c r="AN214" s="480"/>
      <c r="AX214" s="322"/>
      <c r="AY214" s="322"/>
      <c r="AZ214" s="322"/>
      <c r="BA214" s="322"/>
      <c r="BB214" s="322"/>
      <c r="BC214" s="322"/>
      <c r="BD214" s="322"/>
      <c r="BE214" s="322"/>
    </row>
    <row r="215" spans="1:57" ht="15" x14ac:dyDescent="0.2">
      <c r="A215" s="474"/>
      <c r="B215" s="471"/>
      <c r="C215" s="471"/>
      <c r="D215" s="471"/>
      <c r="E215" s="471"/>
      <c r="F215" s="471"/>
      <c r="G215" s="471"/>
      <c r="H215" s="471"/>
      <c r="I215" s="471"/>
      <c r="J215" s="471"/>
      <c r="K215" s="471"/>
      <c r="L215" s="471"/>
      <c r="M215" s="473"/>
      <c r="N215" s="471"/>
      <c r="O215" s="471"/>
      <c r="P215" s="471"/>
      <c r="Q215" s="471"/>
      <c r="R215" s="471"/>
      <c r="S215" s="471"/>
      <c r="T215" s="471"/>
      <c r="U215" s="471"/>
      <c r="V215" s="472"/>
      <c r="W215" s="472"/>
      <c r="X215" s="472"/>
      <c r="Y215" s="472"/>
      <c r="Z215" s="472"/>
      <c r="AA215" s="471"/>
      <c r="AB215" s="471"/>
      <c r="AC215" s="471"/>
      <c r="AD215" s="471"/>
      <c r="AE215" s="471"/>
      <c r="AF215" s="471"/>
      <c r="AG215" s="471"/>
      <c r="AH215" s="471"/>
      <c r="AI215" s="471"/>
      <c r="AJ215" s="471"/>
      <c r="AK215" s="480"/>
      <c r="AL215" s="480"/>
      <c r="AM215" s="480"/>
      <c r="AN215" s="480"/>
      <c r="AX215" s="322"/>
      <c r="AY215" s="322"/>
      <c r="AZ215" s="322"/>
      <c r="BA215" s="322"/>
      <c r="BB215" s="322"/>
      <c r="BC215" s="322"/>
      <c r="BD215" s="322"/>
      <c r="BE215" s="322"/>
    </row>
    <row r="216" spans="1:57" ht="15" x14ac:dyDescent="0.2">
      <c r="A216" s="474"/>
      <c r="B216" s="471"/>
      <c r="C216" s="471"/>
      <c r="D216" s="471"/>
      <c r="E216" s="471"/>
      <c r="F216" s="471"/>
      <c r="G216" s="471"/>
      <c r="H216" s="471"/>
      <c r="I216" s="471"/>
      <c r="J216" s="471"/>
      <c r="K216" s="471"/>
      <c r="L216" s="471"/>
      <c r="M216" s="473"/>
      <c r="N216" s="471"/>
      <c r="O216" s="471"/>
      <c r="P216" s="471"/>
      <c r="Q216" s="471"/>
      <c r="R216" s="471"/>
      <c r="S216" s="471"/>
      <c r="T216" s="471"/>
      <c r="U216" s="471"/>
      <c r="V216" s="472"/>
      <c r="W216" s="472"/>
      <c r="X216" s="472"/>
      <c r="Y216" s="472"/>
      <c r="Z216" s="472"/>
      <c r="AA216" s="471"/>
      <c r="AB216" s="471"/>
      <c r="AC216" s="471"/>
      <c r="AD216" s="471"/>
      <c r="AE216" s="471"/>
      <c r="AF216" s="471"/>
      <c r="AG216" s="471"/>
      <c r="AH216" s="471"/>
      <c r="AI216" s="471"/>
      <c r="AJ216" s="471"/>
      <c r="AK216" s="480"/>
      <c r="AL216" s="480"/>
      <c r="AM216" s="480"/>
      <c r="AN216" s="480"/>
      <c r="AX216" s="322"/>
      <c r="AY216" s="322"/>
      <c r="AZ216" s="322"/>
      <c r="BA216" s="322"/>
      <c r="BB216" s="322"/>
      <c r="BC216" s="322"/>
      <c r="BD216" s="322"/>
      <c r="BE216" s="322"/>
    </row>
    <row r="217" spans="1:57" x14ac:dyDescent="0.15">
      <c r="AX217" s="322"/>
      <c r="AY217" s="322"/>
      <c r="AZ217" s="322"/>
      <c r="BA217" s="322"/>
      <c r="BB217" s="322"/>
      <c r="BC217" s="322"/>
      <c r="BD217" s="322"/>
      <c r="BE217" s="322"/>
    </row>
    <row r="218" spans="1:57" x14ac:dyDescent="0.15">
      <c r="AX218" s="322"/>
      <c r="AY218" s="322"/>
      <c r="AZ218" s="322"/>
      <c r="BA218" s="322"/>
      <c r="BB218" s="322"/>
      <c r="BC218" s="322"/>
      <c r="BD218" s="322"/>
      <c r="BE218" s="322"/>
    </row>
    <row r="219" spans="1:57" x14ac:dyDescent="0.15">
      <c r="AX219" s="322"/>
      <c r="AY219" s="322"/>
      <c r="AZ219" s="322"/>
      <c r="BA219" s="322"/>
      <c r="BB219" s="322"/>
      <c r="BC219" s="322"/>
      <c r="BD219" s="322"/>
      <c r="BE219" s="322"/>
    </row>
    <row r="220" spans="1:57" x14ac:dyDescent="0.15">
      <c r="AX220" s="322"/>
      <c r="AY220" s="322"/>
      <c r="AZ220" s="322"/>
      <c r="BA220" s="322"/>
      <c r="BB220" s="322"/>
      <c r="BC220" s="322"/>
      <c r="BD220" s="322"/>
      <c r="BE220" s="322"/>
    </row>
    <row r="221" spans="1:57" x14ac:dyDescent="0.15">
      <c r="AX221" s="322"/>
      <c r="AY221" s="322"/>
      <c r="AZ221" s="322"/>
      <c r="BA221" s="322"/>
      <c r="BB221" s="322"/>
      <c r="BC221" s="322"/>
      <c r="BD221" s="322"/>
      <c r="BE221" s="322"/>
    </row>
    <row r="222" spans="1:57" x14ac:dyDescent="0.15">
      <c r="AX222" s="322"/>
      <c r="AY222" s="322"/>
      <c r="AZ222" s="322"/>
      <c r="BA222" s="322"/>
      <c r="BB222" s="322"/>
      <c r="BC222" s="322"/>
      <c r="BD222" s="322"/>
      <c r="BE222" s="322"/>
    </row>
    <row r="223" spans="1:57" x14ac:dyDescent="0.15">
      <c r="AX223" s="322"/>
      <c r="AY223" s="322"/>
      <c r="AZ223" s="322"/>
      <c r="BA223" s="322"/>
      <c r="BB223" s="322"/>
      <c r="BC223" s="322"/>
      <c r="BD223" s="322"/>
      <c r="BE223" s="322"/>
    </row>
    <row r="224" spans="1:57" x14ac:dyDescent="0.15">
      <c r="AX224" s="322"/>
      <c r="AY224" s="322"/>
      <c r="AZ224" s="322"/>
      <c r="BA224" s="322"/>
      <c r="BB224" s="322"/>
      <c r="BC224" s="322"/>
      <c r="BD224" s="322"/>
      <c r="BE224" s="322"/>
    </row>
    <row r="225" spans="50:57" x14ac:dyDescent="0.15">
      <c r="AX225" s="322"/>
      <c r="AY225" s="322"/>
      <c r="AZ225" s="322"/>
      <c r="BA225" s="322"/>
      <c r="BB225" s="322"/>
      <c r="BC225" s="322"/>
      <c r="BD225" s="322"/>
      <c r="BE225" s="322"/>
    </row>
    <row r="226" spans="50:57" x14ac:dyDescent="0.15">
      <c r="AX226" s="322"/>
      <c r="AY226" s="322"/>
      <c r="AZ226" s="322"/>
      <c r="BA226" s="322"/>
      <c r="BB226" s="322"/>
      <c r="BC226" s="322"/>
      <c r="BD226" s="322"/>
      <c r="BE226" s="322"/>
    </row>
    <row r="227" spans="50:57" x14ac:dyDescent="0.15">
      <c r="AX227" s="322"/>
      <c r="AY227" s="322"/>
      <c r="AZ227" s="322"/>
      <c r="BA227" s="322"/>
      <c r="BB227" s="322"/>
      <c r="BC227" s="322"/>
      <c r="BD227" s="322"/>
      <c r="BE227" s="322"/>
    </row>
    <row r="228" spans="50:57" x14ac:dyDescent="0.15">
      <c r="AX228" s="322"/>
      <c r="AY228" s="322"/>
      <c r="AZ228" s="322"/>
      <c r="BA228" s="322"/>
      <c r="BB228" s="322"/>
      <c r="BC228" s="322"/>
      <c r="BD228" s="322"/>
      <c r="BE228" s="322"/>
    </row>
    <row r="229" spans="50:57" x14ac:dyDescent="0.15">
      <c r="AX229" s="322"/>
      <c r="AY229" s="322"/>
      <c r="AZ229" s="322"/>
      <c r="BA229" s="322"/>
      <c r="BB229" s="322"/>
      <c r="BC229" s="322"/>
      <c r="BD229" s="322"/>
      <c r="BE229" s="322"/>
    </row>
    <row r="230" spans="50:57" x14ac:dyDescent="0.15">
      <c r="AX230" s="322"/>
      <c r="AY230" s="322"/>
      <c r="AZ230" s="322"/>
      <c r="BA230" s="322"/>
      <c r="BB230" s="322"/>
      <c r="BC230" s="322"/>
      <c r="BD230" s="322"/>
      <c r="BE230" s="322"/>
    </row>
    <row r="231" spans="50:57" x14ac:dyDescent="0.15">
      <c r="AX231" s="322"/>
      <c r="AY231" s="322"/>
      <c r="AZ231" s="322"/>
      <c r="BA231" s="322"/>
      <c r="BB231" s="322"/>
      <c r="BC231" s="322"/>
      <c r="BD231" s="322"/>
      <c r="BE231" s="322"/>
    </row>
    <row r="232" spans="50:57" x14ac:dyDescent="0.15">
      <c r="AX232" s="322"/>
      <c r="AY232" s="322"/>
      <c r="AZ232" s="322"/>
      <c r="BA232" s="322"/>
      <c r="BB232" s="322"/>
      <c r="BC232" s="322"/>
      <c r="BD232" s="322"/>
      <c r="BE232" s="322"/>
    </row>
    <row r="233" spans="50:57" x14ac:dyDescent="0.15">
      <c r="AX233" s="322"/>
      <c r="AY233" s="322"/>
      <c r="AZ233" s="322"/>
      <c r="BA233" s="322"/>
      <c r="BB233" s="322"/>
      <c r="BC233" s="322"/>
      <c r="BD233" s="322"/>
      <c r="BE233" s="322"/>
    </row>
    <row r="234" spans="50:57" x14ac:dyDescent="0.15">
      <c r="AX234" s="322"/>
      <c r="AY234" s="322"/>
      <c r="AZ234" s="322"/>
      <c r="BA234" s="322"/>
      <c r="BB234" s="322"/>
      <c r="BC234" s="322"/>
      <c r="BD234" s="322"/>
      <c r="BE234" s="322"/>
    </row>
    <row r="235" spans="50:57" x14ac:dyDescent="0.15">
      <c r="AX235" s="322"/>
      <c r="AY235" s="322"/>
      <c r="AZ235" s="322"/>
      <c r="BA235" s="322"/>
      <c r="BB235" s="322"/>
      <c r="BC235" s="322"/>
      <c r="BD235" s="322"/>
      <c r="BE235" s="322"/>
    </row>
    <row r="236" spans="50:57" x14ac:dyDescent="0.15">
      <c r="AX236" s="322"/>
      <c r="AY236" s="322"/>
      <c r="AZ236" s="322"/>
      <c r="BA236" s="322"/>
      <c r="BB236" s="322"/>
      <c r="BC236" s="322"/>
      <c r="BD236" s="322"/>
      <c r="BE236" s="322"/>
    </row>
    <row r="237" spans="50:57" x14ac:dyDescent="0.15">
      <c r="AX237" s="322"/>
      <c r="AY237" s="322"/>
      <c r="AZ237" s="322"/>
      <c r="BA237" s="322"/>
      <c r="BB237" s="322"/>
      <c r="BC237" s="322"/>
      <c r="BD237" s="322"/>
      <c r="BE237" s="322"/>
    </row>
    <row r="238" spans="50:57" x14ac:dyDescent="0.15">
      <c r="AX238" s="322"/>
      <c r="AY238" s="322"/>
      <c r="AZ238" s="322"/>
      <c r="BA238" s="322"/>
      <c r="BB238" s="322"/>
      <c r="BC238" s="322"/>
      <c r="BD238" s="322"/>
      <c r="BE238" s="322"/>
    </row>
    <row r="239" spans="50:57" x14ac:dyDescent="0.15">
      <c r="AX239" s="322"/>
      <c r="AY239" s="322"/>
      <c r="AZ239" s="322"/>
      <c r="BA239" s="322"/>
      <c r="BB239" s="322"/>
      <c r="BC239" s="322"/>
      <c r="BD239" s="322"/>
      <c r="BE239" s="322"/>
    </row>
    <row r="240" spans="50:57" x14ac:dyDescent="0.15">
      <c r="AX240" s="322"/>
      <c r="AY240" s="322"/>
      <c r="AZ240" s="322"/>
      <c r="BA240" s="322"/>
      <c r="BB240" s="322"/>
      <c r="BC240" s="322"/>
      <c r="BD240" s="322"/>
      <c r="BE240" s="322"/>
    </row>
    <row r="241" spans="50:57" x14ac:dyDescent="0.15">
      <c r="AX241" s="322"/>
      <c r="AY241" s="322"/>
      <c r="AZ241" s="322"/>
      <c r="BA241" s="322"/>
      <c r="BB241" s="322"/>
      <c r="BC241" s="322"/>
      <c r="BD241" s="322"/>
      <c r="BE241" s="322"/>
    </row>
    <row r="242" spans="50:57" x14ac:dyDescent="0.15">
      <c r="AX242" s="322"/>
      <c r="AY242" s="322"/>
      <c r="AZ242" s="322"/>
      <c r="BA242" s="322"/>
      <c r="BB242" s="322"/>
      <c r="BC242" s="322"/>
      <c r="BD242" s="322"/>
      <c r="BE242" s="322"/>
    </row>
    <row r="243" spans="50:57" x14ac:dyDescent="0.15">
      <c r="AX243" s="322"/>
      <c r="AY243" s="322"/>
      <c r="AZ243" s="322"/>
      <c r="BA243" s="322"/>
      <c r="BB243" s="322"/>
      <c r="BC243" s="322"/>
      <c r="BD243" s="322"/>
      <c r="BE243" s="322"/>
    </row>
    <row r="244" spans="50:57" x14ac:dyDescent="0.15">
      <c r="AX244" s="322"/>
      <c r="AY244" s="322"/>
      <c r="AZ244" s="322"/>
      <c r="BA244" s="322"/>
      <c r="BB244" s="322"/>
      <c r="BC244" s="322"/>
      <c r="BD244" s="322"/>
      <c r="BE244" s="322"/>
    </row>
    <row r="245" spans="50:57" x14ac:dyDescent="0.15">
      <c r="AX245" s="322"/>
      <c r="AY245" s="322"/>
      <c r="AZ245" s="322"/>
      <c r="BA245" s="322"/>
      <c r="BB245" s="322"/>
      <c r="BC245" s="322"/>
      <c r="BD245" s="322"/>
      <c r="BE245" s="322"/>
    </row>
    <row r="246" spans="50:57" x14ac:dyDescent="0.15">
      <c r="AX246" s="322"/>
      <c r="AY246" s="322"/>
      <c r="AZ246" s="322"/>
      <c r="BA246" s="322"/>
      <c r="BB246" s="322"/>
      <c r="BC246" s="322"/>
      <c r="BD246" s="322"/>
      <c r="BE246" s="322"/>
    </row>
    <row r="247" spans="50:57" x14ac:dyDescent="0.15">
      <c r="AX247" s="322"/>
      <c r="AY247" s="322"/>
      <c r="AZ247" s="322"/>
      <c r="BA247" s="322"/>
      <c r="BB247" s="322"/>
      <c r="BC247" s="322"/>
      <c r="BD247" s="322"/>
      <c r="BE247" s="322"/>
    </row>
    <row r="248" spans="50:57" x14ac:dyDescent="0.15">
      <c r="AX248" s="322"/>
      <c r="AY248" s="322"/>
      <c r="AZ248" s="322"/>
      <c r="BA248" s="322"/>
      <c r="BB248" s="322"/>
      <c r="BC248" s="322"/>
      <c r="BD248" s="322"/>
      <c r="BE248" s="322"/>
    </row>
    <row r="249" spans="50:57" x14ac:dyDescent="0.15">
      <c r="AX249" s="322"/>
      <c r="AY249" s="322"/>
      <c r="AZ249" s="322"/>
      <c r="BA249" s="322"/>
      <c r="BB249" s="322"/>
      <c r="BC249" s="322"/>
      <c r="BD249" s="322"/>
      <c r="BE249" s="322"/>
    </row>
    <row r="250" spans="50:57" x14ac:dyDescent="0.15">
      <c r="AX250" s="322"/>
      <c r="AY250" s="322"/>
      <c r="AZ250" s="322"/>
      <c r="BA250" s="322"/>
      <c r="BB250" s="322"/>
      <c r="BC250" s="322"/>
      <c r="BD250" s="322"/>
      <c r="BE250" s="322"/>
    </row>
    <row r="251" spans="50:57" x14ac:dyDescent="0.15">
      <c r="AX251" s="322"/>
      <c r="AY251" s="322"/>
      <c r="AZ251" s="322"/>
      <c r="BA251" s="322"/>
      <c r="BB251" s="322"/>
      <c r="BC251" s="322"/>
      <c r="BD251" s="322"/>
      <c r="BE251" s="322"/>
    </row>
    <row r="252" spans="50:57" x14ac:dyDescent="0.15">
      <c r="AX252" s="322"/>
      <c r="AY252" s="322"/>
      <c r="AZ252" s="322"/>
      <c r="BA252" s="322"/>
      <c r="BB252" s="322"/>
      <c r="BC252" s="322"/>
      <c r="BD252" s="322"/>
      <c r="BE252" s="322"/>
    </row>
    <row r="253" spans="50:57" x14ac:dyDescent="0.15">
      <c r="AX253" s="322"/>
      <c r="AY253" s="322"/>
      <c r="AZ253" s="322"/>
      <c r="BA253" s="322"/>
      <c r="BB253" s="322"/>
      <c r="BC253" s="322"/>
      <c r="BD253" s="322"/>
      <c r="BE253" s="322"/>
    </row>
    <row r="254" spans="50:57" x14ac:dyDescent="0.15">
      <c r="AX254" s="322"/>
      <c r="AY254" s="322"/>
      <c r="AZ254" s="322"/>
      <c r="BA254" s="322"/>
      <c r="BB254" s="322"/>
      <c r="BC254" s="322"/>
      <c r="BD254" s="322"/>
      <c r="BE254" s="322"/>
    </row>
    <row r="255" spans="50:57" x14ac:dyDescent="0.15">
      <c r="AX255" s="322"/>
      <c r="AY255" s="322"/>
      <c r="AZ255" s="322"/>
      <c r="BA255" s="322"/>
      <c r="BB255" s="322"/>
      <c r="BC255" s="322"/>
      <c r="BD255" s="322"/>
      <c r="BE255" s="322"/>
    </row>
    <row r="256" spans="50:57" x14ac:dyDescent="0.15">
      <c r="AX256" s="322"/>
      <c r="AY256" s="322"/>
      <c r="AZ256" s="322"/>
      <c r="BA256" s="322"/>
      <c r="BB256" s="322"/>
      <c r="BC256" s="322"/>
      <c r="BD256" s="322"/>
      <c r="BE256" s="322"/>
    </row>
    <row r="257" spans="50:57" x14ac:dyDescent="0.15">
      <c r="AX257" s="322"/>
      <c r="AY257" s="322"/>
      <c r="AZ257" s="322"/>
      <c r="BA257" s="322"/>
      <c r="BB257" s="322"/>
      <c r="BC257" s="322"/>
      <c r="BD257" s="322"/>
      <c r="BE257" s="322"/>
    </row>
    <row r="258" spans="50:57" x14ac:dyDescent="0.15">
      <c r="AX258" s="322"/>
      <c r="AY258" s="322"/>
      <c r="AZ258" s="322"/>
      <c r="BA258" s="322"/>
      <c r="BB258" s="322"/>
      <c r="BC258" s="322"/>
      <c r="BD258" s="322"/>
      <c r="BE258" s="322"/>
    </row>
    <row r="259" spans="50:57" x14ac:dyDescent="0.15">
      <c r="AX259" s="322"/>
      <c r="AY259" s="322"/>
      <c r="AZ259" s="322"/>
      <c r="BA259" s="322"/>
      <c r="BB259" s="322"/>
      <c r="BC259" s="322"/>
      <c r="BD259" s="322"/>
      <c r="BE259" s="322"/>
    </row>
    <row r="260" spans="50:57" x14ac:dyDescent="0.15">
      <c r="AX260" s="322"/>
      <c r="AY260" s="322"/>
      <c r="AZ260" s="322"/>
      <c r="BA260" s="322"/>
      <c r="BB260" s="322"/>
      <c r="BC260" s="322"/>
      <c r="BD260" s="322"/>
      <c r="BE260" s="322"/>
    </row>
    <row r="261" spans="50:57" x14ac:dyDescent="0.15">
      <c r="AX261" s="322"/>
      <c r="AY261" s="322"/>
      <c r="AZ261" s="322"/>
      <c r="BA261" s="322"/>
      <c r="BB261" s="322"/>
      <c r="BC261" s="322"/>
      <c r="BD261" s="322"/>
      <c r="BE261" s="322"/>
    </row>
    <row r="262" spans="50:57" x14ac:dyDescent="0.15">
      <c r="AX262" s="322"/>
      <c r="AY262" s="322"/>
      <c r="AZ262" s="322"/>
      <c r="BA262" s="322"/>
      <c r="BB262" s="322"/>
      <c r="BC262" s="322"/>
      <c r="BD262" s="322"/>
      <c r="BE262" s="322"/>
    </row>
    <row r="263" spans="50:57" x14ac:dyDescent="0.15">
      <c r="AX263" s="322"/>
      <c r="AY263" s="322"/>
      <c r="AZ263" s="322"/>
      <c r="BA263" s="322"/>
      <c r="BB263" s="322"/>
      <c r="BC263" s="322"/>
      <c r="BD263" s="322"/>
      <c r="BE263" s="322"/>
    </row>
    <row r="264" spans="50:57" x14ac:dyDescent="0.15">
      <c r="AX264" s="322"/>
      <c r="AY264" s="322"/>
      <c r="AZ264" s="322"/>
      <c r="BA264" s="322"/>
      <c r="BB264" s="322"/>
      <c r="BC264" s="322"/>
      <c r="BD264" s="322"/>
      <c r="BE264" s="322"/>
    </row>
    <row r="265" spans="50:57" x14ac:dyDescent="0.15">
      <c r="AX265" s="322"/>
      <c r="AY265" s="322"/>
      <c r="AZ265" s="322"/>
      <c r="BA265" s="322"/>
      <c r="BB265" s="322"/>
      <c r="BC265" s="322"/>
      <c r="BD265" s="322"/>
      <c r="BE265" s="322"/>
    </row>
    <row r="266" spans="50:57" x14ac:dyDescent="0.15">
      <c r="AX266" s="322"/>
      <c r="AY266" s="322"/>
      <c r="AZ266" s="322"/>
      <c r="BA266" s="322"/>
      <c r="BB266" s="322"/>
      <c r="BC266" s="322"/>
      <c r="BD266" s="322"/>
      <c r="BE266" s="322"/>
    </row>
    <row r="267" spans="50:57" x14ac:dyDescent="0.15">
      <c r="AX267" s="322"/>
      <c r="AY267" s="322"/>
      <c r="AZ267" s="322"/>
      <c r="BA267" s="322"/>
      <c r="BB267" s="322"/>
      <c r="BC267" s="322"/>
      <c r="BD267" s="322"/>
      <c r="BE267" s="322"/>
    </row>
    <row r="268" spans="50:57" x14ac:dyDescent="0.15">
      <c r="AX268" s="322"/>
      <c r="AY268" s="322"/>
      <c r="AZ268" s="322"/>
      <c r="BA268" s="322"/>
      <c r="BB268" s="322"/>
      <c r="BC268" s="322"/>
      <c r="BD268" s="322"/>
      <c r="BE268" s="322"/>
    </row>
    <row r="269" spans="50:57" x14ac:dyDescent="0.15">
      <c r="AX269" s="322"/>
      <c r="AY269" s="322"/>
      <c r="AZ269" s="322"/>
      <c r="BA269" s="322"/>
      <c r="BB269" s="322"/>
      <c r="BC269" s="322"/>
      <c r="BD269" s="322"/>
      <c r="BE269" s="322"/>
    </row>
    <row r="270" spans="50:57" x14ac:dyDescent="0.15">
      <c r="AX270" s="322"/>
      <c r="AY270" s="322"/>
      <c r="AZ270" s="322"/>
      <c r="BA270" s="322"/>
      <c r="BB270" s="322"/>
      <c r="BC270" s="322"/>
      <c r="BD270" s="322"/>
      <c r="BE270" s="322"/>
    </row>
    <row r="271" spans="50:57" x14ac:dyDescent="0.15">
      <c r="AX271" s="322"/>
      <c r="AY271" s="322"/>
      <c r="AZ271" s="322"/>
      <c r="BA271" s="322"/>
      <c r="BB271" s="322"/>
      <c r="BC271" s="322"/>
      <c r="BD271" s="322"/>
      <c r="BE271" s="322"/>
    </row>
    <row r="272" spans="50:57" x14ac:dyDescent="0.15">
      <c r="AX272" s="322"/>
      <c r="AY272" s="322"/>
      <c r="AZ272" s="322"/>
      <c r="BA272" s="322"/>
      <c r="BB272" s="322"/>
      <c r="BC272" s="322"/>
      <c r="BD272" s="322"/>
      <c r="BE272" s="322"/>
    </row>
    <row r="273" spans="50:57" x14ac:dyDescent="0.15">
      <c r="AX273" s="322"/>
      <c r="AY273" s="322"/>
      <c r="AZ273" s="322"/>
      <c r="BA273" s="322"/>
      <c r="BB273" s="322"/>
      <c r="BC273" s="322"/>
      <c r="BD273" s="322"/>
      <c r="BE273" s="322"/>
    </row>
    <row r="274" spans="50:57" x14ac:dyDescent="0.15">
      <c r="AX274" s="322"/>
      <c r="AY274" s="322"/>
      <c r="AZ274" s="322"/>
      <c r="BA274" s="322"/>
      <c r="BB274" s="322"/>
      <c r="BC274" s="322"/>
      <c r="BD274" s="322"/>
      <c r="BE274" s="322"/>
    </row>
    <row r="275" spans="50:57" x14ac:dyDescent="0.15">
      <c r="AX275" s="322"/>
      <c r="AY275" s="322"/>
      <c r="AZ275" s="322"/>
      <c r="BA275" s="322"/>
      <c r="BB275" s="322"/>
      <c r="BC275" s="322"/>
      <c r="BD275" s="322"/>
      <c r="BE275" s="322"/>
    </row>
    <row r="276" spans="50:57" x14ac:dyDescent="0.15">
      <c r="AX276" s="322"/>
      <c r="AY276" s="322"/>
      <c r="AZ276" s="322"/>
      <c r="BA276" s="322"/>
      <c r="BB276" s="322"/>
      <c r="BC276" s="322"/>
      <c r="BD276" s="322"/>
      <c r="BE276" s="322"/>
    </row>
    <row r="277" spans="50:57" x14ac:dyDescent="0.15">
      <c r="AX277" s="322"/>
      <c r="AY277" s="322"/>
      <c r="AZ277" s="322"/>
      <c r="BA277" s="322"/>
      <c r="BB277" s="322"/>
      <c r="BC277" s="322"/>
      <c r="BD277" s="322"/>
      <c r="BE277" s="322"/>
    </row>
    <row r="278" spans="50:57" x14ac:dyDescent="0.15">
      <c r="AX278" s="322"/>
      <c r="AY278" s="322"/>
      <c r="AZ278" s="322"/>
      <c r="BA278" s="322"/>
      <c r="BB278" s="322"/>
      <c r="BC278" s="322"/>
      <c r="BD278" s="322"/>
      <c r="BE278" s="322"/>
    </row>
    <row r="279" spans="50:57" x14ac:dyDescent="0.15">
      <c r="AX279" s="322"/>
      <c r="AY279" s="322"/>
      <c r="AZ279" s="322"/>
      <c r="BA279" s="322"/>
      <c r="BB279" s="322"/>
      <c r="BC279" s="322"/>
      <c r="BD279" s="322"/>
      <c r="BE279" s="322"/>
    </row>
    <row r="280" spans="50:57" x14ac:dyDescent="0.15">
      <c r="AX280" s="322"/>
      <c r="AY280" s="322"/>
      <c r="AZ280" s="322"/>
      <c r="BA280" s="322"/>
      <c r="BB280" s="322"/>
      <c r="BC280" s="322"/>
      <c r="BD280" s="322"/>
      <c r="BE280" s="322"/>
    </row>
    <row r="281" spans="50:57" x14ac:dyDescent="0.15">
      <c r="AX281" s="322"/>
      <c r="AY281" s="322"/>
      <c r="AZ281" s="322"/>
      <c r="BA281" s="322"/>
      <c r="BB281" s="322"/>
      <c r="BC281" s="322"/>
      <c r="BD281" s="322"/>
      <c r="BE281" s="322"/>
    </row>
    <row r="282" spans="50:57" x14ac:dyDescent="0.15">
      <c r="AX282" s="322"/>
      <c r="AY282" s="322"/>
      <c r="AZ282" s="322"/>
      <c r="BA282" s="322"/>
      <c r="BB282" s="322"/>
      <c r="BC282" s="322"/>
      <c r="BD282" s="322"/>
      <c r="BE282" s="322"/>
    </row>
    <row r="283" spans="50:57" x14ac:dyDescent="0.15">
      <c r="AX283" s="322"/>
      <c r="AY283" s="322"/>
      <c r="AZ283" s="322"/>
      <c r="BA283" s="322"/>
      <c r="BB283" s="322"/>
      <c r="BC283" s="322"/>
      <c r="BD283" s="322"/>
      <c r="BE283" s="322"/>
    </row>
    <row r="284" spans="50:57" x14ac:dyDescent="0.15">
      <c r="AX284" s="322"/>
      <c r="AY284" s="322"/>
      <c r="AZ284" s="322"/>
      <c r="BA284" s="322"/>
      <c r="BB284" s="322"/>
      <c r="BC284" s="322"/>
      <c r="BD284" s="322"/>
      <c r="BE284" s="322"/>
    </row>
    <row r="285" spans="50:57" x14ac:dyDescent="0.15">
      <c r="AX285" s="322"/>
      <c r="AY285" s="322"/>
      <c r="AZ285" s="322"/>
      <c r="BA285" s="322"/>
      <c r="BB285" s="322"/>
      <c r="BC285" s="322"/>
      <c r="BD285" s="322"/>
      <c r="BE285" s="322"/>
    </row>
    <row r="286" spans="50:57" x14ac:dyDescent="0.15">
      <c r="AX286" s="322"/>
      <c r="AY286" s="322"/>
      <c r="AZ286" s="322"/>
      <c r="BA286" s="322"/>
      <c r="BB286" s="322"/>
      <c r="BC286" s="322"/>
      <c r="BD286" s="322"/>
      <c r="BE286" s="322"/>
    </row>
    <row r="287" spans="50:57" x14ac:dyDescent="0.15">
      <c r="AX287" s="322"/>
      <c r="AY287" s="322"/>
      <c r="AZ287" s="322"/>
      <c r="BA287" s="322"/>
      <c r="BB287" s="322"/>
      <c r="BC287" s="322"/>
      <c r="BD287" s="322"/>
      <c r="BE287" s="322"/>
    </row>
    <row r="288" spans="50:57" x14ac:dyDescent="0.15">
      <c r="AX288" s="322"/>
      <c r="AY288" s="322"/>
      <c r="AZ288" s="322"/>
      <c r="BA288" s="322"/>
      <c r="BB288" s="322"/>
      <c r="BC288" s="322"/>
      <c r="BD288" s="322"/>
      <c r="BE288" s="322"/>
    </row>
    <row r="289" spans="50:57" x14ac:dyDescent="0.15">
      <c r="AX289" s="322"/>
      <c r="AY289" s="322"/>
      <c r="AZ289" s="322"/>
      <c r="BA289" s="322"/>
      <c r="BB289" s="322"/>
      <c r="BC289" s="322"/>
      <c r="BD289" s="322"/>
      <c r="BE289" s="322"/>
    </row>
    <row r="290" spans="50:57" x14ac:dyDescent="0.15">
      <c r="AX290" s="322"/>
      <c r="AY290" s="322"/>
      <c r="AZ290" s="322"/>
      <c r="BA290" s="322"/>
      <c r="BB290" s="322"/>
      <c r="BC290" s="322"/>
      <c r="BD290" s="322"/>
      <c r="BE290" s="322"/>
    </row>
    <row r="291" spans="50:57" x14ac:dyDescent="0.15">
      <c r="AX291" s="322"/>
      <c r="AY291" s="322"/>
      <c r="AZ291" s="322"/>
      <c r="BA291" s="322"/>
      <c r="BB291" s="322"/>
      <c r="BC291" s="322"/>
      <c r="BD291" s="322"/>
      <c r="BE291" s="322"/>
    </row>
    <row r="292" spans="50:57" x14ac:dyDescent="0.15">
      <c r="AX292" s="322"/>
      <c r="AY292" s="322"/>
      <c r="AZ292" s="322"/>
      <c r="BA292" s="322"/>
      <c r="BB292" s="322"/>
      <c r="BC292" s="322"/>
      <c r="BD292" s="322"/>
      <c r="BE292" s="322"/>
    </row>
    <row r="293" spans="50:57" x14ac:dyDescent="0.15">
      <c r="AX293" s="322"/>
      <c r="AY293" s="322"/>
      <c r="AZ293" s="322"/>
      <c r="BA293" s="322"/>
      <c r="BB293" s="322"/>
      <c r="BC293" s="322"/>
      <c r="BD293" s="322"/>
      <c r="BE293" s="322"/>
    </row>
    <row r="294" spans="50:57" x14ac:dyDescent="0.15">
      <c r="AX294" s="322"/>
      <c r="AY294" s="322"/>
      <c r="AZ294" s="322"/>
      <c r="BA294" s="322"/>
      <c r="BB294" s="322"/>
      <c r="BC294" s="322"/>
      <c r="BD294" s="322"/>
      <c r="BE294" s="322"/>
    </row>
    <row r="295" spans="50:57" x14ac:dyDescent="0.15">
      <c r="AX295" s="322"/>
      <c r="AY295" s="322"/>
      <c r="AZ295" s="322"/>
      <c r="BA295" s="322"/>
      <c r="BB295" s="322"/>
      <c r="BC295" s="322"/>
      <c r="BD295" s="322"/>
      <c r="BE295" s="322"/>
    </row>
    <row r="296" spans="50:57" x14ac:dyDescent="0.15">
      <c r="AX296" s="322"/>
      <c r="AY296" s="322"/>
      <c r="AZ296" s="322"/>
      <c r="BA296" s="322"/>
      <c r="BB296" s="322"/>
      <c r="BC296" s="322"/>
      <c r="BD296" s="322"/>
      <c r="BE296" s="322"/>
    </row>
    <row r="297" spans="50:57" x14ac:dyDescent="0.15">
      <c r="AX297" s="322"/>
      <c r="AY297" s="322"/>
      <c r="AZ297" s="322"/>
      <c r="BA297" s="322"/>
      <c r="BB297" s="322"/>
      <c r="BC297" s="322"/>
      <c r="BD297" s="322"/>
      <c r="BE297" s="322"/>
    </row>
    <row r="298" spans="50:57" x14ac:dyDescent="0.15">
      <c r="AX298" s="322"/>
      <c r="AY298" s="322"/>
      <c r="AZ298" s="322"/>
      <c r="BA298" s="322"/>
      <c r="BB298" s="322"/>
      <c r="BC298" s="322"/>
      <c r="BD298" s="322"/>
      <c r="BE298" s="322"/>
    </row>
    <row r="299" spans="50:57" x14ac:dyDescent="0.15">
      <c r="AX299" s="322"/>
      <c r="AY299" s="322"/>
      <c r="AZ299" s="322"/>
      <c r="BA299" s="322"/>
      <c r="BB299" s="322"/>
      <c r="BC299" s="322"/>
      <c r="BD299" s="322"/>
      <c r="BE299" s="322"/>
    </row>
    <row r="300" spans="50:57" x14ac:dyDescent="0.15">
      <c r="AX300" s="322"/>
      <c r="AY300" s="322"/>
      <c r="AZ300" s="322"/>
      <c r="BA300" s="322"/>
      <c r="BB300" s="322"/>
      <c r="BC300" s="322"/>
      <c r="BD300" s="322"/>
      <c r="BE300" s="322"/>
    </row>
    <row r="301" spans="50:57" x14ac:dyDescent="0.15">
      <c r="AX301" s="322"/>
      <c r="AY301" s="322"/>
      <c r="AZ301" s="322"/>
      <c r="BA301" s="322"/>
      <c r="BB301" s="322"/>
      <c r="BC301" s="322"/>
      <c r="BD301" s="322"/>
      <c r="BE301" s="322"/>
    </row>
    <row r="302" spans="50:57" x14ac:dyDescent="0.15">
      <c r="AX302" s="322"/>
      <c r="AY302" s="322"/>
      <c r="AZ302" s="322"/>
      <c r="BA302" s="322"/>
      <c r="BB302" s="322"/>
      <c r="BC302" s="322"/>
      <c r="BD302" s="322"/>
      <c r="BE302" s="322"/>
    </row>
    <row r="303" spans="50:57" x14ac:dyDescent="0.15">
      <c r="AX303" s="322"/>
      <c r="AY303" s="322"/>
      <c r="AZ303" s="322"/>
      <c r="BA303" s="322"/>
      <c r="BB303" s="322"/>
      <c r="BC303" s="322"/>
      <c r="BD303" s="322"/>
      <c r="BE303" s="322"/>
    </row>
    <row r="304" spans="50:57" x14ac:dyDescent="0.15">
      <c r="AX304" s="322"/>
      <c r="AY304" s="322"/>
      <c r="AZ304" s="322"/>
      <c r="BA304" s="322"/>
      <c r="BB304" s="322"/>
      <c r="BC304" s="322"/>
      <c r="BD304" s="322"/>
      <c r="BE304" s="322"/>
    </row>
    <row r="305" spans="50:57" x14ac:dyDescent="0.15">
      <c r="AX305" s="322"/>
      <c r="AY305" s="322"/>
      <c r="AZ305" s="322"/>
      <c r="BA305" s="322"/>
      <c r="BB305" s="322"/>
      <c r="BC305" s="322"/>
      <c r="BD305" s="322"/>
      <c r="BE305" s="322"/>
    </row>
    <row r="306" spans="50:57" x14ac:dyDescent="0.15">
      <c r="AX306" s="322"/>
      <c r="AY306" s="322"/>
      <c r="AZ306" s="322"/>
      <c r="BA306" s="322"/>
      <c r="BB306" s="322"/>
      <c r="BC306" s="322"/>
      <c r="BD306" s="322"/>
      <c r="BE306" s="322"/>
    </row>
    <row r="307" spans="50:57" x14ac:dyDescent="0.15">
      <c r="AX307" s="322"/>
      <c r="AY307" s="322"/>
      <c r="AZ307" s="322"/>
      <c r="BA307" s="322"/>
      <c r="BB307" s="322"/>
      <c r="BC307" s="322"/>
      <c r="BD307" s="322"/>
      <c r="BE307" s="322"/>
    </row>
    <row r="308" spans="50:57" x14ac:dyDescent="0.15">
      <c r="AX308" s="322"/>
      <c r="AY308" s="322"/>
      <c r="AZ308" s="322"/>
      <c r="BA308" s="322"/>
      <c r="BB308" s="322"/>
      <c r="BC308" s="322"/>
      <c r="BD308" s="322"/>
      <c r="BE308" s="322"/>
    </row>
    <row r="309" spans="50:57" x14ac:dyDescent="0.15">
      <c r="AX309" s="322"/>
      <c r="AY309" s="322"/>
      <c r="AZ309" s="322"/>
      <c r="BA309" s="322"/>
      <c r="BB309" s="322"/>
      <c r="BC309" s="322"/>
      <c r="BD309" s="322"/>
      <c r="BE309" s="322"/>
    </row>
    <row r="310" spans="50:57" x14ac:dyDescent="0.15">
      <c r="AX310" s="322"/>
      <c r="AY310" s="322"/>
      <c r="AZ310" s="322"/>
      <c r="BA310" s="322"/>
      <c r="BB310" s="322"/>
      <c r="BC310" s="322"/>
      <c r="BD310" s="322"/>
      <c r="BE310" s="322"/>
    </row>
    <row r="311" spans="50:57" x14ac:dyDescent="0.15">
      <c r="AX311" s="322"/>
      <c r="AY311" s="322"/>
      <c r="AZ311" s="322"/>
      <c r="BA311" s="322"/>
      <c r="BB311" s="322"/>
      <c r="BC311" s="322"/>
      <c r="BD311" s="322"/>
      <c r="BE311" s="322"/>
    </row>
    <row r="312" spans="50:57" x14ac:dyDescent="0.15">
      <c r="AX312" s="322"/>
      <c r="AY312" s="322"/>
      <c r="AZ312" s="322"/>
      <c r="BA312" s="322"/>
      <c r="BB312" s="322"/>
      <c r="BC312" s="322"/>
      <c r="BD312" s="322"/>
      <c r="BE312" s="322"/>
    </row>
    <row r="313" spans="50:57" x14ac:dyDescent="0.15">
      <c r="AX313" s="322"/>
      <c r="AY313" s="322"/>
      <c r="AZ313" s="322"/>
      <c r="BA313" s="322"/>
      <c r="BB313" s="322"/>
      <c r="BC313" s="322"/>
      <c r="BD313" s="322"/>
      <c r="BE313" s="322"/>
    </row>
    <row r="314" spans="50:57" x14ac:dyDescent="0.15">
      <c r="AX314" s="322"/>
      <c r="AY314" s="322"/>
      <c r="AZ314" s="322"/>
      <c r="BA314" s="322"/>
      <c r="BB314" s="322"/>
      <c r="BC314" s="322"/>
      <c r="BD314" s="322"/>
      <c r="BE314" s="322"/>
    </row>
    <row r="315" spans="50:57" x14ac:dyDescent="0.15">
      <c r="AX315" s="322"/>
      <c r="AY315" s="322"/>
      <c r="AZ315" s="322"/>
      <c r="BA315" s="322"/>
      <c r="BB315" s="322"/>
      <c r="BC315" s="322"/>
      <c r="BD315" s="322"/>
      <c r="BE315" s="322"/>
    </row>
    <row r="316" spans="50:57" x14ac:dyDescent="0.15">
      <c r="AX316" s="322"/>
      <c r="AY316" s="322"/>
      <c r="AZ316" s="322"/>
      <c r="BA316" s="322"/>
      <c r="BB316" s="322"/>
      <c r="BC316" s="322"/>
      <c r="BD316" s="322"/>
      <c r="BE316" s="322"/>
    </row>
    <row r="317" spans="50:57" x14ac:dyDescent="0.15">
      <c r="AX317" s="322"/>
      <c r="AY317" s="322"/>
      <c r="AZ317" s="322"/>
      <c r="BA317" s="322"/>
      <c r="BB317" s="322"/>
      <c r="BC317" s="322"/>
      <c r="BD317" s="322"/>
      <c r="BE317" s="322"/>
    </row>
    <row r="318" spans="50:57" x14ac:dyDescent="0.15">
      <c r="AX318" s="322"/>
      <c r="AY318" s="322"/>
      <c r="AZ318" s="322"/>
      <c r="BA318" s="322"/>
      <c r="BB318" s="322"/>
      <c r="BC318" s="322"/>
      <c r="BD318" s="322"/>
      <c r="BE318" s="322"/>
    </row>
    <row r="319" spans="50:57" x14ac:dyDescent="0.15">
      <c r="AX319" s="322"/>
      <c r="AY319" s="322"/>
      <c r="AZ319" s="322"/>
      <c r="BA319" s="322"/>
      <c r="BB319" s="322"/>
      <c r="BC319" s="322"/>
      <c r="BD319" s="322"/>
      <c r="BE319" s="322"/>
    </row>
    <row r="320" spans="50:57" x14ac:dyDescent="0.15">
      <c r="AX320" s="322"/>
      <c r="AY320" s="322"/>
      <c r="AZ320" s="322"/>
      <c r="BA320" s="322"/>
      <c r="BB320" s="322"/>
      <c r="BC320" s="322"/>
      <c r="BD320" s="322"/>
      <c r="BE320" s="322"/>
    </row>
    <row r="321" spans="50:57" x14ac:dyDescent="0.15">
      <c r="AX321" s="322"/>
      <c r="AY321" s="322"/>
      <c r="AZ321" s="322"/>
      <c r="BA321" s="322"/>
      <c r="BB321" s="322"/>
      <c r="BC321" s="322"/>
      <c r="BD321" s="322"/>
      <c r="BE321" s="322"/>
    </row>
    <row r="322" spans="50:57" x14ac:dyDescent="0.15">
      <c r="AX322" s="322"/>
      <c r="AY322" s="322"/>
      <c r="AZ322" s="322"/>
      <c r="BA322" s="322"/>
      <c r="BB322" s="322"/>
      <c r="BC322" s="322"/>
      <c r="BD322" s="322"/>
      <c r="BE322" s="322"/>
    </row>
    <row r="323" spans="50:57" x14ac:dyDescent="0.15">
      <c r="AX323" s="322"/>
      <c r="AY323" s="322"/>
      <c r="AZ323" s="322"/>
      <c r="BA323" s="322"/>
      <c r="BB323" s="322"/>
      <c r="BC323" s="322"/>
      <c r="BD323" s="322"/>
      <c r="BE323" s="322"/>
    </row>
    <row r="324" spans="50:57" x14ac:dyDescent="0.15">
      <c r="AX324" s="322"/>
      <c r="AY324" s="322"/>
      <c r="AZ324" s="322"/>
      <c r="BA324" s="322"/>
      <c r="BB324" s="322"/>
      <c r="BC324" s="322"/>
      <c r="BD324" s="322"/>
      <c r="BE324" s="322"/>
    </row>
    <row r="325" spans="50:57" x14ac:dyDescent="0.15">
      <c r="AX325" s="322"/>
      <c r="AY325" s="322"/>
      <c r="AZ325" s="322"/>
      <c r="BA325" s="322"/>
      <c r="BB325" s="322"/>
      <c r="BC325" s="322"/>
      <c r="BD325" s="322"/>
      <c r="BE325" s="322"/>
    </row>
    <row r="326" spans="50:57" x14ac:dyDescent="0.15">
      <c r="AX326" s="322"/>
      <c r="AY326" s="322"/>
      <c r="AZ326" s="322"/>
      <c r="BA326" s="322"/>
      <c r="BB326" s="322"/>
      <c r="BC326" s="322"/>
      <c r="BD326" s="322"/>
      <c r="BE326" s="322"/>
    </row>
    <row r="327" spans="50:57" x14ac:dyDescent="0.15">
      <c r="AX327" s="322"/>
      <c r="AY327" s="322"/>
      <c r="AZ327" s="322"/>
      <c r="BA327" s="322"/>
      <c r="BB327" s="322"/>
      <c r="BC327" s="322"/>
      <c r="BD327" s="322"/>
      <c r="BE327" s="322"/>
    </row>
    <row r="328" spans="50:57" x14ac:dyDescent="0.15">
      <c r="AX328" s="322"/>
      <c r="AY328" s="322"/>
      <c r="AZ328" s="322"/>
      <c r="BA328" s="322"/>
      <c r="BB328" s="322"/>
      <c r="BC328" s="322"/>
      <c r="BD328" s="322"/>
      <c r="BE328" s="322"/>
    </row>
    <row r="329" spans="50:57" x14ac:dyDescent="0.15">
      <c r="AX329" s="322"/>
      <c r="AY329" s="322"/>
      <c r="AZ329" s="322"/>
      <c r="BA329" s="322"/>
      <c r="BB329" s="322"/>
      <c r="BC329" s="322"/>
      <c r="BD329" s="322"/>
      <c r="BE329" s="322"/>
    </row>
    <row r="330" spans="50:57" x14ac:dyDescent="0.15">
      <c r="AX330" s="322"/>
      <c r="AY330" s="322"/>
      <c r="AZ330" s="322"/>
      <c r="BA330" s="322"/>
      <c r="BB330" s="322"/>
      <c r="BC330" s="322"/>
      <c r="BD330" s="322"/>
      <c r="BE330" s="322"/>
    </row>
    <row r="331" spans="50:57" x14ac:dyDescent="0.15">
      <c r="AX331" s="322"/>
      <c r="AY331" s="322"/>
      <c r="AZ331" s="322"/>
      <c r="BA331" s="322"/>
      <c r="BB331" s="322"/>
      <c r="BC331" s="322"/>
      <c r="BD331" s="322"/>
      <c r="BE331" s="322"/>
    </row>
    <row r="332" spans="50:57" x14ac:dyDescent="0.15">
      <c r="AX332" s="322"/>
      <c r="AY332" s="322"/>
      <c r="AZ332" s="322"/>
      <c r="BA332" s="322"/>
      <c r="BB332" s="322"/>
      <c r="BC332" s="322"/>
      <c r="BD332" s="322"/>
      <c r="BE332" s="322"/>
    </row>
    <row r="333" spans="50:57" x14ac:dyDescent="0.15">
      <c r="AX333" s="322"/>
      <c r="AY333" s="322"/>
      <c r="AZ333" s="322"/>
      <c r="BA333" s="322"/>
      <c r="BB333" s="322"/>
      <c r="BC333" s="322"/>
      <c r="BD333" s="322"/>
      <c r="BE333" s="322"/>
    </row>
    <row r="334" spans="50:57" x14ac:dyDescent="0.15">
      <c r="AX334" s="322"/>
      <c r="AY334" s="322"/>
      <c r="AZ334" s="322"/>
      <c r="BA334" s="322"/>
      <c r="BB334" s="322"/>
      <c r="BC334" s="322"/>
      <c r="BD334" s="322"/>
      <c r="BE334" s="322"/>
    </row>
    <row r="335" spans="50:57" x14ac:dyDescent="0.15">
      <c r="AX335" s="322"/>
      <c r="AY335" s="322"/>
      <c r="AZ335" s="322"/>
      <c r="BA335" s="322"/>
      <c r="BB335" s="322"/>
      <c r="BC335" s="322"/>
      <c r="BD335" s="322"/>
      <c r="BE335" s="322"/>
    </row>
    <row r="336" spans="50:57" x14ac:dyDescent="0.15">
      <c r="AX336" s="322"/>
      <c r="AY336" s="322"/>
      <c r="AZ336" s="322"/>
      <c r="BA336" s="322"/>
      <c r="BB336" s="322"/>
      <c r="BC336" s="322"/>
      <c r="BD336" s="322"/>
      <c r="BE336" s="322"/>
    </row>
    <row r="337" spans="50:57" x14ac:dyDescent="0.15">
      <c r="AX337" s="322"/>
      <c r="AY337" s="322"/>
      <c r="AZ337" s="322"/>
      <c r="BA337" s="322"/>
      <c r="BB337" s="322"/>
      <c r="BC337" s="322"/>
      <c r="BD337" s="322"/>
      <c r="BE337" s="322"/>
    </row>
    <row r="338" spans="50:57" x14ac:dyDescent="0.15">
      <c r="AX338" s="322"/>
      <c r="AY338" s="322"/>
      <c r="AZ338" s="322"/>
      <c r="BA338" s="322"/>
      <c r="BB338" s="322"/>
      <c r="BC338" s="322"/>
      <c r="BD338" s="322"/>
      <c r="BE338" s="322"/>
    </row>
    <row r="339" spans="50:57" x14ac:dyDescent="0.15">
      <c r="AX339" s="322"/>
      <c r="AY339" s="322"/>
      <c r="AZ339" s="322"/>
      <c r="BA339" s="322"/>
      <c r="BB339" s="322"/>
      <c r="BC339" s="322"/>
      <c r="BD339" s="322"/>
      <c r="BE339" s="322"/>
    </row>
    <row r="340" spans="50:57" x14ac:dyDescent="0.15">
      <c r="AX340" s="322"/>
      <c r="AY340" s="322"/>
      <c r="AZ340" s="322"/>
      <c r="BA340" s="322"/>
      <c r="BB340" s="322"/>
      <c r="BC340" s="322"/>
      <c r="BD340" s="322"/>
      <c r="BE340" s="322"/>
    </row>
    <row r="341" spans="50:57" x14ac:dyDescent="0.15">
      <c r="AX341" s="322"/>
      <c r="AY341" s="322"/>
      <c r="AZ341" s="322"/>
      <c r="BA341" s="322"/>
      <c r="BB341" s="322"/>
      <c r="BC341" s="322"/>
      <c r="BD341" s="322"/>
      <c r="BE341" s="322"/>
    </row>
    <row r="342" spans="50:57" x14ac:dyDescent="0.15">
      <c r="AX342" s="322"/>
      <c r="AY342" s="322"/>
      <c r="AZ342" s="322"/>
      <c r="BA342" s="322"/>
      <c r="BB342" s="322"/>
      <c r="BC342" s="322"/>
      <c r="BD342" s="322"/>
      <c r="BE342" s="322"/>
    </row>
    <row r="343" spans="50:57" x14ac:dyDescent="0.15">
      <c r="AX343" s="322"/>
      <c r="AY343" s="322"/>
      <c r="AZ343" s="322"/>
      <c r="BA343" s="322"/>
      <c r="BB343" s="322"/>
      <c r="BC343" s="322"/>
      <c r="BD343" s="322"/>
      <c r="BE343" s="322"/>
    </row>
    <row r="344" spans="50:57" x14ac:dyDescent="0.15">
      <c r="AX344" s="322"/>
      <c r="AY344" s="322"/>
      <c r="AZ344" s="322"/>
      <c r="BA344" s="322"/>
      <c r="BB344" s="322"/>
      <c r="BC344" s="322"/>
      <c r="BD344" s="322"/>
      <c r="BE344" s="322"/>
    </row>
    <row r="345" spans="50:57" x14ac:dyDescent="0.15">
      <c r="AX345" s="322"/>
      <c r="AY345" s="322"/>
      <c r="AZ345" s="322"/>
      <c r="BA345" s="322"/>
      <c r="BB345" s="322"/>
      <c r="BC345" s="322"/>
      <c r="BD345" s="322"/>
      <c r="BE345" s="322"/>
    </row>
    <row r="346" spans="50:57" x14ac:dyDescent="0.15">
      <c r="AX346" s="322"/>
      <c r="AY346" s="322"/>
      <c r="AZ346" s="322"/>
      <c r="BA346" s="322"/>
      <c r="BB346" s="322"/>
      <c r="BC346" s="322"/>
      <c r="BD346" s="322"/>
      <c r="BE346" s="322"/>
    </row>
    <row r="347" spans="50:57" x14ac:dyDescent="0.15">
      <c r="AX347" s="322"/>
      <c r="AY347" s="322"/>
      <c r="AZ347" s="322"/>
      <c r="BA347" s="322"/>
      <c r="BB347" s="322"/>
      <c r="BC347" s="322"/>
      <c r="BD347" s="322"/>
      <c r="BE347" s="322"/>
    </row>
    <row r="348" spans="50:57" x14ac:dyDescent="0.15">
      <c r="AX348" s="322"/>
      <c r="AY348" s="322"/>
      <c r="AZ348" s="322"/>
      <c r="BA348" s="322"/>
      <c r="BB348" s="322"/>
      <c r="BC348" s="322"/>
      <c r="BD348" s="322"/>
      <c r="BE348" s="322"/>
    </row>
    <row r="349" spans="50:57" x14ac:dyDescent="0.15">
      <c r="AX349" s="322"/>
      <c r="AY349" s="322"/>
      <c r="AZ349" s="322"/>
      <c r="BA349" s="322"/>
      <c r="BB349" s="322"/>
      <c r="BC349" s="322"/>
      <c r="BD349" s="322"/>
      <c r="BE349" s="322"/>
    </row>
    <row r="350" spans="50:57" x14ac:dyDescent="0.15">
      <c r="AX350" s="322"/>
      <c r="AY350" s="322"/>
      <c r="AZ350" s="322"/>
      <c r="BA350" s="322"/>
      <c r="BB350" s="322"/>
      <c r="BC350" s="322"/>
      <c r="BD350" s="322"/>
      <c r="BE350" s="322"/>
    </row>
    <row r="351" spans="50:57" x14ac:dyDescent="0.15">
      <c r="AX351" s="322"/>
      <c r="AY351" s="322"/>
      <c r="AZ351" s="322"/>
      <c r="BA351" s="322"/>
      <c r="BB351" s="322"/>
      <c r="BC351" s="322"/>
      <c r="BD351" s="322"/>
      <c r="BE351" s="322"/>
    </row>
    <row r="352" spans="50:57" x14ac:dyDescent="0.15">
      <c r="AX352" s="322"/>
      <c r="AY352" s="322"/>
      <c r="AZ352" s="322"/>
      <c r="BA352" s="322"/>
      <c r="BB352" s="322"/>
      <c r="BC352" s="322"/>
      <c r="BD352" s="322"/>
      <c r="BE352" s="322"/>
    </row>
    <row r="353" spans="50:57" x14ac:dyDescent="0.15">
      <c r="AX353" s="322"/>
      <c r="AY353" s="322"/>
      <c r="AZ353" s="322"/>
      <c r="BA353" s="322"/>
      <c r="BB353" s="322"/>
      <c r="BC353" s="322"/>
      <c r="BD353" s="322"/>
      <c r="BE353" s="322"/>
    </row>
    <row r="354" spans="50:57" x14ac:dyDescent="0.15">
      <c r="AX354" s="322"/>
      <c r="AY354" s="322"/>
      <c r="AZ354" s="322"/>
      <c r="BA354" s="322"/>
      <c r="BB354" s="322"/>
      <c r="BC354" s="322"/>
      <c r="BD354" s="322"/>
      <c r="BE354" s="322"/>
    </row>
    <row r="355" spans="50:57" x14ac:dyDescent="0.15">
      <c r="AX355" s="322"/>
      <c r="AY355" s="322"/>
      <c r="AZ355" s="322"/>
      <c r="BA355" s="322"/>
      <c r="BB355" s="322"/>
      <c r="BC355" s="322"/>
      <c r="BD355" s="322"/>
      <c r="BE355" s="322"/>
    </row>
    <row r="356" spans="50:57" x14ac:dyDescent="0.15">
      <c r="AX356" s="322"/>
      <c r="AY356" s="322"/>
      <c r="AZ356" s="322"/>
      <c r="BA356" s="322"/>
      <c r="BB356" s="322"/>
      <c r="BC356" s="322"/>
      <c r="BD356" s="322"/>
      <c r="BE356" s="322"/>
    </row>
    <row r="357" spans="50:57" x14ac:dyDescent="0.15">
      <c r="AX357" s="322"/>
      <c r="AY357" s="322"/>
      <c r="AZ357" s="322"/>
      <c r="BA357" s="322"/>
      <c r="BB357" s="322"/>
      <c r="BC357" s="322"/>
      <c r="BD357" s="322"/>
      <c r="BE357" s="322"/>
    </row>
    <row r="358" spans="50:57" x14ac:dyDescent="0.15">
      <c r="AX358" s="322"/>
      <c r="AY358" s="322"/>
      <c r="AZ358" s="322"/>
      <c r="BA358" s="322"/>
      <c r="BB358" s="322"/>
      <c r="BC358" s="322"/>
      <c r="BD358" s="322"/>
      <c r="BE358" s="322"/>
    </row>
    <row r="359" spans="50:57" x14ac:dyDescent="0.15">
      <c r="AX359" s="322"/>
      <c r="AY359" s="322"/>
      <c r="AZ359" s="322"/>
      <c r="BA359" s="322"/>
      <c r="BB359" s="322"/>
      <c r="BC359" s="322"/>
      <c r="BD359" s="322"/>
      <c r="BE359" s="322"/>
    </row>
    <row r="360" spans="50:57" x14ac:dyDescent="0.15">
      <c r="AX360" s="322"/>
      <c r="AY360" s="322"/>
      <c r="AZ360" s="322"/>
      <c r="BA360" s="322"/>
      <c r="BB360" s="322"/>
      <c r="BC360" s="322"/>
      <c r="BD360" s="322"/>
      <c r="BE360" s="322"/>
    </row>
    <row r="361" spans="50:57" x14ac:dyDescent="0.15">
      <c r="AX361" s="322"/>
      <c r="AY361" s="322"/>
      <c r="AZ361" s="322"/>
      <c r="BA361" s="322"/>
      <c r="BB361" s="322"/>
      <c r="BC361" s="322"/>
      <c r="BD361" s="322"/>
      <c r="BE361" s="322"/>
    </row>
    <row r="362" spans="50:57" x14ac:dyDescent="0.15">
      <c r="AX362" s="322"/>
      <c r="AY362" s="322"/>
      <c r="AZ362" s="322"/>
      <c r="BA362" s="322"/>
      <c r="BB362" s="322"/>
      <c r="BC362" s="322"/>
      <c r="BD362" s="322"/>
      <c r="BE362" s="322"/>
    </row>
    <row r="363" spans="50:57" x14ac:dyDescent="0.15">
      <c r="AX363" s="322"/>
      <c r="AY363" s="322"/>
      <c r="AZ363" s="322"/>
      <c r="BA363" s="322"/>
      <c r="BB363" s="322"/>
      <c r="BC363" s="322"/>
      <c r="BD363" s="322"/>
      <c r="BE363" s="322"/>
    </row>
    <row r="364" spans="50:57" x14ac:dyDescent="0.15">
      <c r="AX364" s="322"/>
      <c r="AY364" s="322"/>
      <c r="AZ364" s="322"/>
      <c r="BA364" s="322"/>
      <c r="BB364" s="322"/>
      <c r="BC364" s="322"/>
      <c r="BD364" s="322"/>
      <c r="BE364" s="322"/>
    </row>
    <row r="365" spans="50:57" x14ac:dyDescent="0.15">
      <c r="AX365" s="322"/>
      <c r="AY365" s="322"/>
      <c r="AZ365" s="322"/>
      <c r="BA365" s="322"/>
      <c r="BB365" s="322"/>
      <c r="BC365" s="322"/>
      <c r="BD365" s="322"/>
      <c r="BE365" s="322"/>
    </row>
    <row r="366" spans="50:57" x14ac:dyDescent="0.15">
      <c r="AX366" s="322"/>
      <c r="AY366" s="322"/>
      <c r="AZ366" s="322"/>
      <c r="BA366" s="322"/>
      <c r="BB366" s="322"/>
      <c r="BC366" s="322"/>
      <c r="BD366" s="322"/>
      <c r="BE366" s="322"/>
    </row>
    <row r="367" spans="50:57" x14ac:dyDescent="0.15">
      <c r="AX367" s="322"/>
      <c r="AY367" s="322"/>
      <c r="AZ367" s="322"/>
      <c r="BA367" s="322"/>
      <c r="BB367" s="322"/>
      <c r="BC367" s="322"/>
      <c r="BD367" s="322"/>
      <c r="BE367" s="322"/>
    </row>
    <row r="368" spans="50:57" x14ac:dyDescent="0.15">
      <c r="AX368" s="322"/>
      <c r="AY368" s="322"/>
      <c r="AZ368" s="322"/>
      <c r="BA368" s="322"/>
      <c r="BB368" s="322"/>
      <c r="BC368" s="322"/>
      <c r="BD368" s="322"/>
      <c r="BE368" s="322"/>
    </row>
    <row r="369" spans="50:57" x14ac:dyDescent="0.15">
      <c r="AX369" s="322"/>
      <c r="AY369" s="322"/>
      <c r="AZ369" s="322"/>
      <c r="BA369" s="322"/>
      <c r="BB369" s="322"/>
      <c r="BC369" s="322"/>
      <c r="BD369" s="322"/>
      <c r="BE369" s="322"/>
    </row>
    <row r="370" spans="50:57" x14ac:dyDescent="0.15">
      <c r="AX370" s="322"/>
      <c r="AY370" s="322"/>
      <c r="AZ370" s="322"/>
      <c r="BA370" s="322"/>
      <c r="BB370" s="322"/>
      <c r="BC370" s="322"/>
      <c r="BD370" s="322"/>
      <c r="BE370" s="322"/>
    </row>
    <row r="371" spans="50:57" x14ac:dyDescent="0.15">
      <c r="AX371" s="322"/>
      <c r="AY371" s="322"/>
      <c r="AZ371" s="322"/>
      <c r="BA371" s="322"/>
      <c r="BB371" s="322"/>
      <c r="BC371" s="322"/>
      <c r="BD371" s="322"/>
      <c r="BE371" s="322"/>
    </row>
    <row r="372" spans="50:57" x14ac:dyDescent="0.15">
      <c r="AX372" s="322"/>
      <c r="AY372" s="322"/>
      <c r="AZ372" s="322"/>
      <c r="BA372" s="322"/>
      <c r="BB372" s="322"/>
      <c r="BC372" s="322"/>
      <c r="BD372" s="322"/>
      <c r="BE372" s="322"/>
    </row>
    <row r="373" spans="50:57" x14ac:dyDescent="0.15">
      <c r="AX373" s="322"/>
      <c r="AY373" s="322"/>
      <c r="AZ373" s="322"/>
      <c r="BA373" s="322"/>
      <c r="BB373" s="322"/>
      <c r="BC373" s="322"/>
      <c r="BD373" s="322"/>
      <c r="BE373" s="322"/>
    </row>
    <row r="374" spans="50:57" x14ac:dyDescent="0.15">
      <c r="AX374" s="322"/>
      <c r="AY374" s="322"/>
      <c r="AZ374" s="322"/>
      <c r="BA374" s="322"/>
      <c r="BB374" s="322"/>
      <c r="BC374" s="322"/>
      <c r="BD374" s="322"/>
      <c r="BE374" s="322"/>
    </row>
    <row r="375" spans="50:57" x14ac:dyDescent="0.15">
      <c r="AX375" s="322"/>
      <c r="AY375" s="322"/>
      <c r="AZ375" s="322"/>
      <c r="BA375" s="322"/>
      <c r="BB375" s="322"/>
      <c r="BC375" s="322"/>
      <c r="BD375" s="322"/>
      <c r="BE375" s="322"/>
    </row>
    <row r="376" spans="50:57" x14ac:dyDescent="0.15">
      <c r="AX376" s="322"/>
      <c r="AY376" s="322"/>
      <c r="AZ376" s="322"/>
      <c r="BA376" s="322"/>
      <c r="BB376" s="322"/>
      <c r="BC376" s="322"/>
      <c r="BD376" s="322"/>
      <c r="BE376" s="322"/>
    </row>
    <row r="377" spans="50:57" x14ac:dyDescent="0.15">
      <c r="AX377" s="322"/>
      <c r="AY377" s="322"/>
      <c r="AZ377" s="322"/>
      <c r="BA377" s="322"/>
      <c r="BB377" s="322"/>
      <c r="BC377" s="322"/>
      <c r="BD377" s="322"/>
      <c r="BE377" s="322"/>
    </row>
    <row r="378" spans="50:57" x14ac:dyDescent="0.15">
      <c r="AX378" s="322"/>
      <c r="AY378" s="322"/>
      <c r="AZ378" s="322"/>
      <c r="BA378" s="322"/>
      <c r="BB378" s="322"/>
      <c r="BC378" s="322"/>
      <c r="BD378" s="322"/>
      <c r="BE378" s="322"/>
    </row>
    <row r="379" spans="50:57" x14ac:dyDescent="0.15">
      <c r="AX379" s="322"/>
      <c r="AY379" s="322"/>
      <c r="AZ379" s="322"/>
      <c r="BA379" s="322"/>
      <c r="BB379" s="322"/>
      <c r="BC379" s="322"/>
      <c r="BD379" s="322"/>
      <c r="BE379" s="322"/>
    </row>
    <row r="380" spans="50:57" x14ac:dyDescent="0.15">
      <c r="AX380" s="322"/>
      <c r="AY380" s="322"/>
      <c r="AZ380" s="322"/>
      <c r="BA380" s="322"/>
      <c r="BB380" s="322"/>
      <c r="BC380" s="322"/>
      <c r="BD380" s="322"/>
      <c r="BE380" s="322"/>
    </row>
    <row r="381" spans="50:57" x14ac:dyDescent="0.15">
      <c r="AX381" s="322"/>
      <c r="AY381" s="322"/>
      <c r="AZ381" s="322"/>
      <c r="BA381" s="322"/>
      <c r="BB381" s="322"/>
      <c r="BC381" s="322"/>
      <c r="BD381" s="322"/>
      <c r="BE381" s="322"/>
    </row>
    <row r="382" spans="50:57" x14ac:dyDescent="0.15">
      <c r="AX382" s="322"/>
      <c r="AY382" s="322"/>
      <c r="AZ382" s="322"/>
      <c r="BA382" s="322"/>
      <c r="BB382" s="322"/>
      <c r="BC382" s="322"/>
      <c r="BD382" s="322"/>
      <c r="BE382" s="322"/>
    </row>
    <row r="383" spans="50:57" x14ac:dyDescent="0.15">
      <c r="AX383" s="322"/>
      <c r="AY383" s="322"/>
      <c r="AZ383" s="322"/>
      <c r="BA383" s="322"/>
      <c r="BB383" s="322"/>
      <c r="BC383" s="322"/>
      <c r="BD383" s="322"/>
      <c r="BE383" s="322"/>
    </row>
    <row r="384" spans="50:57" x14ac:dyDescent="0.15">
      <c r="AX384" s="322"/>
      <c r="AY384" s="322"/>
      <c r="AZ384" s="322"/>
      <c r="BA384" s="322"/>
      <c r="BB384" s="322"/>
      <c r="BC384" s="322"/>
      <c r="BD384" s="322"/>
      <c r="BE384" s="322"/>
    </row>
    <row r="385" spans="50:57" x14ac:dyDescent="0.15">
      <c r="AX385" s="322"/>
      <c r="AY385" s="322"/>
      <c r="AZ385" s="322"/>
      <c r="BA385" s="322"/>
      <c r="BB385" s="322"/>
      <c r="BC385" s="322"/>
      <c r="BD385" s="322"/>
      <c r="BE385" s="322"/>
    </row>
    <row r="386" spans="50:57" x14ac:dyDescent="0.15">
      <c r="AX386" s="322"/>
      <c r="AY386" s="322"/>
      <c r="AZ386" s="322"/>
      <c r="BA386" s="322"/>
      <c r="BB386" s="322"/>
      <c r="BC386" s="322"/>
      <c r="BD386" s="322"/>
      <c r="BE386" s="322"/>
    </row>
    <row r="387" spans="50:57" x14ac:dyDescent="0.15">
      <c r="AX387" s="322"/>
      <c r="AY387" s="322"/>
      <c r="AZ387" s="322"/>
      <c r="BA387" s="322"/>
      <c r="BB387" s="322"/>
      <c r="BC387" s="322"/>
      <c r="BD387" s="322"/>
      <c r="BE387" s="322"/>
    </row>
    <row r="388" spans="50:57" x14ac:dyDescent="0.15">
      <c r="AX388" s="322"/>
      <c r="AY388" s="322"/>
      <c r="AZ388" s="322"/>
      <c r="BA388" s="322"/>
      <c r="BB388" s="322"/>
      <c r="BC388" s="322"/>
      <c r="BD388" s="322"/>
      <c r="BE388" s="322"/>
    </row>
    <row r="389" spans="50:57" x14ac:dyDescent="0.15">
      <c r="AX389" s="322"/>
      <c r="AY389" s="322"/>
      <c r="AZ389" s="322"/>
      <c r="BA389" s="322"/>
      <c r="BB389" s="322"/>
      <c r="BC389" s="322"/>
      <c r="BD389" s="322"/>
      <c r="BE389" s="322"/>
    </row>
    <row r="390" spans="50:57" x14ac:dyDescent="0.15">
      <c r="AX390" s="322"/>
      <c r="AY390" s="322"/>
      <c r="AZ390" s="322"/>
      <c r="BA390" s="322"/>
      <c r="BB390" s="322"/>
      <c r="BC390" s="322"/>
      <c r="BD390" s="322"/>
      <c r="BE390" s="322"/>
    </row>
    <row r="391" spans="50:57" x14ac:dyDescent="0.15">
      <c r="AX391" s="322"/>
      <c r="AY391" s="322"/>
      <c r="AZ391" s="322"/>
      <c r="BA391" s="322"/>
      <c r="BB391" s="322"/>
      <c r="BC391" s="322"/>
      <c r="BD391" s="322"/>
      <c r="BE391" s="322"/>
    </row>
    <row r="392" spans="50:57" x14ac:dyDescent="0.15">
      <c r="AX392" s="322"/>
      <c r="AY392" s="322"/>
      <c r="AZ392" s="322"/>
      <c r="BA392" s="322"/>
      <c r="BB392" s="322"/>
      <c r="BC392" s="322"/>
      <c r="BD392" s="322"/>
      <c r="BE392" s="322"/>
    </row>
    <row r="393" spans="50:57" x14ac:dyDescent="0.15">
      <c r="AX393" s="322"/>
      <c r="AY393" s="322"/>
      <c r="AZ393" s="322"/>
      <c r="BA393" s="322"/>
      <c r="BB393" s="322"/>
      <c r="BC393" s="322"/>
      <c r="BD393" s="322"/>
      <c r="BE393" s="322"/>
    </row>
    <row r="394" spans="50:57" x14ac:dyDescent="0.15">
      <c r="AX394" s="322"/>
      <c r="AY394" s="322"/>
      <c r="AZ394" s="322"/>
      <c r="BA394" s="322"/>
      <c r="BB394" s="322"/>
      <c r="BC394" s="322"/>
      <c r="BD394" s="322"/>
      <c r="BE394" s="322"/>
    </row>
    <row r="395" spans="50:57" x14ac:dyDescent="0.15">
      <c r="AX395" s="322"/>
      <c r="AY395" s="322"/>
      <c r="AZ395" s="322"/>
      <c r="BA395" s="322"/>
      <c r="BB395" s="322"/>
      <c r="BC395" s="322"/>
      <c r="BD395" s="322"/>
      <c r="BE395" s="322"/>
    </row>
    <row r="396" spans="50:57" x14ac:dyDescent="0.15">
      <c r="AX396" s="322"/>
      <c r="AY396" s="322"/>
      <c r="AZ396" s="322"/>
      <c r="BA396" s="322"/>
      <c r="BB396" s="322"/>
      <c r="BC396" s="322"/>
      <c r="BD396" s="322"/>
      <c r="BE396" s="322"/>
    </row>
    <row r="397" spans="50:57" x14ac:dyDescent="0.15">
      <c r="AX397" s="322"/>
      <c r="AY397" s="322"/>
      <c r="AZ397" s="322"/>
      <c r="BA397" s="322"/>
      <c r="BB397" s="322"/>
      <c r="BC397" s="322"/>
      <c r="BD397" s="322"/>
      <c r="BE397" s="322"/>
    </row>
    <row r="398" spans="50:57" x14ac:dyDescent="0.15">
      <c r="AX398" s="322"/>
      <c r="AY398" s="322"/>
      <c r="AZ398" s="322"/>
      <c r="BA398" s="322"/>
      <c r="BB398" s="322"/>
      <c r="BC398" s="322"/>
      <c r="BD398" s="322"/>
      <c r="BE398" s="322"/>
    </row>
    <row r="399" spans="50:57" x14ac:dyDescent="0.15">
      <c r="AX399" s="322"/>
      <c r="AY399" s="322"/>
      <c r="AZ399" s="322"/>
      <c r="BA399" s="322"/>
      <c r="BB399" s="322"/>
      <c r="BC399" s="322"/>
      <c r="BD399" s="322"/>
      <c r="BE399" s="322"/>
    </row>
    <row r="400" spans="50:57" x14ac:dyDescent="0.15">
      <c r="AX400" s="322"/>
      <c r="AY400" s="322"/>
      <c r="AZ400" s="322"/>
      <c r="BA400" s="322"/>
      <c r="BB400" s="322"/>
      <c r="BC400" s="322"/>
      <c r="BD400" s="322"/>
      <c r="BE400" s="322"/>
    </row>
    <row r="401" spans="50:57" x14ac:dyDescent="0.15">
      <c r="AX401" s="322"/>
      <c r="AY401" s="322"/>
      <c r="AZ401" s="322"/>
      <c r="BA401" s="322"/>
      <c r="BB401" s="322"/>
      <c r="BC401" s="322"/>
      <c r="BD401" s="322"/>
      <c r="BE401" s="322"/>
    </row>
    <row r="402" spans="50:57" x14ac:dyDescent="0.15">
      <c r="AX402" s="322"/>
      <c r="AY402" s="322"/>
      <c r="AZ402" s="322"/>
      <c r="BA402" s="322"/>
      <c r="BB402" s="322"/>
      <c r="BC402" s="322"/>
      <c r="BD402" s="322"/>
      <c r="BE402" s="322"/>
    </row>
    <row r="403" spans="50:57" x14ac:dyDescent="0.15">
      <c r="AX403" s="322"/>
      <c r="AY403" s="322"/>
      <c r="AZ403" s="322"/>
      <c r="BA403" s="322"/>
      <c r="BB403" s="322"/>
      <c r="BC403" s="322"/>
      <c r="BD403" s="322"/>
      <c r="BE403" s="322"/>
    </row>
    <row r="404" spans="50:57" x14ac:dyDescent="0.15">
      <c r="AX404" s="322"/>
      <c r="AY404" s="322"/>
      <c r="AZ404" s="322"/>
      <c r="BA404" s="322"/>
      <c r="BB404" s="322"/>
      <c r="BC404" s="322"/>
      <c r="BD404" s="322"/>
      <c r="BE404" s="322"/>
    </row>
    <row r="405" spans="50:57" x14ac:dyDescent="0.15">
      <c r="AX405" s="322"/>
      <c r="AY405" s="322"/>
      <c r="AZ405" s="322"/>
      <c r="BA405" s="322"/>
      <c r="BB405" s="322"/>
      <c r="BC405" s="322"/>
      <c r="BD405" s="322"/>
      <c r="BE405" s="322"/>
    </row>
    <row r="406" spans="50:57" x14ac:dyDescent="0.15">
      <c r="AX406" s="322"/>
      <c r="AY406" s="322"/>
      <c r="AZ406" s="322"/>
      <c r="BA406" s="322"/>
      <c r="BB406" s="322"/>
      <c r="BC406" s="322"/>
      <c r="BD406" s="322"/>
      <c r="BE406" s="322"/>
    </row>
    <row r="407" spans="50:57" x14ac:dyDescent="0.15">
      <c r="AX407" s="322"/>
      <c r="AY407" s="322"/>
      <c r="AZ407" s="322"/>
      <c r="BA407" s="322"/>
      <c r="BB407" s="322"/>
      <c r="BC407" s="322"/>
      <c r="BD407" s="322"/>
      <c r="BE407" s="322"/>
    </row>
    <row r="408" spans="50:57" x14ac:dyDescent="0.15">
      <c r="AX408" s="322"/>
      <c r="AY408" s="322"/>
      <c r="AZ408" s="322"/>
      <c r="BA408" s="322"/>
      <c r="BB408" s="322"/>
      <c r="BC408" s="322"/>
      <c r="BD408" s="322"/>
      <c r="BE408" s="322"/>
    </row>
    <row r="409" spans="50:57" x14ac:dyDescent="0.15">
      <c r="AX409" s="322"/>
      <c r="AY409" s="322"/>
      <c r="AZ409" s="322"/>
      <c r="BA409" s="322"/>
      <c r="BB409" s="322"/>
      <c r="BC409" s="322"/>
      <c r="BD409" s="322"/>
      <c r="BE409" s="322"/>
    </row>
    <row r="410" spans="50:57" x14ac:dyDescent="0.15">
      <c r="AX410" s="322"/>
      <c r="AY410" s="322"/>
      <c r="AZ410" s="322"/>
      <c r="BA410" s="322"/>
      <c r="BB410" s="322"/>
      <c r="BC410" s="322"/>
      <c r="BD410" s="322"/>
      <c r="BE410" s="322"/>
    </row>
    <row r="411" spans="50:57" x14ac:dyDescent="0.15">
      <c r="AX411" s="322"/>
      <c r="AY411" s="322"/>
      <c r="AZ411" s="322"/>
      <c r="BA411" s="322"/>
      <c r="BB411" s="322"/>
      <c r="BC411" s="322"/>
      <c r="BD411" s="322"/>
      <c r="BE411" s="322"/>
    </row>
    <row r="412" spans="50:57" x14ac:dyDescent="0.15">
      <c r="AX412" s="322"/>
      <c r="AY412" s="322"/>
      <c r="AZ412" s="322"/>
      <c r="BA412" s="322"/>
      <c r="BB412" s="322"/>
      <c r="BC412" s="322"/>
      <c r="BD412" s="322"/>
      <c r="BE412" s="322"/>
    </row>
    <row r="413" spans="50:57" x14ac:dyDescent="0.15">
      <c r="AX413" s="322"/>
      <c r="AY413" s="322"/>
      <c r="AZ413" s="322"/>
      <c r="BA413" s="322"/>
      <c r="BB413" s="322"/>
      <c r="BC413" s="322"/>
      <c r="BD413" s="322"/>
      <c r="BE413" s="322"/>
    </row>
    <row r="414" spans="50:57" x14ac:dyDescent="0.15">
      <c r="AX414" s="322"/>
      <c r="AY414" s="322"/>
      <c r="AZ414" s="322"/>
      <c r="BA414" s="322"/>
      <c r="BB414" s="322"/>
      <c r="BC414" s="322"/>
      <c r="BD414" s="322"/>
      <c r="BE414" s="322"/>
    </row>
    <row r="415" spans="50:57" x14ac:dyDescent="0.15">
      <c r="AX415" s="322"/>
      <c r="AY415" s="322"/>
      <c r="AZ415" s="322"/>
      <c r="BA415" s="322"/>
      <c r="BB415" s="322"/>
      <c r="BC415" s="322"/>
      <c r="BD415" s="322"/>
      <c r="BE415" s="322"/>
    </row>
    <row r="416" spans="50:57" x14ac:dyDescent="0.15">
      <c r="AX416" s="322"/>
      <c r="AY416" s="322"/>
      <c r="AZ416" s="322"/>
      <c r="BA416" s="322"/>
      <c r="BB416" s="322"/>
      <c r="BC416" s="322"/>
      <c r="BD416" s="322"/>
      <c r="BE416" s="322"/>
    </row>
    <row r="417" spans="50:57" x14ac:dyDescent="0.15">
      <c r="AX417" s="322"/>
      <c r="AY417" s="322"/>
      <c r="AZ417" s="322"/>
      <c r="BA417" s="322"/>
      <c r="BB417" s="322"/>
      <c r="BC417" s="322"/>
      <c r="BD417" s="322"/>
      <c r="BE417" s="322"/>
    </row>
    <row r="418" spans="50:57" x14ac:dyDescent="0.15">
      <c r="AX418" s="322"/>
      <c r="AY418" s="322"/>
      <c r="AZ418" s="322"/>
      <c r="BA418" s="322"/>
      <c r="BB418" s="322"/>
      <c r="BC418" s="322"/>
      <c r="BD418" s="322"/>
      <c r="BE418" s="322"/>
    </row>
    <row r="419" spans="50:57" x14ac:dyDescent="0.15">
      <c r="AX419" s="322"/>
      <c r="AY419" s="322"/>
      <c r="AZ419" s="322"/>
      <c r="BA419" s="322"/>
      <c r="BB419" s="322"/>
      <c r="BC419" s="322"/>
      <c r="BD419" s="322"/>
      <c r="BE419" s="322"/>
    </row>
    <row r="420" spans="50:57" x14ac:dyDescent="0.15">
      <c r="AX420" s="322"/>
      <c r="AY420" s="322"/>
      <c r="AZ420" s="322"/>
      <c r="BA420" s="322"/>
      <c r="BB420" s="322"/>
      <c r="BC420" s="322"/>
      <c r="BD420" s="322"/>
      <c r="BE420" s="322"/>
    </row>
    <row r="421" spans="50:57" x14ac:dyDescent="0.15">
      <c r="AX421" s="322"/>
      <c r="AY421" s="322"/>
      <c r="AZ421" s="322"/>
      <c r="BA421" s="322"/>
      <c r="BB421" s="322"/>
      <c r="BC421" s="322"/>
      <c r="BD421" s="322"/>
      <c r="BE421" s="322"/>
    </row>
    <row r="422" spans="50:57" x14ac:dyDescent="0.15">
      <c r="AX422" s="322"/>
      <c r="AY422" s="322"/>
      <c r="AZ422" s="322"/>
      <c r="BA422" s="322"/>
      <c r="BB422" s="322"/>
      <c r="BC422" s="322"/>
      <c r="BD422" s="322"/>
      <c r="BE422" s="322"/>
    </row>
    <row r="423" spans="50:57" x14ac:dyDescent="0.15">
      <c r="AX423" s="322"/>
      <c r="AY423" s="322"/>
      <c r="AZ423" s="322"/>
      <c r="BA423" s="322"/>
      <c r="BB423" s="322"/>
      <c r="BC423" s="322"/>
      <c r="BD423" s="322"/>
      <c r="BE423" s="322"/>
    </row>
    <row r="424" spans="50:57" x14ac:dyDescent="0.15">
      <c r="AX424" s="322"/>
      <c r="AY424" s="322"/>
      <c r="AZ424" s="322"/>
      <c r="BA424" s="322"/>
      <c r="BB424" s="322"/>
      <c r="BC424" s="322"/>
      <c r="BD424" s="322"/>
      <c r="BE424" s="322"/>
    </row>
    <row r="425" spans="50:57" x14ac:dyDescent="0.15">
      <c r="AX425" s="322"/>
      <c r="AY425" s="322"/>
      <c r="AZ425" s="322"/>
      <c r="BA425" s="322"/>
      <c r="BB425" s="322"/>
      <c r="BC425" s="322"/>
      <c r="BD425" s="322"/>
      <c r="BE425" s="322"/>
    </row>
    <row r="426" spans="50:57" x14ac:dyDescent="0.15">
      <c r="AX426" s="322"/>
      <c r="AY426" s="322"/>
      <c r="AZ426" s="322"/>
      <c r="BA426" s="322"/>
      <c r="BB426" s="322"/>
      <c r="BC426" s="322"/>
      <c r="BD426" s="322"/>
      <c r="BE426" s="322"/>
    </row>
    <row r="427" spans="50:57" x14ac:dyDescent="0.15">
      <c r="AX427" s="322"/>
      <c r="AY427" s="322"/>
      <c r="AZ427" s="322"/>
      <c r="BA427" s="322"/>
      <c r="BB427" s="322"/>
      <c r="BC427" s="322"/>
      <c r="BD427" s="322"/>
      <c r="BE427" s="322"/>
    </row>
    <row r="428" spans="50:57" x14ac:dyDescent="0.15">
      <c r="AX428" s="322"/>
      <c r="AY428" s="322"/>
      <c r="AZ428" s="322"/>
      <c r="BA428" s="322"/>
      <c r="BB428" s="322"/>
      <c r="BC428" s="322"/>
      <c r="BD428" s="322"/>
      <c r="BE428" s="322"/>
    </row>
    <row r="429" spans="50:57" x14ac:dyDescent="0.15">
      <c r="AX429" s="322"/>
      <c r="AY429" s="322"/>
      <c r="AZ429" s="322"/>
      <c r="BA429" s="322"/>
      <c r="BB429" s="322"/>
      <c r="BC429" s="322"/>
      <c r="BD429" s="322"/>
      <c r="BE429" s="322"/>
    </row>
    <row r="430" spans="50:57" x14ac:dyDescent="0.15">
      <c r="AX430" s="322"/>
      <c r="AY430" s="322"/>
      <c r="AZ430" s="322"/>
      <c r="BA430" s="322"/>
      <c r="BB430" s="322"/>
      <c r="BC430" s="322"/>
      <c r="BD430" s="322"/>
      <c r="BE430" s="322"/>
    </row>
    <row r="431" spans="50:57" x14ac:dyDescent="0.15">
      <c r="AX431" s="322"/>
      <c r="AY431" s="322"/>
      <c r="AZ431" s="322"/>
      <c r="BA431" s="322"/>
      <c r="BB431" s="322"/>
      <c r="BC431" s="322"/>
      <c r="BD431" s="322"/>
      <c r="BE431" s="322"/>
    </row>
    <row r="432" spans="50:57" x14ac:dyDescent="0.15">
      <c r="AX432" s="322"/>
      <c r="AY432" s="322"/>
      <c r="AZ432" s="322"/>
      <c r="BA432" s="322"/>
      <c r="BB432" s="322"/>
      <c r="BC432" s="322"/>
      <c r="BD432" s="322"/>
      <c r="BE432" s="322"/>
    </row>
    <row r="433" spans="50:57" x14ac:dyDescent="0.15">
      <c r="AX433" s="322"/>
      <c r="AY433" s="322"/>
      <c r="AZ433" s="322"/>
      <c r="BA433" s="322"/>
      <c r="BB433" s="322"/>
      <c r="BC433" s="322"/>
      <c r="BD433" s="322"/>
      <c r="BE433" s="322"/>
    </row>
    <row r="434" spans="50:57" x14ac:dyDescent="0.15">
      <c r="AX434" s="322"/>
      <c r="AY434" s="322"/>
      <c r="AZ434" s="322"/>
      <c r="BA434" s="322"/>
      <c r="BB434" s="322"/>
      <c r="BC434" s="322"/>
      <c r="BD434" s="322"/>
      <c r="BE434" s="322"/>
    </row>
    <row r="435" spans="50:57" x14ac:dyDescent="0.15">
      <c r="AX435" s="322"/>
      <c r="AY435" s="322"/>
      <c r="AZ435" s="322"/>
      <c r="BA435" s="322"/>
      <c r="BB435" s="322"/>
      <c r="BC435" s="322"/>
      <c r="BD435" s="322"/>
      <c r="BE435" s="322"/>
    </row>
    <row r="436" spans="50:57" x14ac:dyDescent="0.15">
      <c r="AX436" s="322"/>
      <c r="AY436" s="322"/>
      <c r="AZ436" s="322"/>
      <c r="BA436" s="322"/>
      <c r="BB436" s="322"/>
      <c r="BC436" s="322"/>
      <c r="BD436" s="322"/>
      <c r="BE436" s="322"/>
    </row>
    <row r="437" spans="50:57" x14ac:dyDescent="0.15">
      <c r="AX437" s="322"/>
      <c r="AY437" s="322"/>
      <c r="AZ437" s="322"/>
      <c r="BA437" s="322"/>
      <c r="BB437" s="322"/>
      <c r="BC437" s="322"/>
      <c r="BD437" s="322"/>
      <c r="BE437" s="322"/>
    </row>
    <row r="438" spans="50:57" x14ac:dyDescent="0.15">
      <c r="AX438" s="322"/>
      <c r="AY438" s="322"/>
      <c r="AZ438" s="322"/>
      <c r="BA438" s="322"/>
      <c r="BB438" s="322"/>
      <c r="BC438" s="322"/>
      <c r="BD438" s="322"/>
      <c r="BE438" s="322"/>
    </row>
    <row r="439" spans="50:57" x14ac:dyDescent="0.15">
      <c r="AX439" s="322"/>
      <c r="AY439" s="322"/>
      <c r="AZ439" s="322"/>
      <c r="BA439" s="322"/>
      <c r="BB439" s="322"/>
      <c r="BC439" s="322"/>
      <c r="BD439" s="322"/>
      <c r="BE439" s="322"/>
    </row>
    <row r="440" spans="50:57" x14ac:dyDescent="0.15">
      <c r="AX440" s="322"/>
      <c r="AY440" s="322"/>
      <c r="AZ440" s="322"/>
      <c r="BA440" s="322"/>
      <c r="BB440" s="322"/>
      <c r="BC440" s="322"/>
      <c r="BD440" s="322"/>
      <c r="BE440" s="322"/>
    </row>
    <row r="441" spans="50:57" x14ac:dyDescent="0.15">
      <c r="AX441" s="322"/>
      <c r="AY441" s="322"/>
      <c r="AZ441" s="322"/>
      <c r="BA441" s="322"/>
      <c r="BB441" s="322"/>
      <c r="BC441" s="322"/>
      <c r="BD441" s="322"/>
      <c r="BE441" s="322"/>
    </row>
    <row r="442" spans="50:57" x14ac:dyDescent="0.15">
      <c r="AX442" s="322"/>
      <c r="AY442" s="322"/>
      <c r="AZ442" s="322"/>
      <c r="BA442" s="322"/>
      <c r="BB442" s="322"/>
      <c r="BC442" s="322"/>
      <c r="BD442" s="322"/>
      <c r="BE442" s="322"/>
    </row>
    <row r="443" spans="50:57" x14ac:dyDescent="0.15">
      <c r="AX443" s="322"/>
      <c r="AY443" s="322"/>
      <c r="AZ443" s="322"/>
      <c r="BA443" s="322"/>
      <c r="BB443" s="322"/>
      <c r="BC443" s="322"/>
      <c r="BD443" s="322"/>
      <c r="BE443" s="322"/>
    </row>
    <row r="444" spans="50:57" x14ac:dyDescent="0.15">
      <c r="AX444" s="322"/>
      <c r="AY444" s="322"/>
      <c r="AZ444" s="322"/>
      <c r="BA444" s="322"/>
      <c r="BB444" s="322"/>
      <c r="BC444" s="322"/>
      <c r="BD444" s="322"/>
      <c r="BE444" s="322"/>
    </row>
    <row r="445" spans="50:57" x14ac:dyDescent="0.15">
      <c r="AX445" s="322"/>
      <c r="AY445" s="322"/>
      <c r="AZ445" s="322"/>
      <c r="BA445" s="322"/>
      <c r="BB445" s="322"/>
      <c r="BC445" s="322"/>
      <c r="BD445" s="322"/>
      <c r="BE445" s="322"/>
    </row>
    <row r="446" spans="50:57" x14ac:dyDescent="0.15">
      <c r="AX446" s="322"/>
      <c r="AY446" s="322"/>
      <c r="AZ446" s="322"/>
      <c r="BA446" s="322"/>
      <c r="BB446" s="322"/>
      <c r="BC446" s="322"/>
      <c r="BD446" s="322"/>
      <c r="BE446" s="322"/>
    </row>
    <row r="447" spans="50:57" x14ac:dyDescent="0.15">
      <c r="AX447" s="322"/>
      <c r="AY447" s="322"/>
      <c r="AZ447" s="322"/>
      <c r="BA447" s="322"/>
      <c r="BB447" s="322"/>
      <c r="BC447" s="322"/>
      <c r="BD447" s="322"/>
      <c r="BE447" s="322"/>
    </row>
    <row r="448" spans="50:57" x14ac:dyDescent="0.15">
      <c r="AX448" s="322"/>
      <c r="AY448" s="322"/>
      <c r="AZ448" s="322"/>
      <c r="BA448" s="322"/>
      <c r="BB448" s="322"/>
      <c r="BC448" s="322"/>
      <c r="BD448" s="322"/>
      <c r="BE448" s="322"/>
    </row>
    <row r="449" spans="50:57" x14ac:dyDescent="0.15">
      <c r="AX449" s="322"/>
      <c r="AY449" s="322"/>
      <c r="AZ449" s="322"/>
      <c r="BA449" s="322"/>
      <c r="BB449" s="322"/>
      <c r="BC449" s="322"/>
      <c r="BD449" s="322"/>
      <c r="BE449" s="322"/>
    </row>
    <row r="450" spans="50:57" x14ac:dyDescent="0.15">
      <c r="AX450" s="322"/>
      <c r="AY450" s="322"/>
      <c r="AZ450" s="322"/>
      <c r="BA450" s="322"/>
      <c r="BB450" s="322"/>
      <c r="BC450" s="322"/>
      <c r="BD450" s="322"/>
      <c r="BE450" s="322"/>
    </row>
    <row r="451" spans="50:57" x14ac:dyDescent="0.15">
      <c r="AX451" s="322"/>
      <c r="AY451" s="322"/>
      <c r="AZ451" s="322"/>
      <c r="BA451" s="322"/>
      <c r="BB451" s="322"/>
      <c r="BC451" s="322"/>
      <c r="BD451" s="322"/>
      <c r="BE451" s="322"/>
    </row>
    <row r="452" spans="50:57" x14ac:dyDescent="0.15">
      <c r="AX452" s="322"/>
      <c r="AY452" s="322"/>
      <c r="AZ452" s="322"/>
      <c r="BA452" s="322"/>
      <c r="BB452" s="322"/>
      <c r="BC452" s="322"/>
      <c r="BD452" s="322"/>
      <c r="BE452" s="322"/>
    </row>
    <row r="453" spans="50:57" x14ac:dyDescent="0.15">
      <c r="AX453" s="322"/>
      <c r="AY453" s="322"/>
      <c r="AZ453" s="322"/>
      <c r="BA453" s="322"/>
      <c r="BB453" s="322"/>
      <c r="BC453" s="322"/>
      <c r="BD453" s="322"/>
      <c r="BE453" s="322"/>
    </row>
    <row r="454" spans="50:57" x14ac:dyDescent="0.15">
      <c r="AX454" s="322"/>
      <c r="AY454" s="322"/>
      <c r="AZ454" s="322"/>
      <c r="BA454" s="322"/>
      <c r="BB454" s="322"/>
      <c r="BC454" s="322"/>
      <c r="BD454" s="322"/>
      <c r="BE454" s="322"/>
    </row>
    <row r="455" spans="50:57" x14ac:dyDescent="0.15">
      <c r="AX455" s="322"/>
      <c r="AY455" s="322"/>
      <c r="AZ455" s="322"/>
      <c r="BA455" s="322"/>
      <c r="BB455" s="322"/>
      <c r="BC455" s="322"/>
      <c r="BD455" s="322"/>
      <c r="BE455" s="322"/>
    </row>
    <row r="456" spans="50:57" x14ac:dyDescent="0.15">
      <c r="AX456" s="322"/>
      <c r="AY456" s="322"/>
      <c r="AZ456" s="322"/>
      <c r="BA456" s="322"/>
      <c r="BB456" s="322"/>
      <c r="BC456" s="322"/>
      <c r="BD456" s="322"/>
      <c r="BE456" s="322"/>
    </row>
    <row r="457" spans="50:57" x14ac:dyDescent="0.15">
      <c r="AX457" s="322"/>
      <c r="AY457" s="322"/>
      <c r="AZ457" s="322"/>
      <c r="BA457" s="322"/>
      <c r="BB457" s="322"/>
      <c r="BC457" s="322"/>
      <c r="BD457" s="322"/>
      <c r="BE457" s="322"/>
    </row>
    <row r="458" spans="50:57" x14ac:dyDescent="0.15">
      <c r="AX458" s="322"/>
      <c r="AY458" s="322"/>
      <c r="AZ458" s="322"/>
      <c r="BA458" s="322"/>
      <c r="BB458" s="322"/>
      <c r="BC458" s="322"/>
      <c r="BD458" s="322"/>
      <c r="BE458" s="322"/>
    </row>
    <row r="459" spans="50:57" x14ac:dyDescent="0.15">
      <c r="AX459" s="322"/>
      <c r="AY459" s="322"/>
      <c r="AZ459" s="322"/>
      <c r="BA459" s="322"/>
      <c r="BB459" s="322"/>
      <c r="BC459" s="322"/>
      <c r="BD459" s="322"/>
      <c r="BE459" s="322"/>
    </row>
    <row r="460" spans="50:57" x14ac:dyDescent="0.15">
      <c r="AX460" s="322"/>
      <c r="AY460" s="322"/>
      <c r="AZ460" s="322"/>
      <c r="BA460" s="322"/>
      <c r="BB460" s="322"/>
      <c r="BC460" s="322"/>
      <c r="BD460" s="322"/>
      <c r="BE460" s="322"/>
    </row>
    <row r="461" spans="50:57" x14ac:dyDescent="0.15">
      <c r="AX461" s="322"/>
      <c r="AY461" s="322"/>
      <c r="AZ461" s="322"/>
      <c r="BA461" s="322"/>
      <c r="BB461" s="322"/>
      <c r="BC461" s="322"/>
      <c r="BD461" s="322"/>
      <c r="BE461" s="322"/>
    </row>
    <row r="462" spans="50:57" x14ac:dyDescent="0.15">
      <c r="AX462" s="322"/>
      <c r="AY462" s="322"/>
      <c r="AZ462" s="322"/>
      <c r="BA462" s="322"/>
      <c r="BB462" s="322"/>
      <c r="BC462" s="322"/>
      <c r="BD462" s="322"/>
      <c r="BE462" s="322"/>
    </row>
    <row r="463" spans="50:57" x14ac:dyDescent="0.15">
      <c r="AX463" s="322"/>
      <c r="AY463" s="322"/>
      <c r="AZ463" s="322"/>
      <c r="BA463" s="322"/>
      <c r="BB463" s="322"/>
      <c r="BC463" s="322"/>
      <c r="BD463" s="322"/>
      <c r="BE463" s="322"/>
    </row>
    <row r="464" spans="50:57" x14ac:dyDescent="0.15">
      <c r="AX464" s="322"/>
      <c r="AY464" s="322"/>
      <c r="AZ464" s="322"/>
      <c r="BA464" s="322"/>
      <c r="BB464" s="322"/>
      <c r="BC464" s="322"/>
      <c r="BD464" s="322"/>
      <c r="BE464" s="322"/>
    </row>
    <row r="465" spans="50:57" x14ac:dyDescent="0.15">
      <c r="AX465" s="322"/>
      <c r="AY465" s="322"/>
      <c r="AZ465" s="322"/>
      <c r="BA465" s="322"/>
      <c r="BB465" s="322"/>
      <c r="BC465" s="322"/>
      <c r="BD465" s="322"/>
      <c r="BE465" s="322"/>
    </row>
    <row r="466" spans="50:57" x14ac:dyDescent="0.15">
      <c r="AX466" s="322"/>
      <c r="AY466" s="322"/>
      <c r="AZ466" s="322"/>
      <c r="BA466" s="322"/>
      <c r="BB466" s="322"/>
      <c r="BC466" s="322"/>
      <c r="BD466" s="322"/>
      <c r="BE466" s="322"/>
    </row>
    <row r="467" spans="50:57" x14ac:dyDescent="0.15">
      <c r="AX467" s="322"/>
      <c r="AY467" s="322"/>
      <c r="AZ467" s="322"/>
      <c r="BA467" s="322"/>
      <c r="BB467" s="322"/>
      <c r="BC467" s="322"/>
      <c r="BD467" s="322"/>
      <c r="BE467" s="322"/>
    </row>
    <row r="468" spans="50:57" x14ac:dyDescent="0.15">
      <c r="AX468" s="322"/>
      <c r="AY468" s="322"/>
      <c r="AZ468" s="322"/>
      <c r="BA468" s="322"/>
      <c r="BB468" s="322"/>
      <c r="BC468" s="322"/>
      <c r="BD468" s="322"/>
      <c r="BE468" s="322"/>
    </row>
    <row r="469" spans="50:57" x14ac:dyDescent="0.15">
      <c r="AX469" s="322"/>
      <c r="AY469" s="322"/>
      <c r="AZ469" s="322"/>
      <c r="BA469" s="322"/>
      <c r="BB469" s="322"/>
      <c r="BC469" s="322"/>
      <c r="BD469" s="322"/>
      <c r="BE469" s="322"/>
    </row>
    <row r="470" spans="50:57" x14ac:dyDescent="0.15">
      <c r="AX470" s="322"/>
      <c r="AY470" s="322"/>
      <c r="AZ470" s="322"/>
      <c r="BA470" s="322"/>
      <c r="BB470" s="322"/>
      <c r="BC470" s="322"/>
      <c r="BD470" s="322"/>
      <c r="BE470" s="322"/>
    </row>
    <row r="471" spans="50:57" x14ac:dyDescent="0.15">
      <c r="AX471" s="322"/>
      <c r="AY471" s="322"/>
      <c r="AZ471" s="322"/>
      <c r="BA471" s="322"/>
      <c r="BB471" s="322"/>
      <c r="BC471" s="322"/>
      <c r="BD471" s="322"/>
      <c r="BE471" s="322"/>
    </row>
    <row r="472" spans="50:57" x14ac:dyDescent="0.15">
      <c r="AX472" s="322"/>
      <c r="AY472" s="322"/>
      <c r="AZ472" s="322"/>
      <c r="BA472" s="322"/>
      <c r="BB472" s="322"/>
      <c r="BC472" s="322"/>
      <c r="BD472" s="322"/>
      <c r="BE472" s="322"/>
    </row>
    <row r="473" spans="50:57" x14ac:dyDescent="0.15">
      <c r="AX473" s="322"/>
      <c r="AY473" s="322"/>
      <c r="AZ473" s="322"/>
      <c r="BA473" s="322"/>
      <c r="BB473" s="322"/>
      <c r="BC473" s="322"/>
      <c r="BD473" s="322"/>
      <c r="BE473" s="322"/>
    </row>
    <row r="474" spans="50:57" x14ac:dyDescent="0.15">
      <c r="AX474" s="322"/>
      <c r="AY474" s="322"/>
      <c r="AZ474" s="322"/>
      <c r="BA474" s="322"/>
      <c r="BB474" s="322"/>
      <c r="BC474" s="322"/>
      <c r="BD474" s="322"/>
      <c r="BE474" s="322"/>
    </row>
    <row r="475" spans="50:57" x14ac:dyDescent="0.15">
      <c r="AX475" s="322"/>
      <c r="AY475" s="322"/>
      <c r="AZ475" s="322"/>
      <c r="BA475" s="322"/>
      <c r="BB475" s="322"/>
      <c r="BC475" s="322"/>
      <c r="BD475" s="322"/>
      <c r="BE475" s="322"/>
    </row>
    <row r="476" spans="50:57" x14ac:dyDescent="0.15">
      <c r="AX476" s="322"/>
      <c r="AY476" s="322"/>
      <c r="AZ476" s="322"/>
      <c r="BA476" s="322"/>
      <c r="BB476" s="322"/>
      <c r="BC476" s="322"/>
      <c r="BD476" s="322"/>
      <c r="BE476" s="322"/>
    </row>
    <row r="477" spans="50:57" x14ac:dyDescent="0.15">
      <c r="AX477" s="322"/>
      <c r="AY477" s="322"/>
      <c r="AZ477" s="322"/>
      <c r="BA477" s="322"/>
      <c r="BB477" s="322"/>
      <c r="BC477" s="322"/>
      <c r="BD477" s="322"/>
      <c r="BE477" s="322"/>
    </row>
    <row r="478" spans="50:57" x14ac:dyDescent="0.15">
      <c r="AX478" s="322"/>
      <c r="AY478" s="322"/>
      <c r="AZ478" s="322"/>
      <c r="BA478" s="322"/>
      <c r="BB478" s="322"/>
      <c r="BC478" s="322"/>
      <c r="BD478" s="322"/>
      <c r="BE478" s="322"/>
    </row>
    <row r="479" spans="50:57" x14ac:dyDescent="0.15">
      <c r="AX479" s="322"/>
      <c r="AY479" s="322"/>
      <c r="AZ479" s="322"/>
      <c r="BA479" s="322"/>
      <c r="BB479" s="322"/>
      <c r="BC479" s="322"/>
      <c r="BD479" s="322"/>
      <c r="BE479" s="322"/>
    </row>
    <row r="480" spans="50:57" x14ac:dyDescent="0.15">
      <c r="AX480" s="322"/>
      <c r="AY480" s="322"/>
      <c r="AZ480" s="322"/>
      <c r="BA480" s="322"/>
      <c r="BB480" s="322"/>
      <c r="BC480" s="322"/>
      <c r="BD480" s="322"/>
      <c r="BE480" s="322"/>
    </row>
    <row r="481" spans="50:57" x14ac:dyDescent="0.15">
      <c r="AX481" s="322"/>
      <c r="AY481" s="322"/>
      <c r="AZ481" s="322"/>
      <c r="BA481" s="322"/>
      <c r="BB481" s="322"/>
      <c r="BC481" s="322"/>
      <c r="BD481" s="322"/>
      <c r="BE481" s="322"/>
    </row>
    <row r="482" spans="50:57" x14ac:dyDescent="0.15">
      <c r="AX482" s="322"/>
      <c r="AY482" s="322"/>
      <c r="AZ482" s="322"/>
      <c r="BA482" s="322"/>
      <c r="BB482" s="322"/>
      <c r="BC482" s="322"/>
      <c r="BD482" s="322"/>
      <c r="BE482" s="322"/>
    </row>
    <row r="483" spans="50:57" x14ac:dyDescent="0.15">
      <c r="AX483" s="322"/>
      <c r="AY483" s="322"/>
      <c r="AZ483" s="322"/>
      <c r="BA483" s="322"/>
      <c r="BB483" s="322"/>
      <c r="BC483" s="322"/>
      <c r="BD483" s="322"/>
      <c r="BE483" s="322"/>
    </row>
    <row r="484" spans="50:57" x14ac:dyDescent="0.15">
      <c r="AX484" s="322"/>
      <c r="AY484" s="322"/>
      <c r="AZ484" s="322"/>
      <c r="BA484" s="322"/>
      <c r="BB484" s="322"/>
      <c r="BC484" s="322"/>
      <c r="BD484" s="322"/>
      <c r="BE484" s="322"/>
    </row>
    <row r="485" spans="50:57" x14ac:dyDescent="0.15">
      <c r="AX485" s="322"/>
      <c r="AY485" s="322"/>
      <c r="AZ485" s="322"/>
      <c r="BA485" s="322"/>
      <c r="BB485" s="322"/>
      <c r="BC485" s="322"/>
      <c r="BD485" s="322"/>
      <c r="BE485" s="322"/>
    </row>
    <row r="486" spans="50:57" x14ac:dyDescent="0.15">
      <c r="AX486" s="322"/>
      <c r="AY486" s="322"/>
      <c r="AZ486" s="322"/>
      <c r="BA486" s="322"/>
      <c r="BB486" s="322"/>
      <c r="BC486" s="322"/>
      <c r="BD486" s="322"/>
      <c r="BE486" s="322"/>
    </row>
    <row r="487" spans="50:57" x14ac:dyDescent="0.15">
      <c r="AX487" s="322"/>
      <c r="AY487" s="322"/>
      <c r="AZ487" s="322"/>
      <c r="BA487" s="322"/>
      <c r="BB487" s="322"/>
      <c r="BC487" s="322"/>
      <c r="BD487" s="322"/>
      <c r="BE487" s="322"/>
    </row>
    <row r="488" spans="50:57" x14ac:dyDescent="0.15">
      <c r="AX488" s="322"/>
      <c r="AY488" s="322"/>
      <c r="AZ488" s="322"/>
      <c r="BA488" s="322"/>
      <c r="BB488" s="322"/>
      <c r="BC488" s="322"/>
      <c r="BD488" s="322"/>
      <c r="BE488" s="322"/>
    </row>
    <row r="489" spans="50:57" x14ac:dyDescent="0.15">
      <c r="AX489" s="322"/>
      <c r="AY489" s="322"/>
      <c r="AZ489" s="322"/>
      <c r="BA489" s="322"/>
      <c r="BB489" s="322"/>
      <c r="BC489" s="322"/>
      <c r="BD489" s="322"/>
      <c r="BE489" s="322"/>
    </row>
    <row r="490" spans="50:57" x14ac:dyDescent="0.15">
      <c r="AX490" s="322"/>
      <c r="AY490" s="322"/>
      <c r="AZ490" s="322"/>
      <c r="BA490" s="322"/>
      <c r="BB490" s="322"/>
      <c r="BC490" s="322"/>
      <c r="BD490" s="322"/>
      <c r="BE490" s="322"/>
    </row>
    <row r="491" spans="50:57" x14ac:dyDescent="0.15">
      <c r="AX491" s="322"/>
      <c r="AY491" s="322"/>
      <c r="AZ491" s="322"/>
      <c r="BA491" s="322"/>
      <c r="BB491" s="322"/>
      <c r="BC491" s="322"/>
      <c r="BD491" s="322"/>
      <c r="BE491" s="322"/>
    </row>
    <row r="492" spans="50:57" x14ac:dyDescent="0.15">
      <c r="AX492" s="322"/>
      <c r="AY492" s="322"/>
      <c r="AZ492" s="322"/>
      <c r="BA492" s="322"/>
      <c r="BB492" s="322"/>
      <c r="BC492" s="322"/>
      <c r="BD492" s="322"/>
      <c r="BE492" s="322"/>
    </row>
    <row r="493" spans="50:57" x14ac:dyDescent="0.15">
      <c r="AX493" s="322"/>
      <c r="AY493" s="322"/>
      <c r="AZ493" s="322"/>
      <c r="BA493" s="322"/>
      <c r="BB493" s="322"/>
      <c r="BC493" s="322"/>
      <c r="BD493" s="322"/>
      <c r="BE493" s="322"/>
    </row>
    <row r="494" spans="50:57" x14ac:dyDescent="0.15">
      <c r="AX494" s="322"/>
      <c r="AY494" s="322"/>
      <c r="AZ494" s="322"/>
      <c r="BA494" s="322"/>
      <c r="BB494" s="322"/>
      <c r="BC494" s="322"/>
      <c r="BD494" s="322"/>
      <c r="BE494" s="322"/>
    </row>
    <row r="495" spans="50:57" x14ac:dyDescent="0.15">
      <c r="AX495" s="322"/>
      <c r="AY495" s="322"/>
      <c r="AZ495" s="322"/>
      <c r="BA495" s="322"/>
      <c r="BB495" s="322"/>
      <c r="BC495" s="322"/>
      <c r="BD495" s="322"/>
      <c r="BE495" s="322"/>
    </row>
    <row r="496" spans="50:57" x14ac:dyDescent="0.15">
      <c r="AX496" s="322"/>
      <c r="AY496" s="322"/>
      <c r="AZ496" s="322"/>
      <c r="BA496" s="322"/>
      <c r="BB496" s="322"/>
      <c r="BC496" s="322"/>
      <c r="BD496" s="322"/>
      <c r="BE496" s="322"/>
    </row>
    <row r="497" spans="50:57" x14ac:dyDescent="0.15">
      <c r="AX497" s="322"/>
      <c r="AY497" s="322"/>
      <c r="AZ497" s="322"/>
      <c r="BA497" s="322"/>
      <c r="BB497" s="322"/>
      <c r="BC497" s="322"/>
      <c r="BD497" s="322"/>
      <c r="BE497" s="322"/>
    </row>
    <row r="498" spans="50:57" x14ac:dyDescent="0.15">
      <c r="AX498" s="322"/>
      <c r="AY498" s="322"/>
      <c r="AZ498" s="322"/>
      <c r="BA498" s="322"/>
      <c r="BB498" s="322"/>
      <c r="BC498" s="322"/>
      <c r="BD498" s="322"/>
      <c r="BE498" s="322"/>
    </row>
    <row r="499" spans="50:57" x14ac:dyDescent="0.15">
      <c r="AX499" s="322"/>
      <c r="AY499" s="322"/>
      <c r="AZ499" s="322"/>
      <c r="BA499" s="322"/>
      <c r="BB499" s="322"/>
      <c r="BC499" s="322"/>
      <c r="BD499" s="322"/>
      <c r="BE499" s="322"/>
    </row>
    <row r="500" spans="50:57" x14ac:dyDescent="0.15">
      <c r="AX500" s="322"/>
      <c r="AY500" s="322"/>
      <c r="AZ500" s="322"/>
      <c r="BA500" s="322"/>
      <c r="BB500" s="322"/>
      <c r="BC500" s="322"/>
      <c r="BD500" s="322"/>
      <c r="BE500" s="322"/>
    </row>
    <row r="501" spans="50:57" x14ac:dyDescent="0.15">
      <c r="AX501" s="322"/>
      <c r="AY501" s="322"/>
      <c r="AZ501" s="322"/>
      <c r="BA501" s="322"/>
      <c r="BB501" s="322"/>
      <c r="BC501" s="322"/>
      <c r="BD501" s="322"/>
      <c r="BE501" s="322"/>
    </row>
    <row r="502" spans="50:57" x14ac:dyDescent="0.15">
      <c r="AX502" s="322"/>
      <c r="AY502" s="322"/>
      <c r="AZ502" s="322"/>
      <c r="BA502" s="322"/>
      <c r="BB502" s="322"/>
      <c r="BC502" s="322"/>
      <c r="BD502" s="322"/>
      <c r="BE502" s="322"/>
    </row>
    <row r="503" spans="50:57" x14ac:dyDescent="0.15">
      <c r="AX503" s="322"/>
      <c r="AY503" s="322"/>
      <c r="AZ503" s="322"/>
      <c r="BA503" s="322"/>
      <c r="BB503" s="322"/>
      <c r="BC503" s="322"/>
      <c r="BD503" s="322"/>
      <c r="BE503" s="322"/>
    </row>
    <row r="504" spans="50:57" x14ac:dyDescent="0.15">
      <c r="AX504" s="322"/>
      <c r="AY504" s="322"/>
      <c r="AZ504" s="322"/>
      <c r="BA504" s="322"/>
      <c r="BB504" s="322"/>
      <c r="BC504" s="322"/>
      <c r="BD504" s="322"/>
      <c r="BE504" s="322"/>
    </row>
    <row r="505" spans="50:57" x14ac:dyDescent="0.15">
      <c r="AX505" s="322"/>
      <c r="AY505" s="322"/>
      <c r="AZ505" s="322"/>
      <c r="BA505" s="322"/>
      <c r="BB505" s="322"/>
      <c r="BC505" s="322"/>
      <c r="BD505" s="322"/>
      <c r="BE505" s="322"/>
    </row>
    <row r="506" spans="50:57" x14ac:dyDescent="0.15">
      <c r="AX506" s="322"/>
      <c r="AY506" s="322"/>
      <c r="AZ506" s="322"/>
      <c r="BA506" s="322"/>
      <c r="BB506" s="322"/>
      <c r="BC506" s="322"/>
      <c r="BD506" s="322"/>
      <c r="BE506" s="322"/>
    </row>
    <row r="507" spans="50:57" x14ac:dyDescent="0.15">
      <c r="AX507" s="322"/>
      <c r="AY507" s="322"/>
      <c r="AZ507" s="322"/>
      <c r="BA507" s="322"/>
      <c r="BB507" s="322"/>
      <c r="BC507" s="322"/>
      <c r="BD507" s="322"/>
      <c r="BE507" s="322"/>
    </row>
    <row r="508" spans="50:57" x14ac:dyDescent="0.15">
      <c r="AX508" s="322"/>
      <c r="AY508" s="322"/>
      <c r="AZ508" s="322"/>
      <c r="BA508" s="322"/>
      <c r="BB508" s="322"/>
      <c r="BC508" s="322"/>
      <c r="BD508" s="322"/>
      <c r="BE508" s="322"/>
    </row>
    <row r="509" spans="50:57" x14ac:dyDescent="0.15">
      <c r="AX509" s="322"/>
      <c r="AY509" s="322"/>
      <c r="AZ509" s="322"/>
      <c r="BA509" s="322"/>
      <c r="BB509" s="322"/>
      <c r="BC509" s="322"/>
      <c r="BD509" s="322"/>
      <c r="BE509" s="322"/>
    </row>
    <row r="510" spans="50:57" x14ac:dyDescent="0.15">
      <c r="AX510" s="322"/>
      <c r="AY510" s="322"/>
      <c r="AZ510" s="322"/>
      <c r="BA510" s="322"/>
      <c r="BB510" s="322"/>
      <c r="BC510" s="322"/>
      <c r="BD510" s="322"/>
      <c r="BE510" s="322"/>
    </row>
    <row r="511" spans="50:57" x14ac:dyDescent="0.15">
      <c r="AX511" s="322"/>
      <c r="AY511" s="322"/>
      <c r="AZ511" s="322"/>
      <c r="BA511" s="322"/>
      <c r="BB511" s="322"/>
      <c r="BC511" s="322"/>
      <c r="BD511" s="322"/>
      <c r="BE511" s="322"/>
    </row>
    <row r="512" spans="50:57" x14ac:dyDescent="0.15">
      <c r="AX512" s="322"/>
      <c r="AY512" s="322"/>
      <c r="AZ512" s="322"/>
      <c r="BA512" s="322"/>
      <c r="BB512" s="322"/>
      <c r="BC512" s="322"/>
      <c r="BD512" s="322"/>
      <c r="BE512" s="322"/>
    </row>
    <row r="513" spans="50:57" x14ac:dyDescent="0.15">
      <c r="AX513" s="322"/>
      <c r="AY513" s="322"/>
      <c r="AZ513" s="322"/>
      <c r="BA513" s="322"/>
      <c r="BB513" s="322"/>
      <c r="BC513" s="322"/>
      <c r="BD513" s="322"/>
      <c r="BE513" s="322"/>
    </row>
    <row r="514" spans="50:57" x14ac:dyDescent="0.15">
      <c r="AX514" s="322"/>
      <c r="AY514" s="322"/>
      <c r="AZ514" s="322"/>
      <c r="BA514" s="322"/>
      <c r="BB514" s="322"/>
      <c r="BC514" s="322"/>
      <c r="BD514" s="322"/>
      <c r="BE514" s="322"/>
    </row>
    <row r="515" spans="50:57" x14ac:dyDescent="0.15">
      <c r="AX515" s="322"/>
      <c r="AY515" s="322"/>
      <c r="AZ515" s="322"/>
      <c r="BA515" s="322"/>
      <c r="BB515" s="322"/>
      <c r="BC515" s="322"/>
      <c r="BD515" s="322"/>
      <c r="BE515" s="322"/>
    </row>
    <row r="516" spans="50:57" x14ac:dyDescent="0.15">
      <c r="AX516" s="322"/>
      <c r="AY516" s="322"/>
      <c r="AZ516" s="322"/>
      <c r="BA516" s="322"/>
      <c r="BB516" s="322"/>
      <c r="BC516" s="322"/>
      <c r="BD516" s="322"/>
      <c r="BE516" s="322"/>
    </row>
    <row r="517" spans="50:57" x14ac:dyDescent="0.15">
      <c r="AX517" s="322"/>
      <c r="AY517" s="322"/>
      <c r="AZ517" s="322"/>
      <c r="BA517" s="322"/>
      <c r="BB517" s="322"/>
      <c r="BC517" s="322"/>
      <c r="BD517" s="322"/>
      <c r="BE517" s="322"/>
    </row>
    <row r="518" spans="50:57" x14ac:dyDescent="0.15">
      <c r="AX518" s="322"/>
      <c r="AY518" s="322"/>
      <c r="AZ518" s="322"/>
      <c r="BA518" s="322"/>
      <c r="BB518" s="322"/>
      <c r="BC518" s="322"/>
      <c r="BD518" s="322"/>
      <c r="BE518" s="322"/>
    </row>
    <row r="519" spans="50:57" x14ac:dyDescent="0.15">
      <c r="AX519" s="322"/>
      <c r="AY519" s="322"/>
      <c r="AZ519" s="322"/>
      <c r="BA519" s="322"/>
      <c r="BB519" s="322"/>
      <c r="BC519" s="322"/>
      <c r="BD519" s="322"/>
      <c r="BE519" s="322"/>
    </row>
    <row r="520" spans="50:57" x14ac:dyDescent="0.15">
      <c r="AX520" s="322"/>
      <c r="AY520" s="322"/>
      <c r="AZ520" s="322"/>
      <c r="BA520" s="322"/>
      <c r="BB520" s="322"/>
      <c r="BC520" s="322"/>
      <c r="BD520" s="322"/>
      <c r="BE520" s="322"/>
    </row>
    <row r="521" spans="50:57" x14ac:dyDescent="0.15">
      <c r="AX521" s="322"/>
      <c r="AY521" s="322"/>
      <c r="AZ521" s="322"/>
      <c r="BA521" s="322"/>
      <c r="BB521" s="322"/>
      <c r="BC521" s="322"/>
      <c r="BD521" s="322"/>
      <c r="BE521" s="322"/>
    </row>
    <row r="522" spans="50:57" x14ac:dyDescent="0.15">
      <c r="AX522" s="322"/>
      <c r="AY522" s="322"/>
      <c r="AZ522" s="322"/>
      <c r="BA522" s="322"/>
      <c r="BB522" s="322"/>
      <c r="BC522" s="322"/>
      <c r="BD522" s="322"/>
      <c r="BE522" s="322"/>
    </row>
    <row r="523" spans="50:57" x14ac:dyDescent="0.15">
      <c r="AX523" s="322"/>
      <c r="AY523" s="322"/>
      <c r="AZ523" s="322"/>
      <c r="BA523" s="322"/>
      <c r="BB523" s="322"/>
      <c r="BC523" s="322"/>
      <c r="BD523" s="322"/>
      <c r="BE523" s="322"/>
    </row>
    <row r="524" spans="50:57" x14ac:dyDescent="0.15">
      <c r="AX524" s="322"/>
      <c r="AY524" s="322"/>
      <c r="AZ524" s="322"/>
      <c r="BA524" s="322"/>
      <c r="BB524" s="322"/>
      <c r="BC524" s="322"/>
      <c r="BD524" s="322"/>
      <c r="BE524" s="322"/>
    </row>
    <row r="525" spans="50:57" x14ac:dyDescent="0.15">
      <c r="AX525" s="322"/>
      <c r="AY525" s="322"/>
      <c r="AZ525" s="322"/>
      <c r="BA525" s="322"/>
      <c r="BB525" s="322"/>
      <c r="BC525" s="322"/>
      <c r="BD525" s="322"/>
      <c r="BE525" s="322"/>
    </row>
    <row r="526" spans="50:57" x14ac:dyDescent="0.15">
      <c r="AX526" s="322"/>
      <c r="AY526" s="322"/>
      <c r="AZ526" s="322"/>
      <c r="BA526" s="322"/>
      <c r="BB526" s="322"/>
      <c r="BC526" s="322"/>
      <c r="BD526" s="322"/>
      <c r="BE526" s="322"/>
    </row>
    <row r="527" spans="50:57" x14ac:dyDescent="0.15">
      <c r="AX527" s="322"/>
      <c r="AY527" s="322"/>
      <c r="AZ527" s="322"/>
      <c r="BA527" s="322"/>
      <c r="BB527" s="322"/>
      <c r="BC527" s="322"/>
      <c r="BD527" s="322"/>
      <c r="BE527" s="322"/>
    </row>
    <row r="528" spans="50:57" x14ac:dyDescent="0.15">
      <c r="AX528" s="322"/>
      <c r="AY528" s="322"/>
      <c r="AZ528" s="322"/>
      <c r="BA528" s="322"/>
      <c r="BB528" s="322"/>
      <c r="BC528" s="322"/>
      <c r="BD528" s="322"/>
      <c r="BE528" s="322"/>
    </row>
    <row r="529" spans="50:57" x14ac:dyDescent="0.15">
      <c r="AX529" s="322"/>
      <c r="AY529" s="322"/>
      <c r="AZ529" s="322"/>
      <c r="BA529" s="322"/>
      <c r="BB529" s="322"/>
      <c r="BC529" s="322"/>
      <c r="BD529" s="322"/>
      <c r="BE529" s="322"/>
    </row>
    <row r="530" spans="50:57" x14ac:dyDescent="0.15">
      <c r="AX530" s="322"/>
      <c r="AY530" s="322"/>
      <c r="AZ530" s="322"/>
      <c r="BA530" s="322"/>
      <c r="BB530" s="322"/>
      <c r="BC530" s="322"/>
      <c r="BD530" s="322"/>
      <c r="BE530" s="322"/>
    </row>
    <row r="531" spans="50:57" x14ac:dyDescent="0.15">
      <c r="AX531" s="322"/>
      <c r="AY531" s="322"/>
      <c r="AZ531" s="322"/>
      <c r="BA531" s="322"/>
      <c r="BB531" s="322"/>
      <c r="BC531" s="322"/>
      <c r="BD531" s="322"/>
      <c r="BE531" s="322"/>
    </row>
    <row r="532" spans="50:57" x14ac:dyDescent="0.15">
      <c r="AX532" s="322"/>
      <c r="AY532" s="322"/>
      <c r="AZ532" s="322"/>
      <c r="BA532" s="322"/>
      <c r="BB532" s="322"/>
      <c r="BC532" s="322"/>
      <c r="BD532" s="322"/>
      <c r="BE532" s="322"/>
    </row>
    <row r="533" spans="50:57" x14ac:dyDescent="0.15">
      <c r="AX533" s="322"/>
      <c r="AY533" s="322"/>
      <c r="AZ533" s="322"/>
      <c r="BA533" s="322"/>
      <c r="BB533" s="322"/>
      <c r="BC533" s="322"/>
      <c r="BD533" s="322"/>
      <c r="BE533" s="322"/>
    </row>
    <row r="534" spans="50:57" x14ac:dyDescent="0.15">
      <c r="AX534" s="322"/>
      <c r="AY534" s="322"/>
      <c r="AZ534" s="322"/>
      <c r="BA534" s="322"/>
      <c r="BB534" s="322"/>
      <c r="BC534" s="322"/>
      <c r="BD534" s="322"/>
      <c r="BE534" s="322"/>
    </row>
    <row r="535" spans="50:57" x14ac:dyDescent="0.15">
      <c r="AX535" s="322"/>
      <c r="AY535" s="322"/>
      <c r="AZ535" s="322"/>
      <c r="BA535" s="322"/>
      <c r="BB535" s="322"/>
      <c r="BC535" s="322"/>
      <c r="BD535" s="322"/>
      <c r="BE535" s="322"/>
    </row>
    <row r="536" spans="50:57" x14ac:dyDescent="0.15">
      <c r="AX536" s="322"/>
      <c r="AY536" s="322"/>
      <c r="AZ536" s="322"/>
      <c r="BA536" s="322"/>
      <c r="BB536" s="322"/>
      <c r="BC536" s="322"/>
      <c r="BD536" s="322"/>
      <c r="BE536" s="322"/>
    </row>
    <row r="537" spans="50:57" x14ac:dyDescent="0.15">
      <c r="AX537" s="322"/>
      <c r="AY537" s="322"/>
      <c r="AZ537" s="322"/>
      <c r="BA537" s="322"/>
      <c r="BB537" s="322"/>
      <c r="BC537" s="322"/>
      <c r="BD537" s="322"/>
      <c r="BE537" s="322"/>
    </row>
    <row r="538" spans="50:57" x14ac:dyDescent="0.15">
      <c r="AX538" s="322"/>
      <c r="AY538" s="322"/>
      <c r="AZ538" s="322"/>
      <c r="BA538" s="322"/>
      <c r="BB538" s="322"/>
      <c r="BC538" s="322"/>
      <c r="BD538" s="322"/>
      <c r="BE538" s="322"/>
    </row>
    <row r="539" spans="50:57" x14ac:dyDescent="0.15">
      <c r="AX539" s="322"/>
      <c r="AY539" s="322"/>
      <c r="AZ539" s="322"/>
      <c r="BA539" s="322"/>
      <c r="BB539" s="322"/>
      <c r="BC539" s="322"/>
      <c r="BD539" s="322"/>
      <c r="BE539" s="322"/>
    </row>
    <row r="540" spans="50:57" x14ac:dyDescent="0.15">
      <c r="AX540" s="322"/>
      <c r="AY540" s="322"/>
      <c r="AZ540" s="322"/>
      <c r="BA540" s="322"/>
      <c r="BB540" s="322"/>
      <c r="BC540" s="322"/>
      <c r="BD540" s="322"/>
      <c r="BE540" s="322"/>
    </row>
    <row r="541" spans="50:57" x14ac:dyDescent="0.15">
      <c r="AX541" s="322"/>
      <c r="AY541" s="322"/>
      <c r="AZ541" s="322"/>
      <c r="BA541" s="322"/>
      <c r="BB541" s="322"/>
      <c r="BC541" s="322"/>
      <c r="BD541" s="322"/>
      <c r="BE541" s="322"/>
    </row>
    <row r="542" spans="50:57" x14ac:dyDescent="0.15">
      <c r="AX542" s="322"/>
      <c r="AY542" s="322"/>
      <c r="AZ542" s="322"/>
      <c r="BA542" s="322"/>
      <c r="BB542" s="322"/>
      <c r="BC542" s="322"/>
      <c r="BD542" s="322"/>
      <c r="BE542" s="322"/>
    </row>
    <row r="543" spans="50:57" x14ac:dyDescent="0.15">
      <c r="AX543" s="322"/>
      <c r="AY543" s="322"/>
      <c r="AZ543" s="322"/>
      <c r="BA543" s="322"/>
      <c r="BB543" s="322"/>
      <c r="BC543" s="322"/>
      <c r="BD543" s="322"/>
      <c r="BE543" s="322"/>
    </row>
    <row r="544" spans="50:57" x14ac:dyDescent="0.15">
      <c r="AX544" s="322"/>
      <c r="AY544" s="322"/>
      <c r="AZ544" s="322"/>
      <c r="BA544" s="322"/>
      <c r="BB544" s="322"/>
      <c r="BC544" s="322"/>
      <c r="BD544" s="322"/>
      <c r="BE544" s="322"/>
    </row>
    <row r="545" spans="50:57" x14ac:dyDescent="0.15">
      <c r="AX545" s="322"/>
      <c r="AY545" s="322"/>
      <c r="AZ545" s="322"/>
      <c r="BA545" s="322"/>
      <c r="BB545" s="322"/>
      <c r="BC545" s="322"/>
      <c r="BD545" s="322"/>
      <c r="BE545" s="322"/>
    </row>
    <row r="546" spans="50:57" x14ac:dyDescent="0.15">
      <c r="AX546" s="322"/>
      <c r="AY546" s="322"/>
      <c r="AZ546" s="322"/>
      <c r="BA546" s="322"/>
      <c r="BB546" s="322"/>
      <c r="BC546" s="322"/>
      <c r="BD546" s="322"/>
      <c r="BE546" s="322"/>
    </row>
    <row r="547" spans="50:57" x14ac:dyDescent="0.15">
      <c r="AX547" s="322"/>
      <c r="AY547" s="322"/>
      <c r="AZ547" s="322"/>
      <c r="BA547" s="322"/>
      <c r="BB547" s="322"/>
      <c r="BC547" s="322"/>
      <c r="BD547" s="322"/>
      <c r="BE547" s="322"/>
    </row>
    <row r="548" spans="50:57" x14ac:dyDescent="0.15">
      <c r="AX548" s="322"/>
      <c r="AY548" s="322"/>
      <c r="AZ548" s="322"/>
      <c r="BA548" s="322"/>
      <c r="BB548" s="322"/>
      <c r="BC548" s="322"/>
      <c r="BD548" s="322"/>
      <c r="BE548" s="322"/>
    </row>
    <row r="549" spans="50:57" x14ac:dyDescent="0.15">
      <c r="AX549" s="322"/>
      <c r="AY549" s="322"/>
      <c r="AZ549" s="322"/>
      <c r="BA549" s="322"/>
      <c r="BB549" s="322"/>
      <c r="BC549" s="322"/>
      <c r="BD549" s="322"/>
      <c r="BE549" s="322"/>
    </row>
    <row r="550" spans="50:57" x14ac:dyDescent="0.15">
      <c r="AX550" s="322"/>
      <c r="AY550" s="322"/>
      <c r="AZ550" s="322"/>
      <c r="BA550" s="322"/>
      <c r="BB550" s="322"/>
      <c r="BC550" s="322"/>
      <c r="BD550" s="322"/>
      <c r="BE550" s="322"/>
    </row>
    <row r="551" spans="50:57" x14ac:dyDescent="0.15">
      <c r="AX551" s="322"/>
      <c r="AY551" s="322"/>
      <c r="AZ551" s="322"/>
      <c r="BA551" s="322"/>
      <c r="BB551" s="322"/>
      <c r="BC551" s="322"/>
      <c r="BD551" s="322"/>
      <c r="BE551" s="322"/>
    </row>
    <row r="552" spans="50:57" x14ac:dyDescent="0.15">
      <c r="AX552" s="322"/>
      <c r="AY552" s="322"/>
      <c r="AZ552" s="322"/>
      <c r="BA552" s="322"/>
      <c r="BB552" s="322"/>
      <c r="BC552" s="322"/>
      <c r="BD552" s="322"/>
      <c r="BE552" s="322"/>
    </row>
    <row r="553" spans="50:57" x14ac:dyDescent="0.15">
      <c r="AX553" s="322"/>
      <c r="AY553" s="322"/>
      <c r="AZ553" s="322"/>
      <c r="BA553" s="322"/>
      <c r="BB553" s="322"/>
      <c r="BC553" s="322"/>
      <c r="BD553" s="322"/>
      <c r="BE553" s="322"/>
    </row>
    <row r="554" spans="50:57" x14ac:dyDescent="0.15">
      <c r="AX554" s="322"/>
      <c r="AY554" s="322"/>
      <c r="AZ554" s="322"/>
      <c r="BA554" s="322"/>
      <c r="BB554" s="322"/>
      <c r="BC554" s="322"/>
      <c r="BD554" s="322"/>
      <c r="BE554" s="322"/>
    </row>
    <row r="555" spans="50:57" x14ac:dyDescent="0.15">
      <c r="AX555" s="322"/>
      <c r="AY555" s="322"/>
      <c r="AZ555" s="322"/>
      <c r="BA555" s="322"/>
      <c r="BB555" s="322"/>
      <c r="BC555" s="322"/>
      <c r="BD555" s="322"/>
      <c r="BE555" s="322"/>
    </row>
    <row r="556" spans="50:57" x14ac:dyDescent="0.15">
      <c r="AX556" s="322"/>
      <c r="AY556" s="322"/>
      <c r="AZ556" s="322"/>
      <c r="BA556" s="322"/>
      <c r="BB556" s="322"/>
      <c r="BC556" s="322"/>
      <c r="BD556" s="322"/>
      <c r="BE556" s="322"/>
    </row>
    <row r="557" spans="50:57" x14ac:dyDescent="0.15">
      <c r="AX557" s="322"/>
      <c r="AY557" s="322"/>
      <c r="AZ557" s="322"/>
      <c r="BA557" s="322"/>
      <c r="BB557" s="322"/>
      <c r="BC557" s="322"/>
      <c r="BD557" s="322"/>
      <c r="BE557" s="322"/>
    </row>
    <row r="558" spans="50:57" x14ac:dyDescent="0.15">
      <c r="AX558" s="322"/>
      <c r="AY558" s="322"/>
      <c r="AZ558" s="322"/>
      <c r="BA558" s="322"/>
      <c r="BB558" s="322"/>
      <c r="BC558" s="322"/>
      <c r="BD558" s="322"/>
      <c r="BE558" s="322"/>
    </row>
    <row r="559" spans="50:57" x14ac:dyDescent="0.15">
      <c r="AX559" s="322"/>
      <c r="AY559" s="322"/>
      <c r="AZ559" s="322"/>
      <c r="BA559" s="322"/>
      <c r="BB559" s="322"/>
      <c r="BC559" s="322"/>
      <c r="BD559" s="322"/>
      <c r="BE559" s="322"/>
    </row>
    <row r="560" spans="50:57" x14ac:dyDescent="0.15">
      <c r="AX560" s="322"/>
      <c r="AY560" s="322"/>
      <c r="AZ560" s="322"/>
      <c r="BA560" s="322"/>
      <c r="BB560" s="322"/>
      <c r="BC560" s="322"/>
      <c r="BD560" s="322"/>
      <c r="BE560" s="322"/>
    </row>
    <row r="561" spans="50:57" x14ac:dyDescent="0.15">
      <c r="AX561" s="322"/>
      <c r="AY561" s="322"/>
      <c r="AZ561" s="322"/>
      <c r="BA561" s="322"/>
      <c r="BB561" s="322"/>
      <c r="BC561" s="322"/>
      <c r="BD561" s="322"/>
      <c r="BE561" s="322"/>
    </row>
    <row r="562" spans="50:57" x14ac:dyDescent="0.15">
      <c r="AX562" s="322"/>
      <c r="AY562" s="322"/>
      <c r="AZ562" s="322"/>
      <c r="BA562" s="322"/>
      <c r="BB562" s="322"/>
      <c r="BC562" s="322"/>
      <c r="BD562" s="322"/>
      <c r="BE562" s="322"/>
    </row>
    <row r="563" spans="50:57" x14ac:dyDescent="0.15">
      <c r="AX563" s="322"/>
      <c r="AY563" s="322"/>
      <c r="AZ563" s="322"/>
      <c r="BA563" s="322"/>
      <c r="BB563" s="322"/>
      <c r="BC563" s="322"/>
      <c r="BD563" s="322"/>
      <c r="BE563" s="322"/>
    </row>
    <row r="564" spans="50:57" x14ac:dyDescent="0.15">
      <c r="AX564" s="322"/>
      <c r="AY564" s="322"/>
      <c r="AZ564" s="322"/>
      <c r="BA564" s="322"/>
      <c r="BB564" s="322"/>
      <c r="BC564" s="322"/>
      <c r="BD564" s="322"/>
      <c r="BE564" s="322"/>
    </row>
    <row r="565" spans="50:57" x14ac:dyDescent="0.15">
      <c r="AX565" s="322"/>
      <c r="AY565" s="322"/>
      <c r="AZ565" s="322"/>
      <c r="BA565" s="322"/>
      <c r="BB565" s="322"/>
      <c r="BC565" s="322"/>
      <c r="BD565" s="322"/>
      <c r="BE565" s="322"/>
    </row>
    <row r="566" spans="50:57" x14ac:dyDescent="0.15">
      <c r="AX566" s="322"/>
      <c r="AY566" s="322"/>
      <c r="AZ566" s="322"/>
      <c r="BA566" s="322"/>
      <c r="BB566" s="322"/>
      <c r="BC566" s="322"/>
      <c r="BD566" s="322"/>
      <c r="BE566" s="322"/>
    </row>
    <row r="567" spans="50:57" x14ac:dyDescent="0.15">
      <c r="AX567" s="322"/>
      <c r="AY567" s="322"/>
      <c r="AZ567" s="322"/>
      <c r="BA567" s="322"/>
      <c r="BB567" s="322"/>
      <c r="BC567" s="322"/>
      <c r="BD567" s="322"/>
      <c r="BE567" s="322"/>
    </row>
    <row r="568" spans="50:57" x14ac:dyDescent="0.15">
      <c r="AX568" s="322"/>
      <c r="AY568" s="322"/>
      <c r="AZ568" s="322"/>
      <c r="BA568" s="322"/>
      <c r="BB568" s="322"/>
      <c r="BC568" s="322"/>
      <c r="BD568" s="322"/>
      <c r="BE568" s="322"/>
    </row>
    <row r="569" spans="50:57" x14ac:dyDescent="0.15">
      <c r="AX569" s="322"/>
      <c r="AY569" s="322"/>
      <c r="AZ569" s="322"/>
      <c r="BA569" s="322"/>
      <c r="BB569" s="322"/>
      <c r="BC569" s="322"/>
      <c r="BD569" s="322"/>
      <c r="BE569" s="322"/>
    </row>
    <row r="570" spans="50:57" x14ac:dyDescent="0.15">
      <c r="AX570" s="322"/>
      <c r="AY570" s="322"/>
      <c r="AZ570" s="322"/>
      <c r="BA570" s="322"/>
      <c r="BB570" s="322"/>
      <c r="BC570" s="322"/>
      <c r="BD570" s="322"/>
      <c r="BE570" s="322"/>
    </row>
    <row r="571" spans="50:57" x14ac:dyDescent="0.15">
      <c r="AX571" s="322"/>
      <c r="AY571" s="322"/>
      <c r="AZ571" s="322"/>
      <c r="BA571" s="322"/>
      <c r="BB571" s="322"/>
      <c r="BC571" s="322"/>
      <c r="BD571" s="322"/>
      <c r="BE571" s="322"/>
    </row>
    <row r="572" spans="50:57" x14ac:dyDescent="0.15">
      <c r="AX572" s="322"/>
      <c r="AY572" s="322"/>
      <c r="AZ572" s="322"/>
      <c r="BA572" s="322"/>
      <c r="BB572" s="322"/>
      <c r="BC572" s="322"/>
      <c r="BD572" s="322"/>
      <c r="BE572" s="322"/>
    </row>
    <row r="573" spans="50:57" x14ac:dyDescent="0.15">
      <c r="AX573" s="322"/>
      <c r="AY573" s="322"/>
      <c r="AZ573" s="322"/>
      <c r="BA573" s="322"/>
      <c r="BB573" s="322"/>
      <c r="BC573" s="322"/>
      <c r="BD573" s="322"/>
      <c r="BE573" s="322"/>
    </row>
    <row r="574" spans="50:57" x14ac:dyDescent="0.15">
      <c r="AX574" s="322"/>
      <c r="AY574" s="322"/>
      <c r="AZ574" s="322"/>
      <c r="BA574" s="322"/>
      <c r="BB574" s="322"/>
      <c r="BC574" s="322"/>
      <c r="BD574" s="322"/>
      <c r="BE574" s="322"/>
    </row>
    <row r="575" spans="50:57" x14ac:dyDescent="0.15">
      <c r="AX575" s="322"/>
      <c r="AY575" s="322"/>
      <c r="AZ575" s="322"/>
      <c r="BA575" s="322"/>
      <c r="BB575" s="322"/>
      <c r="BC575" s="322"/>
      <c r="BD575" s="322"/>
      <c r="BE575" s="322"/>
    </row>
    <row r="576" spans="50:57" x14ac:dyDescent="0.15">
      <c r="AX576" s="322"/>
      <c r="AY576" s="322"/>
      <c r="AZ576" s="322"/>
      <c r="BA576" s="322"/>
      <c r="BB576" s="322"/>
      <c r="BC576" s="322"/>
      <c r="BD576" s="322"/>
      <c r="BE576" s="322"/>
    </row>
    <row r="577" spans="50:57" x14ac:dyDescent="0.15">
      <c r="AX577" s="322"/>
      <c r="AY577" s="322"/>
      <c r="AZ577" s="322"/>
      <c r="BA577" s="322"/>
      <c r="BB577" s="322"/>
      <c r="BC577" s="322"/>
      <c r="BD577" s="322"/>
      <c r="BE577" s="322"/>
    </row>
    <row r="578" spans="50:57" x14ac:dyDescent="0.15">
      <c r="AX578" s="322"/>
      <c r="AY578" s="322"/>
      <c r="AZ578" s="322"/>
      <c r="BA578" s="322"/>
      <c r="BB578" s="322"/>
      <c r="BC578" s="322"/>
      <c r="BD578" s="322"/>
      <c r="BE578" s="322"/>
    </row>
    <row r="579" spans="50:57" x14ac:dyDescent="0.15">
      <c r="AX579" s="322"/>
      <c r="AY579" s="322"/>
      <c r="AZ579" s="322"/>
      <c r="BA579" s="322"/>
      <c r="BB579" s="322"/>
      <c r="BC579" s="322"/>
      <c r="BD579" s="322"/>
      <c r="BE579" s="322"/>
    </row>
    <row r="580" spans="50:57" x14ac:dyDescent="0.15">
      <c r="AX580" s="322"/>
      <c r="AY580" s="322"/>
      <c r="AZ580" s="322"/>
      <c r="BA580" s="322"/>
      <c r="BB580" s="322"/>
      <c r="BC580" s="322"/>
      <c r="BD580" s="322"/>
      <c r="BE580" s="322"/>
    </row>
    <row r="581" spans="50:57" x14ac:dyDescent="0.15">
      <c r="AX581" s="322"/>
      <c r="AY581" s="322"/>
      <c r="AZ581" s="322"/>
      <c r="BA581" s="322"/>
      <c r="BB581" s="322"/>
      <c r="BC581" s="322"/>
      <c r="BD581" s="322"/>
      <c r="BE581" s="322"/>
    </row>
    <row r="582" spans="50:57" x14ac:dyDescent="0.15">
      <c r="AX582" s="322"/>
      <c r="AY582" s="322"/>
      <c r="AZ582" s="322"/>
      <c r="BA582" s="322"/>
      <c r="BB582" s="322"/>
      <c r="BC582" s="322"/>
      <c r="BD582" s="322"/>
      <c r="BE582" s="322"/>
    </row>
    <row r="583" spans="50:57" x14ac:dyDescent="0.15">
      <c r="AX583" s="322"/>
      <c r="AY583" s="322"/>
      <c r="AZ583" s="322"/>
      <c r="BA583" s="322"/>
      <c r="BB583" s="322"/>
      <c r="BC583" s="322"/>
      <c r="BD583" s="322"/>
      <c r="BE583" s="322"/>
    </row>
    <row r="584" spans="50:57" x14ac:dyDescent="0.15">
      <c r="AX584" s="322"/>
      <c r="AY584" s="322"/>
      <c r="AZ584" s="322"/>
      <c r="BA584" s="322"/>
      <c r="BB584" s="322"/>
      <c r="BC584" s="322"/>
      <c r="BD584" s="322"/>
      <c r="BE584" s="322"/>
    </row>
    <row r="585" spans="50:57" x14ac:dyDescent="0.15">
      <c r="AX585" s="322"/>
      <c r="AY585" s="322"/>
      <c r="AZ585" s="322"/>
      <c r="BA585" s="322"/>
      <c r="BB585" s="322"/>
      <c r="BC585" s="322"/>
      <c r="BD585" s="322"/>
      <c r="BE585" s="322"/>
    </row>
    <row r="586" spans="50:57" x14ac:dyDescent="0.15">
      <c r="AX586" s="322"/>
      <c r="AY586" s="322"/>
      <c r="AZ586" s="322"/>
      <c r="BA586" s="322"/>
      <c r="BB586" s="322"/>
      <c r="BC586" s="322"/>
      <c r="BD586" s="322"/>
      <c r="BE586" s="322"/>
    </row>
    <row r="587" spans="50:57" x14ac:dyDescent="0.15">
      <c r="AX587" s="322"/>
      <c r="AY587" s="322"/>
      <c r="AZ587" s="322"/>
      <c r="BA587" s="322"/>
      <c r="BB587" s="322"/>
      <c r="BC587" s="322"/>
      <c r="BD587" s="322"/>
      <c r="BE587" s="322"/>
    </row>
    <row r="588" spans="50:57" x14ac:dyDescent="0.15">
      <c r="AX588" s="322"/>
      <c r="AY588" s="322"/>
      <c r="AZ588" s="322"/>
      <c r="BA588" s="322"/>
      <c r="BB588" s="322"/>
      <c r="BC588" s="322"/>
      <c r="BD588" s="322"/>
      <c r="BE588" s="322"/>
    </row>
    <row r="589" spans="50:57" x14ac:dyDescent="0.15">
      <c r="AX589" s="322"/>
      <c r="AY589" s="322"/>
      <c r="AZ589" s="322"/>
      <c r="BA589" s="322"/>
      <c r="BB589" s="322"/>
      <c r="BC589" s="322"/>
      <c r="BD589" s="322"/>
      <c r="BE589" s="322"/>
    </row>
    <row r="590" spans="50:57" x14ac:dyDescent="0.15">
      <c r="AX590" s="322"/>
      <c r="AY590" s="322"/>
      <c r="AZ590" s="322"/>
      <c r="BA590" s="322"/>
      <c r="BB590" s="322"/>
      <c r="BC590" s="322"/>
      <c r="BD590" s="322"/>
      <c r="BE590" s="322"/>
    </row>
    <row r="591" spans="50:57" x14ac:dyDescent="0.15">
      <c r="AX591" s="322"/>
      <c r="AY591" s="322"/>
      <c r="AZ591" s="322"/>
      <c r="BA591" s="322"/>
      <c r="BB591" s="322"/>
      <c r="BC591" s="322"/>
      <c r="BD591" s="322"/>
      <c r="BE591" s="322"/>
    </row>
    <row r="592" spans="50:57" x14ac:dyDescent="0.15">
      <c r="AX592" s="322"/>
      <c r="AY592" s="322"/>
      <c r="AZ592" s="322"/>
      <c r="BA592" s="322"/>
      <c r="BB592" s="322"/>
      <c r="BC592" s="322"/>
      <c r="BD592" s="322"/>
      <c r="BE592" s="322"/>
    </row>
    <row r="593" spans="50:57" x14ac:dyDescent="0.15">
      <c r="AX593" s="322"/>
      <c r="AY593" s="322"/>
      <c r="AZ593" s="322"/>
      <c r="BA593" s="322"/>
      <c r="BB593" s="322"/>
      <c r="BC593" s="322"/>
      <c r="BD593" s="322"/>
      <c r="BE593" s="322"/>
    </row>
    <row r="594" spans="50:57" x14ac:dyDescent="0.15">
      <c r="AX594" s="322"/>
      <c r="AY594" s="322"/>
      <c r="AZ594" s="322"/>
      <c r="BA594" s="322"/>
      <c r="BB594" s="322"/>
      <c r="BC594" s="322"/>
      <c r="BD594" s="322"/>
      <c r="BE594" s="322"/>
    </row>
    <row r="595" spans="50:57" x14ac:dyDescent="0.15">
      <c r="AX595" s="322"/>
      <c r="AY595" s="322"/>
      <c r="AZ595" s="322"/>
      <c r="BA595" s="322"/>
      <c r="BB595" s="322"/>
      <c r="BC595" s="322"/>
      <c r="BD595" s="322"/>
      <c r="BE595" s="322"/>
    </row>
    <row r="596" spans="50:57" x14ac:dyDescent="0.15">
      <c r="AX596" s="322"/>
      <c r="AY596" s="322"/>
      <c r="AZ596" s="322"/>
      <c r="BA596" s="322"/>
      <c r="BB596" s="322"/>
      <c r="BC596" s="322"/>
      <c r="BD596" s="322"/>
      <c r="BE596" s="322"/>
    </row>
    <row r="597" spans="50:57" x14ac:dyDescent="0.15">
      <c r="AX597" s="322"/>
      <c r="AY597" s="322"/>
      <c r="AZ597" s="322"/>
      <c r="BA597" s="322"/>
      <c r="BB597" s="322"/>
      <c r="BC597" s="322"/>
      <c r="BD597" s="322"/>
      <c r="BE597" s="322"/>
    </row>
    <row r="598" spans="50:57" x14ac:dyDescent="0.15">
      <c r="AX598" s="322"/>
      <c r="AY598" s="322"/>
      <c r="AZ598" s="322"/>
      <c r="BA598" s="322"/>
      <c r="BB598" s="322"/>
      <c r="BC598" s="322"/>
      <c r="BD598" s="322"/>
      <c r="BE598" s="322"/>
    </row>
    <row r="599" spans="50:57" x14ac:dyDescent="0.15">
      <c r="AX599" s="322"/>
      <c r="AY599" s="322"/>
      <c r="AZ599" s="322"/>
      <c r="BA599" s="322"/>
      <c r="BB599" s="322"/>
      <c r="BC599" s="322"/>
      <c r="BD599" s="322"/>
      <c r="BE599" s="322"/>
    </row>
    <row r="600" spans="50:57" x14ac:dyDescent="0.15">
      <c r="AX600" s="322"/>
      <c r="AY600" s="322"/>
      <c r="AZ600" s="322"/>
      <c r="BA600" s="322"/>
      <c r="BB600" s="322"/>
      <c r="BC600" s="322"/>
      <c r="BD600" s="322"/>
      <c r="BE600" s="322"/>
    </row>
    <row r="601" spans="50:57" x14ac:dyDescent="0.15">
      <c r="AX601" s="322"/>
      <c r="AY601" s="322"/>
      <c r="AZ601" s="322"/>
      <c r="BA601" s="322"/>
      <c r="BB601" s="322"/>
      <c r="BC601" s="322"/>
      <c r="BD601" s="322"/>
      <c r="BE601" s="322"/>
    </row>
    <row r="602" spans="50:57" x14ac:dyDescent="0.15">
      <c r="AX602" s="322"/>
      <c r="AY602" s="322"/>
      <c r="AZ602" s="322"/>
      <c r="BA602" s="322"/>
      <c r="BB602" s="322"/>
      <c r="BC602" s="322"/>
      <c r="BD602" s="322"/>
      <c r="BE602" s="322"/>
    </row>
    <row r="603" spans="50:57" x14ac:dyDescent="0.15">
      <c r="AX603" s="322"/>
      <c r="AY603" s="322"/>
      <c r="AZ603" s="322"/>
      <c r="BA603" s="322"/>
      <c r="BB603" s="322"/>
      <c r="BC603" s="322"/>
      <c r="BD603" s="322"/>
      <c r="BE603" s="322"/>
    </row>
    <row r="604" spans="50:57" x14ac:dyDescent="0.15">
      <c r="AX604" s="322"/>
      <c r="AY604" s="322"/>
      <c r="AZ604" s="322"/>
      <c r="BA604" s="322"/>
      <c r="BB604" s="322"/>
      <c r="BC604" s="322"/>
      <c r="BD604" s="322"/>
      <c r="BE604" s="322"/>
    </row>
    <row r="605" spans="50:57" x14ac:dyDescent="0.15">
      <c r="AX605" s="322"/>
      <c r="AY605" s="322"/>
      <c r="AZ605" s="322"/>
      <c r="BA605" s="322"/>
      <c r="BB605" s="322"/>
      <c r="BC605" s="322"/>
      <c r="BD605" s="322"/>
      <c r="BE605" s="322"/>
    </row>
    <row r="606" spans="50:57" x14ac:dyDescent="0.15">
      <c r="AX606" s="322"/>
      <c r="AY606" s="322"/>
      <c r="AZ606" s="322"/>
      <c r="BA606" s="322"/>
      <c r="BB606" s="322"/>
      <c r="BC606" s="322"/>
      <c r="BD606" s="322"/>
      <c r="BE606" s="322"/>
    </row>
    <row r="607" spans="50:57" x14ac:dyDescent="0.15">
      <c r="AX607" s="322"/>
      <c r="AY607" s="322"/>
      <c r="AZ607" s="322"/>
      <c r="BA607" s="322"/>
      <c r="BB607" s="322"/>
      <c r="BC607" s="322"/>
      <c r="BD607" s="322"/>
      <c r="BE607" s="322"/>
    </row>
    <row r="608" spans="50:57" x14ac:dyDescent="0.15">
      <c r="AX608" s="322"/>
      <c r="AY608" s="322"/>
      <c r="AZ608" s="322"/>
      <c r="BA608" s="322"/>
      <c r="BB608" s="322"/>
      <c r="BC608" s="322"/>
      <c r="BD608" s="322"/>
      <c r="BE608" s="322"/>
    </row>
    <row r="609" spans="50:57" x14ac:dyDescent="0.15">
      <c r="AX609" s="322"/>
      <c r="AY609" s="322"/>
      <c r="AZ609" s="322"/>
      <c r="BA609" s="322"/>
      <c r="BB609" s="322"/>
      <c r="BC609" s="322"/>
      <c r="BD609" s="322"/>
      <c r="BE609" s="322"/>
    </row>
    <row r="610" spans="50:57" x14ac:dyDescent="0.15">
      <c r="AX610" s="322"/>
      <c r="AY610" s="322"/>
      <c r="AZ610" s="322"/>
      <c r="BA610" s="322"/>
      <c r="BB610" s="322"/>
      <c r="BC610" s="322"/>
      <c r="BD610" s="322"/>
      <c r="BE610" s="322"/>
    </row>
    <row r="611" spans="50:57" x14ac:dyDescent="0.15">
      <c r="AX611" s="322"/>
      <c r="AY611" s="322"/>
      <c r="AZ611" s="322"/>
      <c r="BA611" s="322"/>
      <c r="BB611" s="322"/>
      <c r="BC611" s="322"/>
      <c r="BD611" s="322"/>
      <c r="BE611" s="322"/>
    </row>
    <row r="612" spans="50:57" x14ac:dyDescent="0.15">
      <c r="AX612" s="322"/>
      <c r="AY612" s="322"/>
      <c r="AZ612" s="322"/>
      <c r="BA612" s="322"/>
      <c r="BB612" s="322"/>
      <c r="BC612" s="322"/>
      <c r="BD612" s="322"/>
      <c r="BE612" s="322"/>
    </row>
    <row r="613" spans="50:57" x14ac:dyDescent="0.15">
      <c r="AX613" s="322"/>
      <c r="AY613" s="322"/>
      <c r="AZ613" s="322"/>
      <c r="BA613" s="322"/>
      <c r="BB613" s="322"/>
      <c r="BC613" s="322"/>
      <c r="BD613" s="322"/>
      <c r="BE613" s="322"/>
    </row>
    <row r="614" spans="50:57" x14ac:dyDescent="0.15">
      <c r="AX614" s="322"/>
      <c r="AY614" s="322"/>
      <c r="AZ614" s="322"/>
      <c r="BA614" s="322"/>
      <c r="BB614" s="322"/>
      <c r="BC614" s="322"/>
      <c r="BD614" s="322"/>
      <c r="BE614" s="322"/>
    </row>
    <row r="615" spans="50:57" x14ac:dyDescent="0.15">
      <c r="AX615" s="322"/>
      <c r="AY615" s="322"/>
      <c r="AZ615" s="322"/>
      <c r="BA615" s="322"/>
      <c r="BB615" s="322"/>
      <c r="BC615" s="322"/>
      <c r="BD615" s="322"/>
      <c r="BE615" s="322"/>
    </row>
    <row r="616" spans="50:57" x14ac:dyDescent="0.15">
      <c r="AX616" s="322"/>
      <c r="AY616" s="322"/>
      <c r="AZ616" s="322"/>
      <c r="BA616" s="322"/>
      <c r="BB616" s="322"/>
      <c r="BC616" s="322"/>
      <c r="BD616" s="322"/>
      <c r="BE616" s="322"/>
    </row>
    <row r="617" spans="50:57" x14ac:dyDescent="0.15">
      <c r="AX617" s="322"/>
      <c r="AY617" s="322"/>
      <c r="AZ617" s="322"/>
      <c r="BA617" s="322"/>
      <c r="BB617" s="322"/>
      <c r="BC617" s="322"/>
      <c r="BD617" s="322"/>
      <c r="BE617" s="322"/>
    </row>
    <row r="618" spans="50:57" x14ac:dyDescent="0.15">
      <c r="AX618" s="322"/>
      <c r="AY618" s="322"/>
      <c r="AZ618" s="322"/>
      <c r="BA618" s="322"/>
      <c r="BB618" s="322"/>
      <c r="BC618" s="322"/>
      <c r="BD618" s="322"/>
      <c r="BE618" s="322"/>
    </row>
    <row r="619" spans="50:57" x14ac:dyDescent="0.15">
      <c r="AX619" s="322"/>
      <c r="AY619" s="322"/>
      <c r="AZ619" s="322"/>
      <c r="BA619" s="322"/>
      <c r="BB619" s="322"/>
      <c r="BC619" s="322"/>
      <c r="BD619" s="322"/>
      <c r="BE619" s="322"/>
    </row>
    <row r="620" spans="50:57" x14ac:dyDescent="0.15">
      <c r="AX620" s="322"/>
      <c r="AY620" s="322"/>
      <c r="AZ620" s="322"/>
      <c r="BA620" s="322"/>
      <c r="BB620" s="322"/>
      <c r="BC620" s="322"/>
      <c r="BD620" s="322"/>
      <c r="BE620" s="322"/>
    </row>
    <row r="621" spans="50:57" x14ac:dyDescent="0.15">
      <c r="AX621" s="322"/>
      <c r="AY621" s="322"/>
      <c r="AZ621" s="322"/>
      <c r="BA621" s="322"/>
      <c r="BB621" s="322"/>
      <c r="BC621" s="322"/>
      <c r="BD621" s="322"/>
      <c r="BE621" s="322"/>
    </row>
    <row r="622" spans="50:57" x14ac:dyDescent="0.15">
      <c r="AX622" s="322"/>
      <c r="AY622" s="322"/>
      <c r="AZ622" s="322"/>
      <c r="BA622" s="322"/>
      <c r="BB622" s="322"/>
      <c r="BC622" s="322"/>
      <c r="BD622" s="322"/>
      <c r="BE622" s="322"/>
    </row>
    <row r="623" spans="50:57" x14ac:dyDescent="0.15">
      <c r="AX623" s="322"/>
      <c r="AY623" s="322"/>
      <c r="AZ623" s="322"/>
      <c r="BA623" s="322"/>
      <c r="BB623" s="322"/>
      <c r="BC623" s="322"/>
      <c r="BD623" s="322"/>
      <c r="BE623" s="322"/>
    </row>
    <row r="624" spans="50:57" x14ac:dyDescent="0.15">
      <c r="AX624" s="322"/>
      <c r="AY624" s="322"/>
      <c r="AZ624" s="322"/>
      <c r="BA624" s="322"/>
      <c r="BB624" s="322"/>
      <c r="BC624" s="322"/>
      <c r="BD624" s="322"/>
      <c r="BE624" s="322"/>
    </row>
    <row r="625" spans="50:57" x14ac:dyDescent="0.15">
      <c r="AX625" s="322"/>
      <c r="AY625" s="322"/>
      <c r="AZ625" s="322"/>
      <c r="BA625" s="322"/>
      <c r="BB625" s="322"/>
      <c r="BC625" s="322"/>
      <c r="BD625" s="322"/>
      <c r="BE625" s="322"/>
    </row>
    <row r="626" spans="50:57" x14ac:dyDescent="0.15">
      <c r="AX626" s="322"/>
      <c r="AY626" s="322"/>
      <c r="AZ626" s="322"/>
      <c r="BA626" s="322"/>
      <c r="BB626" s="322"/>
      <c r="BC626" s="322"/>
      <c r="BD626" s="322"/>
      <c r="BE626" s="322"/>
    </row>
    <row r="627" spans="50:57" x14ac:dyDescent="0.15">
      <c r="AX627" s="322"/>
      <c r="AY627" s="322"/>
      <c r="AZ627" s="322"/>
      <c r="BA627" s="322"/>
      <c r="BB627" s="322"/>
      <c r="BC627" s="322"/>
      <c r="BD627" s="322"/>
      <c r="BE627" s="322"/>
    </row>
    <row r="628" spans="50:57" x14ac:dyDescent="0.15">
      <c r="AX628" s="322"/>
      <c r="AY628" s="322"/>
      <c r="AZ628" s="322"/>
      <c r="BA628" s="322"/>
      <c r="BB628" s="322"/>
      <c r="BC628" s="322"/>
      <c r="BD628" s="322"/>
      <c r="BE628" s="322"/>
    </row>
    <row r="629" spans="50:57" x14ac:dyDescent="0.15">
      <c r="AX629" s="322"/>
      <c r="AY629" s="322"/>
      <c r="AZ629" s="322"/>
      <c r="BA629" s="322"/>
      <c r="BB629" s="322"/>
      <c r="BC629" s="322"/>
      <c r="BD629" s="322"/>
      <c r="BE629" s="322"/>
    </row>
    <row r="630" spans="50:57" x14ac:dyDescent="0.15">
      <c r="AX630" s="322"/>
      <c r="AY630" s="322"/>
      <c r="AZ630" s="322"/>
      <c r="BA630" s="322"/>
      <c r="BB630" s="322"/>
      <c r="BC630" s="322"/>
      <c r="BD630" s="322"/>
      <c r="BE630" s="322"/>
    </row>
    <row r="631" spans="50:57" x14ac:dyDescent="0.15">
      <c r="AX631" s="322"/>
      <c r="AY631" s="322"/>
      <c r="AZ631" s="322"/>
      <c r="BA631" s="322"/>
      <c r="BB631" s="322"/>
      <c r="BC631" s="322"/>
      <c r="BD631" s="322"/>
      <c r="BE631" s="322"/>
    </row>
    <row r="632" spans="50:57" x14ac:dyDescent="0.15">
      <c r="AX632" s="322"/>
      <c r="AY632" s="322"/>
      <c r="AZ632" s="322"/>
      <c r="BA632" s="322"/>
      <c r="BB632" s="322"/>
      <c r="BC632" s="322"/>
      <c r="BD632" s="322"/>
      <c r="BE632" s="322"/>
    </row>
    <row r="633" spans="50:57" x14ac:dyDescent="0.15">
      <c r="AX633" s="322"/>
      <c r="AY633" s="322"/>
      <c r="AZ633" s="322"/>
      <c r="BA633" s="322"/>
      <c r="BB633" s="322"/>
      <c r="BC633" s="322"/>
      <c r="BD633" s="322"/>
      <c r="BE633" s="322"/>
    </row>
    <row r="634" spans="50:57" x14ac:dyDescent="0.15">
      <c r="AX634" s="322"/>
      <c r="AY634" s="322"/>
      <c r="AZ634" s="322"/>
      <c r="BA634" s="322"/>
      <c r="BB634" s="322"/>
      <c r="BC634" s="322"/>
      <c r="BD634" s="322"/>
      <c r="BE634" s="322"/>
    </row>
    <row r="635" spans="50:57" x14ac:dyDescent="0.15">
      <c r="AX635" s="322"/>
      <c r="AY635" s="322"/>
      <c r="AZ635" s="322"/>
      <c r="BA635" s="322"/>
      <c r="BB635" s="322"/>
      <c r="BC635" s="322"/>
      <c r="BD635" s="322"/>
      <c r="BE635" s="322"/>
    </row>
    <row r="636" spans="50:57" x14ac:dyDescent="0.15">
      <c r="AX636" s="322"/>
      <c r="AY636" s="322"/>
      <c r="AZ636" s="322"/>
      <c r="BA636" s="322"/>
      <c r="BB636" s="322"/>
      <c r="BC636" s="322"/>
      <c r="BD636" s="322"/>
      <c r="BE636" s="322"/>
    </row>
    <row r="637" spans="50:57" x14ac:dyDescent="0.15">
      <c r="AX637" s="322"/>
      <c r="AY637" s="322"/>
      <c r="AZ637" s="322"/>
      <c r="BA637" s="322"/>
      <c r="BB637" s="322"/>
      <c r="BC637" s="322"/>
      <c r="BD637" s="322"/>
      <c r="BE637" s="322"/>
    </row>
    <row r="638" spans="50:57" x14ac:dyDescent="0.15">
      <c r="AX638" s="322"/>
      <c r="AY638" s="322"/>
      <c r="AZ638" s="322"/>
      <c r="BA638" s="322"/>
      <c r="BB638" s="322"/>
      <c r="BC638" s="322"/>
      <c r="BD638" s="322"/>
      <c r="BE638" s="322"/>
    </row>
    <row r="639" spans="50:57" x14ac:dyDescent="0.15">
      <c r="AX639" s="322"/>
      <c r="AY639" s="322"/>
      <c r="AZ639" s="322"/>
      <c r="BA639" s="322"/>
      <c r="BB639" s="322"/>
      <c r="BC639" s="322"/>
      <c r="BD639" s="322"/>
      <c r="BE639" s="322"/>
    </row>
    <row r="640" spans="50:57" x14ac:dyDescent="0.15">
      <c r="AX640" s="322"/>
      <c r="AY640" s="322"/>
      <c r="AZ640" s="322"/>
      <c r="BA640" s="322"/>
      <c r="BB640" s="322"/>
      <c r="BC640" s="322"/>
      <c r="BD640" s="322"/>
      <c r="BE640" s="322"/>
    </row>
    <row r="641" spans="50:57" x14ac:dyDescent="0.15">
      <c r="AX641" s="322"/>
      <c r="AY641" s="322"/>
      <c r="AZ641" s="322"/>
      <c r="BA641" s="322"/>
      <c r="BB641" s="322"/>
      <c r="BC641" s="322"/>
      <c r="BD641" s="322"/>
      <c r="BE641" s="322"/>
    </row>
    <row r="642" spans="50:57" x14ac:dyDescent="0.15">
      <c r="AX642" s="322"/>
      <c r="AY642" s="322"/>
      <c r="AZ642" s="322"/>
      <c r="BA642" s="322"/>
      <c r="BB642" s="322"/>
      <c r="BC642" s="322"/>
      <c r="BD642" s="322"/>
      <c r="BE642" s="322"/>
    </row>
    <row r="643" spans="50:57" x14ac:dyDescent="0.15">
      <c r="AX643" s="322"/>
      <c r="AY643" s="322"/>
      <c r="AZ643" s="322"/>
      <c r="BA643" s="322"/>
      <c r="BB643" s="322"/>
      <c r="BC643" s="322"/>
      <c r="BD643" s="322"/>
      <c r="BE643" s="322"/>
    </row>
    <row r="644" spans="50:57" x14ac:dyDescent="0.15">
      <c r="AX644" s="322"/>
      <c r="AY644" s="322"/>
      <c r="AZ644" s="322"/>
      <c r="BA644" s="322"/>
      <c r="BB644" s="322"/>
      <c r="BC644" s="322"/>
      <c r="BD644" s="322"/>
      <c r="BE644" s="322"/>
    </row>
    <row r="645" spans="50:57" x14ac:dyDescent="0.15">
      <c r="AX645" s="322"/>
      <c r="AY645" s="322"/>
      <c r="AZ645" s="322"/>
      <c r="BA645" s="322"/>
      <c r="BB645" s="322"/>
      <c r="BC645" s="322"/>
      <c r="BD645" s="322"/>
      <c r="BE645" s="322"/>
    </row>
    <row r="646" spans="50:57" x14ac:dyDescent="0.15">
      <c r="AX646" s="322"/>
      <c r="AY646" s="322"/>
      <c r="AZ646" s="322"/>
      <c r="BA646" s="322"/>
      <c r="BB646" s="322"/>
      <c r="BC646" s="322"/>
      <c r="BD646" s="322"/>
      <c r="BE646" s="322"/>
    </row>
    <row r="647" spans="50:57" x14ac:dyDescent="0.15">
      <c r="AX647" s="322"/>
      <c r="AY647" s="322"/>
      <c r="AZ647" s="322"/>
      <c r="BA647" s="322"/>
      <c r="BB647" s="322"/>
      <c r="BC647" s="322"/>
      <c r="BD647" s="322"/>
      <c r="BE647" s="322"/>
    </row>
    <row r="648" spans="50:57" x14ac:dyDescent="0.15">
      <c r="AX648" s="322"/>
      <c r="AY648" s="322"/>
      <c r="AZ648" s="322"/>
      <c r="BA648" s="322"/>
      <c r="BB648" s="322"/>
      <c r="BC648" s="322"/>
      <c r="BD648" s="322"/>
      <c r="BE648" s="322"/>
    </row>
    <row r="649" spans="50:57" x14ac:dyDescent="0.15">
      <c r="AX649" s="322"/>
      <c r="AY649" s="322"/>
      <c r="AZ649" s="322"/>
      <c r="BA649" s="322"/>
      <c r="BB649" s="322"/>
      <c r="BC649" s="322"/>
      <c r="BD649" s="322"/>
      <c r="BE649" s="322"/>
    </row>
    <row r="650" spans="50:57" x14ac:dyDescent="0.15">
      <c r="AX650" s="322"/>
      <c r="AY650" s="322"/>
      <c r="AZ650" s="322"/>
      <c r="BA650" s="322"/>
      <c r="BB650" s="322"/>
      <c r="BC650" s="322"/>
      <c r="BD650" s="322"/>
      <c r="BE650" s="322"/>
    </row>
    <row r="651" spans="50:57" x14ac:dyDescent="0.15">
      <c r="AX651" s="322"/>
      <c r="AY651" s="322"/>
      <c r="AZ651" s="322"/>
      <c r="BA651" s="322"/>
      <c r="BB651" s="322"/>
      <c r="BC651" s="322"/>
      <c r="BD651" s="322"/>
      <c r="BE651" s="322"/>
    </row>
    <row r="652" spans="50:57" x14ac:dyDescent="0.15">
      <c r="AX652" s="322"/>
      <c r="AY652" s="322"/>
      <c r="AZ652" s="322"/>
      <c r="BA652" s="322"/>
      <c r="BB652" s="322"/>
      <c r="BC652" s="322"/>
      <c r="BD652" s="322"/>
      <c r="BE652" s="322"/>
    </row>
    <row r="653" spans="50:57" x14ac:dyDescent="0.15">
      <c r="AX653" s="322"/>
      <c r="AY653" s="322"/>
      <c r="AZ653" s="322"/>
      <c r="BA653" s="322"/>
      <c r="BB653" s="322"/>
      <c r="BC653" s="322"/>
      <c r="BD653" s="322"/>
      <c r="BE653" s="322"/>
    </row>
    <row r="654" spans="50:57" x14ac:dyDescent="0.15">
      <c r="AX654" s="322"/>
      <c r="AY654" s="322"/>
      <c r="AZ654" s="322"/>
      <c r="BA654" s="322"/>
      <c r="BB654" s="322"/>
      <c r="BC654" s="322"/>
      <c r="BD654" s="322"/>
      <c r="BE654" s="322"/>
    </row>
    <row r="655" spans="50:57" x14ac:dyDescent="0.15">
      <c r="AX655" s="322"/>
      <c r="AY655" s="322"/>
      <c r="AZ655" s="322"/>
      <c r="BA655" s="322"/>
      <c r="BB655" s="322"/>
      <c r="BC655" s="322"/>
      <c r="BD655" s="322"/>
      <c r="BE655" s="322"/>
    </row>
    <row r="656" spans="50:57" x14ac:dyDescent="0.15">
      <c r="AX656" s="322"/>
      <c r="AY656" s="322"/>
      <c r="AZ656" s="322"/>
      <c r="BA656" s="322"/>
      <c r="BB656" s="322"/>
      <c r="BC656" s="322"/>
      <c r="BD656" s="322"/>
      <c r="BE656" s="322"/>
    </row>
    <row r="657" spans="50:57" x14ac:dyDescent="0.15">
      <c r="AX657" s="322"/>
      <c r="AY657" s="322"/>
      <c r="AZ657" s="322"/>
      <c r="BA657" s="322"/>
      <c r="BB657" s="322"/>
      <c r="BC657" s="322"/>
      <c r="BD657" s="322"/>
      <c r="BE657" s="322"/>
    </row>
    <row r="658" spans="50:57" x14ac:dyDescent="0.15">
      <c r="AX658" s="322"/>
      <c r="AY658" s="322"/>
      <c r="AZ658" s="322"/>
      <c r="BA658" s="322"/>
      <c r="BB658" s="322"/>
      <c r="BC658" s="322"/>
      <c r="BD658" s="322"/>
      <c r="BE658" s="322"/>
    </row>
    <row r="659" spans="50:57" x14ac:dyDescent="0.15">
      <c r="AX659" s="322"/>
      <c r="AY659" s="322"/>
      <c r="AZ659" s="322"/>
      <c r="BA659" s="322"/>
      <c r="BB659" s="322"/>
      <c r="BC659" s="322"/>
      <c r="BD659" s="322"/>
      <c r="BE659" s="322"/>
    </row>
    <row r="660" spans="50:57" x14ac:dyDescent="0.15">
      <c r="AX660" s="322"/>
      <c r="AY660" s="322"/>
      <c r="AZ660" s="322"/>
      <c r="BA660" s="322"/>
      <c r="BB660" s="322"/>
      <c r="BC660" s="322"/>
      <c r="BD660" s="322"/>
      <c r="BE660" s="322"/>
    </row>
    <row r="661" spans="50:57" x14ac:dyDescent="0.15">
      <c r="AX661" s="322"/>
      <c r="AY661" s="322"/>
      <c r="AZ661" s="322"/>
      <c r="BA661" s="322"/>
      <c r="BB661" s="322"/>
      <c r="BC661" s="322"/>
      <c r="BD661" s="322"/>
      <c r="BE661" s="322"/>
    </row>
    <row r="662" spans="50:57" x14ac:dyDescent="0.15">
      <c r="AX662" s="322"/>
      <c r="AY662" s="322"/>
      <c r="AZ662" s="322"/>
      <c r="BA662" s="322"/>
      <c r="BB662" s="322"/>
      <c r="BC662" s="322"/>
      <c r="BD662" s="322"/>
      <c r="BE662" s="322"/>
    </row>
    <row r="663" spans="50:57" x14ac:dyDescent="0.15">
      <c r="AX663" s="322"/>
      <c r="AY663" s="322"/>
      <c r="AZ663" s="322"/>
      <c r="BA663" s="322"/>
      <c r="BB663" s="322"/>
      <c r="BC663" s="322"/>
      <c r="BD663" s="322"/>
      <c r="BE663" s="322"/>
    </row>
    <row r="664" spans="50:57" x14ac:dyDescent="0.15">
      <c r="AX664" s="322"/>
      <c r="AY664" s="322"/>
      <c r="AZ664" s="322"/>
      <c r="BA664" s="322"/>
      <c r="BB664" s="322"/>
      <c r="BC664" s="322"/>
      <c r="BD664" s="322"/>
      <c r="BE664" s="322"/>
    </row>
    <row r="665" spans="50:57" x14ac:dyDescent="0.15">
      <c r="AX665" s="322"/>
      <c r="AY665" s="322"/>
      <c r="AZ665" s="322"/>
      <c r="BA665" s="322"/>
      <c r="BB665" s="322"/>
      <c r="BC665" s="322"/>
      <c r="BD665" s="322"/>
      <c r="BE665" s="322"/>
    </row>
    <row r="666" spans="50:57" x14ac:dyDescent="0.15">
      <c r="AX666" s="322"/>
      <c r="AY666" s="322"/>
      <c r="AZ666" s="322"/>
      <c r="BA666" s="322"/>
      <c r="BB666" s="322"/>
      <c r="BC666" s="322"/>
      <c r="BD666" s="322"/>
      <c r="BE666" s="322"/>
    </row>
    <row r="667" spans="50:57" x14ac:dyDescent="0.15">
      <c r="AX667" s="322"/>
      <c r="AY667" s="322"/>
      <c r="AZ667" s="322"/>
      <c r="BA667" s="322"/>
      <c r="BB667" s="322"/>
      <c r="BC667" s="322"/>
      <c r="BD667" s="322"/>
      <c r="BE667" s="322"/>
    </row>
    <row r="668" spans="50:57" x14ac:dyDescent="0.15">
      <c r="AX668" s="322"/>
      <c r="AY668" s="322"/>
      <c r="AZ668" s="322"/>
      <c r="BA668" s="322"/>
      <c r="BB668" s="322"/>
      <c r="BC668" s="322"/>
      <c r="BD668" s="322"/>
      <c r="BE668" s="322"/>
    </row>
    <row r="669" spans="50:57" x14ac:dyDescent="0.15">
      <c r="AX669" s="322"/>
      <c r="AY669" s="322"/>
      <c r="AZ669" s="322"/>
      <c r="BA669" s="322"/>
      <c r="BB669" s="322"/>
      <c r="BC669" s="322"/>
      <c r="BD669" s="322"/>
      <c r="BE669" s="322"/>
    </row>
    <row r="670" spans="50:57" x14ac:dyDescent="0.15">
      <c r="AX670" s="322"/>
      <c r="AY670" s="322"/>
      <c r="AZ670" s="322"/>
      <c r="BA670" s="322"/>
      <c r="BB670" s="322"/>
      <c r="BC670" s="322"/>
      <c r="BD670" s="322"/>
      <c r="BE670" s="322"/>
    </row>
    <row r="671" spans="50:57" x14ac:dyDescent="0.15">
      <c r="AX671" s="322"/>
      <c r="AY671" s="322"/>
      <c r="AZ671" s="322"/>
      <c r="BA671" s="322"/>
      <c r="BB671" s="322"/>
      <c r="BC671" s="322"/>
      <c r="BD671" s="322"/>
      <c r="BE671" s="322"/>
    </row>
    <row r="672" spans="50:57" x14ac:dyDescent="0.15">
      <c r="AX672" s="322"/>
      <c r="AY672" s="322"/>
      <c r="AZ672" s="322"/>
      <c r="BA672" s="322"/>
      <c r="BB672" s="322"/>
      <c r="BC672" s="322"/>
      <c r="BD672" s="322"/>
      <c r="BE672" s="322"/>
    </row>
    <row r="673" spans="50:57" x14ac:dyDescent="0.15">
      <c r="AX673" s="322"/>
      <c r="AY673" s="322"/>
      <c r="AZ673" s="322"/>
      <c r="BA673" s="322"/>
      <c r="BB673" s="322"/>
      <c r="BC673" s="322"/>
      <c r="BD673" s="322"/>
      <c r="BE673" s="322"/>
    </row>
    <row r="674" spans="50:57" x14ac:dyDescent="0.15">
      <c r="AX674" s="322"/>
      <c r="AY674" s="322"/>
      <c r="AZ674" s="322"/>
      <c r="BA674" s="322"/>
      <c r="BB674" s="322"/>
      <c r="BC674" s="322"/>
      <c r="BD674" s="322"/>
      <c r="BE674" s="322"/>
    </row>
    <row r="675" spans="50:57" x14ac:dyDescent="0.15">
      <c r="AX675" s="322"/>
      <c r="AY675" s="322"/>
      <c r="AZ675" s="322"/>
      <c r="BA675" s="322"/>
      <c r="BB675" s="322"/>
      <c r="BC675" s="322"/>
      <c r="BD675" s="322"/>
      <c r="BE675" s="322"/>
    </row>
    <row r="676" spans="50:57" x14ac:dyDescent="0.15">
      <c r="AX676" s="322"/>
      <c r="AY676" s="322"/>
      <c r="AZ676" s="322"/>
      <c r="BA676" s="322"/>
      <c r="BB676" s="322"/>
      <c r="BC676" s="322"/>
      <c r="BD676" s="322"/>
      <c r="BE676" s="322"/>
    </row>
    <row r="677" spans="50:57" x14ac:dyDescent="0.15">
      <c r="AX677" s="322"/>
      <c r="AY677" s="322"/>
      <c r="AZ677" s="322"/>
      <c r="BA677" s="322"/>
      <c r="BB677" s="322"/>
      <c r="BC677" s="322"/>
      <c r="BD677" s="322"/>
      <c r="BE677" s="322"/>
    </row>
    <row r="678" spans="50:57" x14ac:dyDescent="0.15">
      <c r="AX678" s="322"/>
      <c r="AY678" s="322"/>
      <c r="AZ678" s="322"/>
      <c r="BA678" s="322"/>
      <c r="BB678" s="322"/>
      <c r="BC678" s="322"/>
      <c r="BD678" s="322"/>
      <c r="BE678" s="322"/>
    </row>
    <row r="679" spans="50:57" x14ac:dyDescent="0.15">
      <c r="AX679" s="322"/>
      <c r="AY679" s="322"/>
      <c r="AZ679" s="322"/>
      <c r="BA679" s="322"/>
      <c r="BB679" s="322"/>
      <c r="BC679" s="322"/>
      <c r="BD679" s="322"/>
      <c r="BE679" s="322"/>
    </row>
    <row r="680" spans="50:57" x14ac:dyDescent="0.15">
      <c r="AX680" s="322"/>
      <c r="AY680" s="322"/>
      <c r="AZ680" s="322"/>
      <c r="BA680" s="322"/>
      <c r="BB680" s="322"/>
      <c r="BC680" s="322"/>
      <c r="BD680" s="322"/>
      <c r="BE680" s="322"/>
    </row>
    <row r="681" spans="50:57" x14ac:dyDescent="0.15">
      <c r="AX681" s="322"/>
      <c r="AY681" s="322"/>
      <c r="AZ681" s="322"/>
      <c r="BA681" s="322"/>
      <c r="BB681" s="322"/>
      <c r="BC681" s="322"/>
      <c r="BD681" s="322"/>
      <c r="BE681" s="322"/>
    </row>
    <row r="682" spans="50:57" x14ac:dyDescent="0.15">
      <c r="AX682" s="322"/>
      <c r="AY682" s="322"/>
      <c r="AZ682" s="322"/>
      <c r="BA682" s="322"/>
      <c r="BB682" s="322"/>
      <c r="BC682" s="322"/>
      <c r="BD682" s="322"/>
      <c r="BE682" s="322"/>
    </row>
    <row r="683" spans="50:57" x14ac:dyDescent="0.15">
      <c r="AX683" s="322"/>
      <c r="AY683" s="322"/>
      <c r="AZ683" s="322"/>
      <c r="BA683" s="322"/>
      <c r="BB683" s="322"/>
      <c r="BC683" s="322"/>
      <c r="BD683" s="322"/>
      <c r="BE683" s="322"/>
    </row>
    <row r="684" spans="50:57" x14ac:dyDescent="0.15">
      <c r="AX684" s="322"/>
      <c r="AY684" s="322"/>
      <c r="AZ684" s="322"/>
      <c r="BA684" s="322"/>
      <c r="BB684" s="322"/>
      <c r="BC684" s="322"/>
      <c r="BD684" s="322"/>
      <c r="BE684" s="322"/>
    </row>
    <row r="685" spans="50:57" x14ac:dyDescent="0.15">
      <c r="AX685" s="322"/>
      <c r="AY685" s="322"/>
      <c r="AZ685" s="322"/>
      <c r="BA685" s="322"/>
      <c r="BB685" s="322"/>
      <c r="BC685" s="322"/>
      <c r="BD685" s="322"/>
      <c r="BE685" s="322"/>
    </row>
    <row r="686" spans="50:57" x14ac:dyDescent="0.15">
      <c r="AX686" s="322"/>
      <c r="AY686" s="322"/>
      <c r="AZ686" s="322"/>
      <c r="BA686" s="322"/>
      <c r="BB686" s="322"/>
      <c r="BC686" s="322"/>
      <c r="BD686" s="322"/>
      <c r="BE686" s="322"/>
    </row>
    <row r="687" spans="50:57" x14ac:dyDescent="0.15">
      <c r="AX687" s="322"/>
      <c r="AY687" s="322"/>
      <c r="AZ687" s="322"/>
      <c r="BA687" s="322"/>
      <c r="BB687" s="322"/>
      <c r="BC687" s="322"/>
      <c r="BD687" s="322"/>
      <c r="BE687" s="322"/>
    </row>
    <row r="688" spans="50:57" x14ac:dyDescent="0.15">
      <c r="AX688" s="322"/>
      <c r="AY688" s="322"/>
      <c r="AZ688" s="322"/>
      <c r="BA688" s="322"/>
      <c r="BB688" s="322"/>
      <c r="BC688" s="322"/>
      <c r="BD688" s="322"/>
      <c r="BE688" s="322"/>
    </row>
    <row r="689" spans="50:57" x14ac:dyDescent="0.15">
      <c r="AX689" s="322"/>
      <c r="AY689" s="322"/>
      <c r="AZ689" s="322"/>
      <c r="BA689" s="322"/>
      <c r="BB689" s="322"/>
      <c r="BC689" s="322"/>
      <c r="BD689" s="322"/>
      <c r="BE689" s="322"/>
    </row>
    <row r="690" spans="50:57" x14ac:dyDescent="0.15">
      <c r="AX690" s="322"/>
      <c r="AY690" s="322"/>
      <c r="AZ690" s="322"/>
      <c r="BA690" s="322"/>
      <c r="BB690" s="322"/>
      <c r="BC690" s="322"/>
      <c r="BD690" s="322"/>
      <c r="BE690" s="322"/>
    </row>
    <row r="691" spans="50:57" x14ac:dyDescent="0.15">
      <c r="AX691" s="322"/>
      <c r="AY691" s="322"/>
      <c r="AZ691" s="322"/>
      <c r="BA691" s="322"/>
      <c r="BB691" s="322"/>
      <c r="BC691" s="322"/>
      <c r="BD691" s="322"/>
      <c r="BE691" s="322"/>
    </row>
    <row r="692" spans="50:57" x14ac:dyDescent="0.15">
      <c r="AX692" s="322"/>
      <c r="AY692" s="322"/>
      <c r="AZ692" s="322"/>
      <c r="BA692" s="322"/>
      <c r="BB692" s="322"/>
      <c r="BC692" s="322"/>
      <c r="BD692" s="322"/>
      <c r="BE692" s="322"/>
    </row>
    <row r="693" spans="50:57" x14ac:dyDescent="0.15">
      <c r="AX693" s="322"/>
      <c r="AY693" s="322"/>
      <c r="AZ693" s="322"/>
      <c r="BA693" s="322"/>
      <c r="BB693" s="322"/>
      <c r="BC693" s="322"/>
      <c r="BD693" s="322"/>
      <c r="BE693" s="322"/>
    </row>
    <row r="694" spans="50:57" x14ac:dyDescent="0.15">
      <c r="AX694" s="322"/>
      <c r="AY694" s="322"/>
      <c r="AZ694" s="322"/>
      <c r="BA694" s="322"/>
      <c r="BB694" s="322"/>
      <c r="BC694" s="322"/>
      <c r="BD694" s="322"/>
      <c r="BE694" s="322"/>
    </row>
    <row r="695" spans="50:57" x14ac:dyDescent="0.15">
      <c r="AX695" s="322"/>
      <c r="AY695" s="322"/>
      <c r="AZ695" s="322"/>
      <c r="BA695" s="322"/>
      <c r="BB695" s="322"/>
      <c r="BC695" s="322"/>
      <c r="BD695" s="322"/>
      <c r="BE695" s="322"/>
    </row>
    <row r="696" spans="50:57" x14ac:dyDescent="0.15">
      <c r="AX696" s="322"/>
      <c r="AY696" s="322"/>
      <c r="AZ696" s="322"/>
      <c r="BA696" s="322"/>
      <c r="BB696" s="322"/>
      <c r="BC696" s="322"/>
      <c r="BD696" s="322"/>
      <c r="BE696" s="322"/>
    </row>
    <row r="697" spans="50:57" x14ac:dyDescent="0.15">
      <c r="AX697" s="322"/>
      <c r="AY697" s="322"/>
      <c r="AZ697" s="322"/>
      <c r="BA697" s="322"/>
      <c r="BB697" s="322"/>
      <c r="BC697" s="322"/>
      <c r="BD697" s="322"/>
      <c r="BE697" s="322"/>
    </row>
    <row r="698" spans="50:57" x14ac:dyDescent="0.15">
      <c r="AX698" s="322"/>
      <c r="AY698" s="322"/>
      <c r="AZ698" s="322"/>
      <c r="BA698" s="322"/>
      <c r="BB698" s="322"/>
      <c r="BC698" s="322"/>
      <c r="BD698" s="322"/>
      <c r="BE698" s="322"/>
    </row>
    <row r="699" spans="50:57" x14ac:dyDescent="0.15">
      <c r="AX699" s="322"/>
      <c r="AY699" s="322"/>
      <c r="AZ699" s="322"/>
      <c r="BA699" s="322"/>
      <c r="BB699" s="322"/>
      <c r="BC699" s="322"/>
      <c r="BD699" s="322"/>
      <c r="BE699" s="322"/>
    </row>
    <row r="700" spans="50:57" x14ac:dyDescent="0.15">
      <c r="AX700" s="322"/>
      <c r="AY700" s="322"/>
      <c r="AZ700" s="322"/>
      <c r="BA700" s="322"/>
      <c r="BB700" s="322"/>
      <c r="BC700" s="322"/>
      <c r="BD700" s="322"/>
      <c r="BE700" s="322"/>
    </row>
    <row r="701" spans="50:57" x14ac:dyDescent="0.15">
      <c r="AX701" s="322"/>
      <c r="AY701" s="322"/>
      <c r="AZ701" s="322"/>
      <c r="BA701" s="322"/>
      <c r="BB701" s="322"/>
      <c r="BC701" s="322"/>
      <c r="BD701" s="322"/>
      <c r="BE701" s="322"/>
    </row>
    <row r="702" spans="50:57" x14ac:dyDescent="0.15">
      <c r="AX702" s="322"/>
      <c r="AY702" s="322"/>
      <c r="AZ702" s="322"/>
      <c r="BA702" s="322"/>
      <c r="BB702" s="322"/>
      <c r="BC702" s="322"/>
      <c r="BD702" s="322"/>
      <c r="BE702" s="322"/>
    </row>
    <row r="703" spans="50:57" x14ac:dyDescent="0.15">
      <c r="AX703" s="322"/>
      <c r="AY703" s="322"/>
      <c r="AZ703" s="322"/>
      <c r="BA703" s="322"/>
      <c r="BB703" s="322"/>
      <c r="BC703" s="322"/>
      <c r="BD703" s="322"/>
      <c r="BE703" s="322"/>
    </row>
    <row r="704" spans="50:57" x14ac:dyDescent="0.15">
      <c r="AX704" s="322"/>
      <c r="AY704" s="322"/>
      <c r="AZ704" s="322"/>
      <c r="BA704" s="322"/>
      <c r="BB704" s="322"/>
      <c r="BC704" s="322"/>
      <c r="BD704" s="322"/>
      <c r="BE704" s="322"/>
    </row>
    <row r="705" spans="50:57" x14ac:dyDescent="0.15">
      <c r="AX705" s="322"/>
      <c r="AY705" s="322"/>
      <c r="AZ705" s="322"/>
      <c r="BA705" s="322"/>
      <c r="BB705" s="322"/>
      <c r="BC705" s="322"/>
      <c r="BD705" s="322"/>
      <c r="BE705" s="322"/>
    </row>
    <row r="706" spans="50:57" x14ac:dyDescent="0.15">
      <c r="AX706" s="322"/>
      <c r="AY706" s="322"/>
      <c r="AZ706" s="322"/>
      <c r="BA706" s="322"/>
      <c r="BB706" s="322"/>
      <c r="BC706" s="322"/>
      <c r="BD706" s="322"/>
      <c r="BE706" s="322"/>
    </row>
    <row r="707" spans="50:57" x14ac:dyDescent="0.15">
      <c r="AX707" s="322"/>
      <c r="AY707" s="322"/>
      <c r="AZ707" s="322"/>
      <c r="BA707" s="322"/>
      <c r="BB707" s="322"/>
      <c r="BC707" s="322"/>
      <c r="BD707" s="322"/>
      <c r="BE707" s="322"/>
    </row>
    <row r="708" spans="50:57" x14ac:dyDescent="0.15">
      <c r="AX708" s="322"/>
      <c r="AY708" s="322"/>
      <c r="AZ708" s="322"/>
      <c r="BA708" s="322"/>
      <c r="BB708" s="322"/>
      <c r="BC708" s="322"/>
      <c r="BD708" s="322"/>
      <c r="BE708" s="322"/>
    </row>
    <row r="709" spans="50:57" x14ac:dyDescent="0.15">
      <c r="AX709" s="322"/>
      <c r="AY709" s="322"/>
      <c r="AZ709" s="322"/>
      <c r="BA709" s="322"/>
      <c r="BB709" s="322"/>
      <c r="BC709" s="322"/>
      <c r="BD709" s="322"/>
      <c r="BE709" s="322"/>
    </row>
    <row r="710" spans="50:57" x14ac:dyDescent="0.15">
      <c r="AX710" s="322"/>
      <c r="AY710" s="322"/>
      <c r="AZ710" s="322"/>
      <c r="BA710" s="322"/>
      <c r="BB710" s="322"/>
      <c r="BC710" s="322"/>
      <c r="BD710" s="322"/>
      <c r="BE710" s="322"/>
    </row>
    <row r="711" spans="50:57" x14ac:dyDescent="0.15">
      <c r="AX711" s="322"/>
      <c r="AY711" s="322"/>
      <c r="AZ711" s="322"/>
      <c r="BA711" s="322"/>
      <c r="BB711" s="322"/>
      <c r="BC711" s="322"/>
      <c r="BD711" s="322"/>
      <c r="BE711" s="322"/>
    </row>
    <row r="712" spans="50:57" x14ac:dyDescent="0.15">
      <c r="AX712" s="322"/>
      <c r="AY712" s="322"/>
      <c r="AZ712" s="322"/>
      <c r="BA712" s="322"/>
      <c r="BB712" s="322"/>
      <c r="BC712" s="322"/>
      <c r="BD712" s="322"/>
      <c r="BE712" s="322"/>
    </row>
    <row r="713" spans="50:57" x14ac:dyDescent="0.15">
      <c r="AX713" s="322"/>
      <c r="AY713" s="322"/>
      <c r="AZ713" s="322"/>
      <c r="BA713" s="322"/>
      <c r="BB713" s="322"/>
      <c r="BC713" s="322"/>
      <c r="BD713" s="322"/>
      <c r="BE713" s="322"/>
    </row>
    <row r="714" spans="50:57" x14ac:dyDescent="0.15">
      <c r="AX714" s="322"/>
      <c r="AY714" s="322"/>
      <c r="AZ714" s="322"/>
      <c r="BA714" s="322"/>
      <c r="BB714" s="322"/>
      <c r="BC714" s="322"/>
      <c r="BD714" s="322"/>
      <c r="BE714" s="322"/>
    </row>
    <row r="715" spans="50:57" x14ac:dyDescent="0.15">
      <c r="AX715" s="322"/>
      <c r="AY715" s="322"/>
      <c r="AZ715" s="322"/>
      <c r="BA715" s="322"/>
      <c r="BB715" s="322"/>
      <c r="BC715" s="322"/>
      <c r="BD715" s="322"/>
      <c r="BE715" s="322"/>
    </row>
    <row r="716" spans="50:57" x14ac:dyDescent="0.15">
      <c r="AX716" s="322"/>
      <c r="AY716" s="322"/>
      <c r="AZ716" s="322"/>
      <c r="BA716" s="322"/>
      <c r="BB716" s="322"/>
      <c r="BC716" s="322"/>
      <c r="BD716" s="322"/>
      <c r="BE716" s="322"/>
    </row>
    <row r="717" spans="50:57" x14ac:dyDescent="0.15">
      <c r="AX717" s="322"/>
      <c r="AY717" s="322"/>
      <c r="AZ717" s="322"/>
      <c r="BA717" s="322"/>
      <c r="BB717" s="322"/>
      <c r="BC717" s="322"/>
      <c r="BD717" s="322"/>
      <c r="BE717" s="322"/>
    </row>
    <row r="718" spans="50:57" x14ac:dyDescent="0.15">
      <c r="AX718" s="322"/>
      <c r="AY718" s="322"/>
      <c r="AZ718" s="322"/>
      <c r="BA718" s="322"/>
      <c r="BB718" s="322"/>
      <c r="BC718" s="322"/>
      <c r="BD718" s="322"/>
      <c r="BE718" s="322"/>
    </row>
    <row r="719" spans="50:57" x14ac:dyDescent="0.15">
      <c r="AX719" s="322"/>
      <c r="AY719" s="322"/>
      <c r="AZ719" s="322"/>
      <c r="BA719" s="322"/>
      <c r="BB719" s="322"/>
      <c r="BC719" s="322"/>
      <c r="BD719" s="322"/>
      <c r="BE719" s="322"/>
    </row>
    <row r="720" spans="50:57" x14ac:dyDescent="0.15">
      <c r="AX720" s="322"/>
      <c r="AY720" s="322"/>
      <c r="AZ720" s="322"/>
      <c r="BA720" s="322"/>
      <c r="BB720" s="322"/>
      <c r="BC720" s="322"/>
      <c r="BD720" s="322"/>
      <c r="BE720" s="322"/>
    </row>
    <row r="721" spans="50:57" x14ac:dyDescent="0.15">
      <c r="AX721" s="322"/>
      <c r="AY721" s="322"/>
      <c r="AZ721" s="322"/>
      <c r="BA721" s="322"/>
      <c r="BB721" s="322"/>
      <c r="BC721" s="322"/>
      <c r="BD721" s="322"/>
      <c r="BE721" s="322"/>
    </row>
    <row r="722" spans="50:57" x14ac:dyDescent="0.15">
      <c r="AX722" s="322"/>
      <c r="AY722" s="322"/>
      <c r="AZ722" s="322"/>
      <c r="BA722" s="322"/>
      <c r="BB722" s="322"/>
      <c r="BC722" s="322"/>
      <c r="BD722" s="322"/>
      <c r="BE722" s="322"/>
    </row>
    <row r="723" spans="50:57" x14ac:dyDescent="0.15">
      <c r="AX723" s="322"/>
      <c r="AY723" s="322"/>
      <c r="AZ723" s="322"/>
      <c r="BA723" s="322"/>
      <c r="BB723" s="322"/>
      <c r="BC723" s="322"/>
      <c r="BD723" s="322"/>
      <c r="BE723" s="322"/>
    </row>
    <row r="724" spans="50:57" x14ac:dyDescent="0.15">
      <c r="AX724" s="322"/>
      <c r="AY724" s="322"/>
      <c r="AZ724" s="322"/>
      <c r="BA724" s="322"/>
      <c r="BB724" s="322"/>
      <c r="BC724" s="322"/>
      <c r="BD724" s="322"/>
      <c r="BE724" s="322"/>
    </row>
    <row r="725" spans="50:57" x14ac:dyDescent="0.15">
      <c r="AX725" s="322"/>
      <c r="AY725" s="322"/>
      <c r="AZ725" s="322"/>
      <c r="BA725" s="322"/>
      <c r="BB725" s="322"/>
      <c r="BC725" s="322"/>
      <c r="BD725" s="322"/>
      <c r="BE725" s="322"/>
    </row>
    <row r="726" spans="50:57" x14ac:dyDescent="0.15">
      <c r="AX726" s="322"/>
      <c r="AY726" s="322"/>
      <c r="AZ726" s="322"/>
      <c r="BA726" s="322"/>
      <c r="BB726" s="322"/>
      <c r="BC726" s="322"/>
      <c r="BD726" s="322"/>
      <c r="BE726" s="322"/>
    </row>
    <row r="727" spans="50:57" x14ac:dyDescent="0.15">
      <c r="AX727" s="322"/>
      <c r="AY727" s="322"/>
      <c r="AZ727" s="322"/>
      <c r="BA727" s="322"/>
      <c r="BB727" s="322"/>
      <c r="BC727" s="322"/>
      <c r="BD727" s="322"/>
      <c r="BE727" s="322"/>
    </row>
    <row r="728" spans="50:57" x14ac:dyDescent="0.15">
      <c r="AX728" s="322"/>
      <c r="AY728" s="322"/>
      <c r="AZ728" s="322"/>
      <c r="BA728" s="322"/>
      <c r="BB728" s="322"/>
      <c r="BC728" s="322"/>
      <c r="BD728" s="322"/>
      <c r="BE728" s="322"/>
    </row>
    <row r="729" spans="50:57" x14ac:dyDescent="0.15">
      <c r="AX729" s="322"/>
      <c r="AY729" s="322"/>
      <c r="AZ729" s="322"/>
      <c r="BA729" s="322"/>
      <c r="BB729" s="322"/>
      <c r="BC729" s="322"/>
      <c r="BD729" s="322"/>
      <c r="BE729" s="322"/>
    </row>
    <row r="730" spans="50:57" x14ac:dyDescent="0.15">
      <c r="AX730" s="322"/>
      <c r="AY730" s="322"/>
      <c r="AZ730" s="322"/>
      <c r="BA730" s="322"/>
      <c r="BB730" s="322"/>
      <c r="BC730" s="322"/>
      <c r="BD730" s="322"/>
      <c r="BE730" s="322"/>
    </row>
    <row r="731" spans="50:57" x14ac:dyDescent="0.15">
      <c r="AX731" s="322"/>
      <c r="AY731" s="322"/>
      <c r="AZ731" s="322"/>
      <c r="BA731" s="322"/>
      <c r="BB731" s="322"/>
      <c r="BC731" s="322"/>
      <c r="BD731" s="322"/>
      <c r="BE731" s="322"/>
    </row>
    <row r="732" spans="50:57" x14ac:dyDescent="0.15">
      <c r="AX732" s="322"/>
      <c r="AY732" s="322"/>
      <c r="AZ732" s="322"/>
      <c r="BA732" s="322"/>
      <c r="BB732" s="322"/>
      <c r="BC732" s="322"/>
      <c r="BD732" s="322"/>
      <c r="BE732" s="322"/>
    </row>
    <row r="733" spans="50:57" x14ac:dyDescent="0.15">
      <c r="AX733" s="322"/>
      <c r="AY733" s="322"/>
      <c r="AZ733" s="322"/>
      <c r="BA733" s="322"/>
      <c r="BB733" s="322"/>
      <c r="BC733" s="322"/>
      <c r="BD733" s="322"/>
      <c r="BE733" s="322"/>
    </row>
    <row r="734" spans="50:57" x14ac:dyDescent="0.15">
      <c r="AX734" s="322"/>
      <c r="AY734" s="322"/>
      <c r="AZ734" s="322"/>
      <c r="BA734" s="322"/>
      <c r="BB734" s="322"/>
      <c r="BC734" s="322"/>
      <c r="BD734" s="322"/>
      <c r="BE734" s="322"/>
    </row>
    <row r="735" spans="50:57" x14ac:dyDescent="0.15">
      <c r="AX735" s="322"/>
      <c r="AY735" s="322"/>
      <c r="AZ735" s="322"/>
      <c r="BA735" s="322"/>
      <c r="BB735" s="322"/>
      <c r="BC735" s="322"/>
      <c r="BD735" s="322"/>
      <c r="BE735" s="322"/>
    </row>
    <row r="736" spans="50:57" x14ac:dyDescent="0.15">
      <c r="AX736" s="322"/>
      <c r="AY736" s="322"/>
      <c r="AZ736" s="322"/>
      <c r="BA736" s="322"/>
      <c r="BB736" s="322"/>
      <c r="BC736" s="322"/>
      <c r="BD736" s="322"/>
      <c r="BE736" s="322"/>
    </row>
    <row r="737" spans="50:57" x14ac:dyDescent="0.15">
      <c r="AX737" s="322"/>
      <c r="AY737" s="322"/>
      <c r="AZ737" s="322"/>
      <c r="BA737" s="322"/>
      <c r="BB737" s="322"/>
      <c r="BC737" s="322"/>
      <c r="BD737" s="322"/>
      <c r="BE737" s="322"/>
    </row>
    <row r="738" spans="50:57" x14ac:dyDescent="0.15">
      <c r="AX738" s="322"/>
      <c r="AY738" s="322"/>
      <c r="AZ738" s="322"/>
      <c r="BA738" s="322"/>
      <c r="BB738" s="322"/>
      <c r="BC738" s="322"/>
      <c r="BD738" s="322"/>
      <c r="BE738" s="322"/>
    </row>
    <row r="739" spans="50:57" x14ac:dyDescent="0.15">
      <c r="AX739" s="322"/>
      <c r="AY739" s="322"/>
      <c r="AZ739" s="322"/>
      <c r="BA739" s="322"/>
      <c r="BB739" s="322"/>
      <c r="BC739" s="322"/>
      <c r="BD739" s="322"/>
      <c r="BE739" s="322"/>
    </row>
    <row r="740" spans="50:57" x14ac:dyDescent="0.15">
      <c r="AX740" s="322"/>
      <c r="AY740" s="322"/>
      <c r="AZ740" s="322"/>
      <c r="BA740" s="322"/>
      <c r="BB740" s="322"/>
      <c r="BC740" s="322"/>
      <c r="BD740" s="322"/>
      <c r="BE740" s="322"/>
    </row>
    <row r="741" spans="50:57" x14ac:dyDescent="0.15">
      <c r="AX741" s="322"/>
      <c r="AY741" s="322"/>
      <c r="AZ741" s="322"/>
      <c r="BA741" s="322"/>
      <c r="BB741" s="322"/>
      <c r="BC741" s="322"/>
      <c r="BD741" s="322"/>
      <c r="BE741" s="322"/>
    </row>
    <row r="742" spans="50:57" x14ac:dyDescent="0.15">
      <c r="AX742" s="322"/>
      <c r="AY742" s="322"/>
      <c r="AZ742" s="322"/>
      <c r="BA742" s="322"/>
      <c r="BB742" s="322"/>
      <c r="BC742" s="322"/>
      <c r="BD742" s="322"/>
      <c r="BE742" s="322"/>
    </row>
    <row r="743" spans="50:57" x14ac:dyDescent="0.15">
      <c r="AX743" s="322"/>
      <c r="AY743" s="322"/>
      <c r="AZ743" s="322"/>
      <c r="BA743" s="322"/>
      <c r="BB743" s="322"/>
      <c r="BC743" s="322"/>
      <c r="BD743" s="322"/>
      <c r="BE743" s="322"/>
    </row>
    <row r="744" spans="50:57" x14ac:dyDescent="0.15">
      <c r="AX744" s="322"/>
      <c r="AY744" s="322"/>
      <c r="AZ744" s="322"/>
      <c r="BA744" s="322"/>
      <c r="BB744" s="322"/>
      <c r="BC744" s="322"/>
      <c r="BD744" s="322"/>
      <c r="BE744" s="322"/>
    </row>
    <row r="745" spans="50:57" x14ac:dyDescent="0.15">
      <c r="AX745" s="322"/>
      <c r="AY745" s="322"/>
      <c r="AZ745" s="322"/>
      <c r="BA745" s="322"/>
      <c r="BB745" s="322"/>
      <c r="BC745" s="322"/>
      <c r="BD745" s="322"/>
      <c r="BE745" s="322"/>
    </row>
    <row r="746" spans="50:57" x14ac:dyDescent="0.15">
      <c r="AX746" s="322"/>
      <c r="AY746" s="322"/>
      <c r="AZ746" s="322"/>
      <c r="BA746" s="322"/>
      <c r="BB746" s="322"/>
      <c r="BC746" s="322"/>
      <c r="BD746" s="322"/>
      <c r="BE746" s="322"/>
    </row>
    <row r="747" spans="50:57" x14ac:dyDescent="0.15">
      <c r="AX747" s="322"/>
      <c r="AY747" s="322"/>
      <c r="AZ747" s="322"/>
      <c r="BA747" s="322"/>
      <c r="BB747" s="322"/>
      <c r="BC747" s="322"/>
      <c r="BD747" s="322"/>
      <c r="BE747" s="322"/>
    </row>
    <row r="748" spans="50:57" x14ac:dyDescent="0.15">
      <c r="AX748" s="322"/>
      <c r="AY748" s="322"/>
      <c r="AZ748" s="322"/>
      <c r="BA748" s="322"/>
      <c r="BB748" s="322"/>
      <c r="BC748" s="322"/>
      <c r="BD748" s="322"/>
      <c r="BE748" s="322"/>
    </row>
    <row r="749" spans="50:57" x14ac:dyDescent="0.15">
      <c r="AX749" s="322"/>
      <c r="AY749" s="322"/>
      <c r="AZ749" s="322"/>
      <c r="BA749" s="322"/>
      <c r="BB749" s="322"/>
      <c r="BC749" s="322"/>
      <c r="BD749" s="322"/>
      <c r="BE749" s="322"/>
    </row>
    <row r="750" spans="50:57" x14ac:dyDescent="0.15">
      <c r="AX750" s="322"/>
      <c r="AY750" s="322"/>
      <c r="AZ750" s="322"/>
      <c r="BA750" s="322"/>
      <c r="BB750" s="322"/>
      <c r="BC750" s="322"/>
      <c r="BD750" s="322"/>
      <c r="BE750" s="322"/>
    </row>
    <row r="751" spans="50:57" x14ac:dyDescent="0.15">
      <c r="AX751" s="322"/>
      <c r="AY751" s="322"/>
      <c r="AZ751" s="322"/>
      <c r="BA751" s="322"/>
      <c r="BB751" s="322"/>
      <c r="BC751" s="322"/>
      <c r="BD751" s="322"/>
      <c r="BE751" s="322"/>
    </row>
    <row r="752" spans="50:57" x14ac:dyDescent="0.15">
      <c r="AX752" s="322"/>
      <c r="AY752" s="322"/>
      <c r="AZ752" s="322"/>
      <c r="BA752" s="322"/>
      <c r="BB752" s="322"/>
      <c r="BC752" s="322"/>
      <c r="BD752" s="322"/>
      <c r="BE752" s="322"/>
    </row>
    <row r="753" spans="50:57" x14ac:dyDescent="0.15">
      <c r="AX753" s="322"/>
      <c r="AY753" s="322"/>
      <c r="AZ753" s="322"/>
      <c r="BA753" s="322"/>
      <c r="BB753" s="322"/>
      <c r="BC753" s="322"/>
      <c r="BD753" s="322"/>
      <c r="BE753" s="322"/>
    </row>
    <row r="754" spans="50:57" x14ac:dyDescent="0.15">
      <c r="AX754" s="322"/>
      <c r="AY754" s="322"/>
      <c r="AZ754" s="322"/>
      <c r="BA754" s="322"/>
      <c r="BB754" s="322"/>
      <c r="BC754" s="322"/>
      <c r="BD754" s="322"/>
      <c r="BE754" s="322"/>
    </row>
    <row r="755" spans="50:57" x14ac:dyDescent="0.15">
      <c r="AX755" s="322"/>
      <c r="AY755" s="322"/>
      <c r="AZ755" s="322"/>
      <c r="BA755" s="322"/>
      <c r="BB755" s="322"/>
      <c r="BC755" s="322"/>
      <c r="BD755" s="322"/>
      <c r="BE755" s="322"/>
    </row>
    <row r="756" spans="50:57" x14ac:dyDescent="0.15">
      <c r="AX756" s="322"/>
      <c r="AY756" s="322"/>
      <c r="AZ756" s="322"/>
      <c r="BA756" s="322"/>
      <c r="BB756" s="322"/>
      <c r="BC756" s="322"/>
      <c r="BD756" s="322"/>
      <c r="BE756" s="322"/>
    </row>
    <row r="757" spans="50:57" x14ac:dyDescent="0.15">
      <c r="AX757" s="322"/>
      <c r="AY757" s="322"/>
      <c r="AZ757" s="322"/>
      <c r="BA757" s="322"/>
      <c r="BB757" s="322"/>
      <c r="BC757" s="322"/>
      <c r="BD757" s="322"/>
      <c r="BE757" s="322"/>
    </row>
    <row r="758" spans="50:57" x14ac:dyDescent="0.15">
      <c r="AX758" s="322"/>
      <c r="AY758" s="322"/>
      <c r="AZ758" s="322"/>
      <c r="BA758" s="322"/>
      <c r="BB758" s="322"/>
      <c r="BC758" s="322"/>
      <c r="BD758" s="322"/>
      <c r="BE758" s="322"/>
    </row>
    <row r="759" spans="50:57" x14ac:dyDescent="0.15">
      <c r="AX759" s="322"/>
      <c r="AY759" s="322"/>
      <c r="AZ759" s="322"/>
      <c r="BA759" s="322"/>
      <c r="BB759" s="322"/>
      <c r="BC759" s="322"/>
      <c r="BD759" s="322"/>
      <c r="BE759" s="322"/>
    </row>
    <row r="760" spans="50:57" x14ac:dyDescent="0.15">
      <c r="AX760" s="322"/>
      <c r="AY760" s="322"/>
      <c r="AZ760" s="322"/>
      <c r="BA760" s="322"/>
      <c r="BB760" s="322"/>
      <c r="BC760" s="322"/>
      <c r="BD760" s="322"/>
      <c r="BE760" s="322"/>
    </row>
    <row r="761" spans="50:57" x14ac:dyDescent="0.15">
      <c r="AX761" s="322"/>
      <c r="AY761" s="322"/>
      <c r="AZ761" s="322"/>
      <c r="BA761" s="322"/>
      <c r="BB761" s="322"/>
      <c r="BC761" s="322"/>
      <c r="BD761" s="322"/>
      <c r="BE761" s="322"/>
    </row>
    <row r="762" spans="50:57" x14ac:dyDescent="0.15">
      <c r="AX762" s="322"/>
      <c r="AY762" s="322"/>
      <c r="AZ762" s="322"/>
      <c r="BA762" s="322"/>
      <c r="BB762" s="322"/>
      <c r="BC762" s="322"/>
      <c r="BD762" s="322"/>
      <c r="BE762" s="322"/>
    </row>
    <row r="763" spans="50:57" x14ac:dyDescent="0.15">
      <c r="AX763" s="322"/>
      <c r="AY763" s="322"/>
      <c r="AZ763" s="322"/>
      <c r="BA763" s="322"/>
      <c r="BB763" s="322"/>
      <c r="BC763" s="322"/>
      <c r="BD763" s="322"/>
      <c r="BE763" s="322"/>
    </row>
    <row r="764" spans="50:57" x14ac:dyDescent="0.15">
      <c r="AX764" s="322"/>
      <c r="AY764" s="322"/>
      <c r="AZ764" s="322"/>
      <c r="BA764" s="322"/>
      <c r="BB764" s="322"/>
      <c r="BC764" s="322"/>
      <c r="BD764" s="322"/>
      <c r="BE764" s="322"/>
    </row>
    <row r="765" spans="50:57" x14ac:dyDescent="0.15">
      <c r="AX765" s="322"/>
      <c r="AY765" s="322"/>
      <c r="AZ765" s="322"/>
      <c r="BA765" s="322"/>
      <c r="BB765" s="322"/>
      <c r="BC765" s="322"/>
      <c r="BD765" s="322"/>
      <c r="BE765" s="322"/>
    </row>
    <row r="766" spans="50:57" x14ac:dyDescent="0.15">
      <c r="AX766" s="322"/>
      <c r="AY766" s="322"/>
      <c r="AZ766" s="322"/>
      <c r="BA766" s="322"/>
      <c r="BB766" s="322"/>
      <c r="BC766" s="322"/>
      <c r="BD766" s="322"/>
      <c r="BE766" s="322"/>
    </row>
    <row r="767" spans="50:57" x14ac:dyDescent="0.15">
      <c r="AX767" s="322"/>
      <c r="AY767" s="322"/>
      <c r="AZ767" s="322"/>
      <c r="BA767" s="322"/>
      <c r="BB767" s="322"/>
      <c r="BC767" s="322"/>
      <c r="BD767" s="322"/>
      <c r="BE767" s="322"/>
    </row>
    <row r="768" spans="50:57" x14ac:dyDescent="0.15">
      <c r="AX768" s="322"/>
      <c r="AY768" s="322"/>
      <c r="AZ768" s="322"/>
      <c r="BA768" s="322"/>
      <c r="BB768" s="322"/>
      <c r="BC768" s="322"/>
      <c r="BD768" s="322"/>
      <c r="BE768" s="322"/>
    </row>
    <row r="769" spans="50:57" x14ac:dyDescent="0.15">
      <c r="AX769" s="322"/>
      <c r="AY769" s="322"/>
      <c r="AZ769" s="322"/>
      <c r="BA769" s="322"/>
      <c r="BB769" s="322"/>
      <c r="BC769" s="322"/>
      <c r="BD769" s="322"/>
      <c r="BE769" s="322"/>
    </row>
    <row r="770" spans="50:57" x14ac:dyDescent="0.15">
      <c r="AX770" s="322"/>
      <c r="AY770" s="322"/>
      <c r="AZ770" s="322"/>
      <c r="BA770" s="322"/>
      <c r="BB770" s="322"/>
      <c r="BC770" s="322"/>
      <c r="BD770" s="322"/>
      <c r="BE770" s="322"/>
    </row>
    <row r="771" spans="50:57" x14ac:dyDescent="0.15">
      <c r="AX771" s="322"/>
      <c r="AY771" s="322"/>
      <c r="AZ771" s="322"/>
      <c r="BA771" s="322"/>
      <c r="BB771" s="322"/>
      <c r="BC771" s="322"/>
      <c r="BD771" s="322"/>
      <c r="BE771" s="322"/>
    </row>
    <row r="772" spans="50:57" x14ac:dyDescent="0.15">
      <c r="AX772" s="322"/>
      <c r="AY772" s="322"/>
      <c r="AZ772" s="322"/>
      <c r="BA772" s="322"/>
      <c r="BB772" s="322"/>
      <c r="BC772" s="322"/>
      <c r="BD772" s="322"/>
      <c r="BE772" s="322"/>
    </row>
    <row r="773" spans="50:57" x14ac:dyDescent="0.15">
      <c r="AX773" s="322"/>
      <c r="AY773" s="322"/>
      <c r="AZ773" s="322"/>
      <c r="BA773" s="322"/>
      <c r="BB773" s="322"/>
      <c r="BC773" s="322"/>
      <c r="BD773" s="322"/>
      <c r="BE773" s="322"/>
    </row>
    <row r="774" spans="50:57" x14ac:dyDescent="0.15">
      <c r="AX774" s="322"/>
      <c r="AY774" s="322"/>
      <c r="AZ774" s="322"/>
      <c r="BA774" s="322"/>
      <c r="BB774" s="322"/>
      <c r="BC774" s="322"/>
      <c r="BD774" s="322"/>
      <c r="BE774" s="322"/>
    </row>
    <row r="775" spans="50:57" x14ac:dyDescent="0.15">
      <c r="AX775" s="322"/>
      <c r="AY775" s="322"/>
      <c r="AZ775" s="322"/>
      <c r="BA775" s="322"/>
      <c r="BB775" s="322"/>
      <c r="BC775" s="322"/>
      <c r="BD775" s="322"/>
      <c r="BE775" s="322"/>
    </row>
    <row r="776" spans="50:57" x14ac:dyDescent="0.15">
      <c r="AX776" s="322"/>
      <c r="AY776" s="322"/>
      <c r="AZ776" s="322"/>
      <c r="BA776" s="322"/>
      <c r="BB776" s="322"/>
      <c r="BC776" s="322"/>
      <c r="BD776" s="322"/>
      <c r="BE776" s="322"/>
    </row>
    <row r="777" spans="50:57" x14ac:dyDescent="0.15">
      <c r="AX777" s="322"/>
      <c r="AY777" s="322"/>
      <c r="AZ777" s="322"/>
      <c r="BA777" s="322"/>
      <c r="BB777" s="322"/>
      <c r="BC777" s="322"/>
      <c r="BD777" s="322"/>
      <c r="BE777" s="322"/>
    </row>
    <row r="778" spans="50:57" x14ac:dyDescent="0.15">
      <c r="AX778" s="322"/>
      <c r="AY778" s="322"/>
      <c r="AZ778" s="322"/>
      <c r="BA778" s="322"/>
      <c r="BB778" s="322"/>
      <c r="BC778" s="322"/>
      <c r="BD778" s="322"/>
      <c r="BE778" s="322"/>
    </row>
    <row r="779" spans="50:57" x14ac:dyDescent="0.15">
      <c r="AX779" s="322"/>
      <c r="AY779" s="322"/>
      <c r="AZ779" s="322"/>
      <c r="BA779" s="322"/>
      <c r="BB779" s="322"/>
      <c r="BC779" s="322"/>
      <c r="BD779" s="322"/>
      <c r="BE779" s="322"/>
    </row>
    <row r="780" spans="50:57" x14ac:dyDescent="0.15">
      <c r="AX780" s="322"/>
      <c r="AY780" s="322"/>
      <c r="AZ780" s="322"/>
      <c r="BA780" s="322"/>
      <c r="BB780" s="322"/>
      <c r="BC780" s="322"/>
      <c r="BD780" s="322"/>
      <c r="BE780" s="322"/>
    </row>
    <row r="781" spans="50:57" x14ac:dyDescent="0.15">
      <c r="AX781" s="322"/>
      <c r="AY781" s="322"/>
      <c r="AZ781" s="322"/>
      <c r="BA781" s="322"/>
      <c r="BB781" s="322"/>
      <c r="BC781" s="322"/>
      <c r="BD781" s="322"/>
      <c r="BE781" s="322"/>
    </row>
    <row r="782" spans="50:57" x14ac:dyDescent="0.15">
      <c r="AX782" s="322"/>
      <c r="AY782" s="322"/>
      <c r="AZ782" s="322"/>
      <c r="BA782" s="322"/>
      <c r="BB782" s="322"/>
      <c r="BC782" s="322"/>
      <c r="BD782" s="322"/>
      <c r="BE782" s="322"/>
    </row>
    <row r="783" spans="50:57" x14ac:dyDescent="0.15">
      <c r="AX783" s="322"/>
      <c r="AY783" s="322"/>
      <c r="AZ783" s="322"/>
      <c r="BA783" s="322"/>
      <c r="BB783" s="322"/>
      <c r="BC783" s="322"/>
      <c r="BD783" s="322"/>
      <c r="BE783" s="322"/>
    </row>
    <row r="784" spans="50:57" x14ac:dyDescent="0.15">
      <c r="AX784" s="322"/>
      <c r="AY784" s="322"/>
      <c r="AZ784" s="322"/>
      <c r="BA784" s="322"/>
      <c r="BB784" s="322"/>
      <c r="BC784" s="322"/>
      <c r="BD784" s="322"/>
      <c r="BE784" s="322"/>
    </row>
    <row r="785" spans="50:57" x14ac:dyDescent="0.15">
      <c r="AX785" s="322"/>
      <c r="AY785" s="322"/>
      <c r="AZ785" s="322"/>
      <c r="BA785" s="322"/>
      <c r="BB785" s="322"/>
      <c r="BC785" s="322"/>
      <c r="BD785" s="322"/>
      <c r="BE785" s="322"/>
    </row>
    <row r="786" spans="50:57" x14ac:dyDescent="0.15">
      <c r="AX786" s="322"/>
      <c r="AY786" s="322"/>
      <c r="AZ786" s="322"/>
      <c r="BA786" s="322"/>
      <c r="BB786" s="322"/>
      <c r="BC786" s="322"/>
      <c r="BD786" s="322"/>
      <c r="BE786" s="322"/>
    </row>
    <row r="787" spans="50:57" x14ac:dyDescent="0.15">
      <c r="AX787" s="322"/>
      <c r="AY787" s="322"/>
      <c r="AZ787" s="322"/>
      <c r="BA787" s="322"/>
      <c r="BB787" s="322"/>
      <c r="BC787" s="322"/>
      <c r="BD787" s="322"/>
      <c r="BE787" s="322"/>
    </row>
    <row r="788" spans="50:57" x14ac:dyDescent="0.15">
      <c r="AX788" s="322"/>
      <c r="AY788" s="322"/>
      <c r="AZ788" s="322"/>
      <c r="BA788" s="322"/>
      <c r="BB788" s="322"/>
      <c r="BC788" s="322"/>
      <c r="BD788" s="322"/>
      <c r="BE788" s="322"/>
    </row>
    <row r="789" spans="50:57" x14ac:dyDescent="0.15">
      <c r="AX789" s="322"/>
      <c r="AY789" s="322"/>
      <c r="AZ789" s="322"/>
      <c r="BA789" s="322"/>
      <c r="BB789" s="322"/>
      <c r="BC789" s="322"/>
      <c r="BD789" s="322"/>
      <c r="BE789" s="322"/>
    </row>
    <row r="790" spans="50:57" x14ac:dyDescent="0.15">
      <c r="AX790" s="322"/>
      <c r="AY790" s="322"/>
      <c r="AZ790" s="322"/>
      <c r="BA790" s="322"/>
      <c r="BB790" s="322"/>
      <c r="BC790" s="322"/>
      <c r="BD790" s="322"/>
      <c r="BE790" s="322"/>
    </row>
    <row r="791" spans="50:57" x14ac:dyDescent="0.15">
      <c r="AX791" s="322"/>
      <c r="AY791" s="322"/>
      <c r="AZ791" s="322"/>
      <c r="BA791" s="322"/>
      <c r="BB791" s="322"/>
      <c r="BC791" s="322"/>
      <c r="BD791" s="322"/>
      <c r="BE791" s="322"/>
    </row>
    <row r="792" spans="50:57" x14ac:dyDescent="0.15">
      <c r="AX792" s="322"/>
      <c r="AY792" s="322"/>
      <c r="AZ792" s="322"/>
      <c r="BA792" s="322"/>
      <c r="BB792" s="322"/>
      <c r="BC792" s="322"/>
      <c r="BD792" s="322"/>
      <c r="BE792" s="322"/>
    </row>
    <row r="793" spans="50:57" x14ac:dyDescent="0.15">
      <c r="AX793" s="322"/>
      <c r="AY793" s="322"/>
      <c r="AZ793" s="322"/>
      <c r="BA793" s="322"/>
      <c r="BB793" s="322"/>
      <c r="BC793" s="322"/>
      <c r="BD793" s="322"/>
      <c r="BE793" s="322"/>
    </row>
    <row r="794" spans="50:57" x14ac:dyDescent="0.15">
      <c r="AX794" s="322"/>
      <c r="AY794" s="322"/>
      <c r="AZ794" s="322"/>
      <c r="BA794" s="322"/>
      <c r="BB794" s="322"/>
      <c r="BC794" s="322"/>
      <c r="BD794" s="322"/>
      <c r="BE794" s="322"/>
    </row>
    <row r="795" spans="50:57" x14ac:dyDescent="0.15">
      <c r="AX795" s="322"/>
      <c r="AY795" s="322"/>
      <c r="AZ795" s="322"/>
      <c r="BA795" s="322"/>
      <c r="BB795" s="322"/>
      <c r="BC795" s="322"/>
      <c r="BD795" s="322"/>
      <c r="BE795" s="322"/>
    </row>
    <row r="796" spans="50:57" x14ac:dyDescent="0.15">
      <c r="AX796" s="322"/>
      <c r="AY796" s="322"/>
      <c r="AZ796" s="322"/>
      <c r="BA796" s="322"/>
      <c r="BB796" s="322"/>
      <c r="BC796" s="322"/>
      <c r="BD796" s="322"/>
      <c r="BE796" s="322"/>
    </row>
    <row r="797" spans="50:57" x14ac:dyDescent="0.15">
      <c r="AX797" s="322"/>
      <c r="AY797" s="322"/>
      <c r="AZ797" s="322"/>
      <c r="BA797" s="322"/>
      <c r="BB797" s="322"/>
      <c r="BC797" s="322"/>
      <c r="BD797" s="322"/>
      <c r="BE797" s="322"/>
    </row>
    <row r="798" spans="50:57" x14ac:dyDescent="0.15">
      <c r="AX798" s="322"/>
      <c r="AY798" s="322"/>
      <c r="AZ798" s="322"/>
      <c r="BA798" s="322"/>
      <c r="BB798" s="322"/>
      <c r="BC798" s="322"/>
      <c r="BD798" s="322"/>
      <c r="BE798" s="322"/>
    </row>
    <row r="799" spans="50:57" x14ac:dyDescent="0.15">
      <c r="AX799" s="322"/>
      <c r="AY799" s="322"/>
      <c r="AZ799" s="322"/>
      <c r="BA799" s="322"/>
      <c r="BB799" s="322"/>
      <c r="BC799" s="322"/>
      <c r="BD799" s="322"/>
      <c r="BE799" s="322"/>
    </row>
    <row r="800" spans="50:57" x14ac:dyDescent="0.15">
      <c r="AX800" s="322"/>
      <c r="AY800" s="322"/>
      <c r="AZ800" s="322"/>
      <c r="BA800" s="322"/>
      <c r="BB800" s="322"/>
      <c r="BC800" s="322"/>
      <c r="BD800" s="322"/>
      <c r="BE800" s="322"/>
    </row>
    <row r="801" spans="50:57" x14ac:dyDescent="0.15">
      <c r="AX801" s="322"/>
      <c r="AY801" s="322"/>
      <c r="AZ801" s="322"/>
      <c r="BA801" s="322"/>
      <c r="BB801" s="322"/>
      <c r="BC801" s="322"/>
      <c r="BD801" s="322"/>
      <c r="BE801" s="322"/>
    </row>
    <row r="802" spans="50:57" x14ac:dyDescent="0.15">
      <c r="AX802" s="322"/>
      <c r="AY802" s="322"/>
      <c r="AZ802" s="322"/>
      <c r="BA802" s="322"/>
      <c r="BB802" s="322"/>
      <c r="BC802" s="322"/>
      <c r="BD802" s="322"/>
      <c r="BE802" s="322"/>
    </row>
    <row r="803" spans="50:57" x14ac:dyDescent="0.15">
      <c r="AX803" s="322"/>
      <c r="AY803" s="322"/>
      <c r="AZ803" s="322"/>
      <c r="BA803" s="322"/>
      <c r="BB803" s="322"/>
      <c r="BC803" s="322"/>
      <c r="BD803" s="322"/>
      <c r="BE803" s="322"/>
    </row>
    <row r="804" spans="50:57" x14ac:dyDescent="0.15">
      <c r="AX804" s="322"/>
      <c r="AY804" s="322"/>
      <c r="AZ804" s="322"/>
      <c r="BA804" s="322"/>
      <c r="BB804" s="322"/>
      <c r="BC804" s="322"/>
      <c r="BD804" s="322"/>
      <c r="BE804" s="322"/>
    </row>
    <row r="805" spans="50:57" x14ac:dyDescent="0.15">
      <c r="AX805" s="322"/>
      <c r="AY805" s="322"/>
      <c r="AZ805" s="322"/>
      <c r="BA805" s="322"/>
      <c r="BB805" s="322"/>
      <c r="BC805" s="322"/>
      <c r="BD805" s="322"/>
      <c r="BE805" s="322"/>
    </row>
    <row r="806" spans="50:57" x14ac:dyDescent="0.15">
      <c r="AX806" s="322"/>
      <c r="AY806" s="322"/>
      <c r="AZ806" s="322"/>
      <c r="BA806" s="322"/>
      <c r="BB806" s="322"/>
      <c r="BC806" s="322"/>
      <c r="BD806" s="322"/>
      <c r="BE806" s="322"/>
    </row>
    <row r="807" spans="50:57" x14ac:dyDescent="0.15">
      <c r="AX807" s="322"/>
      <c r="AY807" s="322"/>
      <c r="AZ807" s="322"/>
      <c r="BA807" s="322"/>
      <c r="BB807" s="322"/>
      <c r="BC807" s="322"/>
      <c r="BD807" s="322"/>
      <c r="BE807" s="322"/>
    </row>
    <row r="808" spans="50:57" x14ac:dyDescent="0.15">
      <c r="AX808" s="322"/>
      <c r="AY808" s="322"/>
      <c r="AZ808" s="322"/>
      <c r="BA808" s="322"/>
      <c r="BB808" s="322"/>
      <c r="BC808" s="322"/>
      <c r="BD808" s="322"/>
      <c r="BE808" s="322"/>
    </row>
    <row r="809" spans="50:57" x14ac:dyDescent="0.15">
      <c r="AX809" s="322"/>
      <c r="AY809" s="322"/>
      <c r="AZ809" s="322"/>
      <c r="BA809" s="322"/>
      <c r="BB809" s="322"/>
      <c r="BC809" s="322"/>
      <c r="BD809" s="322"/>
      <c r="BE809" s="322"/>
    </row>
    <row r="810" spans="50:57" x14ac:dyDescent="0.15">
      <c r="AX810" s="322"/>
      <c r="AY810" s="322"/>
      <c r="AZ810" s="322"/>
      <c r="BA810" s="322"/>
      <c r="BB810" s="322"/>
      <c r="BC810" s="322"/>
      <c r="BD810" s="322"/>
      <c r="BE810" s="322"/>
    </row>
    <row r="811" spans="50:57" x14ac:dyDescent="0.15">
      <c r="AX811" s="322"/>
      <c r="AY811" s="322"/>
      <c r="AZ811" s="322"/>
      <c r="BA811" s="322"/>
      <c r="BB811" s="322"/>
      <c r="BC811" s="322"/>
      <c r="BD811" s="322"/>
      <c r="BE811" s="322"/>
    </row>
    <row r="812" spans="50:57" x14ac:dyDescent="0.15">
      <c r="AX812" s="322"/>
      <c r="AY812" s="322"/>
      <c r="AZ812" s="322"/>
      <c r="BA812" s="322"/>
      <c r="BB812" s="322"/>
      <c r="BC812" s="322"/>
      <c r="BD812" s="322"/>
      <c r="BE812" s="322"/>
    </row>
    <row r="813" spans="50:57" x14ac:dyDescent="0.15">
      <c r="AX813" s="322"/>
      <c r="AY813" s="322"/>
      <c r="AZ813" s="322"/>
      <c r="BA813" s="322"/>
      <c r="BB813" s="322"/>
      <c r="BC813" s="322"/>
      <c r="BD813" s="322"/>
      <c r="BE813" s="322"/>
    </row>
    <row r="814" spans="50:57" x14ac:dyDescent="0.15">
      <c r="AX814" s="322"/>
      <c r="AY814" s="322"/>
      <c r="AZ814" s="322"/>
      <c r="BA814" s="322"/>
      <c r="BB814" s="322"/>
      <c r="BC814" s="322"/>
      <c r="BD814" s="322"/>
      <c r="BE814" s="322"/>
    </row>
    <row r="815" spans="50:57" x14ac:dyDescent="0.15">
      <c r="AX815" s="322"/>
      <c r="AY815" s="322"/>
      <c r="AZ815" s="322"/>
      <c r="BA815" s="322"/>
      <c r="BB815" s="322"/>
      <c r="BC815" s="322"/>
      <c r="BD815" s="322"/>
      <c r="BE815" s="322"/>
    </row>
    <row r="816" spans="50:57" x14ac:dyDescent="0.15">
      <c r="AX816" s="322"/>
      <c r="AY816" s="322"/>
      <c r="AZ816" s="322"/>
      <c r="BA816" s="322"/>
      <c r="BB816" s="322"/>
      <c r="BC816" s="322"/>
      <c r="BD816" s="322"/>
      <c r="BE816" s="322"/>
    </row>
    <row r="817" spans="50:57" x14ac:dyDescent="0.15">
      <c r="AX817" s="322"/>
      <c r="AY817" s="322"/>
      <c r="AZ817" s="322"/>
      <c r="BA817" s="322"/>
      <c r="BB817" s="322"/>
      <c r="BC817" s="322"/>
      <c r="BD817" s="322"/>
      <c r="BE817" s="322"/>
    </row>
    <row r="818" spans="50:57" x14ac:dyDescent="0.15">
      <c r="AX818" s="322"/>
      <c r="AY818" s="322"/>
      <c r="AZ818" s="322"/>
      <c r="BA818" s="322"/>
      <c r="BB818" s="322"/>
      <c r="BC818" s="322"/>
      <c r="BD818" s="322"/>
      <c r="BE818" s="322"/>
    </row>
    <row r="819" spans="50:57" x14ac:dyDescent="0.15">
      <c r="AX819" s="322"/>
      <c r="AY819" s="322"/>
      <c r="AZ819" s="322"/>
      <c r="BA819" s="322"/>
      <c r="BB819" s="322"/>
      <c r="BC819" s="322"/>
      <c r="BD819" s="322"/>
      <c r="BE819" s="322"/>
    </row>
    <row r="820" spans="50:57" x14ac:dyDescent="0.15">
      <c r="AX820" s="322"/>
      <c r="AY820" s="322"/>
      <c r="AZ820" s="322"/>
      <c r="BA820" s="322"/>
      <c r="BB820" s="322"/>
      <c r="BC820" s="322"/>
      <c r="BD820" s="322"/>
      <c r="BE820" s="322"/>
    </row>
    <row r="821" spans="50:57" x14ac:dyDescent="0.15">
      <c r="AX821" s="322"/>
      <c r="AY821" s="322"/>
      <c r="AZ821" s="322"/>
      <c r="BA821" s="322"/>
      <c r="BB821" s="322"/>
      <c r="BC821" s="322"/>
      <c r="BD821" s="322"/>
      <c r="BE821" s="322"/>
    </row>
    <row r="822" spans="50:57" x14ac:dyDescent="0.15">
      <c r="AX822" s="322"/>
      <c r="AY822" s="322"/>
      <c r="AZ822" s="322"/>
      <c r="BA822" s="322"/>
      <c r="BB822" s="322"/>
      <c r="BC822" s="322"/>
      <c r="BD822" s="322"/>
      <c r="BE822" s="322"/>
    </row>
    <row r="823" spans="50:57" x14ac:dyDescent="0.15">
      <c r="AX823" s="322"/>
      <c r="AY823" s="322"/>
      <c r="AZ823" s="322"/>
      <c r="BA823" s="322"/>
      <c r="BB823" s="322"/>
      <c r="BC823" s="322"/>
      <c r="BD823" s="322"/>
      <c r="BE823" s="322"/>
    </row>
    <row r="824" spans="50:57" x14ac:dyDescent="0.15">
      <c r="AX824" s="322"/>
      <c r="AY824" s="322"/>
      <c r="AZ824" s="322"/>
      <c r="BA824" s="322"/>
      <c r="BB824" s="322"/>
      <c r="BC824" s="322"/>
      <c r="BD824" s="322"/>
      <c r="BE824" s="322"/>
    </row>
    <row r="825" spans="50:57" x14ac:dyDescent="0.15">
      <c r="AX825" s="322"/>
      <c r="AY825" s="322"/>
      <c r="AZ825" s="322"/>
      <c r="BA825" s="322"/>
      <c r="BB825" s="322"/>
      <c r="BC825" s="322"/>
      <c r="BD825" s="322"/>
      <c r="BE825" s="322"/>
    </row>
    <row r="826" spans="50:57" x14ac:dyDescent="0.15">
      <c r="AX826" s="322"/>
      <c r="AY826" s="322"/>
      <c r="AZ826" s="322"/>
      <c r="BA826" s="322"/>
      <c r="BB826" s="322"/>
      <c r="BC826" s="322"/>
      <c r="BD826" s="322"/>
      <c r="BE826" s="322"/>
    </row>
    <row r="827" spans="50:57" x14ac:dyDescent="0.15">
      <c r="AX827" s="322"/>
      <c r="AY827" s="322"/>
      <c r="AZ827" s="322"/>
      <c r="BA827" s="322"/>
      <c r="BB827" s="322"/>
      <c r="BC827" s="322"/>
      <c r="BD827" s="322"/>
      <c r="BE827" s="322"/>
    </row>
    <row r="828" spans="50:57" x14ac:dyDescent="0.15">
      <c r="AX828" s="322"/>
      <c r="AY828" s="322"/>
      <c r="AZ828" s="322"/>
      <c r="BA828" s="322"/>
      <c r="BB828" s="322"/>
      <c r="BC828" s="322"/>
      <c r="BD828" s="322"/>
      <c r="BE828" s="322"/>
    </row>
    <row r="829" spans="50:57" x14ac:dyDescent="0.15">
      <c r="AX829" s="322"/>
      <c r="AY829" s="322"/>
      <c r="AZ829" s="322"/>
      <c r="BA829" s="322"/>
      <c r="BB829" s="322"/>
      <c r="BC829" s="322"/>
      <c r="BD829" s="322"/>
      <c r="BE829" s="322"/>
    </row>
    <row r="830" spans="50:57" x14ac:dyDescent="0.15">
      <c r="AX830" s="322"/>
      <c r="AY830" s="322"/>
      <c r="AZ830" s="322"/>
      <c r="BA830" s="322"/>
      <c r="BB830" s="322"/>
      <c r="BC830" s="322"/>
      <c r="BD830" s="322"/>
      <c r="BE830" s="322"/>
    </row>
    <row r="831" spans="50:57" x14ac:dyDescent="0.15">
      <c r="AX831" s="322"/>
      <c r="AY831" s="322"/>
      <c r="AZ831" s="322"/>
      <c r="BA831" s="322"/>
      <c r="BB831" s="322"/>
      <c r="BC831" s="322"/>
      <c r="BD831" s="322"/>
      <c r="BE831" s="322"/>
    </row>
    <row r="832" spans="50:57" x14ac:dyDescent="0.15">
      <c r="AX832" s="322"/>
      <c r="AY832" s="322"/>
      <c r="AZ832" s="322"/>
      <c r="BA832" s="322"/>
      <c r="BB832" s="322"/>
      <c r="BC832" s="322"/>
      <c r="BD832" s="322"/>
      <c r="BE832" s="322"/>
    </row>
    <row r="833" spans="50:57" x14ac:dyDescent="0.15">
      <c r="AX833" s="322"/>
      <c r="AY833" s="322"/>
      <c r="AZ833" s="322"/>
      <c r="BA833" s="322"/>
      <c r="BB833" s="322"/>
      <c r="BC833" s="322"/>
      <c r="BD833" s="322"/>
      <c r="BE833" s="322"/>
    </row>
    <row r="834" spans="50:57" x14ac:dyDescent="0.15">
      <c r="AX834" s="322"/>
      <c r="AY834" s="322"/>
      <c r="AZ834" s="322"/>
      <c r="BA834" s="322"/>
      <c r="BB834" s="322"/>
      <c r="BC834" s="322"/>
      <c r="BD834" s="322"/>
      <c r="BE834" s="322"/>
    </row>
    <row r="835" spans="50:57" x14ac:dyDescent="0.15">
      <c r="AX835" s="322"/>
      <c r="AY835" s="322"/>
      <c r="AZ835" s="322"/>
      <c r="BA835" s="322"/>
      <c r="BB835" s="322"/>
      <c r="BC835" s="322"/>
      <c r="BD835" s="322"/>
      <c r="BE835" s="322"/>
    </row>
    <row r="836" spans="50:57" x14ac:dyDescent="0.15">
      <c r="AX836" s="322"/>
      <c r="AY836" s="322"/>
      <c r="AZ836" s="322"/>
      <c r="BA836" s="322"/>
      <c r="BB836" s="322"/>
      <c r="BC836" s="322"/>
      <c r="BD836" s="322"/>
      <c r="BE836" s="322"/>
    </row>
    <row r="837" spans="50:57" x14ac:dyDescent="0.15">
      <c r="AX837" s="322"/>
      <c r="AY837" s="322"/>
      <c r="AZ837" s="322"/>
      <c r="BA837" s="322"/>
      <c r="BB837" s="322"/>
      <c r="BC837" s="322"/>
      <c r="BD837" s="322"/>
      <c r="BE837" s="322"/>
    </row>
    <row r="838" spans="50:57" x14ac:dyDescent="0.15">
      <c r="AX838" s="322"/>
      <c r="AY838" s="322"/>
      <c r="AZ838" s="322"/>
      <c r="BA838" s="322"/>
      <c r="BB838" s="322"/>
      <c r="BC838" s="322"/>
      <c r="BD838" s="322"/>
      <c r="BE838" s="322"/>
    </row>
    <row r="839" spans="50:57" x14ac:dyDescent="0.15">
      <c r="AX839" s="322"/>
      <c r="AY839" s="322"/>
      <c r="AZ839" s="322"/>
      <c r="BA839" s="322"/>
      <c r="BB839" s="322"/>
      <c r="BC839" s="322"/>
      <c r="BD839" s="322"/>
      <c r="BE839" s="322"/>
    </row>
    <row r="840" spans="50:57" x14ac:dyDescent="0.15">
      <c r="AX840" s="322"/>
      <c r="AY840" s="322"/>
      <c r="AZ840" s="322"/>
      <c r="BA840" s="322"/>
      <c r="BB840" s="322"/>
      <c r="BC840" s="322"/>
      <c r="BD840" s="322"/>
      <c r="BE840" s="322"/>
    </row>
    <row r="841" spans="50:57" x14ac:dyDescent="0.15">
      <c r="AX841" s="322"/>
      <c r="AY841" s="322"/>
      <c r="AZ841" s="322"/>
      <c r="BA841" s="322"/>
      <c r="BB841" s="322"/>
      <c r="BC841" s="322"/>
      <c r="BD841" s="322"/>
      <c r="BE841" s="322"/>
    </row>
    <row r="842" spans="50:57" x14ac:dyDescent="0.15">
      <c r="AX842" s="322"/>
      <c r="AY842" s="322"/>
      <c r="AZ842" s="322"/>
      <c r="BA842" s="322"/>
      <c r="BB842" s="322"/>
      <c r="BC842" s="322"/>
      <c r="BD842" s="322"/>
      <c r="BE842" s="322"/>
    </row>
    <row r="843" spans="50:57" x14ac:dyDescent="0.15">
      <c r="AX843" s="322"/>
      <c r="AY843" s="322"/>
      <c r="AZ843" s="322"/>
      <c r="BA843" s="322"/>
      <c r="BB843" s="322"/>
      <c r="BC843" s="322"/>
      <c r="BD843" s="322"/>
      <c r="BE843" s="322"/>
    </row>
    <row r="844" spans="50:57" x14ac:dyDescent="0.15">
      <c r="AX844" s="322"/>
      <c r="AY844" s="322"/>
      <c r="AZ844" s="322"/>
      <c r="BA844" s="322"/>
      <c r="BB844" s="322"/>
      <c r="BC844" s="322"/>
      <c r="BD844" s="322"/>
      <c r="BE844" s="322"/>
    </row>
    <row r="845" spans="50:57" x14ac:dyDescent="0.15">
      <c r="AX845" s="322"/>
      <c r="AY845" s="322"/>
      <c r="AZ845" s="322"/>
      <c r="BA845" s="322"/>
      <c r="BB845" s="322"/>
      <c r="BC845" s="322"/>
      <c r="BD845" s="322"/>
      <c r="BE845" s="322"/>
    </row>
    <row r="846" spans="50:57" x14ac:dyDescent="0.15">
      <c r="AX846" s="322"/>
      <c r="AY846" s="322"/>
      <c r="AZ846" s="322"/>
      <c r="BA846" s="322"/>
      <c r="BB846" s="322"/>
      <c r="BC846" s="322"/>
      <c r="BD846" s="322"/>
      <c r="BE846" s="322"/>
    </row>
    <row r="847" spans="50:57" x14ac:dyDescent="0.15">
      <c r="AX847" s="322"/>
      <c r="AY847" s="322"/>
      <c r="AZ847" s="322"/>
      <c r="BA847" s="322"/>
      <c r="BB847" s="322"/>
      <c r="BC847" s="322"/>
      <c r="BD847" s="322"/>
      <c r="BE847" s="322"/>
    </row>
    <row r="848" spans="50:57" x14ac:dyDescent="0.15">
      <c r="AX848" s="322"/>
      <c r="AY848" s="322"/>
      <c r="AZ848" s="322"/>
      <c r="BA848" s="322"/>
      <c r="BB848" s="322"/>
      <c r="BC848" s="322"/>
      <c r="BD848" s="322"/>
      <c r="BE848" s="322"/>
    </row>
    <row r="849" spans="50:57" x14ac:dyDescent="0.15">
      <c r="AX849" s="322"/>
      <c r="AY849" s="322"/>
      <c r="AZ849" s="322"/>
      <c r="BA849" s="322"/>
      <c r="BB849" s="322"/>
      <c r="BC849" s="322"/>
      <c r="BD849" s="322"/>
      <c r="BE849" s="322"/>
    </row>
    <row r="850" spans="50:57" x14ac:dyDescent="0.15">
      <c r="AX850" s="322"/>
      <c r="AY850" s="322"/>
      <c r="AZ850" s="322"/>
      <c r="BA850" s="322"/>
      <c r="BB850" s="322"/>
      <c r="BC850" s="322"/>
      <c r="BD850" s="322"/>
      <c r="BE850" s="322"/>
    </row>
    <row r="851" spans="50:57" x14ac:dyDescent="0.15">
      <c r="AX851" s="322"/>
      <c r="AY851" s="322"/>
      <c r="AZ851" s="322"/>
      <c r="BA851" s="322"/>
      <c r="BB851" s="322"/>
      <c r="BC851" s="322"/>
      <c r="BD851" s="322"/>
      <c r="BE851" s="322"/>
    </row>
    <row r="852" spans="50:57" x14ac:dyDescent="0.15">
      <c r="AX852" s="322"/>
      <c r="AY852" s="322"/>
      <c r="AZ852" s="322"/>
      <c r="BA852" s="322"/>
      <c r="BB852" s="322"/>
      <c r="BC852" s="322"/>
      <c r="BD852" s="322"/>
      <c r="BE852" s="322"/>
    </row>
    <row r="853" spans="50:57" x14ac:dyDescent="0.15">
      <c r="AX853" s="322"/>
      <c r="AY853" s="322"/>
      <c r="AZ853" s="322"/>
      <c r="BA853" s="322"/>
      <c r="BB853" s="322"/>
      <c r="BC853" s="322"/>
      <c r="BD853" s="322"/>
      <c r="BE853" s="322"/>
    </row>
    <row r="854" spans="50:57" x14ac:dyDescent="0.15">
      <c r="AX854" s="322"/>
      <c r="AY854" s="322"/>
      <c r="AZ854" s="322"/>
      <c r="BA854" s="322"/>
      <c r="BB854" s="322"/>
      <c r="BC854" s="322"/>
      <c r="BD854" s="322"/>
      <c r="BE854" s="322"/>
    </row>
    <row r="855" spans="50:57" x14ac:dyDescent="0.15">
      <c r="AX855" s="322"/>
      <c r="AY855" s="322"/>
      <c r="AZ855" s="322"/>
      <c r="BA855" s="322"/>
      <c r="BB855" s="322"/>
      <c r="BC855" s="322"/>
      <c r="BD855" s="322"/>
      <c r="BE855" s="322"/>
    </row>
    <row r="856" spans="50:57" x14ac:dyDescent="0.15">
      <c r="AX856" s="322"/>
      <c r="AY856" s="322"/>
      <c r="AZ856" s="322"/>
      <c r="BA856" s="322"/>
      <c r="BB856" s="322"/>
      <c r="BC856" s="322"/>
      <c r="BD856" s="322"/>
      <c r="BE856" s="322"/>
    </row>
    <row r="857" spans="50:57" x14ac:dyDescent="0.15">
      <c r="AX857" s="322"/>
      <c r="AY857" s="322"/>
      <c r="AZ857" s="322"/>
      <c r="BA857" s="322"/>
      <c r="BB857" s="322"/>
      <c r="BC857" s="322"/>
      <c r="BD857" s="322"/>
      <c r="BE857" s="322"/>
    </row>
    <row r="858" spans="50:57" x14ac:dyDescent="0.15">
      <c r="AX858" s="322"/>
      <c r="AY858" s="322"/>
      <c r="AZ858" s="322"/>
      <c r="BA858" s="322"/>
      <c r="BB858" s="322"/>
      <c r="BC858" s="322"/>
      <c r="BD858" s="322"/>
      <c r="BE858" s="322"/>
    </row>
    <row r="859" spans="50:57" x14ac:dyDescent="0.15">
      <c r="AX859" s="322"/>
      <c r="AY859" s="322"/>
      <c r="AZ859" s="322"/>
      <c r="BA859" s="322"/>
      <c r="BB859" s="322"/>
      <c r="BC859" s="322"/>
      <c r="BD859" s="322"/>
      <c r="BE859" s="322"/>
    </row>
    <row r="860" spans="50:57" x14ac:dyDescent="0.15">
      <c r="AX860" s="322"/>
      <c r="AY860" s="322"/>
      <c r="AZ860" s="322"/>
      <c r="BA860" s="322"/>
      <c r="BB860" s="322"/>
      <c r="BC860" s="322"/>
      <c r="BD860" s="322"/>
      <c r="BE860" s="322"/>
    </row>
    <row r="861" spans="50:57" x14ac:dyDescent="0.15">
      <c r="AX861" s="322"/>
      <c r="AY861" s="322"/>
      <c r="AZ861" s="322"/>
      <c r="BA861" s="322"/>
      <c r="BB861" s="322"/>
      <c r="BC861" s="322"/>
      <c r="BD861" s="322"/>
      <c r="BE861" s="322"/>
    </row>
    <row r="862" spans="50:57" x14ac:dyDescent="0.15">
      <c r="AX862" s="322"/>
      <c r="AY862" s="322"/>
      <c r="AZ862" s="322"/>
      <c r="BA862" s="322"/>
      <c r="BB862" s="322"/>
      <c r="BC862" s="322"/>
      <c r="BD862" s="322"/>
      <c r="BE862" s="322"/>
    </row>
    <row r="863" spans="50:57" x14ac:dyDescent="0.15">
      <c r="AX863" s="322"/>
      <c r="AY863" s="322"/>
      <c r="AZ863" s="322"/>
      <c r="BA863" s="322"/>
      <c r="BB863" s="322"/>
      <c r="BC863" s="322"/>
      <c r="BD863" s="322"/>
      <c r="BE863" s="322"/>
    </row>
    <row r="864" spans="50:57" x14ac:dyDescent="0.15">
      <c r="AX864" s="322"/>
      <c r="AY864" s="322"/>
      <c r="AZ864" s="322"/>
      <c r="BA864" s="322"/>
      <c r="BB864" s="322"/>
      <c r="BC864" s="322"/>
      <c r="BD864" s="322"/>
      <c r="BE864" s="322"/>
    </row>
    <row r="865" spans="50:57" x14ac:dyDescent="0.15">
      <c r="AX865" s="322"/>
      <c r="AY865" s="322"/>
      <c r="AZ865" s="322"/>
      <c r="BA865" s="322"/>
      <c r="BB865" s="322"/>
      <c r="BC865" s="322"/>
      <c r="BD865" s="322"/>
      <c r="BE865" s="322"/>
    </row>
    <row r="866" spans="50:57" x14ac:dyDescent="0.15">
      <c r="AX866" s="322"/>
      <c r="AY866" s="322"/>
      <c r="AZ866" s="322"/>
      <c r="BA866" s="322"/>
      <c r="BB866" s="322"/>
      <c r="BC866" s="322"/>
      <c r="BD866" s="322"/>
      <c r="BE866" s="322"/>
    </row>
    <row r="867" spans="50:57" x14ac:dyDescent="0.15">
      <c r="AX867" s="322"/>
      <c r="AY867" s="322"/>
      <c r="AZ867" s="322"/>
      <c r="BA867" s="322"/>
      <c r="BB867" s="322"/>
      <c r="BC867" s="322"/>
      <c r="BD867" s="322"/>
      <c r="BE867" s="322"/>
    </row>
    <row r="868" spans="50:57" x14ac:dyDescent="0.15">
      <c r="AX868" s="322"/>
      <c r="AY868" s="322"/>
      <c r="AZ868" s="322"/>
      <c r="BA868" s="322"/>
      <c r="BB868" s="322"/>
      <c r="BC868" s="322"/>
      <c r="BD868" s="322"/>
      <c r="BE868" s="322"/>
    </row>
    <row r="869" spans="50:57" x14ac:dyDescent="0.15">
      <c r="AX869" s="322"/>
      <c r="AY869" s="322"/>
      <c r="AZ869" s="322"/>
      <c r="BA869" s="322"/>
      <c r="BB869" s="322"/>
      <c r="BC869" s="322"/>
      <c r="BD869" s="322"/>
      <c r="BE869" s="322"/>
    </row>
    <row r="870" spans="50:57" x14ac:dyDescent="0.15">
      <c r="AX870" s="322"/>
      <c r="AY870" s="322"/>
      <c r="AZ870" s="322"/>
      <c r="BA870" s="322"/>
      <c r="BB870" s="322"/>
      <c r="BC870" s="322"/>
      <c r="BD870" s="322"/>
      <c r="BE870" s="322"/>
    </row>
    <row r="871" spans="50:57" x14ac:dyDescent="0.15">
      <c r="AX871" s="322"/>
      <c r="AY871" s="322"/>
      <c r="AZ871" s="322"/>
      <c r="BA871" s="322"/>
      <c r="BB871" s="322"/>
      <c r="BC871" s="322"/>
      <c r="BD871" s="322"/>
      <c r="BE871" s="322"/>
    </row>
    <row r="872" spans="50:57" x14ac:dyDescent="0.15">
      <c r="AX872" s="322"/>
      <c r="AY872" s="322"/>
      <c r="AZ872" s="322"/>
      <c r="BA872" s="322"/>
      <c r="BB872" s="322"/>
      <c r="BC872" s="322"/>
      <c r="BD872" s="322"/>
      <c r="BE872" s="322"/>
    </row>
    <row r="873" spans="50:57" x14ac:dyDescent="0.15">
      <c r="AX873" s="322"/>
      <c r="AY873" s="322"/>
      <c r="AZ873" s="322"/>
      <c r="BA873" s="322"/>
      <c r="BB873" s="322"/>
      <c r="BC873" s="322"/>
      <c r="BD873" s="322"/>
      <c r="BE873" s="322"/>
    </row>
    <row r="874" spans="50:57" x14ac:dyDescent="0.15">
      <c r="AX874" s="322"/>
      <c r="AY874" s="322"/>
      <c r="AZ874" s="322"/>
      <c r="BA874" s="322"/>
      <c r="BB874" s="322"/>
      <c r="BC874" s="322"/>
      <c r="BD874" s="322"/>
      <c r="BE874" s="322"/>
    </row>
    <row r="875" spans="50:57" x14ac:dyDescent="0.15">
      <c r="AX875" s="322"/>
      <c r="AY875" s="322"/>
      <c r="AZ875" s="322"/>
      <c r="BA875" s="322"/>
      <c r="BB875" s="322"/>
      <c r="BC875" s="322"/>
      <c r="BD875" s="322"/>
      <c r="BE875" s="322"/>
    </row>
    <row r="876" spans="50:57" x14ac:dyDescent="0.15">
      <c r="AX876" s="322"/>
      <c r="AY876" s="322"/>
      <c r="AZ876" s="322"/>
      <c r="BA876" s="322"/>
      <c r="BB876" s="322"/>
      <c r="BC876" s="322"/>
      <c r="BD876" s="322"/>
      <c r="BE876" s="322"/>
    </row>
    <row r="877" spans="50:57" x14ac:dyDescent="0.15">
      <c r="AX877" s="322"/>
      <c r="AY877" s="322"/>
      <c r="AZ877" s="322"/>
      <c r="BA877" s="322"/>
      <c r="BB877" s="322"/>
      <c r="BC877" s="322"/>
      <c r="BD877" s="322"/>
      <c r="BE877" s="322"/>
    </row>
    <row r="878" spans="50:57" x14ac:dyDescent="0.15">
      <c r="AX878" s="322"/>
      <c r="AY878" s="322"/>
      <c r="AZ878" s="322"/>
      <c r="BA878" s="322"/>
      <c r="BB878" s="322"/>
      <c r="BC878" s="322"/>
      <c r="BD878" s="322"/>
      <c r="BE878" s="322"/>
    </row>
    <row r="879" spans="50:57" x14ac:dyDescent="0.15">
      <c r="AX879" s="322"/>
      <c r="AY879" s="322"/>
      <c r="AZ879" s="322"/>
      <c r="BA879" s="322"/>
      <c r="BB879" s="322"/>
      <c r="BC879" s="322"/>
      <c r="BD879" s="322"/>
      <c r="BE879" s="322"/>
    </row>
    <row r="880" spans="50:57" x14ac:dyDescent="0.15">
      <c r="AX880" s="322"/>
      <c r="AY880" s="322"/>
      <c r="AZ880" s="322"/>
      <c r="BA880" s="322"/>
      <c r="BB880" s="322"/>
      <c r="BC880" s="322"/>
      <c r="BD880" s="322"/>
      <c r="BE880" s="322"/>
    </row>
    <row r="881" spans="50:57" x14ac:dyDescent="0.15">
      <c r="AX881" s="322"/>
      <c r="AY881" s="322"/>
      <c r="AZ881" s="322"/>
      <c r="BA881" s="322"/>
      <c r="BB881" s="322"/>
      <c r="BC881" s="322"/>
      <c r="BD881" s="322"/>
      <c r="BE881" s="322"/>
    </row>
    <row r="882" spans="50:57" x14ac:dyDescent="0.15">
      <c r="AX882" s="322"/>
      <c r="AY882" s="322"/>
      <c r="AZ882" s="322"/>
      <c r="BA882" s="322"/>
      <c r="BB882" s="322"/>
      <c r="BC882" s="322"/>
      <c r="BD882" s="322"/>
      <c r="BE882" s="322"/>
    </row>
    <row r="883" spans="50:57" x14ac:dyDescent="0.15">
      <c r="AX883" s="322"/>
      <c r="AY883" s="322"/>
      <c r="AZ883" s="322"/>
      <c r="BA883" s="322"/>
      <c r="BB883" s="322"/>
      <c r="BC883" s="322"/>
      <c r="BD883" s="322"/>
      <c r="BE883" s="322"/>
    </row>
    <row r="884" spans="50:57" x14ac:dyDescent="0.15">
      <c r="AX884" s="322"/>
      <c r="AY884" s="322"/>
      <c r="AZ884" s="322"/>
      <c r="BA884" s="322"/>
      <c r="BB884" s="322"/>
      <c r="BC884" s="322"/>
      <c r="BD884" s="322"/>
      <c r="BE884" s="322"/>
    </row>
    <row r="885" spans="50:57" x14ac:dyDescent="0.15">
      <c r="AX885" s="322"/>
      <c r="AY885" s="322"/>
      <c r="AZ885" s="322"/>
      <c r="BA885" s="322"/>
      <c r="BB885" s="322"/>
      <c r="BC885" s="322"/>
      <c r="BD885" s="322"/>
      <c r="BE885" s="322"/>
    </row>
    <row r="886" spans="50:57" x14ac:dyDescent="0.15">
      <c r="AX886" s="322"/>
      <c r="AY886" s="322"/>
      <c r="AZ886" s="322"/>
      <c r="BA886" s="322"/>
      <c r="BB886" s="322"/>
      <c r="BC886" s="322"/>
      <c r="BD886" s="322"/>
      <c r="BE886" s="322"/>
    </row>
    <row r="887" spans="50:57" x14ac:dyDescent="0.15">
      <c r="AX887" s="322"/>
      <c r="AY887" s="322"/>
      <c r="AZ887" s="322"/>
      <c r="BA887" s="322"/>
      <c r="BB887" s="322"/>
      <c r="BC887" s="322"/>
      <c r="BD887" s="322"/>
      <c r="BE887" s="322"/>
    </row>
    <row r="888" spans="50:57" x14ac:dyDescent="0.15">
      <c r="AX888" s="322"/>
      <c r="AY888" s="322"/>
      <c r="AZ888" s="322"/>
      <c r="BA888" s="322"/>
      <c r="BB888" s="322"/>
      <c r="BC888" s="322"/>
      <c r="BD888" s="322"/>
      <c r="BE888" s="322"/>
    </row>
    <row r="889" spans="50:57" x14ac:dyDescent="0.15">
      <c r="AX889" s="322"/>
      <c r="AY889" s="322"/>
      <c r="AZ889" s="322"/>
      <c r="BA889" s="322"/>
      <c r="BB889" s="322"/>
      <c r="BC889" s="322"/>
      <c r="BD889" s="322"/>
      <c r="BE889" s="322"/>
    </row>
    <row r="890" spans="50:57" x14ac:dyDescent="0.15">
      <c r="AX890" s="322"/>
      <c r="AY890" s="322"/>
      <c r="AZ890" s="322"/>
      <c r="BA890" s="322"/>
      <c r="BB890" s="322"/>
      <c r="BC890" s="322"/>
      <c r="BD890" s="322"/>
      <c r="BE890" s="322"/>
    </row>
    <row r="891" spans="50:57" x14ac:dyDescent="0.15">
      <c r="AX891" s="322"/>
      <c r="AY891" s="322"/>
      <c r="AZ891" s="322"/>
      <c r="BA891" s="322"/>
      <c r="BB891" s="322"/>
      <c r="BC891" s="322"/>
      <c r="BD891" s="322"/>
      <c r="BE891" s="322"/>
    </row>
    <row r="892" spans="50:57" x14ac:dyDescent="0.15">
      <c r="AX892" s="322"/>
      <c r="AY892" s="322"/>
      <c r="AZ892" s="322"/>
      <c r="BA892" s="322"/>
      <c r="BB892" s="322"/>
      <c r="BC892" s="322"/>
      <c r="BD892" s="322"/>
      <c r="BE892" s="322"/>
    </row>
    <row r="893" spans="50:57" x14ac:dyDescent="0.15">
      <c r="AX893" s="322"/>
      <c r="AY893" s="322"/>
      <c r="AZ893" s="322"/>
      <c r="BA893" s="322"/>
      <c r="BB893" s="322"/>
      <c r="BC893" s="322"/>
      <c r="BD893" s="322"/>
      <c r="BE893" s="322"/>
    </row>
    <row r="894" spans="50:57" x14ac:dyDescent="0.15">
      <c r="AX894" s="322"/>
      <c r="AY894" s="322"/>
      <c r="AZ894" s="322"/>
      <c r="BA894" s="322"/>
      <c r="BB894" s="322"/>
      <c r="BC894" s="322"/>
      <c r="BD894" s="322"/>
      <c r="BE894" s="322"/>
    </row>
    <row r="895" spans="50:57" x14ac:dyDescent="0.15">
      <c r="AX895" s="322"/>
      <c r="AY895" s="322"/>
      <c r="AZ895" s="322"/>
      <c r="BA895" s="322"/>
      <c r="BB895" s="322"/>
      <c r="BC895" s="322"/>
      <c r="BD895" s="322"/>
      <c r="BE895" s="322"/>
    </row>
    <row r="896" spans="50:57" x14ac:dyDescent="0.15">
      <c r="AX896" s="322"/>
      <c r="AY896" s="322"/>
      <c r="AZ896" s="322"/>
      <c r="BA896" s="322"/>
      <c r="BB896" s="322"/>
      <c r="BC896" s="322"/>
      <c r="BD896" s="322"/>
      <c r="BE896" s="322"/>
    </row>
    <row r="897" spans="50:57" x14ac:dyDescent="0.15">
      <c r="AX897" s="322"/>
      <c r="AY897" s="322"/>
      <c r="AZ897" s="322"/>
      <c r="BA897" s="322"/>
      <c r="BB897" s="322"/>
      <c r="BC897" s="322"/>
      <c r="BD897" s="322"/>
      <c r="BE897" s="322"/>
    </row>
    <row r="898" spans="50:57" x14ac:dyDescent="0.15">
      <c r="AX898" s="322"/>
      <c r="AY898" s="322"/>
      <c r="AZ898" s="322"/>
      <c r="BA898" s="322"/>
      <c r="BB898" s="322"/>
      <c r="BC898" s="322"/>
      <c r="BD898" s="322"/>
      <c r="BE898" s="322"/>
    </row>
    <row r="899" spans="50:57" x14ac:dyDescent="0.15">
      <c r="AX899" s="322"/>
      <c r="AY899" s="322"/>
      <c r="AZ899" s="322"/>
      <c r="BA899" s="322"/>
      <c r="BB899" s="322"/>
      <c r="BC899" s="322"/>
      <c r="BD899" s="322"/>
      <c r="BE899" s="322"/>
    </row>
    <row r="900" spans="50:57" x14ac:dyDescent="0.15">
      <c r="AX900" s="322"/>
      <c r="AY900" s="322"/>
      <c r="AZ900" s="322"/>
      <c r="BA900" s="322"/>
      <c r="BB900" s="322"/>
      <c r="BC900" s="322"/>
      <c r="BD900" s="322"/>
      <c r="BE900" s="322"/>
    </row>
    <row r="901" spans="50:57" x14ac:dyDescent="0.15">
      <c r="AX901" s="322"/>
      <c r="AY901" s="322"/>
      <c r="AZ901" s="322"/>
      <c r="BA901" s="322"/>
      <c r="BB901" s="322"/>
      <c r="BC901" s="322"/>
      <c r="BD901" s="322"/>
      <c r="BE901" s="322"/>
    </row>
    <row r="902" spans="50:57" x14ac:dyDescent="0.15">
      <c r="AX902" s="322"/>
      <c r="AY902" s="322"/>
      <c r="AZ902" s="322"/>
      <c r="BA902" s="322"/>
      <c r="BB902" s="322"/>
      <c r="BC902" s="322"/>
      <c r="BD902" s="322"/>
      <c r="BE902" s="322"/>
    </row>
    <row r="903" spans="50:57" x14ac:dyDescent="0.15">
      <c r="AX903" s="322"/>
      <c r="AY903" s="322"/>
      <c r="AZ903" s="322"/>
      <c r="BA903" s="322"/>
      <c r="BB903" s="322"/>
      <c r="BC903" s="322"/>
      <c r="BD903" s="322"/>
      <c r="BE903" s="322"/>
    </row>
    <row r="904" spans="50:57" x14ac:dyDescent="0.15">
      <c r="AX904" s="322"/>
      <c r="AY904" s="322"/>
      <c r="AZ904" s="322"/>
      <c r="BA904" s="322"/>
      <c r="BB904" s="322"/>
      <c r="BC904" s="322"/>
      <c r="BD904" s="322"/>
      <c r="BE904" s="322"/>
    </row>
    <row r="905" spans="50:57" x14ac:dyDescent="0.15">
      <c r="AX905" s="322"/>
      <c r="AY905" s="322"/>
      <c r="AZ905" s="322"/>
      <c r="BA905" s="322"/>
      <c r="BB905" s="322"/>
      <c r="BC905" s="322"/>
      <c r="BD905" s="322"/>
      <c r="BE905" s="322"/>
    </row>
    <row r="906" spans="50:57" x14ac:dyDescent="0.15">
      <c r="AX906" s="322"/>
      <c r="AY906" s="322"/>
      <c r="AZ906" s="322"/>
      <c r="BA906" s="322"/>
      <c r="BB906" s="322"/>
      <c r="BC906" s="322"/>
      <c r="BD906" s="322"/>
      <c r="BE906" s="322"/>
    </row>
    <row r="907" spans="50:57" x14ac:dyDescent="0.15">
      <c r="AX907" s="322"/>
      <c r="AY907" s="322"/>
      <c r="AZ907" s="322"/>
      <c r="BA907" s="322"/>
      <c r="BB907" s="322"/>
      <c r="BC907" s="322"/>
      <c r="BD907" s="322"/>
      <c r="BE907" s="322"/>
    </row>
    <row r="908" spans="50:57" x14ac:dyDescent="0.15">
      <c r="AX908" s="322"/>
      <c r="AY908" s="322"/>
      <c r="AZ908" s="322"/>
      <c r="BA908" s="322"/>
      <c r="BB908" s="322"/>
      <c r="BC908" s="322"/>
      <c r="BD908" s="322"/>
      <c r="BE908" s="322"/>
    </row>
    <row r="909" spans="50:57" x14ac:dyDescent="0.15">
      <c r="AX909" s="322"/>
      <c r="AY909" s="322"/>
      <c r="AZ909" s="322"/>
      <c r="BA909" s="322"/>
      <c r="BB909" s="322"/>
      <c r="BC909" s="322"/>
      <c r="BD909" s="322"/>
      <c r="BE909" s="322"/>
    </row>
    <row r="910" spans="50:57" x14ac:dyDescent="0.15">
      <c r="AX910" s="322"/>
      <c r="AY910" s="322"/>
      <c r="AZ910" s="322"/>
      <c r="BA910" s="322"/>
      <c r="BB910" s="322"/>
      <c r="BC910" s="322"/>
      <c r="BD910" s="322"/>
      <c r="BE910" s="322"/>
    </row>
    <row r="911" spans="50:57" x14ac:dyDescent="0.15">
      <c r="AX911" s="322"/>
      <c r="AY911" s="322"/>
      <c r="AZ911" s="322"/>
      <c r="BA911" s="322"/>
      <c r="BB911" s="322"/>
      <c r="BC911" s="322"/>
      <c r="BD911" s="322"/>
      <c r="BE911" s="322"/>
    </row>
    <row r="912" spans="50:57" x14ac:dyDescent="0.15">
      <c r="AX912" s="322"/>
      <c r="AY912" s="322"/>
      <c r="AZ912" s="322"/>
      <c r="BA912" s="322"/>
      <c r="BB912" s="322"/>
      <c r="BC912" s="322"/>
      <c r="BD912" s="322"/>
      <c r="BE912" s="322"/>
    </row>
    <row r="913" spans="50:57" x14ac:dyDescent="0.15">
      <c r="AX913" s="322"/>
      <c r="AY913" s="322"/>
      <c r="AZ913" s="322"/>
      <c r="BA913" s="322"/>
      <c r="BB913" s="322"/>
      <c r="BC913" s="322"/>
      <c r="BD913" s="322"/>
      <c r="BE913" s="322"/>
    </row>
    <row r="914" spans="50:57" x14ac:dyDescent="0.15">
      <c r="AX914" s="322"/>
      <c r="AY914" s="322"/>
      <c r="AZ914" s="322"/>
      <c r="BA914" s="322"/>
      <c r="BB914" s="322"/>
      <c r="BC914" s="322"/>
      <c r="BD914" s="322"/>
      <c r="BE914" s="322"/>
    </row>
    <row r="915" spans="50:57" x14ac:dyDescent="0.15">
      <c r="AX915" s="322"/>
      <c r="AY915" s="322"/>
      <c r="AZ915" s="322"/>
      <c r="BA915" s="322"/>
      <c r="BB915" s="322"/>
      <c r="BC915" s="322"/>
      <c r="BD915" s="322"/>
      <c r="BE915" s="322"/>
    </row>
    <row r="916" spans="50:57" x14ac:dyDescent="0.15">
      <c r="AX916" s="322"/>
      <c r="AY916" s="322"/>
      <c r="AZ916" s="322"/>
      <c r="BA916" s="322"/>
      <c r="BB916" s="322"/>
      <c r="BC916" s="322"/>
      <c r="BD916" s="322"/>
      <c r="BE916" s="322"/>
    </row>
    <row r="917" spans="50:57" x14ac:dyDescent="0.15">
      <c r="AX917" s="322"/>
      <c r="AY917" s="322"/>
      <c r="AZ917" s="322"/>
      <c r="BA917" s="322"/>
      <c r="BB917" s="322"/>
      <c r="BC917" s="322"/>
      <c r="BD917" s="322"/>
      <c r="BE917" s="322"/>
    </row>
    <row r="918" spans="50:57" x14ac:dyDescent="0.15">
      <c r="AX918" s="322"/>
      <c r="AY918" s="322"/>
      <c r="AZ918" s="322"/>
      <c r="BA918" s="322"/>
      <c r="BB918" s="322"/>
      <c r="BC918" s="322"/>
      <c r="BD918" s="322"/>
      <c r="BE918" s="322"/>
    </row>
    <row r="919" spans="50:57" x14ac:dyDescent="0.15">
      <c r="AX919" s="322"/>
      <c r="AY919" s="322"/>
      <c r="AZ919" s="322"/>
      <c r="BA919" s="322"/>
      <c r="BB919" s="322"/>
      <c r="BC919" s="322"/>
      <c r="BD919" s="322"/>
      <c r="BE919" s="322"/>
    </row>
    <row r="920" spans="50:57" x14ac:dyDescent="0.15">
      <c r="AX920" s="322"/>
      <c r="AY920" s="322"/>
      <c r="AZ920" s="322"/>
      <c r="BA920" s="322"/>
      <c r="BB920" s="322"/>
      <c r="BC920" s="322"/>
      <c r="BD920" s="322"/>
      <c r="BE920" s="322"/>
    </row>
    <row r="921" spans="50:57" x14ac:dyDescent="0.15">
      <c r="AX921" s="322"/>
      <c r="AY921" s="322"/>
      <c r="AZ921" s="322"/>
      <c r="BA921" s="322"/>
      <c r="BB921" s="322"/>
      <c r="BC921" s="322"/>
      <c r="BD921" s="322"/>
      <c r="BE921" s="322"/>
    </row>
    <row r="922" spans="50:57" x14ac:dyDescent="0.15">
      <c r="AX922" s="322"/>
      <c r="AY922" s="322"/>
      <c r="AZ922" s="322"/>
      <c r="BA922" s="322"/>
      <c r="BB922" s="322"/>
      <c r="BC922" s="322"/>
      <c r="BD922" s="322"/>
      <c r="BE922" s="322"/>
    </row>
    <row r="923" spans="50:57" x14ac:dyDescent="0.15">
      <c r="AX923" s="322"/>
      <c r="AY923" s="322"/>
      <c r="AZ923" s="322"/>
      <c r="BA923" s="322"/>
      <c r="BB923" s="322"/>
      <c r="BC923" s="322"/>
      <c r="BD923" s="322"/>
      <c r="BE923" s="322"/>
    </row>
    <row r="924" spans="50:57" x14ac:dyDescent="0.15">
      <c r="AX924" s="322"/>
      <c r="AY924" s="322"/>
      <c r="AZ924" s="322"/>
      <c r="BA924" s="322"/>
      <c r="BB924" s="322"/>
      <c r="BC924" s="322"/>
      <c r="BD924" s="322"/>
      <c r="BE924" s="322"/>
    </row>
    <row r="925" spans="50:57" x14ac:dyDescent="0.15">
      <c r="AX925" s="322"/>
      <c r="AY925" s="322"/>
      <c r="AZ925" s="322"/>
      <c r="BA925" s="322"/>
      <c r="BB925" s="322"/>
      <c r="BC925" s="322"/>
      <c r="BD925" s="322"/>
      <c r="BE925" s="322"/>
    </row>
    <row r="926" spans="50:57" x14ac:dyDescent="0.15">
      <c r="AX926" s="322"/>
      <c r="AY926" s="322"/>
      <c r="AZ926" s="322"/>
      <c r="BA926" s="322"/>
      <c r="BB926" s="322"/>
      <c r="BC926" s="322"/>
      <c r="BD926" s="322"/>
      <c r="BE926" s="322"/>
    </row>
    <row r="927" spans="50:57" x14ac:dyDescent="0.15">
      <c r="AX927" s="322"/>
      <c r="AY927" s="322"/>
      <c r="AZ927" s="322"/>
      <c r="BA927" s="322"/>
      <c r="BB927" s="322"/>
      <c r="BC927" s="322"/>
      <c r="BD927" s="322"/>
      <c r="BE927" s="322"/>
    </row>
    <row r="928" spans="50:57" x14ac:dyDescent="0.15">
      <c r="AX928" s="322"/>
      <c r="AY928" s="322"/>
      <c r="AZ928" s="322"/>
      <c r="BA928" s="322"/>
      <c r="BB928" s="322"/>
      <c r="BC928" s="322"/>
      <c r="BD928" s="322"/>
      <c r="BE928" s="322"/>
    </row>
    <row r="929" spans="50:57" x14ac:dyDescent="0.15">
      <c r="AX929" s="322"/>
      <c r="AY929" s="322"/>
      <c r="AZ929" s="322"/>
      <c r="BA929" s="322"/>
      <c r="BB929" s="322"/>
      <c r="BC929" s="322"/>
      <c r="BD929" s="322"/>
      <c r="BE929" s="322"/>
    </row>
    <row r="930" spans="50:57" x14ac:dyDescent="0.15">
      <c r="AX930" s="322"/>
      <c r="AY930" s="322"/>
      <c r="AZ930" s="322"/>
      <c r="BA930" s="322"/>
      <c r="BB930" s="322"/>
      <c r="BC930" s="322"/>
      <c r="BD930" s="322"/>
      <c r="BE930" s="322"/>
    </row>
    <row r="931" spans="50:57" x14ac:dyDescent="0.15">
      <c r="AX931" s="322"/>
      <c r="AY931" s="322"/>
      <c r="AZ931" s="322"/>
      <c r="BA931" s="322"/>
      <c r="BB931" s="322"/>
      <c r="BC931" s="322"/>
      <c r="BD931" s="322"/>
      <c r="BE931" s="322"/>
    </row>
    <row r="932" spans="50:57" x14ac:dyDescent="0.15">
      <c r="AX932" s="322"/>
      <c r="AY932" s="322"/>
      <c r="AZ932" s="322"/>
      <c r="BA932" s="322"/>
      <c r="BB932" s="322"/>
      <c r="BC932" s="322"/>
      <c r="BD932" s="322"/>
      <c r="BE932" s="322"/>
    </row>
    <row r="933" spans="50:57" x14ac:dyDescent="0.15">
      <c r="AX933" s="322"/>
      <c r="AY933" s="322"/>
      <c r="AZ933" s="322"/>
      <c r="BA933" s="322"/>
      <c r="BB933" s="322"/>
      <c r="BC933" s="322"/>
      <c r="BD933" s="322"/>
      <c r="BE933" s="322"/>
    </row>
    <row r="934" spans="50:57" x14ac:dyDescent="0.15">
      <c r="AX934" s="322"/>
      <c r="AY934" s="322"/>
      <c r="AZ934" s="322"/>
      <c r="BA934" s="322"/>
      <c r="BB934" s="322"/>
      <c r="BC934" s="322"/>
      <c r="BD934" s="322"/>
      <c r="BE934" s="322"/>
    </row>
    <row r="935" spans="50:57" x14ac:dyDescent="0.15">
      <c r="AX935" s="322"/>
      <c r="AY935" s="322"/>
      <c r="AZ935" s="322"/>
      <c r="BA935" s="322"/>
      <c r="BB935" s="322"/>
      <c r="BC935" s="322"/>
      <c r="BD935" s="322"/>
      <c r="BE935" s="322"/>
    </row>
    <row r="936" spans="50:57" x14ac:dyDescent="0.15">
      <c r="AX936" s="322"/>
      <c r="AY936" s="322"/>
      <c r="AZ936" s="322"/>
      <c r="BA936" s="322"/>
      <c r="BB936" s="322"/>
      <c r="BC936" s="322"/>
      <c r="BD936" s="322"/>
      <c r="BE936" s="322"/>
    </row>
    <row r="937" spans="50:57" x14ac:dyDescent="0.15">
      <c r="AX937" s="322"/>
      <c r="AY937" s="322"/>
      <c r="AZ937" s="322"/>
      <c r="BA937" s="322"/>
      <c r="BB937" s="322"/>
      <c r="BC937" s="322"/>
      <c r="BD937" s="322"/>
      <c r="BE937" s="322"/>
    </row>
    <row r="938" spans="50:57" x14ac:dyDescent="0.15">
      <c r="AX938" s="322"/>
      <c r="AY938" s="322"/>
      <c r="AZ938" s="322"/>
      <c r="BA938" s="322"/>
      <c r="BB938" s="322"/>
      <c r="BC938" s="322"/>
      <c r="BD938" s="322"/>
      <c r="BE938" s="322"/>
    </row>
    <row r="939" spans="50:57" x14ac:dyDescent="0.15">
      <c r="AX939" s="322"/>
      <c r="AY939" s="322"/>
      <c r="AZ939" s="322"/>
      <c r="BA939" s="322"/>
      <c r="BB939" s="322"/>
      <c r="BC939" s="322"/>
      <c r="BD939" s="322"/>
      <c r="BE939" s="322"/>
    </row>
    <row r="940" spans="50:57" x14ac:dyDescent="0.15">
      <c r="AX940" s="322"/>
      <c r="AY940" s="322"/>
      <c r="AZ940" s="322"/>
      <c r="BA940" s="322"/>
      <c r="BB940" s="322"/>
      <c r="BC940" s="322"/>
      <c r="BD940" s="322"/>
      <c r="BE940" s="322"/>
    </row>
    <row r="941" spans="50:57" x14ac:dyDescent="0.15">
      <c r="AX941" s="322"/>
      <c r="AY941" s="322"/>
      <c r="AZ941" s="322"/>
      <c r="BA941" s="322"/>
      <c r="BB941" s="322"/>
      <c r="BC941" s="322"/>
      <c r="BD941" s="322"/>
      <c r="BE941" s="322"/>
    </row>
    <row r="942" spans="50:57" x14ac:dyDescent="0.15">
      <c r="AX942" s="322"/>
      <c r="AY942" s="322"/>
      <c r="AZ942" s="322"/>
      <c r="BA942" s="322"/>
      <c r="BB942" s="322"/>
      <c r="BC942" s="322"/>
      <c r="BD942" s="322"/>
      <c r="BE942" s="322"/>
    </row>
    <row r="943" spans="50:57" x14ac:dyDescent="0.15">
      <c r="AX943" s="322"/>
      <c r="AY943" s="322"/>
      <c r="AZ943" s="322"/>
      <c r="BA943" s="322"/>
      <c r="BB943" s="322"/>
      <c r="BC943" s="322"/>
      <c r="BD943" s="322"/>
      <c r="BE943" s="322"/>
    </row>
    <row r="944" spans="50:57" x14ac:dyDescent="0.15">
      <c r="AX944" s="322"/>
      <c r="AY944" s="322"/>
      <c r="AZ944" s="322"/>
      <c r="BA944" s="322"/>
      <c r="BB944" s="322"/>
      <c r="BC944" s="322"/>
      <c r="BD944" s="322"/>
      <c r="BE944" s="322"/>
    </row>
    <row r="945" spans="50:57" x14ac:dyDescent="0.15">
      <c r="AX945" s="322"/>
      <c r="AY945" s="322"/>
      <c r="AZ945" s="322"/>
      <c r="BA945" s="322"/>
      <c r="BB945" s="322"/>
      <c r="BC945" s="322"/>
      <c r="BD945" s="322"/>
      <c r="BE945" s="322"/>
    </row>
    <row r="946" spans="50:57" x14ac:dyDescent="0.15">
      <c r="AX946" s="322"/>
      <c r="AY946" s="322"/>
      <c r="AZ946" s="322"/>
      <c r="BA946" s="322"/>
      <c r="BB946" s="322"/>
      <c r="BC946" s="322"/>
      <c r="BD946" s="322"/>
      <c r="BE946" s="322"/>
    </row>
    <row r="947" spans="50:57" x14ac:dyDescent="0.15">
      <c r="AX947" s="322"/>
      <c r="AY947" s="322"/>
      <c r="AZ947" s="322"/>
      <c r="BA947" s="322"/>
      <c r="BB947" s="322"/>
      <c r="BC947" s="322"/>
      <c r="BD947" s="322"/>
      <c r="BE947" s="322"/>
    </row>
    <row r="948" spans="50:57" x14ac:dyDescent="0.15">
      <c r="AX948" s="322"/>
      <c r="AY948" s="322"/>
      <c r="AZ948" s="322"/>
      <c r="BA948" s="322"/>
      <c r="BB948" s="322"/>
      <c r="BC948" s="322"/>
      <c r="BD948" s="322"/>
      <c r="BE948" s="322"/>
    </row>
    <row r="949" spans="50:57" x14ac:dyDescent="0.15">
      <c r="AX949" s="322"/>
      <c r="AY949" s="322"/>
      <c r="AZ949" s="322"/>
      <c r="BA949" s="322"/>
      <c r="BB949" s="322"/>
      <c r="BC949" s="322"/>
      <c r="BD949" s="322"/>
      <c r="BE949" s="322"/>
    </row>
    <row r="950" spans="50:57" x14ac:dyDescent="0.15">
      <c r="AX950" s="322"/>
      <c r="AY950" s="322"/>
      <c r="AZ950" s="322"/>
      <c r="BA950" s="322"/>
      <c r="BB950" s="322"/>
      <c r="BC950" s="322"/>
      <c r="BD950" s="322"/>
      <c r="BE950" s="322"/>
    </row>
    <row r="951" spans="50:57" x14ac:dyDescent="0.15">
      <c r="AX951" s="322"/>
      <c r="AY951" s="322"/>
      <c r="AZ951" s="322"/>
      <c r="BA951" s="322"/>
      <c r="BB951" s="322"/>
      <c r="BC951" s="322"/>
      <c r="BD951" s="322"/>
      <c r="BE951" s="322"/>
    </row>
    <row r="952" spans="50:57" x14ac:dyDescent="0.15">
      <c r="AX952" s="322"/>
      <c r="AY952" s="322"/>
      <c r="AZ952" s="322"/>
      <c r="BA952" s="322"/>
      <c r="BB952" s="322"/>
      <c r="BC952" s="322"/>
      <c r="BD952" s="322"/>
      <c r="BE952" s="322"/>
    </row>
    <row r="953" spans="50:57" x14ac:dyDescent="0.15">
      <c r="AX953" s="322"/>
      <c r="AY953" s="322"/>
      <c r="AZ953" s="322"/>
      <c r="BA953" s="322"/>
      <c r="BB953" s="322"/>
      <c r="BC953" s="322"/>
      <c r="BD953" s="322"/>
      <c r="BE953" s="322"/>
    </row>
    <row r="954" spans="50:57" x14ac:dyDescent="0.15">
      <c r="AX954" s="322"/>
      <c r="AY954" s="322"/>
      <c r="AZ954" s="322"/>
      <c r="BA954" s="322"/>
      <c r="BB954" s="322"/>
      <c r="BC954" s="322"/>
      <c r="BD954" s="322"/>
      <c r="BE954" s="322"/>
    </row>
    <row r="955" spans="50:57" x14ac:dyDescent="0.15">
      <c r="AX955" s="322"/>
      <c r="AY955" s="322"/>
      <c r="AZ955" s="322"/>
      <c r="BA955" s="322"/>
      <c r="BB955" s="322"/>
      <c r="BC955" s="322"/>
      <c r="BD955" s="322"/>
      <c r="BE955" s="322"/>
    </row>
    <row r="956" spans="50:57" x14ac:dyDescent="0.15">
      <c r="AX956" s="322"/>
      <c r="AY956" s="322"/>
      <c r="AZ956" s="322"/>
      <c r="BA956" s="322"/>
      <c r="BB956" s="322"/>
      <c r="BC956" s="322"/>
      <c r="BD956" s="322"/>
      <c r="BE956" s="322"/>
    </row>
    <row r="957" spans="50:57" x14ac:dyDescent="0.15">
      <c r="AX957" s="322"/>
      <c r="AY957" s="322"/>
      <c r="AZ957" s="322"/>
      <c r="BA957" s="322"/>
      <c r="BB957" s="322"/>
      <c r="BC957" s="322"/>
      <c r="BD957" s="322"/>
      <c r="BE957" s="322"/>
    </row>
    <row r="958" spans="50:57" x14ac:dyDescent="0.15">
      <c r="AX958" s="322"/>
      <c r="AY958" s="322"/>
      <c r="AZ958" s="322"/>
      <c r="BA958" s="322"/>
      <c r="BB958" s="322"/>
      <c r="BC958" s="322"/>
      <c r="BD958" s="322"/>
      <c r="BE958" s="322"/>
    </row>
    <row r="959" spans="50:57" x14ac:dyDescent="0.15">
      <c r="AX959" s="322"/>
      <c r="AY959" s="322"/>
      <c r="AZ959" s="322"/>
      <c r="BA959" s="322"/>
      <c r="BB959" s="322"/>
      <c r="BC959" s="322"/>
      <c r="BD959" s="322"/>
      <c r="BE959" s="322"/>
    </row>
    <row r="960" spans="50:57" x14ac:dyDescent="0.15">
      <c r="AX960" s="322"/>
      <c r="AY960" s="322"/>
      <c r="AZ960" s="322"/>
      <c r="BA960" s="322"/>
      <c r="BB960" s="322"/>
      <c r="BC960" s="322"/>
      <c r="BD960" s="322"/>
      <c r="BE960" s="322"/>
    </row>
    <row r="961" spans="50:57" x14ac:dyDescent="0.15">
      <c r="AX961" s="322"/>
      <c r="AY961" s="322"/>
      <c r="AZ961" s="322"/>
      <c r="BA961" s="322"/>
      <c r="BB961" s="322"/>
      <c r="BC961" s="322"/>
      <c r="BD961" s="322"/>
      <c r="BE961" s="322"/>
    </row>
    <row r="962" spans="50:57" x14ac:dyDescent="0.15">
      <c r="AX962" s="322"/>
      <c r="AY962" s="322"/>
      <c r="AZ962" s="322"/>
      <c r="BA962" s="322"/>
      <c r="BB962" s="322"/>
      <c r="BC962" s="322"/>
      <c r="BD962" s="322"/>
      <c r="BE962" s="322"/>
    </row>
    <row r="963" spans="50:57" x14ac:dyDescent="0.15">
      <c r="AX963" s="322"/>
      <c r="AY963" s="322"/>
      <c r="AZ963" s="322"/>
      <c r="BA963" s="322"/>
      <c r="BB963" s="322"/>
      <c r="BC963" s="322"/>
      <c r="BD963" s="322"/>
      <c r="BE963" s="322"/>
    </row>
    <row r="964" spans="50:57" x14ac:dyDescent="0.15">
      <c r="AX964" s="322"/>
      <c r="AY964" s="322"/>
      <c r="AZ964" s="322"/>
      <c r="BA964" s="322"/>
      <c r="BB964" s="322"/>
      <c r="BC964" s="322"/>
      <c r="BD964" s="322"/>
      <c r="BE964" s="322"/>
    </row>
    <row r="965" spans="50:57" x14ac:dyDescent="0.15">
      <c r="AX965" s="322"/>
      <c r="AY965" s="322"/>
      <c r="AZ965" s="322"/>
      <c r="BA965" s="322"/>
      <c r="BB965" s="322"/>
      <c r="BC965" s="322"/>
      <c r="BD965" s="322"/>
      <c r="BE965" s="322"/>
    </row>
    <row r="966" spans="50:57" x14ac:dyDescent="0.15">
      <c r="AX966" s="322"/>
      <c r="AY966" s="322"/>
      <c r="AZ966" s="322"/>
      <c r="BA966" s="322"/>
      <c r="BB966" s="322"/>
      <c r="BC966" s="322"/>
      <c r="BD966" s="322"/>
      <c r="BE966" s="322"/>
    </row>
    <row r="967" spans="50:57" x14ac:dyDescent="0.15">
      <c r="AX967" s="322"/>
      <c r="AY967" s="322"/>
      <c r="AZ967" s="322"/>
      <c r="BA967" s="322"/>
      <c r="BB967" s="322"/>
      <c r="BC967" s="322"/>
      <c r="BD967" s="322"/>
      <c r="BE967" s="322"/>
    </row>
    <row r="968" spans="50:57" x14ac:dyDescent="0.15">
      <c r="AX968" s="322"/>
      <c r="AY968" s="322"/>
      <c r="AZ968" s="322"/>
      <c r="BA968" s="322"/>
      <c r="BB968" s="322"/>
      <c r="BC968" s="322"/>
      <c r="BD968" s="322"/>
      <c r="BE968" s="322"/>
    </row>
    <row r="969" spans="50:57" x14ac:dyDescent="0.15">
      <c r="AX969" s="322"/>
      <c r="AY969" s="322"/>
      <c r="AZ969" s="322"/>
      <c r="BA969" s="322"/>
      <c r="BB969" s="322"/>
      <c r="BC969" s="322"/>
      <c r="BD969" s="322"/>
      <c r="BE969" s="322"/>
    </row>
    <row r="970" spans="50:57" x14ac:dyDescent="0.15">
      <c r="AX970" s="322"/>
      <c r="AY970" s="322"/>
      <c r="AZ970" s="322"/>
      <c r="BA970" s="322"/>
      <c r="BB970" s="322"/>
      <c r="BC970" s="322"/>
      <c r="BD970" s="322"/>
      <c r="BE970" s="322"/>
    </row>
    <row r="971" spans="50:57" x14ac:dyDescent="0.15">
      <c r="AX971" s="322"/>
      <c r="AY971" s="322"/>
      <c r="AZ971" s="322"/>
      <c r="BA971" s="322"/>
      <c r="BB971" s="322"/>
      <c r="BC971" s="322"/>
      <c r="BD971" s="322"/>
      <c r="BE971" s="322"/>
    </row>
    <row r="972" spans="50:57" x14ac:dyDescent="0.15">
      <c r="AX972" s="322"/>
      <c r="AY972" s="322"/>
      <c r="AZ972" s="322"/>
      <c r="BA972" s="322"/>
      <c r="BB972" s="322"/>
      <c r="BC972" s="322"/>
      <c r="BD972" s="322"/>
      <c r="BE972" s="322"/>
    </row>
    <row r="973" spans="50:57" x14ac:dyDescent="0.15">
      <c r="AX973" s="322"/>
      <c r="AY973" s="322"/>
      <c r="AZ973" s="322"/>
      <c r="BA973" s="322"/>
      <c r="BB973" s="322"/>
      <c r="BC973" s="322"/>
      <c r="BD973" s="322"/>
      <c r="BE973" s="322"/>
    </row>
    <row r="974" spans="50:57" x14ac:dyDescent="0.15">
      <c r="AX974" s="322"/>
      <c r="AY974" s="322"/>
      <c r="AZ974" s="322"/>
      <c r="BA974" s="322"/>
      <c r="BB974" s="322"/>
      <c r="BC974" s="322"/>
      <c r="BD974" s="322"/>
      <c r="BE974" s="322"/>
    </row>
    <row r="975" spans="50:57" x14ac:dyDescent="0.15">
      <c r="AX975" s="322"/>
      <c r="AY975" s="322"/>
      <c r="AZ975" s="322"/>
      <c r="BA975" s="322"/>
      <c r="BB975" s="322"/>
      <c r="BC975" s="322"/>
      <c r="BD975" s="322"/>
      <c r="BE975" s="322"/>
    </row>
    <row r="976" spans="50:57" x14ac:dyDescent="0.15">
      <c r="AX976" s="322"/>
      <c r="AY976" s="322"/>
      <c r="AZ976" s="322"/>
      <c r="BA976" s="322"/>
      <c r="BB976" s="322"/>
      <c r="BC976" s="322"/>
      <c r="BD976" s="322"/>
      <c r="BE976" s="322"/>
    </row>
    <row r="977" spans="50:57" x14ac:dyDescent="0.15">
      <c r="AX977" s="322"/>
      <c r="AY977" s="322"/>
      <c r="AZ977" s="322"/>
      <c r="BA977" s="322"/>
      <c r="BB977" s="322"/>
      <c r="BC977" s="322"/>
      <c r="BD977" s="322"/>
      <c r="BE977" s="322"/>
    </row>
    <row r="978" spans="50:57" x14ac:dyDescent="0.15">
      <c r="AX978" s="322"/>
      <c r="AY978" s="322"/>
      <c r="AZ978" s="322"/>
      <c r="BA978" s="322"/>
      <c r="BB978" s="322"/>
      <c r="BC978" s="322"/>
      <c r="BD978" s="322"/>
      <c r="BE978" s="322"/>
    </row>
    <row r="979" spans="50:57" x14ac:dyDescent="0.15">
      <c r="AX979" s="322"/>
      <c r="AY979" s="322"/>
      <c r="AZ979" s="322"/>
      <c r="BA979" s="322"/>
      <c r="BB979" s="322"/>
      <c r="BC979" s="322"/>
      <c r="BD979" s="322"/>
      <c r="BE979" s="322"/>
    </row>
    <row r="980" spans="50:57" x14ac:dyDescent="0.15">
      <c r="AX980" s="322"/>
      <c r="AY980" s="322"/>
      <c r="AZ980" s="322"/>
      <c r="BA980" s="322"/>
      <c r="BB980" s="322"/>
      <c r="BC980" s="322"/>
      <c r="BD980" s="322"/>
      <c r="BE980" s="322"/>
    </row>
    <row r="981" spans="50:57" x14ac:dyDescent="0.15">
      <c r="AX981" s="322"/>
      <c r="AY981" s="322"/>
      <c r="AZ981" s="322"/>
      <c r="BA981" s="322"/>
      <c r="BB981" s="322"/>
      <c r="BC981" s="322"/>
      <c r="BD981" s="322"/>
      <c r="BE981" s="322"/>
    </row>
    <row r="982" spans="50:57" x14ac:dyDescent="0.15">
      <c r="AX982" s="322"/>
      <c r="AY982" s="322"/>
      <c r="AZ982" s="322"/>
      <c r="BA982" s="322"/>
      <c r="BB982" s="322"/>
      <c r="BC982" s="322"/>
      <c r="BD982" s="322"/>
      <c r="BE982" s="322"/>
    </row>
    <row r="983" spans="50:57" x14ac:dyDescent="0.15">
      <c r="AX983" s="322"/>
      <c r="AY983" s="322"/>
      <c r="AZ983" s="322"/>
      <c r="BA983" s="322"/>
      <c r="BB983" s="322"/>
      <c r="BC983" s="322"/>
      <c r="BD983" s="322"/>
      <c r="BE983" s="322"/>
    </row>
    <row r="984" spans="50:57" x14ac:dyDescent="0.15">
      <c r="AX984" s="322"/>
      <c r="AY984" s="322"/>
      <c r="AZ984" s="322"/>
      <c r="BA984" s="322"/>
      <c r="BB984" s="322"/>
      <c r="BC984" s="322"/>
      <c r="BD984" s="322"/>
      <c r="BE984" s="322"/>
    </row>
    <row r="985" spans="50:57" x14ac:dyDescent="0.15">
      <c r="AX985" s="322"/>
      <c r="AY985" s="322"/>
      <c r="AZ985" s="322"/>
      <c r="BA985" s="322"/>
      <c r="BB985" s="322"/>
      <c r="BC985" s="322"/>
      <c r="BD985" s="322"/>
      <c r="BE985" s="322"/>
    </row>
    <row r="986" spans="50:57" x14ac:dyDescent="0.15">
      <c r="AX986" s="322"/>
      <c r="AY986" s="322"/>
      <c r="AZ986" s="322"/>
      <c r="BA986" s="322"/>
      <c r="BB986" s="322"/>
      <c r="BC986" s="322"/>
      <c r="BD986" s="322"/>
      <c r="BE986" s="322"/>
    </row>
    <row r="987" spans="50:57" x14ac:dyDescent="0.15">
      <c r="AX987" s="322"/>
      <c r="AY987" s="322"/>
      <c r="AZ987" s="322"/>
      <c r="BA987" s="322"/>
      <c r="BB987" s="322"/>
      <c r="BC987" s="322"/>
      <c r="BD987" s="322"/>
      <c r="BE987" s="322"/>
    </row>
    <row r="988" spans="50:57" x14ac:dyDescent="0.15">
      <c r="AX988" s="322"/>
      <c r="AY988" s="322"/>
      <c r="AZ988" s="322"/>
      <c r="BA988" s="322"/>
      <c r="BB988" s="322"/>
      <c r="BC988" s="322"/>
      <c r="BD988" s="322"/>
      <c r="BE988" s="322"/>
    </row>
    <row r="989" spans="50:57" x14ac:dyDescent="0.15">
      <c r="AX989" s="322"/>
      <c r="AY989" s="322"/>
      <c r="AZ989" s="322"/>
      <c r="BA989" s="322"/>
      <c r="BB989" s="322"/>
      <c r="BC989" s="322"/>
      <c r="BD989" s="322"/>
      <c r="BE989" s="322"/>
    </row>
    <row r="990" spans="50:57" x14ac:dyDescent="0.15">
      <c r="AX990" s="322"/>
      <c r="AY990" s="322"/>
      <c r="AZ990" s="322"/>
      <c r="BA990" s="322"/>
      <c r="BB990" s="322"/>
      <c r="BC990" s="322"/>
      <c r="BD990" s="322"/>
      <c r="BE990" s="322"/>
    </row>
    <row r="991" spans="50:57" x14ac:dyDescent="0.15">
      <c r="AX991" s="322"/>
      <c r="AY991" s="322"/>
      <c r="AZ991" s="322"/>
      <c r="BA991" s="322"/>
      <c r="BB991" s="322"/>
      <c r="BC991" s="322"/>
      <c r="BD991" s="322"/>
      <c r="BE991" s="322"/>
    </row>
    <row r="992" spans="50:57" x14ac:dyDescent="0.15">
      <c r="AX992" s="322"/>
      <c r="AY992" s="322"/>
      <c r="AZ992" s="322"/>
      <c r="BA992" s="322"/>
      <c r="BB992" s="322"/>
      <c r="BC992" s="322"/>
      <c r="BD992" s="322"/>
      <c r="BE992" s="322"/>
    </row>
    <row r="993" spans="50:57" x14ac:dyDescent="0.15">
      <c r="AX993" s="322"/>
      <c r="AY993" s="322"/>
      <c r="AZ993" s="322"/>
      <c r="BA993" s="322"/>
      <c r="BB993" s="322"/>
      <c r="BC993" s="322"/>
      <c r="BD993" s="322"/>
      <c r="BE993" s="322"/>
    </row>
    <row r="994" spans="50:57" x14ac:dyDescent="0.15">
      <c r="AX994" s="322"/>
      <c r="AY994" s="322"/>
      <c r="AZ994" s="322"/>
      <c r="BA994" s="322"/>
      <c r="BB994" s="322"/>
      <c r="BC994" s="322"/>
      <c r="BD994" s="322"/>
      <c r="BE994" s="322"/>
    </row>
    <row r="995" spans="50:57" x14ac:dyDescent="0.15">
      <c r="AX995" s="322"/>
      <c r="AY995" s="322"/>
      <c r="AZ995" s="322"/>
      <c r="BA995" s="322"/>
      <c r="BB995" s="322"/>
      <c r="BC995" s="322"/>
      <c r="BD995" s="322"/>
      <c r="BE995" s="322"/>
    </row>
    <row r="996" spans="50:57" x14ac:dyDescent="0.15">
      <c r="AX996" s="322"/>
      <c r="AY996" s="322"/>
      <c r="AZ996" s="322"/>
      <c r="BA996" s="322"/>
      <c r="BB996" s="322"/>
      <c r="BC996" s="322"/>
      <c r="BD996" s="322"/>
      <c r="BE996" s="322"/>
    </row>
    <row r="997" spans="50:57" x14ac:dyDescent="0.15">
      <c r="AX997" s="322"/>
      <c r="AY997" s="322"/>
      <c r="AZ997" s="322"/>
      <c r="BA997" s="322"/>
      <c r="BB997" s="322"/>
      <c r="BC997" s="322"/>
      <c r="BD997" s="322"/>
      <c r="BE997" s="322"/>
    </row>
    <row r="998" spans="50:57" x14ac:dyDescent="0.15">
      <c r="AX998" s="322"/>
      <c r="AY998" s="322"/>
      <c r="AZ998" s="322"/>
      <c r="BA998" s="322"/>
      <c r="BB998" s="322"/>
      <c r="BC998" s="322"/>
      <c r="BD998" s="322"/>
      <c r="BE998" s="322"/>
    </row>
    <row r="999" spans="50:57" x14ac:dyDescent="0.15">
      <c r="AX999" s="322"/>
      <c r="AY999" s="322"/>
      <c r="AZ999" s="322"/>
      <c r="BA999" s="322"/>
      <c r="BB999" s="322"/>
      <c r="BC999" s="322"/>
      <c r="BD999" s="322"/>
      <c r="BE999" s="322"/>
    </row>
    <row r="1000" spans="50:57" x14ac:dyDescent="0.15">
      <c r="AX1000" s="322"/>
      <c r="AY1000" s="322"/>
      <c r="AZ1000" s="322"/>
      <c r="BA1000" s="322"/>
      <c r="BB1000" s="322"/>
      <c r="BC1000" s="322"/>
      <c r="BD1000" s="322"/>
      <c r="BE1000" s="322"/>
    </row>
    <row r="1001" spans="50:57" x14ac:dyDescent="0.15">
      <c r="AX1001" s="322"/>
      <c r="AY1001" s="322"/>
      <c r="AZ1001" s="322"/>
      <c r="BA1001" s="322"/>
      <c r="BB1001" s="322"/>
      <c r="BC1001" s="322"/>
      <c r="BD1001" s="322"/>
      <c r="BE1001" s="322"/>
    </row>
    <row r="1002" spans="50:57" x14ac:dyDescent="0.15">
      <c r="AX1002" s="322"/>
      <c r="AY1002" s="322"/>
      <c r="AZ1002" s="322"/>
      <c r="BA1002" s="322"/>
      <c r="BB1002" s="322"/>
      <c r="BC1002" s="322"/>
      <c r="BD1002" s="322"/>
      <c r="BE1002" s="322"/>
    </row>
    <row r="1003" spans="50:57" x14ac:dyDescent="0.15">
      <c r="AX1003" s="322"/>
      <c r="AY1003" s="322"/>
      <c r="AZ1003" s="322"/>
      <c r="BA1003" s="322"/>
      <c r="BB1003" s="322"/>
      <c r="BC1003" s="322"/>
      <c r="BD1003" s="322"/>
      <c r="BE1003" s="322"/>
    </row>
    <row r="1004" spans="50:57" x14ac:dyDescent="0.15">
      <c r="AX1004" s="322"/>
      <c r="AY1004" s="322"/>
      <c r="AZ1004" s="322"/>
      <c r="BA1004" s="322"/>
      <c r="BB1004" s="322"/>
      <c r="BC1004" s="322"/>
      <c r="BD1004" s="322"/>
      <c r="BE1004" s="322"/>
    </row>
    <row r="1005" spans="50:57" x14ac:dyDescent="0.15">
      <c r="AX1005" s="322"/>
      <c r="AY1005" s="322"/>
      <c r="AZ1005" s="322"/>
      <c r="BA1005" s="322"/>
      <c r="BB1005" s="322"/>
      <c r="BC1005" s="322"/>
      <c r="BD1005" s="322"/>
      <c r="BE1005" s="322"/>
    </row>
    <row r="1006" spans="50:57" x14ac:dyDescent="0.15">
      <c r="AX1006" s="322"/>
      <c r="AY1006" s="322"/>
      <c r="AZ1006" s="322"/>
      <c r="BA1006" s="322"/>
      <c r="BB1006" s="322"/>
      <c r="BC1006" s="322"/>
      <c r="BD1006" s="322"/>
      <c r="BE1006" s="322"/>
    </row>
    <row r="1007" spans="50:57" x14ac:dyDescent="0.15">
      <c r="AX1007" s="322"/>
      <c r="AY1007" s="322"/>
      <c r="AZ1007" s="322"/>
      <c r="BA1007" s="322"/>
      <c r="BB1007" s="322"/>
      <c r="BC1007" s="322"/>
      <c r="BD1007" s="322"/>
      <c r="BE1007" s="322"/>
    </row>
    <row r="1008" spans="50:57" x14ac:dyDescent="0.15">
      <c r="AX1008" s="322"/>
      <c r="AY1008" s="322"/>
      <c r="AZ1008" s="322"/>
      <c r="BA1008" s="322"/>
      <c r="BB1008" s="322"/>
      <c r="BC1008" s="322"/>
      <c r="BD1008" s="322"/>
      <c r="BE1008" s="322"/>
    </row>
    <row r="1009" spans="50:57" x14ac:dyDescent="0.15">
      <c r="AX1009" s="322"/>
      <c r="AY1009" s="322"/>
      <c r="AZ1009" s="322"/>
      <c r="BA1009" s="322"/>
      <c r="BB1009" s="322"/>
      <c r="BC1009" s="322"/>
      <c r="BD1009" s="322"/>
      <c r="BE1009" s="322"/>
    </row>
    <row r="1010" spans="50:57" x14ac:dyDescent="0.15">
      <c r="AX1010" s="322"/>
      <c r="AY1010" s="322"/>
      <c r="AZ1010" s="322"/>
      <c r="BA1010" s="322"/>
      <c r="BB1010" s="322"/>
      <c r="BC1010" s="322"/>
      <c r="BD1010" s="322"/>
      <c r="BE1010" s="322"/>
    </row>
    <row r="1011" spans="50:57" x14ac:dyDescent="0.15">
      <c r="AX1011" s="322"/>
      <c r="AY1011" s="322"/>
      <c r="AZ1011" s="322"/>
      <c r="BA1011" s="322"/>
      <c r="BB1011" s="322"/>
      <c r="BC1011" s="322"/>
      <c r="BD1011" s="322"/>
      <c r="BE1011" s="322"/>
    </row>
    <row r="1012" spans="50:57" x14ac:dyDescent="0.15">
      <c r="AX1012" s="322"/>
      <c r="AY1012" s="322"/>
      <c r="AZ1012" s="322"/>
      <c r="BA1012" s="322"/>
      <c r="BB1012" s="322"/>
      <c r="BC1012" s="322"/>
      <c r="BD1012" s="322"/>
      <c r="BE1012" s="322"/>
    </row>
    <row r="1013" spans="50:57" x14ac:dyDescent="0.15">
      <c r="AX1013" s="322"/>
      <c r="AY1013" s="322"/>
      <c r="AZ1013" s="322"/>
      <c r="BA1013" s="322"/>
      <c r="BB1013" s="322"/>
      <c r="BC1013" s="322"/>
      <c r="BD1013" s="322"/>
      <c r="BE1013" s="322"/>
    </row>
    <row r="1014" spans="50:57" x14ac:dyDescent="0.15">
      <c r="AX1014" s="322"/>
      <c r="AY1014" s="322"/>
      <c r="AZ1014" s="322"/>
      <c r="BA1014" s="322"/>
      <c r="BB1014" s="322"/>
      <c r="BC1014" s="322"/>
      <c r="BD1014" s="322"/>
      <c r="BE1014" s="322"/>
    </row>
    <row r="1015" spans="50:57" x14ac:dyDescent="0.15">
      <c r="AX1015" s="322"/>
      <c r="AY1015" s="322"/>
      <c r="AZ1015" s="322"/>
      <c r="BA1015" s="322"/>
      <c r="BB1015" s="322"/>
      <c r="BC1015" s="322"/>
      <c r="BD1015" s="322"/>
      <c r="BE1015" s="322"/>
    </row>
    <row r="1016" spans="50:57" x14ac:dyDescent="0.15">
      <c r="AX1016" s="322"/>
      <c r="AY1016" s="322"/>
      <c r="AZ1016" s="322"/>
      <c r="BA1016" s="322"/>
      <c r="BB1016" s="322"/>
      <c r="BC1016" s="322"/>
      <c r="BD1016" s="322"/>
      <c r="BE1016" s="322"/>
    </row>
    <row r="1017" spans="50:57" x14ac:dyDescent="0.15">
      <c r="AX1017" s="322"/>
      <c r="AY1017" s="322"/>
      <c r="AZ1017" s="322"/>
      <c r="BA1017" s="322"/>
      <c r="BB1017" s="322"/>
      <c r="BC1017" s="322"/>
      <c r="BD1017" s="322"/>
      <c r="BE1017" s="322"/>
    </row>
    <row r="1018" spans="50:57" x14ac:dyDescent="0.15">
      <c r="AX1018" s="322"/>
      <c r="AY1018" s="322"/>
      <c r="AZ1018" s="322"/>
      <c r="BA1018" s="322"/>
      <c r="BB1018" s="322"/>
      <c r="BC1018" s="322"/>
      <c r="BD1018" s="322"/>
      <c r="BE1018" s="322"/>
    </row>
    <row r="1019" spans="50:57" x14ac:dyDescent="0.15">
      <c r="AX1019" s="322"/>
      <c r="AY1019" s="322"/>
      <c r="AZ1019" s="322"/>
      <c r="BA1019" s="322"/>
      <c r="BB1019" s="322"/>
      <c r="BC1019" s="322"/>
      <c r="BD1019" s="322"/>
      <c r="BE1019" s="322"/>
    </row>
    <row r="1020" spans="50:57" x14ac:dyDescent="0.15">
      <c r="AX1020" s="322"/>
      <c r="AY1020" s="322"/>
      <c r="AZ1020" s="322"/>
      <c r="BA1020" s="322"/>
      <c r="BB1020" s="322"/>
      <c r="BC1020" s="322"/>
      <c r="BD1020" s="322"/>
      <c r="BE1020" s="322"/>
    </row>
    <row r="1021" spans="50:57" x14ac:dyDescent="0.15">
      <c r="AX1021" s="322"/>
      <c r="AY1021" s="322"/>
      <c r="AZ1021" s="322"/>
      <c r="BA1021" s="322"/>
      <c r="BB1021" s="322"/>
      <c r="BC1021" s="322"/>
      <c r="BD1021" s="322"/>
      <c r="BE1021" s="322"/>
    </row>
    <row r="1022" spans="50:57" x14ac:dyDescent="0.15">
      <c r="AX1022" s="322"/>
      <c r="AY1022" s="322"/>
      <c r="AZ1022" s="322"/>
      <c r="BA1022" s="322"/>
      <c r="BB1022" s="322"/>
      <c r="BC1022" s="322"/>
      <c r="BD1022" s="322"/>
      <c r="BE1022" s="322"/>
    </row>
    <row r="1023" spans="50:57" x14ac:dyDescent="0.15">
      <c r="AX1023" s="322"/>
      <c r="AY1023" s="322"/>
      <c r="AZ1023" s="322"/>
      <c r="BA1023" s="322"/>
      <c r="BB1023" s="322"/>
      <c r="BC1023" s="322"/>
      <c r="BD1023" s="322"/>
      <c r="BE1023" s="322"/>
    </row>
    <row r="1024" spans="50:57" x14ac:dyDescent="0.15">
      <c r="AX1024" s="322"/>
      <c r="AY1024" s="322"/>
      <c r="AZ1024" s="322"/>
      <c r="BA1024" s="322"/>
      <c r="BB1024" s="322"/>
      <c r="BC1024" s="322"/>
      <c r="BD1024" s="322"/>
      <c r="BE1024" s="322"/>
    </row>
    <row r="1025" spans="50:57" x14ac:dyDescent="0.15">
      <c r="AX1025" s="322"/>
      <c r="AY1025" s="322"/>
      <c r="AZ1025" s="322"/>
      <c r="BA1025" s="322"/>
      <c r="BB1025" s="322"/>
      <c r="BC1025" s="322"/>
      <c r="BD1025" s="322"/>
      <c r="BE1025" s="322"/>
    </row>
    <row r="1026" spans="50:57" x14ac:dyDescent="0.15">
      <c r="AX1026" s="322"/>
      <c r="AY1026" s="322"/>
      <c r="AZ1026" s="322"/>
      <c r="BA1026" s="322"/>
      <c r="BB1026" s="322"/>
      <c r="BC1026" s="322"/>
      <c r="BD1026" s="322"/>
      <c r="BE1026" s="322"/>
    </row>
    <row r="1027" spans="50:57" x14ac:dyDescent="0.15">
      <c r="AX1027" s="322"/>
      <c r="AY1027" s="322"/>
      <c r="AZ1027" s="322"/>
      <c r="BA1027" s="322"/>
      <c r="BB1027" s="322"/>
      <c r="BC1027" s="322"/>
      <c r="BD1027" s="322"/>
      <c r="BE1027" s="322"/>
    </row>
    <row r="1028" spans="50:57" x14ac:dyDescent="0.15">
      <c r="AX1028" s="322"/>
      <c r="AY1028" s="322"/>
      <c r="AZ1028" s="322"/>
      <c r="BA1028" s="322"/>
      <c r="BB1028" s="322"/>
      <c r="BC1028" s="322"/>
      <c r="BD1028" s="322"/>
      <c r="BE1028" s="322"/>
    </row>
    <row r="1029" spans="50:57" x14ac:dyDescent="0.15">
      <c r="AX1029" s="322"/>
      <c r="AY1029" s="322"/>
      <c r="AZ1029" s="322"/>
      <c r="BA1029" s="322"/>
      <c r="BB1029" s="322"/>
      <c r="BC1029" s="322"/>
      <c r="BD1029" s="322"/>
      <c r="BE1029" s="322"/>
    </row>
    <row r="1030" spans="50:57" x14ac:dyDescent="0.15">
      <c r="AX1030" s="322"/>
      <c r="AY1030" s="322"/>
      <c r="AZ1030" s="322"/>
      <c r="BA1030" s="322"/>
      <c r="BB1030" s="322"/>
      <c r="BC1030" s="322"/>
      <c r="BD1030" s="322"/>
      <c r="BE1030" s="322"/>
    </row>
    <row r="1031" spans="50:57" x14ac:dyDescent="0.15">
      <c r="AX1031" s="322"/>
      <c r="AY1031" s="322"/>
      <c r="AZ1031" s="322"/>
      <c r="BA1031" s="322"/>
      <c r="BB1031" s="322"/>
      <c r="BC1031" s="322"/>
      <c r="BD1031" s="322"/>
      <c r="BE1031" s="322"/>
    </row>
    <row r="1032" spans="50:57" x14ac:dyDescent="0.15">
      <c r="AX1032" s="322"/>
      <c r="AY1032" s="322"/>
      <c r="AZ1032" s="322"/>
      <c r="BA1032" s="322"/>
      <c r="BB1032" s="322"/>
      <c r="BC1032" s="322"/>
      <c r="BD1032" s="322"/>
      <c r="BE1032" s="322"/>
    </row>
    <row r="1033" spans="50:57" x14ac:dyDescent="0.15">
      <c r="AX1033" s="322"/>
      <c r="AY1033" s="322"/>
      <c r="AZ1033" s="322"/>
      <c r="BA1033" s="322"/>
      <c r="BB1033" s="322"/>
      <c r="BC1033" s="322"/>
      <c r="BD1033" s="322"/>
      <c r="BE1033" s="322"/>
    </row>
    <row r="1034" spans="50:57" x14ac:dyDescent="0.15">
      <c r="AX1034" s="322"/>
      <c r="AY1034" s="322"/>
      <c r="AZ1034" s="322"/>
      <c r="BA1034" s="322"/>
      <c r="BB1034" s="322"/>
      <c r="BC1034" s="322"/>
      <c r="BD1034" s="322"/>
      <c r="BE1034" s="322"/>
    </row>
    <row r="1035" spans="50:57" x14ac:dyDescent="0.15">
      <c r="AX1035" s="322"/>
      <c r="AY1035" s="322"/>
      <c r="AZ1035" s="322"/>
      <c r="BA1035" s="322"/>
      <c r="BB1035" s="322"/>
      <c r="BC1035" s="322"/>
      <c r="BD1035" s="322"/>
      <c r="BE1035" s="322"/>
    </row>
    <row r="1036" spans="50:57" x14ac:dyDescent="0.15">
      <c r="AX1036" s="322"/>
      <c r="AY1036" s="322"/>
      <c r="AZ1036" s="322"/>
      <c r="BA1036" s="322"/>
      <c r="BB1036" s="322"/>
      <c r="BC1036" s="322"/>
      <c r="BD1036" s="322"/>
      <c r="BE1036" s="322"/>
    </row>
    <row r="1037" spans="50:57" x14ac:dyDescent="0.15">
      <c r="AX1037" s="322"/>
      <c r="AY1037" s="322"/>
      <c r="AZ1037" s="322"/>
      <c r="BA1037" s="322"/>
      <c r="BB1037" s="322"/>
      <c r="BC1037" s="322"/>
      <c r="BD1037" s="322"/>
      <c r="BE1037" s="322"/>
    </row>
    <row r="1038" spans="50:57" x14ac:dyDescent="0.15">
      <c r="AX1038" s="322"/>
      <c r="AY1038" s="322"/>
      <c r="AZ1038" s="322"/>
      <c r="BA1038" s="322"/>
      <c r="BB1038" s="322"/>
      <c r="BC1038" s="322"/>
      <c r="BD1038" s="322"/>
      <c r="BE1038" s="322"/>
    </row>
    <row r="1039" spans="50:57" x14ac:dyDescent="0.15">
      <c r="AX1039" s="322"/>
      <c r="AY1039" s="322"/>
      <c r="AZ1039" s="322"/>
      <c r="BA1039" s="322"/>
      <c r="BB1039" s="322"/>
      <c r="BC1039" s="322"/>
      <c r="BD1039" s="322"/>
      <c r="BE1039" s="322"/>
    </row>
    <row r="1040" spans="50:57" x14ac:dyDescent="0.15">
      <c r="AX1040" s="322"/>
      <c r="AY1040" s="322"/>
      <c r="AZ1040" s="322"/>
      <c r="BA1040" s="322"/>
      <c r="BB1040" s="322"/>
      <c r="BC1040" s="322"/>
      <c r="BD1040" s="322"/>
      <c r="BE1040" s="322"/>
    </row>
    <row r="1041" spans="50:57" x14ac:dyDescent="0.15">
      <c r="AX1041" s="322"/>
      <c r="AY1041" s="322"/>
      <c r="AZ1041" s="322"/>
      <c r="BA1041" s="322"/>
      <c r="BB1041" s="322"/>
      <c r="BC1041" s="322"/>
      <c r="BD1041" s="322"/>
      <c r="BE1041" s="322"/>
    </row>
    <row r="1042" spans="50:57" x14ac:dyDescent="0.15">
      <c r="AX1042" s="322"/>
      <c r="AY1042" s="322"/>
      <c r="AZ1042" s="322"/>
      <c r="BA1042" s="322"/>
      <c r="BB1042" s="322"/>
      <c r="BC1042" s="322"/>
      <c r="BD1042" s="322"/>
      <c r="BE1042" s="322"/>
    </row>
    <row r="1043" spans="50:57" x14ac:dyDescent="0.15">
      <c r="AX1043" s="322"/>
      <c r="AY1043" s="322"/>
      <c r="AZ1043" s="322"/>
      <c r="BA1043" s="322"/>
      <c r="BB1043" s="322"/>
      <c r="BC1043" s="322"/>
      <c r="BD1043" s="322"/>
      <c r="BE1043" s="322"/>
    </row>
    <row r="1044" spans="50:57" x14ac:dyDescent="0.15">
      <c r="AX1044" s="322"/>
      <c r="AY1044" s="322"/>
      <c r="AZ1044" s="322"/>
      <c r="BA1044" s="322"/>
      <c r="BB1044" s="322"/>
      <c r="BC1044" s="322"/>
      <c r="BD1044" s="322"/>
      <c r="BE1044" s="322"/>
    </row>
    <row r="1045" spans="50:57" x14ac:dyDescent="0.15">
      <c r="AX1045" s="322"/>
      <c r="AY1045" s="322"/>
      <c r="AZ1045" s="322"/>
      <c r="BA1045" s="322"/>
      <c r="BB1045" s="322"/>
      <c r="BC1045" s="322"/>
      <c r="BD1045" s="322"/>
      <c r="BE1045" s="322"/>
    </row>
    <row r="1046" spans="50:57" x14ac:dyDescent="0.15">
      <c r="AX1046" s="322"/>
      <c r="AY1046" s="322"/>
      <c r="AZ1046" s="322"/>
      <c r="BA1046" s="322"/>
      <c r="BB1046" s="322"/>
      <c r="BC1046" s="322"/>
      <c r="BD1046" s="322"/>
      <c r="BE1046" s="322"/>
    </row>
    <row r="1047" spans="50:57" x14ac:dyDescent="0.15">
      <c r="AX1047" s="322"/>
      <c r="AY1047" s="322"/>
      <c r="AZ1047" s="322"/>
      <c r="BA1047" s="322"/>
      <c r="BB1047" s="322"/>
      <c r="BC1047" s="322"/>
      <c r="BD1047" s="322"/>
      <c r="BE1047" s="322"/>
    </row>
    <row r="1048" spans="50:57" x14ac:dyDescent="0.15">
      <c r="AX1048" s="322"/>
      <c r="AY1048" s="322"/>
      <c r="AZ1048" s="322"/>
      <c r="BA1048" s="322"/>
      <c r="BB1048" s="322"/>
      <c r="BC1048" s="322"/>
      <c r="BD1048" s="322"/>
      <c r="BE1048" s="322"/>
    </row>
    <row r="1049" spans="50:57" x14ac:dyDescent="0.15">
      <c r="AX1049" s="322"/>
      <c r="AY1049" s="322"/>
      <c r="AZ1049" s="322"/>
      <c r="BA1049" s="322"/>
      <c r="BB1049" s="322"/>
      <c r="BC1049" s="322"/>
      <c r="BD1049" s="322"/>
      <c r="BE1049" s="322"/>
    </row>
    <row r="1050" spans="50:57" x14ac:dyDescent="0.15">
      <c r="AX1050" s="322"/>
      <c r="AY1050" s="322"/>
      <c r="AZ1050" s="322"/>
      <c r="BA1050" s="322"/>
      <c r="BB1050" s="322"/>
      <c r="BC1050" s="322"/>
      <c r="BD1050" s="322"/>
      <c r="BE1050" s="322"/>
    </row>
    <row r="1051" spans="50:57" x14ac:dyDescent="0.15">
      <c r="AX1051" s="322"/>
      <c r="AY1051" s="322"/>
      <c r="AZ1051" s="322"/>
      <c r="BA1051" s="322"/>
      <c r="BB1051" s="322"/>
      <c r="BC1051" s="322"/>
      <c r="BD1051" s="322"/>
      <c r="BE1051" s="322"/>
    </row>
    <row r="1052" spans="50:57" x14ac:dyDescent="0.15">
      <c r="AX1052" s="322"/>
      <c r="AY1052" s="322"/>
      <c r="AZ1052" s="322"/>
      <c r="BA1052" s="322"/>
      <c r="BB1052" s="322"/>
      <c r="BC1052" s="322"/>
      <c r="BD1052" s="322"/>
      <c r="BE1052" s="322"/>
    </row>
    <row r="1053" spans="50:57" x14ac:dyDescent="0.15">
      <c r="AX1053" s="322"/>
      <c r="AY1053" s="322"/>
      <c r="AZ1053" s="322"/>
      <c r="BA1053" s="322"/>
      <c r="BB1053" s="322"/>
      <c r="BC1053" s="322"/>
      <c r="BD1053" s="322"/>
      <c r="BE1053" s="322"/>
    </row>
    <row r="1054" spans="50:57" x14ac:dyDescent="0.15">
      <c r="AX1054" s="322"/>
      <c r="AY1054" s="322"/>
      <c r="AZ1054" s="322"/>
      <c r="BA1054" s="322"/>
      <c r="BB1054" s="322"/>
      <c r="BC1054" s="322"/>
      <c r="BD1054" s="322"/>
      <c r="BE1054" s="322"/>
    </row>
    <row r="1055" spans="50:57" x14ac:dyDescent="0.15">
      <c r="AX1055" s="322"/>
      <c r="AY1055" s="322"/>
      <c r="AZ1055" s="322"/>
      <c r="BA1055" s="322"/>
      <c r="BB1055" s="322"/>
      <c r="BC1055" s="322"/>
      <c r="BD1055" s="322"/>
      <c r="BE1055" s="322"/>
    </row>
    <row r="1056" spans="50:57" x14ac:dyDescent="0.15">
      <c r="AX1056" s="322"/>
      <c r="AY1056" s="322"/>
      <c r="AZ1056" s="322"/>
      <c r="BA1056" s="322"/>
      <c r="BB1056" s="322"/>
      <c r="BC1056" s="322"/>
      <c r="BD1056" s="322"/>
      <c r="BE1056" s="322"/>
    </row>
    <row r="1057" spans="50:57" x14ac:dyDescent="0.15">
      <c r="AX1057" s="322"/>
      <c r="AY1057" s="322"/>
      <c r="AZ1057" s="322"/>
      <c r="BA1057" s="322"/>
      <c r="BB1057" s="322"/>
      <c r="BC1057" s="322"/>
      <c r="BD1057" s="322"/>
      <c r="BE1057" s="322"/>
    </row>
    <row r="1058" spans="50:57" x14ac:dyDescent="0.15">
      <c r="AX1058" s="322"/>
      <c r="AY1058" s="322"/>
      <c r="AZ1058" s="322"/>
      <c r="BA1058" s="322"/>
      <c r="BB1058" s="322"/>
      <c r="BC1058" s="322"/>
      <c r="BD1058" s="322"/>
      <c r="BE1058" s="322"/>
    </row>
    <row r="1059" spans="50:57" x14ac:dyDescent="0.15">
      <c r="AX1059" s="322"/>
      <c r="AY1059" s="322"/>
      <c r="AZ1059" s="322"/>
      <c r="BA1059" s="322"/>
      <c r="BB1059" s="322"/>
      <c r="BC1059" s="322"/>
      <c r="BD1059" s="322"/>
      <c r="BE1059" s="322"/>
    </row>
    <row r="1060" spans="50:57" x14ac:dyDescent="0.15">
      <c r="AX1060" s="322"/>
      <c r="AY1060" s="322"/>
      <c r="AZ1060" s="322"/>
      <c r="BA1060" s="322"/>
      <c r="BB1060" s="322"/>
      <c r="BC1060" s="322"/>
      <c r="BD1060" s="322"/>
      <c r="BE1060" s="322"/>
    </row>
    <row r="1061" spans="50:57" x14ac:dyDescent="0.15">
      <c r="AX1061" s="322"/>
      <c r="AY1061" s="322"/>
      <c r="AZ1061" s="322"/>
      <c r="BA1061" s="322"/>
      <c r="BB1061" s="322"/>
      <c r="BC1061" s="322"/>
      <c r="BD1061" s="322"/>
      <c r="BE1061" s="322"/>
    </row>
    <row r="1062" spans="50:57" x14ac:dyDescent="0.15">
      <c r="AX1062" s="322"/>
      <c r="AY1062" s="322"/>
      <c r="AZ1062" s="322"/>
      <c r="BA1062" s="322"/>
      <c r="BB1062" s="322"/>
      <c r="BC1062" s="322"/>
      <c r="BD1062" s="322"/>
      <c r="BE1062" s="322"/>
    </row>
    <row r="1063" spans="50:57" x14ac:dyDescent="0.15">
      <c r="AX1063" s="322"/>
      <c r="AY1063" s="322"/>
      <c r="AZ1063" s="322"/>
      <c r="BA1063" s="322"/>
      <c r="BB1063" s="322"/>
      <c r="BC1063" s="322"/>
      <c r="BD1063" s="322"/>
      <c r="BE1063" s="322"/>
    </row>
    <row r="1064" spans="50:57" x14ac:dyDescent="0.15">
      <c r="AX1064" s="322"/>
      <c r="AY1064" s="322"/>
      <c r="AZ1064" s="322"/>
      <c r="BA1064" s="322"/>
      <c r="BB1064" s="322"/>
      <c r="BC1064" s="322"/>
      <c r="BD1064" s="322"/>
      <c r="BE1064" s="322"/>
    </row>
    <row r="1065" spans="50:57" x14ac:dyDescent="0.15">
      <c r="AX1065" s="322"/>
      <c r="AY1065" s="322"/>
      <c r="AZ1065" s="322"/>
      <c r="BA1065" s="322"/>
      <c r="BB1065" s="322"/>
      <c r="BC1065" s="322"/>
      <c r="BD1065" s="322"/>
      <c r="BE1065" s="322"/>
    </row>
    <row r="1066" spans="50:57" x14ac:dyDescent="0.15">
      <c r="AX1066" s="322"/>
      <c r="AY1066" s="322"/>
      <c r="AZ1066" s="322"/>
      <c r="BA1066" s="322"/>
      <c r="BB1066" s="322"/>
      <c r="BC1066" s="322"/>
      <c r="BD1066" s="322"/>
      <c r="BE1066" s="322"/>
    </row>
    <row r="1067" spans="50:57" x14ac:dyDescent="0.15">
      <c r="AX1067" s="322"/>
      <c r="AY1067" s="322"/>
      <c r="AZ1067" s="322"/>
      <c r="BA1067" s="322"/>
      <c r="BB1067" s="322"/>
      <c r="BC1067" s="322"/>
      <c r="BD1067" s="322"/>
      <c r="BE1067" s="322"/>
    </row>
    <row r="1068" spans="50:57" x14ac:dyDescent="0.15">
      <c r="AX1068" s="322"/>
      <c r="AY1068" s="322"/>
      <c r="AZ1068" s="322"/>
      <c r="BA1068" s="322"/>
      <c r="BB1068" s="322"/>
      <c r="BC1068" s="322"/>
      <c r="BD1068" s="322"/>
      <c r="BE1068" s="322"/>
    </row>
    <row r="1069" spans="50:57" x14ac:dyDescent="0.15">
      <c r="AX1069" s="322"/>
      <c r="AY1069" s="322"/>
      <c r="AZ1069" s="322"/>
      <c r="BA1069" s="322"/>
      <c r="BB1069" s="322"/>
      <c r="BC1069" s="322"/>
      <c r="BD1069" s="322"/>
      <c r="BE1069" s="322"/>
    </row>
    <row r="1070" spans="50:57" x14ac:dyDescent="0.15">
      <c r="AX1070" s="322"/>
      <c r="AY1070" s="322"/>
      <c r="AZ1070" s="322"/>
      <c r="BA1070" s="322"/>
      <c r="BB1070" s="322"/>
      <c r="BC1070" s="322"/>
      <c r="BD1070" s="322"/>
      <c r="BE1070" s="322"/>
    </row>
    <row r="1071" spans="50:57" x14ac:dyDescent="0.15">
      <c r="AX1071" s="322"/>
      <c r="AY1071" s="322"/>
      <c r="AZ1071" s="322"/>
      <c r="BA1071" s="322"/>
      <c r="BB1071" s="322"/>
      <c r="BC1071" s="322"/>
      <c r="BD1071" s="322"/>
      <c r="BE1071" s="322"/>
    </row>
    <row r="1072" spans="50:57" x14ac:dyDescent="0.15">
      <c r="AX1072" s="322"/>
      <c r="AY1072" s="322"/>
      <c r="AZ1072" s="322"/>
      <c r="BA1072" s="322"/>
      <c r="BB1072" s="322"/>
      <c r="BC1072" s="322"/>
      <c r="BD1072" s="322"/>
      <c r="BE1072" s="322"/>
    </row>
    <row r="1073" spans="50:57" x14ac:dyDescent="0.15">
      <c r="AX1073" s="322"/>
      <c r="AY1073" s="322"/>
      <c r="AZ1073" s="322"/>
      <c r="BA1073" s="322"/>
      <c r="BB1073" s="322"/>
      <c r="BC1073" s="322"/>
      <c r="BD1073" s="322"/>
      <c r="BE1073" s="322"/>
    </row>
    <row r="1074" spans="50:57" x14ac:dyDescent="0.15">
      <c r="AX1074" s="322"/>
      <c r="AY1074" s="322"/>
      <c r="AZ1074" s="322"/>
      <c r="BA1074" s="322"/>
      <c r="BB1074" s="322"/>
      <c r="BC1074" s="322"/>
      <c r="BD1074" s="322"/>
      <c r="BE1074" s="322"/>
    </row>
    <row r="1075" spans="50:57" x14ac:dyDescent="0.15">
      <c r="AX1075" s="322"/>
      <c r="AY1075" s="322"/>
      <c r="AZ1075" s="322"/>
      <c r="BA1075" s="322"/>
      <c r="BB1075" s="322"/>
      <c r="BC1075" s="322"/>
      <c r="BD1075" s="322"/>
      <c r="BE1075" s="322"/>
    </row>
    <row r="1076" spans="50:57" x14ac:dyDescent="0.15">
      <c r="AX1076" s="322"/>
      <c r="AY1076" s="322"/>
      <c r="AZ1076" s="322"/>
      <c r="BA1076" s="322"/>
      <c r="BB1076" s="322"/>
      <c r="BC1076" s="322"/>
      <c r="BD1076" s="322"/>
      <c r="BE1076" s="322"/>
    </row>
    <row r="1077" spans="50:57" x14ac:dyDescent="0.15">
      <c r="AX1077" s="322"/>
      <c r="AY1077" s="322"/>
      <c r="AZ1077" s="322"/>
      <c r="BA1077" s="322"/>
      <c r="BB1077" s="322"/>
      <c r="BC1077" s="322"/>
      <c r="BD1077" s="322"/>
      <c r="BE1077" s="322"/>
    </row>
    <row r="1078" spans="50:57" x14ac:dyDescent="0.15">
      <c r="AX1078" s="322"/>
      <c r="AY1078" s="322"/>
      <c r="AZ1078" s="322"/>
      <c r="BA1078" s="322"/>
      <c r="BB1078" s="322"/>
      <c r="BC1078" s="322"/>
      <c r="BD1078" s="322"/>
      <c r="BE1078" s="322"/>
    </row>
    <row r="1079" spans="50:57" x14ac:dyDescent="0.15">
      <c r="AX1079" s="322"/>
      <c r="AY1079" s="322"/>
      <c r="AZ1079" s="322"/>
      <c r="BA1079" s="322"/>
      <c r="BB1079" s="322"/>
      <c r="BC1079" s="322"/>
      <c r="BD1079" s="322"/>
      <c r="BE1079" s="322"/>
    </row>
    <row r="1080" spans="50:57" x14ac:dyDescent="0.15">
      <c r="AX1080" s="322"/>
      <c r="AY1080" s="322"/>
      <c r="AZ1080" s="322"/>
      <c r="BA1080" s="322"/>
      <c r="BB1080" s="322"/>
      <c r="BC1080" s="322"/>
      <c r="BD1080" s="322"/>
      <c r="BE1080" s="322"/>
    </row>
    <row r="1081" spans="50:57" x14ac:dyDescent="0.15">
      <c r="AX1081" s="322"/>
      <c r="AY1081" s="322"/>
      <c r="AZ1081" s="322"/>
      <c r="BA1081" s="322"/>
      <c r="BB1081" s="322"/>
      <c r="BC1081" s="322"/>
      <c r="BD1081" s="322"/>
      <c r="BE1081" s="322"/>
    </row>
    <row r="1082" spans="50:57" x14ac:dyDescent="0.15">
      <c r="AX1082" s="322"/>
      <c r="AY1082" s="322"/>
      <c r="AZ1082" s="322"/>
      <c r="BA1082" s="322"/>
      <c r="BB1082" s="322"/>
      <c r="BC1082" s="322"/>
      <c r="BD1082" s="322"/>
      <c r="BE1082" s="322"/>
    </row>
    <row r="1083" spans="50:57" x14ac:dyDescent="0.15">
      <c r="AX1083" s="322"/>
      <c r="AY1083" s="322"/>
      <c r="AZ1083" s="322"/>
      <c r="BA1083" s="322"/>
      <c r="BB1083" s="322"/>
      <c r="BC1083" s="322"/>
      <c r="BD1083" s="322"/>
      <c r="BE1083" s="322"/>
    </row>
    <row r="1084" spans="50:57" x14ac:dyDescent="0.15">
      <c r="AX1084" s="322"/>
      <c r="AY1084" s="322"/>
      <c r="AZ1084" s="322"/>
      <c r="BA1084" s="322"/>
      <c r="BB1084" s="322"/>
      <c r="BC1084" s="322"/>
      <c r="BD1084" s="322"/>
      <c r="BE1084" s="322"/>
    </row>
    <row r="1085" spans="50:57" x14ac:dyDescent="0.15">
      <c r="AX1085" s="322"/>
      <c r="AY1085" s="322"/>
      <c r="AZ1085" s="322"/>
      <c r="BA1085" s="322"/>
      <c r="BB1085" s="322"/>
      <c r="BC1085" s="322"/>
      <c r="BD1085" s="322"/>
      <c r="BE1085" s="322"/>
    </row>
    <row r="1086" spans="50:57" x14ac:dyDescent="0.15">
      <c r="AX1086" s="322"/>
      <c r="AY1086" s="322"/>
      <c r="AZ1086" s="322"/>
      <c r="BA1086" s="322"/>
      <c r="BB1086" s="322"/>
      <c r="BC1086" s="322"/>
      <c r="BD1086" s="322"/>
      <c r="BE1086" s="322"/>
    </row>
    <row r="1087" spans="50:57" x14ac:dyDescent="0.15">
      <c r="AX1087" s="322"/>
      <c r="AY1087" s="322"/>
      <c r="AZ1087" s="322"/>
      <c r="BA1087" s="322"/>
      <c r="BB1087" s="322"/>
      <c r="BC1087" s="322"/>
      <c r="BD1087" s="322"/>
      <c r="BE1087" s="322"/>
    </row>
    <row r="1088" spans="50:57" x14ac:dyDescent="0.15">
      <c r="AX1088" s="322"/>
      <c r="AY1088" s="322"/>
      <c r="AZ1088" s="322"/>
      <c r="BA1088" s="322"/>
      <c r="BB1088" s="322"/>
      <c r="BC1088" s="322"/>
      <c r="BD1088" s="322"/>
      <c r="BE1088" s="322"/>
    </row>
    <row r="1089" spans="50:57" x14ac:dyDescent="0.15">
      <c r="AX1089" s="322"/>
      <c r="AY1089" s="322"/>
      <c r="AZ1089" s="322"/>
      <c r="BA1089" s="322"/>
      <c r="BB1089" s="322"/>
      <c r="BC1089" s="322"/>
      <c r="BD1089" s="322"/>
      <c r="BE1089" s="322"/>
    </row>
    <row r="1090" spans="50:57" x14ac:dyDescent="0.15">
      <c r="AX1090" s="322"/>
      <c r="AY1090" s="322"/>
      <c r="AZ1090" s="322"/>
      <c r="BA1090" s="322"/>
      <c r="BB1090" s="322"/>
      <c r="BC1090" s="322"/>
      <c r="BD1090" s="322"/>
      <c r="BE1090" s="322"/>
    </row>
    <row r="1091" spans="50:57" x14ac:dyDescent="0.15">
      <c r="AX1091" s="322"/>
      <c r="AY1091" s="322"/>
      <c r="AZ1091" s="322"/>
      <c r="BA1091" s="322"/>
      <c r="BB1091" s="322"/>
      <c r="BC1091" s="322"/>
      <c r="BD1091" s="322"/>
      <c r="BE1091" s="322"/>
    </row>
    <row r="1092" spans="50:57" x14ac:dyDescent="0.15">
      <c r="AX1092" s="322"/>
      <c r="AY1092" s="322"/>
      <c r="AZ1092" s="322"/>
      <c r="BA1092" s="322"/>
      <c r="BB1092" s="322"/>
      <c r="BC1092" s="322"/>
      <c r="BD1092" s="322"/>
      <c r="BE1092" s="322"/>
    </row>
    <row r="1093" spans="50:57" x14ac:dyDescent="0.15">
      <c r="AX1093" s="322"/>
      <c r="AY1093" s="322"/>
      <c r="AZ1093" s="322"/>
      <c r="BA1093" s="322"/>
      <c r="BB1093" s="322"/>
      <c r="BC1093" s="322"/>
      <c r="BD1093" s="322"/>
      <c r="BE1093" s="322"/>
    </row>
    <row r="1094" spans="50:57" x14ac:dyDescent="0.15">
      <c r="AX1094" s="322"/>
      <c r="AY1094" s="322"/>
      <c r="AZ1094" s="322"/>
      <c r="BA1094" s="322"/>
      <c r="BB1094" s="322"/>
      <c r="BC1094" s="322"/>
      <c r="BD1094" s="322"/>
      <c r="BE1094" s="322"/>
    </row>
    <row r="1095" spans="50:57" x14ac:dyDescent="0.15">
      <c r="AX1095" s="322"/>
      <c r="AY1095" s="322"/>
      <c r="AZ1095" s="322"/>
      <c r="BA1095" s="322"/>
      <c r="BB1095" s="322"/>
      <c r="BC1095" s="322"/>
      <c r="BD1095" s="322"/>
      <c r="BE1095" s="322"/>
    </row>
    <row r="1096" spans="50:57" x14ac:dyDescent="0.15">
      <c r="AX1096" s="322"/>
      <c r="AY1096" s="322"/>
      <c r="AZ1096" s="322"/>
      <c r="BA1096" s="322"/>
      <c r="BB1096" s="322"/>
      <c r="BC1096" s="322"/>
      <c r="BD1096" s="322"/>
      <c r="BE1096" s="322"/>
    </row>
    <row r="1097" spans="50:57" x14ac:dyDescent="0.15">
      <c r="AX1097" s="322"/>
      <c r="AY1097" s="322"/>
      <c r="AZ1097" s="322"/>
      <c r="BA1097" s="322"/>
      <c r="BB1097" s="322"/>
      <c r="BC1097" s="322"/>
      <c r="BD1097" s="322"/>
      <c r="BE1097" s="322"/>
    </row>
    <row r="1098" spans="50:57" x14ac:dyDescent="0.15">
      <c r="AX1098" s="322"/>
      <c r="AY1098" s="322"/>
      <c r="AZ1098" s="322"/>
      <c r="BA1098" s="322"/>
      <c r="BB1098" s="322"/>
      <c r="BC1098" s="322"/>
      <c r="BD1098" s="322"/>
      <c r="BE1098" s="322"/>
    </row>
    <row r="1099" spans="50:57" x14ac:dyDescent="0.15">
      <c r="AX1099" s="322"/>
      <c r="AY1099" s="322"/>
      <c r="AZ1099" s="322"/>
      <c r="BA1099" s="322"/>
      <c r="BB1099" s="322"/>
      <c r="BC1099" s="322"/>
      <c r="BD1099" s="322"/>
      <c r="BE1099" s="322"/>
    </row>
    <row r="1100" spans="50:57" x14ac:dyDescent="0.15">
      <c r="AX1100" s="322"/>
      <c r="AY1100" s="322"/>
      <c r="AZ1100" s="322"/>
      <c r="BA1100" s="322"/>
      <c r="BB1100" s="322"/>
      <c r="BC1100" s="322"/>
      <c r="BD1100" s="322"/>
      <c r="BE1100" s="322"/>
    </row>
    <row r="1101" spans="50:57" x14ac:dyDescent="0.15">
      <c r="AX1101" s="322"/>
      <c r="AY1101" s="322"/>
      <c r="AZ1101" s="322"/>
      <c r="BA1101" s="322"/>
      <c r="BB1101" s="322"/>
      <c r="BC1101" s="322"/>
      <c r="BD1101" s="322"/>
      <c r="BE1101" s="322"/>
    </row>
    <row r="1102" spans="50:57" x14ac:dyDescent="0.15">
      <c r="AX1102" s="322"/>
      <c r="AY1102" s="322"/>
      <c r="AZ1102" s="322"/>
      <c r="BA1102" s="322"/>
      <c r="BB1102" s="322"/>
      <c r="BC1102" s="322"/>
      <c r="BD1102" s="322"/>
      <c r="BE1102" s="322"/>
    </row>
    <row r="1103" spans="50:57" x14ac:dyDescent="0.15">
      <c r="AX1103" s="322"/>
      <c r="AY1103" s="322"/>
      <c r="AZ1103" s="322"/>
      <c r="BA1103" s="322"/>
      <c r="BB1103" s="322"/>
      <c r="BC1103" s="322"/>
      <c r="BD1103" s="322"/>
      <c r="BE1103" s="322"/>
    </row>
    <row r="1104" spans="50:57" x14ac:dyDescent="0.15">
      <c r="AX1104" s="322"/>
      <c r="AY1104" s="322"/>
      <c r="AZ1104" s="322"/>
      <c r="BA1104" s="322"/>
      <c r="BB1104" s="322"/>
      <c r="BC1104" s="322"/>
      <c r="BD1104" s="322"/>
      <c r="BE1104" s="322"/>
    </row>
    <row r="1105" spans="50:57" x14ac:dyDescent="0.15">
      <c r="AX1105" s="322"/>
      <c r="AY1105" s="322"/>
      <c r="AZ1105" s="322"/>
      <c r="BA1105" s="322"/>
      <c r="BB1105" s="322"/>
      <c r="BC1105" s="322"/>
      <c r="BD1105" s="322"/>
      <c r="BE1105" s="322"/>
    </row>
    <row r="1106" spans="50:57" x14ac:dyDescent="0.15">
      <c r="AX1106" s="322"/>
      <c r="AY1106" s="322"/>
      <c r="AZ1106" s="322"/>
      <c r="BA1106" s="322"/>
      <c r="BB1106" s="322"/>
      <c r="BC1106" s="322"/>
      <c r="BD1106" s="322"/>
      <c r="BE1106" s="322"/>
    </row>
    <row r="1107" spans="50:57" x14ac:dyDescent="0.15">
      <c r="AX1107" s="322"/>
      <c r="AY1107" s="322"/>
      <c r="AZ1107" s="322"/>
      <c r="BA1107" s="322"/>
      <c r="BB1107" s="322"/>
      <c r="BC1107" s="322"/>
      <c r="BD1107" s="322"/>
      <c r="BE1107" s="322"/>
    </row>
    <row r="1108" spans="50:57" x14ac:dyDescent="0.15">
      <c r="AX1108" s="322"/>
      <c r="AY1108" s="322"/>
      <c r="AZ1108" s="322"/>
      <c r="BA1108" s="322"/>
      <c r="BB1108" s="322"/>
      <c r="BC1108" s="322"/>
      <c r="BD1108" s="322"/>
      <c r="BE1108" s="322"/>
    </row>
    <row r="1109" spans="50:57" x14ac:dyDescent="0.15">
      <c r="AX1109" s="322"/>
      <c r="AY1109" s="322"/>
      <c r="AZ1109" s="322"/>
      <c r="BA1109" s="322"/>
      <c r="BB1109" s="322"/>
      <c r="BC1109" s="322"/>
      <c r="BD1109" s="322"/>
      <c r="BE1109" s="322"/>
    </row>
    <row r="1110" spans="50:57" x14ac:dyDescent="0.15">
      <c r="AX1110" s="322"/>
      <c r="AY1110" s="322"/>
      <c r="AZ1110" s="322"/>
      <c r="BA1110" s="322"/>
      <c r="BB1110" s="322"/>
      <c r="BC1110" s="322"/>
      <c r="BD1110" s="322"/>
      <c r="BE1110" s="322"/>
    </row>
    <row r="1111" spans="50:57" x14ac:dyDescent="0.15">
      <c r="AX1111" s="322"/>
      <c r="AY1111" s="322"/>
      <c r="AZ1111" s="322"/>
      <c r="BA1111" s="322"/>
      <c r="BB1111" s="322"/>
      <c r="BC1111" s="322"/>
      <c r="BD1111" s="322"/>
      <c r="BE1111" s="322"/>
    </row>
    <row r="1112" spans="50:57" x14ac:dyDescent="0.15">
      <c r="AX1112" s="322"/>
      <c r="AY1112" s="322"/>
      <c r="AZ1112" s="322"/>
      <c r="BA1112" s="322"/>
      <c r="BB1112" s="322"/>
      <c r="BC1112" s="322"/>
      <c r="BD1112" s="322"/>
      <c r="BE1112" s="322"/>
    </row>
    <row r="1113" spans="50:57" x14ac:dyDescent="0.15">
      <c r="AX1113" s="322"/>
      <c r="AY1113" s="322"/>
      <c r="AZ1113" s="322"/>
      <c r="BA1113" s="322"/>
      <c r="BB1113" s="322"/>
      <c r="BC1113" s="322"/>
      <c r="BD1113" s="322"/>
      <c r="BE1113" s="322"/>
    </row>
    <row r="1114" spans="50:57" x14ac:dyDescent="0.15">
      <c r="AX1114" s="322"/>
      <c r="AY1114" s="322"/>
      <c r="AZ1114" s="322"/>
      <c r="BA1114" s="322"/>
      <c r="BB1114" s="322"/>
      <c r="BC1114" s="322"/>
      <c r="BD1114" s="322"/>
      <c r="BE1114" s="322"/>
    </row>
    <row r="1115" spans="50:57" x14ac:dyDescent="0.15">
      <c r="AX1115" s="322"/>
      <c r="AY1115" s="322"/>
      <c r="AZ1115" s="322"/>
      <c r="BA1115" s="322"/>
      <c r="BB1115" s="322"/>
      <c r="BC1115" s="322"/>
      <c r="BD1115" s="322"/>
      <c r="BE1115" s="322"/>
    </row>
    <row r="1116" spans="50:57" x14ac:dyDescent="0.15">
      <c r="AX1116" s="322"/>
      <c r="AY1116" s="322"/>
      <c r="AZ1116" s="322"/>
      <c r="BA1116" s="322"/>
      <c r="BB1116" s="322"/>
      <c r="BC1116" s="322"/>
      <c r="BD1116" s="322"/>
      <c r="BE1116" s="322"/>
    </row>
    <row r="1117" spans="50:57" x14ac:dyDescent="0.15">
      <c r="AX1117" s="322"/>
      <c r="AY1117" s="322"/>
      <c r="AZ1117" s="322"/>
      <c r="BA1117" s="322"/>
      <c r="BB1117" s="322"/>
      <c r="BC1117" s="322"/>
      <c r="BD1117" s="322"/>
      <c r="BE1117" s="322"/>
    </row>
    <row r="1118" spans="50:57" x14ac:dyDescent="0.15">
      <c r="AX1118" s="322"/>
      <c r="AY1118" s="322"/>
      <c r="AZ1118" s="322"/>
      <c r="BA1118" s="322"/>
      <c r="BB1118" s="322"/>
      <c r="BC1118" s="322"/>
      <c r="BD1118" s="322"/>
      <c r="BE1118" s="322"/>
    </row>
    <row r="1119" spans="50:57" x14ac:dyDescent="0.15">
      <c r="AX1119" s="322"/>
      <c r="AY1119" s="322"/>
      <c r="AZ1119" s="322"/>
      <c r="BA1119" s="322"/>
      <c r="BB1119" s="322"/>
      <c r="BC1119" s="322"/>
      <c r="BD1119" s="322"/>
      <c r="BE1119" s="322"/>
    </row>
    <row r="1120" spans="50:57" x14ac:dyDescent="0.15">
      <c r="AX1120" s="322"/>
      <c r="AY1120" s="322"/>
      <c r="AZ1120" s="322"/>
      <c r="BA1120" s="322"/>
      <c r="BB1120" s="322"/>
      <c r="BC1120" s="322"/>
      <c r="BD1120" s="322"/>
      <c r="BE1120" s="322"/>
    </row>
    <row r="1121" spans="50:57" x14ac:dyDescent="0.15">
      <c r="AX1121" s="322"/>
      <c r="AY1121" s="322"/>
      <c r="AZ1121" s="322"/>
      <c r="BA1121" s="322"/>
      <c r="BB1121" s="322"/>
      <c r="BC1121" s="322"/>
      <c r="BD1121" s="322"/>
      <c r="BE1121" s="322"/>
    </row>
    <row r="1122" spans="50:57" x14ac:dyDescent="0.15">
      <c r="AX1122" s="322"/>
      <c r="AY1122" s="322"/>
      <c r="AZ1122" s="322"/>
      <c r="BA1122" s="322"/>
      <c r="BB1122" s="322"/>
      <c r="BC1122" s="322"/>
      <c r="BD1122" s="322"/>
      <c r="BE1122" s="322"/>
    </row>
    <row r="1123" spans="50:57" x14ac:dyDescent="0.15">
      <c r="AX1123" s="322"/>
      <c r="AY1123" s="322"/>
      <c r="AZ1123" s="322"/>
      <c r="BA1123" s="322"/>
      <c r="BB1123" s="322"/>
      <c r="BC1123" s="322"/>
      <c r="BD1123" s="322"/>
      <c r="BE1123" s="322"/>
    </row>
    <row r="1124" spans="50:57" x14ac:dyDescent="0.15">
      <c r="AX1124" s="322"/>
      <c r="AY1124" s="322"/>
      <c r="AZ1124" s="322"/>
      <c r="BA1124" s="322"/>
      <c r="BB1124" s="322"/>
      <c r="BC1124" s="322"/>
      <c r="BD1124" s="322"/>
      <c r="BE1124" s="322"/>
    </row>
    <row r="1125" spans="50:57" x14ac:dyDescent="0.15">
      <c r="AX1125" s="322"/>
      <c r="AY1125" s="322"/>
      <c r="AZ1125" s="322"/>
      <c r="BA1125" s="322"/>
      <c r="BB1125" s="322"/>
      <c r="BC1125" s="322"/>
      <c r="BD1125" s="322"/>
      <c r="BE1125" s="322"/>
    </row>
    <row r="1126" spans="50:57" x14ac:dyDescent="0.15">
      <c r="AX1126" s="322"/>
      <c r="AY1126" s="322"/>
      <c r="AZ1126" s="322"/>
      <c r="BA1126" s="322"/>
      <c r="BB1126" s="322"/>
      <c r="BC1126" s="322"/>
      <c r="BD1126" s="322"/>
      <c r="BE1126" s="322"/>
    </row>
    <row r="1127" spans="50:57" x14ac:dyDescent="0.15">
      <c r="AX1127" s="322"/>
      <c r="AY1127" s="322"/>
      <c r="AZ1127" s="322"/>
      <c r="BA1127" s="322"/>
      <c r="BB1127" s="322"/>
      <c r="BC1127" s="322"/>
      <c r="BD1127" s="322"/>
      <c r="BE1127" s="322"/>
    </row>
    <row r="1128" spans="50:57" x14ac:dyDescent="0.15">
      <c r="AX1128" s="322"/>
      <c r="AY1128" s="322"/>
      <c r="AZ1128" s="322"/>
      <c r="BA1128" s="322"/>
      <c r="BB1128" s="322"/>
      <c r="BC1128" s="322"/>
      <c r="BD1128" s="322"/>
      <c r="BE1128" s="322"/>
    </row>
    <row r="1129" spans="50:57" x14ac:dyDescent="0.15">
      <c r="AX1129" s="322"/>
      <c r="AY1129" s="322"/>
      <c r="AZ1129" s="322"/>
      <c r="BA1129" s="322"/>
      <c r="BB1129" s="322"/>
      <c r="BC1129" s="322"/>
      <c r="BD1129" s="322"/>
      <c r="BE1129" s="322"/>
    </row>
    <row r="1130" spans="50:57" x14ac:dyDescent="0.15">
      <c r="AX1130" s="322"/>
      <c r="AY1130" s="322"/>
      <c r="AZ1130" s="322"/>
      <c r="BA1130" s="322"/>
      <c r="BB1130" s="322"/>
      <c r="BC1130" s="322"/>
      <c r="BD1130" s="322"/>
      <c r="BE1130" s="322"/>
    </row>
    <row r="1131" spans="50:57" x14ac:dyDescent="0.15">
      <c r="AX1131" s="322"/>
      <c r="AY1131" s="322"/>
      <c r="AZ1131" s="322"/>
      <c r="BA1131" s="322"/>
      <c r="BB1131" s="322"/>
      <c r="BC1131" s="322"/>
      <c r="BD1131" s="322"/>
      <c r="BE1131" s="322"/>
    </row>
    <row r="1132" spans="50:57" x14ac:dyDescent="0.15">
      <c r="AX1132" s="322"/>
      <c r="AY1132" s="322"/>
      <c r="AZ1132" s="322"/>
      <c r="BA1132" s="322"/>
      <c r="BB1132" s="322"/>
      <c r="BC1132" s="322"/>
      <c r="BD1132" s="322"/>
      <c r="BE1132" s="322"/>
    </row>
    <row r="1133" spans="50:57" x14ac:dyDescent="0.15">
      <c r="AX1133" s="322"/>
      <c r="AY1133" s="322"/>
      <c r="AZ1133" s="322"/>
      <c r="BA1133" s="322"/>
      <c r="BB1133" s="322"/>
      <c r="BC1133" s="322"/>
      <c r="BD1133" s="322"/>
      <c r="BE1133" s="322"/>
    </row>
    <row r="1134" spans="50:57" x14ac:dyDescent="0.15">
      <c r="AX1134" s="322"/>
      <c r="AY1134" s="322"/>
      <c r="AZ1134" s="322"/>
      <c r="BA1134" s="322"/>
      <c r="BB1134" s="322"/>
      <c r="BC1134" s="322"/>
      <c r="BD1134" s="322"/>
      <c r="BE1134" s="322"/>
    </row>
    <row r="1135" spans="50:57" x14ac:dyDescent="0.15">
      <c r="AX1135" s="322"/>
      <c r="AY1135" s="322"/>
      <c r="AZ1135" s="322"/>
      <c r="BA1135" s="322"/>
      <c r="BB1135" s="322"/>
      <c r="BC1135" s="322"/>
      <c r="BD1135" s="322"/>
      <c r="BE1135" s="322"/>
    </row>
    <row r="1136" spans="50:57" x14ac:dyDescent="0.15">
      <c r="AX1136" s="322"/>
      <c r="AY1136" s="322"/>
      <c r="AZ1136" s="322"/>
      <c r="BA1136" s="322"/>
      <c r="BB1136" s="322"/>
      <c r="BC1136" s="322"/>
      <c r="BD1136" s="322"/>
      <c r="BE1136" s="322"/>
    </row>
    <row r="1137" spans="50:57" x14ac:dyDescent="0.15">
      <c r="AX1137" s="322"/>
      <c r="AY1137" s="322"/>
      <c r="AZ1137" s="322"/>
      <c r="BA1137" s="322"/>
      <c r="BB1137" s="322"/>
      <c r="BC1137" s="322"/>
      <c r="BD1137" s="322"/>
      <c r="BE1137" s="322"/>
    </row>
    <row r="1138" spans="50:57" x14ac:dyDescent="0.15">
      <c r="AX1138" s="322"/>
      <c r="AY1138" s="322"/>
      <c r="AZ1138" s="322"/>
      <c r="BA1138" s="322"/>
      <c r="BB1138" s="322"/>
      <c r="BC1138" s="322"/>
      <c r="BD1138" s="322"/>
      <c r="BE1138" s="322"/>
    </row>
    <row r="1139" spans="50:57" x14ac:dyDescent="0.15">
      <c r="AX1139" s="322"/>
      <c r="AY1139" s="322"/>
      <c r="AZ1139" s="322"/>
      <c r="BA1139" s="322"/>
      <c r="BB1139" s="322"/>
      <c r="BC1139" s="322"/>
      <c r="BD1139" s="322"/>
      <c r="BE1139" s="322"/>
    </row>
    <row r="1140" spans="50:57" x14ac:dyDescent="0.15">
      <c r="AX1140" s="322"/>
      <c r="AY1140" s="322"/>
      <c r="AZ1140" s="322"/>
      <c r="BA1140" s="322"/>
      <c r="BB1140" s="322"/>
      <c r="BC1140" s="322"/>
      <c r="BD1140" s="322"/>
      <c r="BE1140" s="322"/>
    </row>
    <row r="1141" spans="50:57" x14ac:dyDescent="0.15">
      <c r="AX1141" s="322"/>
      <c r="AY1141" s="322"/>
      <c r="AZ1141" s="322"/>
      <c r="BA1141" s="322"/>
      <c r="BB1141" s="322"/>
      <c r="BC1141" s="322"/>
      <c r="BD1141" s="322"/>
      <c r="BE1141" s="322"/>
    </row>
    <row r="1142" spans="50:57" x14ac:dyDescent="0.15">
      <c r="AX1142" s="322"/>
      <c r="AY1142" s="322"/>
      <c r="AZ1142" s="322"/>
      <c r="BA1142" s="322"/>
      <c r="BB1142" s="322"/>
      <c r="BC1142" s="322"/>
      <c r="BD1142" s="322"/>
      <c r="BE1142" s="322"/>
    </row>
    <row r="1143" spans="50:57" x14ac:dyDescent="0.15">
      <c r="AX1143" s="322"/>
      <c r="AY1143" s="322"/>
      <c r="AZ1143" s="322"/>
      <c r="BA1143" s="322"/>
      <c r="BB1143" s="322"/>
      <c r="BC1143" s="322"/>
      <c r="BD1143" s="322"/>
      <c r="BE1143" s="322"/>
    </row>
    <row r="1144" spans="50:57" x14ac:dyDescent="0.15">
      <c r="AX1144" s="322"/>
      <c r="AY1144" s="322"/>
      <c r="AZ1144" s="322"/>
      <c r="BA1144" s="322"/>
      <c r="BB1144" s="322"/>
      <c r="BC1144" s="322"/>
      <c r="BD1144" s="322"/>
      <c r="BE1144" s="322"/>
    </row>
    <row r="1145" spans="50:57" x14ac:dyDescent="0.15">
      <c r="AX1145" s="322"/>
      <c r="AY1145" s="322"/>
      <c r="AZ1145" s="322"/>
      <c r="BA1145" s="322"/>
      <c r="BB1145" s="322"/>
      <c r="BC1145" s="322"/>
      <c r="BD1145" s="322"/>
      <c r="BE1145" s="322"/>
    </row>
    <row r="1146" spans="50:57" x14ac:dyDescent="0.15">
      <c r="AX1146" s="322"/>
      <c r="AY1146" s="322"/>
      <c r="AZ1146" s="322"/>
      <c r="BA1146" s="322"/>
      <c r="BB1146" s="322"/>
      <c r="BC1146" s="322"/>
      <c r="BD1146" s="322"/>
      <c r="BE1146" s="322"/>
    </row>
    <row r="1147" spans="50:57" x14ac:dyDescent="0.15">
      <c r="AX1147" s="322"/>
      <c r="AY1147" s="322"/>
      <c r="AZ1147" s="322"/>
      <c r="BA1147" s="322"/>
      <c r="BB1147" s="322"/>
      <c r="BC1147" s="322"/>
      <c r="BD1147" s="322"/>
      <c r="BE1147" s="322"/>
    </row>
    <row r="1148" spans="50:57" x14ac:dyDescent="0.15">
      <c r="AX1148" s="322"/>
      <c r="AY1148" s="322"/>
      <c r="AZ1148" s="322"/>
      <c r="BA1148" s="322"/>
      <c r="BB1148" s="322"/>
      <c r="BC1148" s="322"/>
      <c r="BD1148" s="322"/>
      <c r="BE1148" s="322"/>
    </row>
    <row r="1149" spans="50:57" x14ac:dyDescent="0.15">
      <c r="AX1149" s="322"/>
      <c r="AY1149" s="322"/>
      <c r="AZ1149" s="322"/>
      <c r="BA1149" s="322"/>
      <c r="BB1149" s="322"/>
      <c r="BC1149" s="322"/>
      <c r="BD1149" s="322"/>
      <c r="BE1149" s="322"/>
    </row>
    <row r="1150" spans="50:57" x14ac:dyDescent="0.15">
      <c r="AX1150" s="322"/>
      <c r="AY1150" s="322"/>
      <c r="AZ1150" s="322"/>
      <c r="BA1150" s="322"/>
      <c r="BB1150" s="322"/>
      <c r="BC1150" s="322"/>
      <c r="BD1150" s="322"/>
      <c r="BE1150" s="322"/>
    </row>
    <row r="1151" spans="50:57" x14ac:dyDescent="0.15">
      <c r="AX1151" s="322"/>
      <c r="AY1151" s="322"/>
      <c r="AZ1151" s="322"/>
      <c r="BA1151" s="322"/>
      <c r="BB1151" s="322"/>
      <c r="BC1151" s="322"/>
      <c r="BD1151" s="322"/>
      <c r="BE1151" s="322"/>
    </row>
    <row r="1152" spans="50:57" x14ac:dyDescent="0.15">
      <c r="AX1152" s="322"/>
      <c r="AY1152" s="322"/>
      <c r="AZ1152" s="322"/>
      <c r="BA1152" s="322"/>
      <c r="BB1152" s="322"/>
      <c r="BC1152" s="322"/>
      <c r="BD1152" s="322"/>
      <c r="BE1152" s="322"/>
    </row>
    <row r="1153" spans="50:57" x14ac:dyDescent="0.15">
      <c r="AX1153" s="322"/>
      <c r="AY1153" s="322"/>
      <c r="AZ1153" s="322"/>
      <c r="BA1153" s="322"/>
      <c r="BB1153" s="322"/>
      <c r="BC1153" s="322"/>
      <c r="BD1153" s="322"/>
      <c r="BE1153" s="322"/>
    </row>
    <row r="1154" spans="50:57" x14ac:dyDescent="0.15">
      <c r="AX1154" s="322"/>
      <c r="AY1154" s="322"/>
      <c r="AZ1154" s="322"/>
      <c r="BA1154" s="322"/>
      <c r="BB1154" s="322"/>
      <c r="BC1154" s="322"/>
      <c r="BD1154" s="322"/>
      <c r="BE1154" s="322"/>
    </row>
    <row r="1155" spans="50:57" x14ac:dyDescent="0.15">
      <c r="AX1155" s="322"/>
      <c r="AY1155" s="322"/>
      <c r="AZ1155" s="322"/>
      <c r="BA1155" s="322"/>
      <c r="BB1155" s="322"/>
      <c r="BC1155" s="322"/>
      <c r="BD1155" s="322"/>
      <c r="BE1155" s="322"/>
    </row>
    <row r="1156" spans="50:57" x14ac:dyDescent="0.15">
      <c r="AX1156" s="322"/>
      <c r="AY1156" s="322"/>
      <c r="AZ1156" s="322"/>
      <c r="BA1156" s="322"/>
      <c r="BB1156" s="322"/>
      <c r="BC1156" s="322"/>
      <c r="BD1156" s="322"/>
      <c r="BE1156" s="322"/>
    </row>
    <row r="1157" spans="50:57" x14ac:dyDescent="0.15">
      <c r="AX1157" s="322"/>
      <c r="AY1157" s="322"/>
      <c r="AZ1157" s="322"/>
      <c r="BA1157" s="322"/>
      <c r="BB1157" s="322"/>
      <c r="BC1157" s="322"/>
      <c r="BD1157" s="322"/>
      <c r="BE1157" s="322"/>
    </row>
    <row r="1158" spans="50:57" x14ac:dyDescent="0.15">
      <c r="AX1158" s="322"/>
      <c r="AY1158" s="322"/>
      <c r="AZ1158" s="322"/>
      <c r="BA1158" s="322"/>
      <c r="BB1158" s="322"/>
      <c r="BC1158" s="322"/>
      <c r="BD1158" s="322"/>
      <c r="BE1158" s="322"/>
    </row>
    <row r="1159" spans="50:57" x14ac:dyDescent="0.15">
      <c r="AX1159" s="322"/>
      <c r="AY1159" s="322"/>
      <c r="AZ1159" s="322"/>
      <c r="BA1159" s="322"/>
      <c r="BB1159" s="322"/>
      <c r="BC1159" s="322"/>
      <c r="BD1159" s="322"/>
      <c r="BE1159" s="322"/>
    </row>
    <row r="1160" spans="50:57" x14ac:dyDescent="0.15">
      <c r="AX1160" s="322"/>
      <c r="AY1160" s="322"/>
      <c r="AZ1160" s="322"/>
      <c r="BA1160" s="322"/>
      <c r="BB1160" s="322"/>
      <c r="BC1160" s="322"/>
      <c r="BD1160" s="322"/>
      <c r="BE1160" s="322"/>
    </row>
    <row r="1161" spans="50:57" x14ac:dyDescent="0.15">
      <c r="AX1161" s="322"/>
      <c r="AY1161" s="322"/>
      <c r="AZ1161" s="322"/>
      <c r="BA1161" s="322"/>
      <c r="BB1161" s="322"/>
      <c r="BC1161" s="322"/>
      <c r="BD1161" s="322"/>
      <c r="BE1161" s="322"/>
    </row>
    <row r="1162" spans="50:57" x14ac:dyDescent="0.15">
      <c r="AX1162" s="322"/>
      <c r="AY1162" s="322"/>
      <c r="AZ1162" s="322"/>
      <c r="BA1162" s="322"/>
      <c r="BB1162" s="322"/>
      <c r="BC1162" s="322"/>
      <c r="BD1162" s="322"/>
      <c r="BE1162" s="322"/>
    </row>
    <row r="1163" spans="50:57" x14ac:dyDescent="0.15">
      <c r="AX1163" s="322"/>
      <c r="AY1163" s="322"/>
      <c r="AZ1163" s="322"/>
      <c r="BA1163" s="322"/>
      <c r="BB1163" s="322"/>
      <c r="BC1163" s="322"/>
      <c r="BD1163" s="322"/>
      <c r="BE1163" s="322"/>
    </row>
    <row r="1164" spans="50:57" x14ac:dyDescent="0.15">
      <c r="AX1164" s="322"/>
      <c r="AY1164" s="322"/>
      <c r="AZ1164" s="322"/>
      <c r="BA1164" s="322"/>
      <c r="BB1164" s="322"/>
      <c r="BC1164" s="322"/>
      <c r="BD1164" s="322"/>
      <c r="BE1164" s="322"/>
    </row>
    <row r="1165" spans="50:57" x14ac:dyDescent="0.15">
      <c r="AX1165" s="322"/>
      <c r="AY1165" s="322"/>
      <c r="AZ1165" s="322"/>
      <c r="BA1165" s="322"/>
      <c r="BB1165" s="322"/>
      <c r="BC1165" s="322"/>
      <c r="BD1165" s="322"/>
      <c r="BE1165" s="322"/>
    </row>
    <row r="1166" spans="50:57" x14ac:dyDescent="0.15">
      <c r="AX1166" s="322"/>
      <c r="AY1166" s="322"/>
      <c r="AZ1166" s="322"/>
      <c r="BA1166" s="322"/>
      <c r="BB1166" s="322"/>
      <c r="BC1166" s="322"/>
      <c r="BD1166" s="322"/>
      <c r="BE1166" s="322"/>
    </row>
    <row r="1167" spans="50:57" x14ac:dyDescent="0.15">
      <c r="AX1167" s="322"/>
      <c r="AY1167" s="322"/>
      <c r="AZ1167" s="322"/>
      <c r="BA1167" s="322"/>
      <c r="BB1167" s="322"/>
      <c r="BC1167" s="322"/>
      <c r="BD1167" s="322"/>
      <c r="BE1167" s="322"/>
    </row>
    <row r="1168" spans="50:57" x14ac:dyDescent="0.15">
      <c r="AX1168" s="322"/>
      <c r="AY1168" s="322"/>
      <c r="AZ1168" s="322"/>
      <c r="BA1168" s="322"/>
      <c r="BB1168" s="322"/>
      <c r="BC1168" s="322"/>
      <c r="BD1168" s="322"/>
      <c r="BE1168" s="322"/>
    </row>
    <row r="1169" spans="50:57" x14ac:dyDescent="0.15">
      <c r="AX1169" s="322"/>
      <c r="AY1169" s="322"/>
      <c r="AZ1169" s="322"/>
      <c r="BA1169" s="322"/>
      <c r="BB1169" s="322"/>
      <c r="BC1169" s="322"/>
      <c r="BD1169" s="322"/>
      <c r="BE1169" s="322"/>
    </row>
    <row r="1170" spans="50:57" x14ac:dyDescent="0.15">
      <c r="AX1170" s="322"/>
      <c r="AY1170" s="322"/>
      <c r="AZ1170" s="322"/>
      <c r="BA1170" s="322"/>
      <c r="BB1170" s="322"/>
      <c r="BC1170" s="322"/>
      <c r="BD1170" s="322"/>
      <c r="BE1170" s="322"/>
    </row>
    <row r="1171" spans="50:57" x14ac:dyDescent="0.15">
      <c r="AX1171" s="322"/>
      <c r="AY1171" s="322"/>
      <c r="AZ1171" s="322"/>
      <c r="BA1171" s="322"/>
      <c r="BB1171" s="322"/>
      <c r="BC1171" s="322"/>
      <c r="BD1171" s="322"/>
      <c r="BE1171" s="322"/>
    </row>
    <row r="1172" spans="50:57" x14ac:dyDescent="0.15">
      <c r="AX1172" s="322"/>
      <c r="AY1172" s="322"/>
      <c r="AZ1172" s="322"/>
      <c r="BA1172" s="322"/>
      <c r="BB1172" s="322"/>
      <c r="BC1172" s="322"/>
      <c r="BD1172" s="322"/>
      <c r="BE1172" s="322"/>
    </row>
    <row r="1173" spans="50:57" x14ac:dyDescent="0.15">
      <c r="AX1173" s="322"/>
      <c r="AY1173" s="322"/>
      <c r="AZ1173" s="322"/>
      <c r="BA1173" s="322"/>
      <c r="BB1173" s="322"/>
      <c r="BC1173" s="322"/>
      <c r="BD1173" s="322"/>
      <c r="BE1173" s="322"/>
    </row>
    <row r="1174" spans="50:57" x14ac:dyDescent="0.15">
      <c r="AX1174" s="322"/>
      <c r="AY1174" s="322"/>
      <c r="AZ1174" s="322"/>
      <c r="BA1174" s="322"/>
      <c r="BB1174" s="322"/>
      <c r="BC1174" s="322"/>
      <c r="BD1174" s="322"/>
      <c r="BE1174" s="322"/>
    </row>
    <row r="1175" spans="50:57" x14ac:dyDescent="0.15">
      <c r="AX1175" s="322"/>
      <c r="AY1175" s="322"/>
      <c r="AZ1175" s="322"/>
      <c r="BA1175" s="322"/>
      <c r="BB1175" s="322"/>
      <c r="BC1175" s="322"/>
      <c r="BD1175" s="322"/>
      <c r="BE1175" s="322"/>
    </row>
    <row r="1176" spans="50:57" x14ac:dyDescent="0.15">
      <c r="AX1176" s="322"/>
      <c r="AY1176" s="322"/>
      <c r="AZ1176" s="322"/>
      <c r="BA1176" s="322"/>
      <c r="BB1176" s="322"/>
      <c r="BC1176" s="322"/>
      <c r="BD1176" s="322"/>
      <c r="BE1176" s="322"/>
    </row>
    <row r="1177" spans="50:57" x14ac:dyDescent="0.15">
      <c r="AX1177" s="322"/>
      <c r="AY1177" s="322"/>
      <c r="AZ1177" s="322"/>
      <c r="BA1177" s="322"/>
      <c r="BB1177" s="322"/>
      <c r="BC1177" s="322"/>
      <c r="BD1177" s="322"/>
      <c r="BE1177" s="322"/>
    </row>
    <row r="1178" spans="50:57" x14ac:dyDescent="0.15">
      <c r="AX1178" s="322"/>
      <c r="AY1178" s="322"/>
      <c r="AZ1178" s="322"/>
      <c r="BA1178" s="322"/>
      <c r="BB1178" s="322"/>
      <c r="BC1178" s="322"/>
      <c r="BD1178" s="322"/>
      <c r="BE1178" s="322"/>
    </row>
    <row r="1179" spans="50:57" x14ac:dyDescent="0.15">
      <c r="AX1179" s="322"/>
      <c r="AY1179" s="322"/>
      <c r="AZ1179" s="322"/>
      <c r="BA1179" s="322"/>
      <c r="BB1179" s="322"/>
      <c r="BC1179" s="322"/>
      <c r="BD1179" s="322"/>
      <c r="BE1179" s="322"/>
    </row>
    <row r="1180" spans="50:57" x14ac:dyDescent="0.15">
      <c r="AX1180" s="322"/>
      <c r="AY1180" s="322"/>
      <c r="AZ1180" s="322"/>
      <c r="BA1180" s="322"/>
      <c r="BB1180" s="322"/>
      <c r="BC1180" s="322"/>
      <c r="BD1180" s="322"/>
      <c r="BE1180" s="322"/>
    </row>
    <row r="1181" spans="50:57" x14ac:dyDescent="0.15">
      <c r="AX1181" s="322"/>
      <c r="AY1181" s="322"/>
      <c r="AZ1181" s="322"/>
      <c r="BA1181" s="322"/>
      <c r="BB1181" s="322"/>
      <c r="BC1181" s="322"/>
      <c r="BD1181" s="322"/>
      <c r="BE1181" s="322"/>
    </row>
    <row r="1182" spans="50:57" x14ac:dyDescent="0.15">
      <c r="AX1182" s="322"/>
      <c r="AY1182" s="322"/>
      <c r="AZ1182" s="322"/>
      <c r="BA1182" s="322"/>
      <c r="BB1182" s="322"/>
      <c r="BC1182" s="322"/>
      <c r="BD1182" s="322"/>
      <c r="BE1182" s="322"/>
    </row>
    <row r="1183" spans="50:57" x14ac:dyDescent="0.15">
      <c r="AX1183" s="322"/>
      <c r="AY1183" s="322"/>
      <c r="AZ1183" s="322"/>
      <c r="BA1183" s="322"/>
      <c r="BB1183" s="322"/>
      <c r="BC1183" s="322"/>
      <c r="BD1183" s="322"/>
      <c r="BE1183" s="322"/>
    </row>
    <row r="1184" spans="50:57" x14ac:dyDescent="0.15">
      <c r="AX1184" s="322"/>
      <c r="AY1184" s="322"/>
      <c r="AZ1184" s="322"/>
      <c r="BA1184" s="322"/>
      <c r="BB1184" s="322"/>
      <c r="BC1184" s="322"/>
      <c r="BD1184" s="322"/>
      <c r="BE1184" s="322"/>
    </row>
    <row r="1185" spans="50:57" x14ac:dyDescent="0.15">
      <c r="AX1185" s="322"/>
      <c r="AY1185" s="322"/>
      <c r="AZ1185" s="322"/>
      <c r="BA1185" s="322"/>
      <c r="BB1185" s="322"/>
      <c r="BC1185" s="322"/>
      <c r="BD1185" s="322"/>
      <c r="BE1185" s="322"/>
    </row>
    <row r="1186" spans="50:57" x14ac:dyDescent="0.15">
      <c r="AX1186" s="322"/>
      <c r="AY1186" s="322"/>
      <c r="AZ1186" s="322"/>
      <c r="BA1186" s="322"/>
      <c r="BB1186" s="322"/>
      <c r="BC1186" s="322"/>
      <c r="BD1186" s="322"/>
      <c r="BE1186" s="322"/>
    </row>
    <row r="1187" spans="50:57" x14ac:dyDescent="0.15">
      <c r="AX1187" s="322"/>
      <c r="AY1187" s="322"/>
      <c r="AZ1187" s="322"/>
      <c r="BA1187" s="322"/>
      <c r="BB1187" s="322"/>
      <c r="BC1187" s="322"/>
      <c r="BD1187" s="322"/>
      <c r="BE1187" s="322"/>
    </row>
    <row r="1188" spans="50:57" x14ac:dyDescent="0.15">
      <c r="AX1188" s="322"/>
      <c r="AY1188" s="322"/>
      <c r="AZ1188" s="322"/>
      <c r="BA1188" s="322"/>
      <c r="BB1188" s="322"/>
      <c r="BC1188" s="322"/>
      <c r="BD1188" s="322"/>
      <c r="BE1188" s="322"/>
    </row>
    <row r="1189" spans="50:57" x14ac:dyDescent="0.15">
      <c r="AX1189" s="322"/>
      <c r="AY1189" s="322"/>
      <c r="AZ1189" s="322"/>
      <c r="BA1189" s="322"/>
      <c r="BB1189" s="322"/>
      <c r="BC1189" s="322"/>
      <c r="BD1189" s="322"/>
      <c r="BE1189" s="322"/>
    </row>
    <row r="1190" spans="50:57" x14ac:dyDescent="0.15">
      <c r="AX1190" s="322"/>
      <c r="AY1190" s="322"/>
      <c r="AZ1190" s="322"/>
      <c r="BA1190" s="322"/>
      <c r="BB1190" s="322"/>
      <c r="BC1190" s="322"/>
      <c r="BD1190" s="322"/>
      <c r="BE1190" s="322"/>
    </row>
    <row r="1191" spans="50:57" x14ac:dyDescent="0.15">
      <c r="AX1191" s="322"/>
      <c r="AY1191" s="322"/>
      <c r="AZ1191" s="322"/>
      <c r="BA1191" s="322"/>
      <c r="BB1191" s="322"/>
      <c r="BC1191" s="322"/>
      <c r="BD1191" s="322"/>
      <c r="BE1191" s="322"/>
    </row>
    <row r="1192" spans="50:57" x14ac:dyDescent="0.15">
      <c r="AX1192" s="322"/>
      <c r="AY1192" s="322"/>
      <c r="AZ1192" s="322"/>
      <c r="BA1192" s="322"/>
      <c r="BB1192" s="322"/>
      <c r="BC1192" s="322"/>
      <c r="BD1192" s="322"/>
      <c r="BE1192" s="322"/>
    </row>
    <row r="1193" spans="50:57" x14ac:dyDescent="0.15">
      <c r="AX1193" s="322"/>
      <c r="AY1193" s="322"/>
      <c r="AZ1193" s="322"/>
      <c r="BA1193" s="322"/>
      <c r="BB1193" s="322"/>
      <c r="BC1193" s="322"/>
      <c r="BD1193" s="322"/>
      <c r="BE1193" s="322"/>
    </row>
    <row r="1194" spans="50:57" x14ac:dyDescent="0.15">
      <c r="AX1194" s="322"/>
      <c r="AY1194" s="322"/>
      <c r="AZ1194" s="322"/>
      <c r="BA1194" s="322"/>
      <c r="BB1194" s="322"/>
      <c r="BC1194" s="322"/>
      <c r="BD1194" s="322"/>
      <c r="BE1194" s="322"/>
    </row>
    <row r="1195" spans="50:57" x14ac:dyDescent="0.15">
      <c r="AX1195" s="322"/>
      <c r="AY1195" s="322"/>
      <c r="AZ1195" s="322"/>
      <c r="BA1195" s="322"/>
      <c r="BB1195" s="322"/>
      <c r="BC1195" s="322"/>
      <c r="BD1195" s="322"/>
      <c r="BE1195" s="322"/>
    </row>
    <row r="1196" spans="50:57" x14ac:dyDescent="0.15">
      <c r="AX1196" s="322"/>
      <c r="AY1196" s="322"/>
      <c r="AZ1196" s="322"/>
      <c r="BA1196" s="322"/>
      <c r="BB1196" s="322"/>
      <c r="BC1196" s="322"/>
      <c r="BD1196" s="322"/>
      <c r="BE1196" s="322"/>
    </row>
    <row r="1197" spans="50:57" x14ac:dyDescent="0.15">
      <c r="AX1197" s="322"/>
      <c r="AY1197" s="322"/>
      <c r="AZ1197" s="322"/>
      <c r="BA1197" s="322"/>
      <c r="BB1197" s="322"/>
      <c r="BC1197" s="322"/>
      <c r="BD1197" s="322"/>
      <c r="BE1197" s="322"/>
    </row>
    <row r="1198" spans="50:57" x14ac:dyDescent="0.15">
      <c r="AX1198" s="322"/>
      <c r="AY1198" s="322"/>
      <c r="AZ1198" s="322"/>
      <c r="BA1198" s="322"/>
      <c r="BB1198" s="322"/>
      <c r="BC1198" s="322"/>
      <c r="BD1198" s="322"/>
      <c r="BE1198" s="322"/>
    </row>
    <row r="1199" spans="50:57" x14ac:dyDescent="0.15">
      <c r="AX1199" s="322"/>
      <c r="AY1199" s="322"/>
      <c r="AZ1199" s="322"/>
      <c r="BA1199" s="322"/>
      <c r="BB1199" s="322"/>
      <c r="BC1199" s="322"/>
      <c r="BD1199" s="322"/>
      <c r="BE1199" s="322"/>
    </row>
    <row r="1200" spans="50:57" x14ac:dyDescent="0.15">
      <c r="AX1200" s="322"/>
      <c r="AY1200" s="322"/>
      <c r="AZ1200" s="322"/>
      <c r="BA1200" s="322"/>
      <c r="BB1200" s="322"/>
      <c r="BC1200" s="322"/>
      <c r="BD1200" s="322"/>
      <c r="BE1200" s="322"/>
    </row>
    <row r="1201" spans="50:57" x14ac:dyDescent="0.15">
      <c r="AX1201" s="322"/>
      <c r="AY1201" s="322"/>
      <c r="AZ1201" s="322"/>
      <c r="BA1201" s="322"/>
      <c r="BB1201" s="322"/>
      <c r="BC1201" s="322"/>
      <c r="BD1201" s="322"/>
      <c r="BE1201" s="322"/>
    </row>
    <row r="1202" spans="50:57" x14ac:dyDescent="0.15">
      <c r="AX1202" s="322"/>
      <c r="AY1202" s="322"/>
      <c r="AZ1202" s="322"/>
      <c r="BA1202" s="322"/>
      <c r="BB1202" s="322"/>
      <c r="BC1202" s="322"/>
      <c r="BD1202" s="322"/>
      <c r="BE1202" s="322"/>
    </row>
    <row r="1203" spans="50:57" x14ac:dyDescent="0.15">
      <c r="AX1203" s="322"/>
      <c r="AY1203" s="322"/>
      <c r="AZ1203" s="322"/>
      <c r="BA1203" s="322"/>
      <c r="BB1203" s="322"/>
      <c r="BC1203" s="322"/>
      <c r="BD1203" s="322"/>
      <c r="BE1203" s="322"/>
    </row>
    <row r="1204" spans="50:57" x14ac:dyDescent="0.15">
      <c r="AX1204" s="322"/>
      <c r="AY1204" s="322"/>
      <c r="AZ1204" s="322"/>
      <c r="BA1204" s="322"/>
      <c r="BB1204" s="322"/>
      <c r="BC1204" s="322"/>
      <c r="BD1204" s="322"/>
      <c r="BE1204" s="322"/>
    </row>
    <row r="1205" spans="50:57" x14ac:dyDescent="0.15">
      <c r="AX1205" s="322"/>
      <c r="AY1205" s="322"/>
      <c r="AZ1205" s="322"/>
      <c r="BA1205" s="322"/>
      <c r="BB1205" s="322"/>
      <c r="BC1205" s="322"/>
      <c r="BD1205" s="322"/>
      <c r="BE1205" s="322"/>
    </row>
    <row r="1206" spans="50:57" x14ac:dyDescent="0.15">
      <c r="AX1206" s="322"/>
      <c r="AY1206" s="322"/>
      <c r="AZ1206" s="322"/>
      <c r="BA1206" s="322"/>
      <c r="BB1206" s="322"/>
      <c r="BC1206" s="322"/>
      <c r="BD1206" s="322"/>
      <c r="BE1206" s="322"/>
    </row>
    <row r="1207" spans="50:57" x14ac:dyDescent="0.15">
      <c r="AX1207" s="322"/>
      <c r="AY1207" s="322"/>
      <c r="AZ1207" s="322"/>
      <c r="BA1207" s="322"/>
      <c r="BB1207" s="322"/>
      <c r="BC1207" s="322"/>
      <c r="BD1207" s="322"/>
      <c r="BE1207" s="322"/>
    </row>
    <row r="1208" spans="50:57" x14ac:dyDescent="0.15">
      <c r="AX1208" s="322"/>
      <c r="AY1208" s="322"/>
      <c r="AZ1208" s="322"/>
      <c r="BA1208" s="322"/>
      <c r="BB1208" s="322"/>
      <c r="BC1208" s="322"/>
      <c r="BD1208" s="322"/>
      <c r="BE1208" s="322"/>
    </row>
    <row r="1209" spans="50:57" x14ac:dyDescent="0.15">
      <c r="AX1209" s="322"/>
      <c r="AY1209" s="322"/>
      <c r="AZ1209" s="322"/>
      <c r="BA1209" s="322"/>
      <c r="BB1209" s="322"/>
      <c r="BC1209" s="322"/>
      <c r="BD1209" s="322"/>
      <c r="BE1209" s="322"/>
    </row>
    <row r="1210" spans="50:57" x14ac:dyDescent="0.15">
      <c r="AX1210" s="322"/>
      <c r="AY1210" s="322"/>
      <c r="AZ1210" s="322"/>
      <c r="BA1210" s="322"/>
      <c r="BB1210" s="322"/>
      <c r="BC1210" s="322"/>
      <c r="BD1210" s="322"/>
      <c r="BE1210" s="322"/>
    </row>
    <row r="1211" spans="50:57" x14ac:dyDescent="0.15">
      <c r="AX1211" s="322"/>
      <c r="AY1211" s="322"/>
      <c r="AZ1211" s="322"/>
      <c r="BA1211" s="322"/>
      <c r="BB1211" s="322"/>
      <c r="BC1211" s="322"/>
      <c r="BD1211" s="322"/>
      <c r="BE1211" s="322"/>
    </row>
    <row r="1212" spans="50:57" x14ac:dyDescent="0.15">
      <c r="AX1212" s="322"/>
      <c r="AY1212" s="322"/>
      <c r="AZ1212" s="322"/>
      <c r="BA1212" s="322"/>
      <c r="BB1212" s="322"/>
      <c r="BC1212" s="322"/>
      <c r="BD1212" s="322"/>
      <c r="BE1212" s="322"/>
    </row>
    <row r="1213" spans="50:57" x14ac:dyDescent="0.15">
      <c r="AX1213" s="322"/>
      <c r="AY1213" s="322"/>
      <c r="AZ1213" s="322"/>
      <c r="BA1213" s="322"/>
      <c r="BB1213" s="322"/>
      <c r="BC1213" s="322"/>
      <c r="BD1213" s="322"/>
      <c r="BE1213" s="322"/>
    </row>
    <row r="1214" spans="50:57" x14ac:dyDescent="0.15">
      <c r="AX1214" s="322"/>
      <c r="AY1214" s="322"/>
      <c r="AZ1214" s="322"/>
      <c r="BA1214" s="322"/>
      <c r="BB1214" s="322"/>
      <c r="BC1214" s="322"/>
      <c r="BD1214" s="322"/>
      <c r="BE1214" s="322"/>
    </row>
    <row r="1215" spans="50:57" x14ac:dyDescent="0.15">
      <c r="AX1215" s="322"/>
      <c r="AY1215" s="322"/>
      <c r="AZ1215" s="322"/>
      <c r="BA1215" s="322"/>
      <c r="BB1215" s="322"/>
      <c r="BC1215" s="322"/>
      <c r="BD1215" s="322"/>
      <c r="BE1215" s="322"/>
    </row>
    <row r="1216" spans="50:57" x14ac:dyDescent="0.15">
      <c r="AX1216" s="322"/>
      <c r="AY1216" s="322"/>
      <c r="AZ1216" s="322"/>
      <c r="BA1216" s="322"/>
      <c r="BB1216" s="322"/>
      <c r="BC1216" s="322"/>
      <c r="BD1216" s="322"/>
      <c r="BE1216" s="322"/>
    </row>
    <row r="1217" spans="50:57" x14ac:dyDescent="0.15">
      <c r="AX1217" s="322"/>
      <c r="AY1217" s="322"/>
      <c r="AZ1217" s="322"/>
      <c r="BA1217" s="322"/>
      <c r="BB1217" s="322"/>
      <c r="BC1217" s="322"/>
      <c r="BD1217" s="322"/>
      <c r="BE1217" s="322"/>
    </row>
    <row r="1218" spans="50:57" x14ac:dyDescent="0.15">
      <c r="AX1218" s="322"/>
      <c r="AY1218" s="322"/>
      <c r="AZ1218" s="322"/>
      <c r="BA1218" s="322"/>
      <c r="BB1218" s="322"/>
      <c r="BC1218" s="322"/>
      <c r="BD1218" s="322"/>
      <c r="BE1218" s="322"/>
    </row>
    <row r="1219" spans="50:57" x14ac:dyDescent="0.15">
      <c r="AX1219" s="322"/>
      <c r="AY1219" s="322"/>
      <c r="AZ1219" s="322"/>
      <c r="BA1219" s="322"/>
      <c r="BB1219" s="322"/>
      <c r="BC1219" s="322"/>
      <c r="BD1219" s="322"/>
      <c r="BE1219" s="322"/>
    </row>
    <row r="1220" spans="50:57" x14ac:dyDescent="0.15">
      <c r="AX1220" s="322"/>
      <c r="AY1220" s="322"/>
      <c r="AZ1220" s="322"/>
      <c r="BA1220" s="322"/>
      <c r="BB1220" s="322"/>
      <c r="BC1220" s="322"/>
      <c r="BD1220" s="322"/>
      <c r="BE1220" s="322"/>
    </row>
    <row r="1221" spans="50:57" x14ac:dyDescent="0.15">
      <c r="AX1221" s="322"/>
      <c r="AY1221" s="322"/>
      <c r="AZ1221" s="322"/>
      <c r="BA1221" s="322"/>
      <c r="BB1221" s="322"/>
      <c r="BC1221" s="322"/>
      <c r="BD1221" s="322"/>
      <c r="BE1221" s="322"/>
    </row>
    <row r="1222" spans="50:57" x14ac:dyDescent="0.15">
      <c r="AX1222" s="322"/>
      <c r="AY1222" s="322"/>
      <c r="AZ1222" s="322"/>
      <c r="BA1222" s="322"/>
      <c r="BB1222" s="322"/>
      <c r="BC1222" s="322"/>
      <c r="BD1222" s="322"/>
      <c r="BE1222" s="322"/>
    </row>
    <row r="1223" spans="50:57" x14ac:dyDescent="0.15">
      <c r="AX1223" s="322"/>
      <c r="AY1223" s="322"/>
      <c r="AZ1223" s="322"/>
      <c r="BA1223" s="322"/>
      <c r="BB1223" s="322"/>
      <c r="BC1223" s="322"/>
      <c r="BD1223" s="322"/>
      <c r="BE1223" s="322"/>
    </row>
    <row r="1224" spans="50:57" x14ac:dyDescent="0.15">
      <c r="AX1224" s="322"/>
      <c r="AY1224" s="322"/>
      <c r="AZ1224" s="322"/>
      <c r="BA1224" s="322"/>
      <c r="BB1224" s="322"/>
      <c r="BC1224" s="322"/>
      <c r="BD1224" s="322"/>
      <c r="BE1224" s="322"/>
    </row>
    <row r="1225" spans="50:57" x14ac:dyDescent="0.15">
      <c r="AX1225" s="322"/>
      <c r="AY1225" s="322"/>
      <c r="AZ1225" s="322"/>
      <c r="BA1225" s="322"/>
      <c r="BB1225" s="322"/>
      <c r="BC1225" s="322"/>
      <c r="BD1225" s="322"/>
      <c r="BE1225" s="322"/>
    </row>
    <row r="1226" spans="50:57" x14ac:dyDescent="0.15">
      <c r="AX1226" s="322"/>
      <c r="AY1226" s="322"/>
      <c r="AZ1226" s="322"/>
      <c r="BA1226" s="322"/>
      <c r="BB1226" s="322"/>
      <c r="BC1226" s="322"/>
      <c r="BD1226" s="322"/>
      <c r="BE1226" s="322"/>
    </row>
    <row r="1227" spans="50:57" x14ac:dyDescent="0.15">
      <c r="AX1227" s="322"/>
      <c r="AY1227" s="322"/>
      <c r="AZ1227" s="322"/>
      <c r="BA1227" s="322"/>
      <c r="BB1227" s="322"/>
      <c r="BC1227" s="322"/>
      <c r="BD1227" s="322"/>
      <c r="BE1227" s="322"/>
    </row>
    <row r="1228" spans="50:57" x14ac:dyDescent="0.15">
      <c r="AX1228" s="322"/>
      <c r="AY1228" s="322"/>
      <c r="AZ1228" s="322"/>
      <c r="BA1228" s="322"/>
      <c r="BB1228" s="322"/>
      <c r="BC1228" s="322"/>
      <c r="BD1228" s="322"/>
      <c r="BE1228" s="322"/>
    </row>
    <row r="1229" spans="50:57" x14ac:dyDescent="0.15">
      <c r="AX1229" s="322"/>
      <c r="AY1229" s="322"/>
      <c r="AZ1229" s="322"/>
      <c r="BA1229" s="322"/>
      <c r="BB1229" s="322"/>
      <c r="BC1229" s="322"/>
      <c r="BD1229" s="322"/>
      <c r="BE1229" s="322"/>
    </row>
    <row r="1230" spans="50:57" x14ac:dyDescent="0.15">
      <c r="AX1230" s="322"/>
      <c r="AY1230" s="322"/>
      <c r="AZ1230" s="322"/>
      <c r="BA1230" s="322"/>
      <c r="BB1230" s="322"/>
      <c r="BC1230" s="322"/>
      <c r="BD1230" s="322"/>
      <c r="BE1230" s="322"/>
    </row>
    <row r="1231" spans="50:57" x14ac:dyDescent="0.15">
      <c r="AX1231" s="322"/>
      <c r="AY1231" s="322"/>
      <c r="AZ1231" s="322"/>
      <c r="BA1231" s="322"/>
      <c r="BB1231" s="322"/>
      <c r="BC1231" s="322"/>
      <c r="BD1231" s="322"/>
      <c r="BE1231" s="322"/>
    </row>
    <row r="1232" spans="50:57" x14ac:dyDescent="0.15">
      <c r="AX1232" s="322"/>
      <c r="AY1232" s="322"/>
      <c r="AZ1232" s="322"/>
      <c r="BA1232" s="322"/>
      <c r="BB1232" s="322"/>
      <c r="BC1232" s="322"/>
      <c r="BD1232" s="322"/>
      <c r="BE1232" s="322"/>
    </row>
    <row r="1233" spans="50:57" x14ac:dyDescent="0.15">
      <c r="AX1233" s="322"/>
      <c r="AY1233" s="322"/>
      <c r="AZ1233" s="322"/>
      <c r="BA1233" s="322"/>
      <c r="BB1233" s="322"/>
      <c r="BC1233" s="322"/>
      <c r="BD1233" s="322"/>
      <c r="BE1233" s="322"/>
    </row>
    <row r="1234" spans="50:57" x14ac:dyDescent="0.15">
      <c r="AX1234" s="322"/>
      <c r="AY1234" s="322"/>
      <c r="AZ1234" s="322"/>
      <c r="BA1234" s="322"/>
      <c r="BB1234" s="322"/>
      <c r="BC1234" s="322"/>
      <c r="BD1234" s="322"/>
      <c r="BE1234" s="322"/>
    </row>
    <row r="1235" spans="50:57" x14ac:dyDescent="0.15">
      <c r="AX1235" s="322"/>
      <c r="AY1235" s="322"/>
      <c r="AZ1235" s="322"/>
      <c r="BA1235" s="322"/>
      <c r="BB1235" s="322"/>
      <c r="BC1235" s="322"/>
      <c r="BD1235" s="322"/>
      <c r="BE1235" s="322"/>
    </row>
    <row r="1236" spans="50:57" x14ac:dyDescent="0.15">
      <c r="AX1236" s="322"/>
      <c r="AY1236" s="322"/>
      <c r="AZ1236" s="322"/>
      <c r="BA1236" s="322"/>
      <c r="BB1236" s="322"/>
      <c r="BC1236" s="322"/>
      <c r="BD1236" s="322"/>
      <c r="BE1236" s="322"/>
    </row>
    <row r="1237" spans="50:57" x14ac:dyDescent="0.15">
      <c r="AX1237" s="322"/>
      <c r="AY1237" s="322"/>
      <c r="AZ1237" s="322"/>
      <c r="BA1237" s="322"/>
      <c r="BB1237" s="322"/>
      <c r="BC1237" s="322"/>
      <c r="BD1237" s="322"/>
      <c r="BE1237" s="322"/>
    </row>
    <row r="1238" spans="50:57" x14ac:dyDescent="0.15">
      <c r="AX1238" s="322"/>
      <c r="AY1238" s="322"/>
      <c r="AZ1238" s="322"/>
      <c r="BA1238" s="322"/>
      <c r="BB1238" s="322"/>
      <c r="BC1238" s="322"/>
      <c r="BD1238" s="322"/>
      <c r="BE1238" s="322"/>
    </row>
    <row r="1239" spans="50:57" x14ac:dyDescent="0.15">
      <c r="AX1239" s="322"/>
      <c r="AY1239" s="322"/>
      <c r="AZ1239" s="322"/>
      <c r="BA1239" s="322"/>
      <c r="BB1239" s="322"/>
      <c r="BC1239" s="322"/>
      <c r="BD1239" s="322"/>
      <c r="BE1239" s="322"/>
    </row>
    <row r="1240" spans="50:57" x14ac:dyDescent="0.15">
      <c r="AX1240" s="322"/>
      <c r="AY1240" s="322"/>
      <c r="AZ1240" s="322"/>
      <c r="BA1240" s="322"/>
      <c r="BB1240" s="322"/>
      <c r="BC1240" s="322"/>
      <c r="BD1240" s="322"/>
      <c r="BE1240" s="322"/>
    </row>
    <row r="1241" spans="50:57" x14ac:dyDescent="0.15">
      <c r="AX1241" s="322"/>
      <c r="AY1241" s="322"/>
      <c r="AZ1241" s="322"/>
      <c r="BA1241" s="322"/>
      <c r="BB1241" s="322"/>
      <c r="BC1241" s="322"/>
      <c r="BD1241" s="322"/>
      <c r="BE1241" s="322"/>
    </row>
    <row r="1242" spans="50:57" x14ac:dyDescent="0.15">
      <c r="AX1242" s="322"/>
      <c r="AY1242" s="322"/>
      <c r="AZ1242" s="322"/>
      <c r="BA1242" s="322"/>
      <c r="BB1242" s="322"/>
      <c r="BC1242" s="322"/>
      <c r="BD1242" s="322"/>
      <c r="BE1242" s="322"/>
    </row>
    <row r="1243" spans="50:57" x14ac:dyDescent="0.15">
      <c r="AX1243" s="322"/>
      <c r="AY1243" s="322"/>
      <c r="AZ1243" s="322"/>
      <c r="BA1243" s="322"/>
      <c r="BB1243" s="322"/>
      <c r="BC1243" s="322"/>
      <c r="BD1243" s="322"/>
      <c r="BE1243" s="322"/>
    </row>
    <row r="1244" spans="50:57" x14ac:dyDescent="0.15">
      <c r="AX1244" s="322"/>
      <c r="AY1244" s="322"/>
      <c r="AZ1244" s="322"/>
      <c r="BA1244" s="322"/>
      <c r="BB1244" s="322"/>
      <c r="BC1244" s="322"/>
      <c r="BD1244" s="322"/>
      <c r="BE1244" s="322"/>
    </row>
    <row r="1245" spans="50:57" x14ac:dyDescent="0.15">
      <c r="AX1245" s="322"/>
      <c r="AY1245" s="322"/>
      <c r="AZ1245" s="322"/>
      <c r="BA1245" s="322"/>
      <c r="BB1245" s="322"/>
      <c r="BC1245" s="322"/>
      <c r="BD1245" s="322"/>
      <c r="BE1245" s="322"/>
    </row>
    <row r="1246" spans="50:57" x14ac:dyDescent="0.15">
      <c r="AX1246" s="322"/>
      <c r="AY1246" s="322"/>
      <c r="AZ1246" s="322"/>
      <c r="BA1246" s="322"/>
      <c r="BB1246" s="322"/>
      <c r="BC1246" s="322"/>
      <c r="BD1246" s="322"/>
      <c r="BE1246" s="322"/>
    </row>
    <row r="1247" spans="50:57" x14ac:dyDescent="0.15">
      <c r="AX1247" s="322"/>
      <c r="AY1247" s="322"/>
      <c r="AZ1247" s="322"/>
      <c r="BA1247" s="322"/>
      <c r="BB1247" s="322"/>
      <c r="BC1247" s="322"/>
      <c r="BD1247" s="322"/>
      <c r="BE1247" s="322"/>
    </row>
    <row r="1248" spans="50:57" x14ac:dyDescent="0.15">
      <c r="AX1248" s="322"/>
      <c r="AY1248" s="322"/>
      <c r="AZ1248" s="322"/>
      <c r="BA1248" s="322"/>
      <c r="BB1248" s="322"/>
      <c r="BC1248" s="322"/>
      <c r="BD1248" s="322"/>
      <c r="BE1248" s="322"/>
    </row>
    <row r="1249" spans="50:57" x14ac:dyDescent="0.15">
      <c r="AX1249" s="322"/>
      <c r="AY1249" s="322"/>
      <c r="AZ1249" s="322"/>
      <c r="BA1249" s="322"/>
      <c r="BB1249" s="322"/>
      <c r="BC1249" s="322"/>
      <c r="BD1249" s="322"/>
      <c r="BE1249" s="322"/>
    </row>
    <row r="1250" spans="50:57" x14ac:dyDescent="0.15">
      <c r="AX1250" s="322"/>
      <c r="AY1250" s="322"/>
      <c r="AZ1250" s="322"/>
      <c r="BA1250" s="322"/>
      <c r="BB1250" s="322"/>
      <c r="BC1250" s="322"/>
      <c r="BD1250" s="322"/>
      <c r="BE1250" s="322"/>
    </row>
    <row r="1251" spans="50:57" x14ac:dyDescent="0.15">
      <c r="AX1251" s="322"/>
      <c r="AY1251" s="322"/>
      <c r="AZ1251" s="322"/>
      <c r="BA1251" s="322"/>
      <c r="BB1251" s="322"/>
      <c r="BC1251" s="322"/>
      <c r="BD1251" s="322"/>
      <c r="BE1251" s="322"/>
    </row>
    <row r="1252" spans="50:57" x14ac:dyDescent="0.15">
      <c r="AX1252" s="322"/>
      <c r="AY1252" s="322"/>
      <c r="AZ1252" s="322"/>
      <c r="BA1252" s="322"/>
      <c r="BB1252" s="322"/>
      <c r="BC1252" s="322"/>
      <c r="BD1252" s="322"/>
      <c r="BE1252" s="322"/>
    </row>
    <row r="1253" spans="50:57" x14ac:dyDescent="0.15">
      <c r="AX1253" s="322"/>
      <c r="AY1253" s="322"/>
      <c r="AZ1253" s="322"/>
      <c r="BA1253" s="322"/>
      <c r="BB1253" s="322"/>
      <c r="BC1253" s="322"/>
      <c r="BD1253" s="322"/>
      <c r="BE1253" s="322"/>
    </row>
    <row r="1254" spans="50:57" x14ac:dyDescent="0.15">
      <c r="AX1254" s="322"/>
      <c r="AY1254" s="322"/>
      <c r="AZ1254" s="322"/>
      <c r="BA1254" s="322"/>
      <c r="BB1254" s="322"/>
      <c r="BC1254" s="322"/>
      <c r="BD1254" s="322"/>
      <c r="BE1254" s="322"/>
    </row>
    <row r="1255" spans="50:57" x14ac:dyDescent="0.15">
      <c r="AX1255" s="322"/>
      <c r="AY1255" s="322"/>
      <c r="AZ1255" s="322"/>
      <c r="BA1255" s="322"/>
      <c r="BB1255" s="322"/>
      <c r="BC1255" s="322"/>
      <c r="BD1255" s="322"/>
      <c r="BE1255" s="322"/>
    </row>
    <row r="1256" spans="50:57" x14ac:dyDescent="0.15">
      <c r="AX1256" s="322"/>
      <c r="AY1256" s="322"/>
      <c r="AZ1256" s="322"/>
      <c r="BA1256" s="322"/>
      <c r="BB1256" s="322"/>
      <c r="BC1256" s="322"/>
      <c r="BD1256" s="322"/>
      <c r="BE1256" s="322"/>
    </row>
    <row r="1257" spans="50:57" x14ac:dyDescent="0.15">
      <c r="AX1257" s="322"/>
      <c r="AY1257" s="322"/>
      <c r="AZ1257" s="322"/>
      <c r="BA1257" s="322"/>
      <c r="BB1257" s="322"/>
      <c r="BC1257" s="322"/>
      <c r="BD1257" s="322"/>
      <c r="BE1257" s="322"/>
    </row>
    <row r="1258" spans="50:57" x14ac:dyDescent="0.15">
      <c r="AX1258" s="322"/>
      <c r="AY1258" s="322"/>
      <c r="AZ1258" s="322"/>
      <c r="BA1258" s="322"/>
      <c r="BB1258" s="322"/>
      <c r="BC1258" s="322"/>
      <c r="BD1258" s="322"/>
      <c r="BE1258" s="322"/>
    </row>
    <row r="1259" spans="50:57" x14ac:dyDescent="0.15">
      <c r="AX1259" s="322"/>
      <c r="AY1259" s="322"/>
      <c r="AZ1259" s="322"/>
      <c r="BA1259" s="322"/>
      <c r="BB1259" s="322"/>
      <c r="BC1259" s="322"/>
      <c r="BD1259" s="322"/>
      <c r="BE1259" s="322"/>
    </row>
    <row r="1260" spans="50:57" x14ac:dyDescent="0.15">
      <c r="AX1260" s="322"/>
      <c r="AY1260" s="322"/>
      <c r="AZ1260" s="322"/>
      <c r="BA1260" s="322"/>
      <c r="BB1260" s="322"/>
      <c r="BC1260" s="322"/>
      <c r="BD1260" s="322"/>
      <c r="BE1260" s="322"/>
    </row>
    <row r="1261" spans="50:57" x14ac:dyDescent="0.15">
      <c r="AX1261" s="322"/>
      <c r="AY1261" s="322"/>
      <c r="AZ1261" s="322"/>
      <c r="BA1261" s="322"/>
      <c r="BB1261" s="322"/>
      <c r="BC1261" s="322"/>
      <c r="BD1261" s="322"/>
      <c r="BE1261" s="322"/>
    </row>
    <row r="1262" spans="50:57" x14ac:dyDescent="0.15">
      <c r="AX1262" s="322"/>
      <c r="AY1262" s="322"/>
      <c r="AZ1262" s="322"/>
      <c r="BA1262" s="322"/>
      <c r="BB1262" s="322"/>
      <c r="BC1262" s="322"/>
      <c r="BD1262" s="322"/>
      <c r="BE1262" s="322"/>
    </row>
    <row r="1263" spans="50:57" x14ac:dyDescent="0.15">
      <c r="AX1263" s="322"/>
      <c r="AY1263" s="322"/>
      <c r="AZ1263" s="322"/>
      <c r="BA1263" s="322"/>
      <c r="BB1263" s="322"/>
      <c r="BC1263" s="322"/>
      <c r="BD1263" s="322"/>
      <c r="BE1263" s="322"/>
    </row>
    <row r="1264" spans="50:57" x14ac:dyDescent="0.15">
      <c r="AX1264" s="322"/>
      <c r="AY1264" s="322"/>
      <c r="AZ1264" s="322"/>
      <c r="BA1264" s="322"/>
      <c r="BB1264" s="322"/>
      <c r="BC1264" s="322"/>
      <c r="BD1264" s="322"/>
      <c r="BE1264" s="322"/>
    </row>
    <row r="1265" spans="50:57" x14ac:dyDescent="0.15">
      <c r="AX1265" s="322"/>
      <c r="AY1265" s="322"/>
      <c r="AZ1265" s="322"/>
      <c r="BA1265" s="322"/>
      <c r="BB1265" s="322"/>
      <c r="BC1265" s="322"/>
      <c r="BD1265" s="322"/>
      <c r="BE1265" s="322"/>
    </row>
    <row r="1266" spans="50:57" x14ac:dyDescent="0.15">
      <c r="AX1266" s="322"/>
      <c r="AY1266" s="322"/>
      <c r="AZ1266" s="322"/>
      <c r="BA1266" s="322"/>
      <c r="BB1266" s="322"/>
      <c r="BC1266" s="322"/>
      <c r="BD1266" s="322"/>
      <c r="BE1266" s="322"/>
    </row>
    <row r="1267" spans="50:57" x14ac:dyDescent="0.15">
      <c r="AX1267" s="322"/>
      <c r="AY1267" s="322"/>
      <c r="AZ1267" s="322"/>
      <c r="BA1267" s="322"/>
      <c r="BB1267" s="322"/>
      <c r="BC1267" s="322"/>
      <c r="BD1267" s="322"/>
      <c r="BE1267" s="322"/>
    </row>
    <row r="1268" spans="50:57" x14ac:dyDescent="0.15">
      <c r="AX1268" s="322"/>
      <c r="AY1268" s="322"/>
      <c r="AZ1268" s="322"/>
      <c r="BA1268" s="322"/>
      <c r="BB1268" s="322"/>
      <c r="BC1268" s="322"/>
      <c r="BD1268" s="322"/>
      <c r="BE1268" s="322"/>
    </row>
    <row r="1269" spans="50:57" x14ac:dyDescent="0.15">
      <c r="AX1269" s="322"/>
      <c r="AY1269" s="322"/>
      <c r="AZ1269" s="322"/>
      <c r="BA1269" s="322"/>
      <c r="BB1269" s="322"/>
      <c r="BC1269" s="322"/>
      <c r="BD1269" s="322"/>
      <c r="BE1269" s="322"/>
    </row>
    <row r="1270" spans="50:57" x14ac:dyDescent="0.15">
      <c r="AX1270" s="322"/>
      <c r="AY1270" s="322"/>
      <c r="AZ1270" s="322"/>
      <c r="BA1270" s="322"/>
      <c r="BB1270" s="322"/>
      <c r="BC1270" s="322"/>
      <c r="BD1270" s="322"/>
      <c r="BE1270" s="322"/>
    </row>
    <row r="1271" spans="50:57" x14ac:dyDescent="0.15">
      <c r="AX1271" s="322"/>
      <c r="AY1271" s="322"/>
      <c r="AZ1271" s="322"/>
      <c r="BA1271" s="322"/>
      <c r="BB1271" s="322"/>
      <c r="BC1271" s="322"/>
      <c r="BD1271" s="322"/>
      <c r="BE1271" s="322"/>
    </row>
    <row r="1272" spans="50:57" x14ac:dyDescent="0.15">
      <c r="AX1272" s="322"/>
      <c r="AY1272" s="322"/>
      <c r="AZ1272" s="322"/>
      <c r="BA1272" s="322"/>
      <c r="BB1272" s="322"/>
      <c r="BC1272" s="322"/>
      <c r="BD1272" s="322"/>
      <c r="BE1272" s="322"/>
    </row>
    <row r="1273" spans="50:57" x14ac:dyDescent="0.15">
      <c r="AX1273" s="322"/>
      <c r="AY1273" s="322"/>
      <c r="AZ1273" s="322"/>
      <c r="BA1273" s="322"/>
      <c r="BB1273" s="322"/>
      <c r="BC1273" s="322"/>
      <c r="BD1273" s="322"/>
      <c r="BE1273" s="322"/>
    </row>
    <row r="1274" spans="50:57" x14ac:dyDescent="0.15">
      <c r="AX1274" s="322"/>
      <c r="AY1274" s="322"/>
      <c r="AZ1274" s="322"/>
      <c r="BA1274" s="322"/>
      <c r="BB1274" s="322"/>
      <c r="BC1274" s="322"/>
      <c r="BD1274" s="322"/>
      <c r="BE1274" s="322"/>
    </row>
    <row r="1275" spans="50:57" x14ac:dyDescent="0.15">
      <c r="AX1275" s="322"/>
      <c r="AY1275" s="322"/>
      <c r="AZ1275" s="322"/>
      <c r="BA1275" s="322"/>
      <c r="BB1275" s="322"/>
      <c r="BC1275" s="322"/>
      <c r="BD1275" s="322"/>
      <c r="BE1275" s="322"/>
    </row>
    <row r="1276" spans="50:57" x14ac:dyDescent="0.15">
      <c r="AX1276" s="322"/>
      <c r="AY1276" s="322"/>
      <c r="AZ1276" s="322"/>
      <c r="BA1276" s="322"/>
      <c r="BB1276" s="322"/>
      <c r="BC1276" s="322"/>
      <c r="BD1276" s="322"/>
      <c r="BE1276" s="322"/>
    </row>
    <row r="1277" spans="50:57" x14ac:dyDescent="0.15">
      <c r="AX1277" s="322"/>
      <c r="AY1277" s="322"/>
      <c r="AZ1277" s="322"/>
      <c r="BA1277" s="322"/>
      <c r="BB1277" s="322"/>
      <c r="BC1277" s="322"/>
      <c r="BD1277" s="322"/>
      <c r="BE1277" s="322"/>
    </row>
    <row r="1278" spans="50:57" x14ac:dyDescent="0.15">
      <c r="AX1278" s="322"/>
      <c r="AY1278" s="322"/>
      <c r="AZ1278" s="322"/>
      <c r="BA1278" s="322"/>
      <c r="BB1278" s="322"/>
      <c r="BC1278" s="322"/>
      <c r="BD1278" s="322"/>
      <c r="BE1278" s="322"/>
    </row>
    <row r="1279" spans="50:57" x14ac:dyDescent="0.15">
      <c r="AX1279" s="322"/>
      <c r="AY1279" s="322"/>
      <c r="AZ1279" s="322"/>
      <c r="BA1279" s="322"/>
      <c r="BB1279" s="322"/>
      <c r="BC1279" s="322"/>
      <c r="BD1279" s="322"/>
      <c r="BE1279" s="322"/>
    </row>
    <row r="1280" spans="50:57" x14ac:dyDescent="0.15">
      <c r="AX1280" s="322"/>
      <c r="AY1280" s="322"/>
      <c r="AZ1280" s="322"/>
      <c r="BA1280" s="322"/>
      <c r="BB1280" s="322"/>
      <c r="BC1280" s="322"/>
      <c r="BD1280" s="322"/>
      <c r="BE1280" s="322"/>
    </row>
    <row r="1281" spans="50:57" x14ac:dyDescent="0.15">
      <c r="AX1281" s="322"/>
      <c r="AY1281" s="322"/>
      <c r="AZ1281" s="322"/>
      <c r="BA1281" s="322"/>
      <c r="BB1281" s="322"/>
      <c r="BC1281" s="322"/>
      <c r="BD1281" s="322"/>
      <c r="BE1281" s="322"/>
    </row>
    <row r="1282" spans="50:57" x14ac:dyDescent="0.15">
      <c r="AX1282" s="322"/>
      <c r="AY1282" s="322"/>
      <c r="AZ1282" s="322"/>
      <c r="BA1282" s="322"/>
      <c r="BB1282" s="322"/>
      <c r="BC1282" s="322"/>
      <c r="BD1282" s="322"/>
      <c r="BE1282" s="322"/>
    </row>
    <row r="1283" spans="50:57" x14ac:dyDescent="0.15">
      <c r="AX1283" s="322"/>
      <c r="AY1283" s="322"/>
      <c r="AZ1283" s="322"/>
      <c r="BA1283" s="322"/>
      <c r="BB1283" s="322"/>
      <c r="BC1283" s="322"/>
      <c r="BD1283" s="322"/>
      <c r="BE1283" s="322"/>
    </row>
    <row r="1284" spans="50:57" x14ac:dyDescent="0.15">
      <c r="AX1284" s="322"/>
      <c r="AY1284" s="322"/>
      <c r="AZ1284" s="322"/>
      <c r="BA1284" s="322"/>
      <c r="BB1284" s="322"/>
      <c r="BC1284" s="322"/>
      <c r="BD1284" s="322"/>
      <c r="BE1284" s="322"/>
    </row>
    <row r="1285" spans="50:57" x14ac:dyDescent="0.15">
      <c r="AX1285" s="322"/>
      <c r="AY1285" s="322"/>
      <c r="AZ1285" s="322"/>
      <c r="BA1285" s="322"/>
      <c r="BB1285" s="322"/>
      <c r="BC1285" s="322"/>
      <c r="BD1285" s="322"/>
      <c r="BE1285" s="322"/>
    </row>
    <row r="1286" spans="50:57" x14ac:dyDescent="0.15">
      <c r="AX1286" s="322"/>
      <c r="AY1286" s="322"/>
      <c r="AZ1286" s="322"/>
      <c r="BA1286" s="322"/>
      <c r="BB1286" s="322"/>
      <c r="BC1286" s="322"/>
      <c r="BD1286" s="322"/>
      <c r="BE1286" s="322"/>
    </row>
    <row r="1287" spans="50:57" x14ac:dyDescent="0.15">
      <c r="AX1287" s="322"/>
      <c r="AY1287" s="322"/>
      <c r="AZ1287" s="322"/>
      <c r="BA1287" s="322"/>
      <c r="BB1287" s="322"/>
      <c r="BC1287" s="322"/>
      <c r="BD1287" s="322"/>
      <c r="BE1287" s="322"/>
    </row>
    <row r="1288" spans="50:57" x14ac:dyDescent="0.15">
      <c r="AX1288" s="322"/>
      <c r="AY1288" s="322"/>
      <c r="AZ1288" s="322"/>
      <c r="BA1288" s="322"/>
      <c r="BB1288" s="322"/>
      <c r="BC1288" s="322"/>
      <c r="BD1288" s="322"/>
      <c r="BE1288" s="322"/>
    </row>
    <row r="1289" spans="50:57" x14ac:dyDescent="0.15">
      <c r="AX1289" s="322"/>
      <c r="AY1289" s="322"/>
      <c r="AZ1289" s="322"/>
      <c r="BA1289" s="322"/>
      <c r="BB1289" s="322"/>
      <c r="BC1289" s="322"/>
      <c r="BD1289" s="322"/>
      <c r="BE1289" s="322"/>
    </row>
    <row r="1290" spans="50:57" x14ac:dyDescent="0.15">
      <c r="AX1290" s="322"/>
      <c r="AY1290" s="322"/>
      <c r="AZ1290" s="322"/>
      <c r="BA1290" s="322"/>
      <c r="BB1290" s="322"/>
      <c r="BC1290" s="322"/>
      <c r="BD1290" s="322"/>
      <c r="BE1290" s="322"/>
    </row>
    <row r="1291" spans="50:57" x14ac:dyDescent="0.15">
      <c r="AX1291" s="322"/>
      <c r="AY1291" s="322"/>
      <c r="AZ1291" s="322"/>
      <c r="BA1291" s="322"/>
      <c r="BB1291" s="322"/>
      <c r="BC1291" s="322"/>
      <c r="BD1291" s="322"/>
      <c r="BE1291" s="322"/>
    </row>
    <row r="1292" spans="50:57" x14ac:dyDescent="0.15">
      <c r="AX1292" s="322"/>
      <c r="AY1292" s="322"/>
      <c r="AZ1292" s="322"/>
      <c r="BA1292" s="322"/>
      <c r="BB1292" s="322"/>
      <c r="BC1292" s="322"/>
      <c r="BD1292" s="322"/>
      <c r="BE1292" s="322"/>
    </row>
    <row r="1293" spans="50:57" x14ac:dyDescent="0.15">
      <c r="AX1293" s="322"/>
      <c r="AY1293" s="322"/>
      <c r="AZ1293" s="322"/>
      <c r="BA1293" s="322"/>
      <c r="BB1293" s="322"/>
      <c r="BC1293" s="322"/>
      <c r="BD1293" s="322"/>
      <c r="BE1293" s="322"/>
    </row>
    <row r="1294" spans="50:57" x14ac:dyDescent="0.15">
      <c r="AX1294" s="322"/>
      <c r="AY1294" s="322"/>
      <c r="AZ1294" s="322"/>
      <c r="BA1294" s="322"/>
      <c r="BB1294" s="322"/>
      <c r="BC1294" s="322"/>
      <c r="BD1294" s="322"/>
      <c r="BE1294" s="322"/>
    </row>
    <row r="1295" spans="50:57" x14ac:dyDescent="0.15">
      <c r="AX1295" s="322"/>
      <c r="AY1295" s="322"/>
      <c r="AZ1295" s="322"/>
      <c r="BA1295" s="322"/>
      <c r="BB1295" s="322"/>
      <c r="BC1295" s="322"/>
      <c r="BD1295" s="322"/>
      <c r="BE1295" s="322"/>
    </row>
    <row r="1296" spans="50:57" x14ac:dyDescent="0.15">
      <c r="AX1296" s="322"/>
      <c r="AY1296" s="322"/>
      <c r="AZ1296" s="322"/>
      <c r="BA1296" s="322"/>
      <c r="BB1296" s="322"/>
      <c r="BC1296" s="322"/>
      <c r="BD1296" s="322"/>
      <c r="BE1296" s="322"/>
    </row>
    <row r="1297" spans="50:57" x14ac:dyDescent="0.15">
      <c r="AX1297" s="322"/>
      <c r="AY1297" s="322"/>
      <c r="AZ1297" s="322"/>
      <c r="BA1297" s="322"/>
      <c r="BB1297" s="322"/>
      <c r="BC1297" s="322"/>
      <c r="BD1297" s="322"/>
      <c r="BE1297" s="322"/>
    </row>
    <row r="1298" spans="50:57" x14ac:dyDescent="0.15">
      <c r="AX1298" s="322"/>
      <c r="AY1298" s="322"/>
      <c r="AZ1298" s="322"/>
      <c r="BA1298" s="322"/>
      <c r="BB1298" s="322"/>
      <c r="BC1298" s="322"/>
      <c r="BD1298" s="322"/>
      <c r="BE1298" s="322"/>
    </row>
    <row r="1299" spans="50:57" x14ac:dyDescent="0.15">
      <c r="AX1299" s="322"/>
      <c r="AY1299" s="322"/>
      <c r="AZ1299" s="322"/>
      <c r="BA1299" s="322"/>
      <c r="BB1299" s="322"/>
      <c r="BC1299" s="322"/>
      <c r="BD1299" s="322"/>
      <c r="BE1299" s="322"/>
    </row>
    <row r="1300" spans="50:57" x14ac:dyDescent="0.15">
      <c r="AX1300" s="322"/>
      <c r="AY1300" s="322"/>
      <c r="AZ1300" s="322"/>
      <c r="BA1300" s="322"/>
      <c r="BB1300" s="322"/>
      <c r="BC1300" s="322"/>
      <c r="BD1300" s="322"/>
      <c r="BE1300" s="322"/>
    </row>
    <row r="1301" spans="50:57" x14ac:dyDescent="0.15">
      <c r="AX1301" s="322"/>
      <c r="AY1301" s="322"/>
      <c r="AZ1301" s="322"/>
      <c r="BA1301" s="322"/>
      <c r="BB1301" s="322"/>
      <c r="BC1301" s="322"/>
      <c r="BD1301" s="322"/>
      <c r="BE1301" s="322"/>
    </row>
    <row r="1302" spans="50:57" x14ac:dyDescent="0.15">
      <c r="AX1302" s="322"/>
      <c r="AY1302" s="322"/>
      <c r="AZ1302" s="322"/>
      <c r="BA1302" s="322"/>
      <c r="BB1302" s="322"/>
      <c r="BC1302" s="322"/>
      <c r="BD1302" s="322"/>
      <c r="BE1302" s="322"/>
    </row>
    <row r="1303" spans="50:57" x14ac:dyDescent="0.15">
      <c r="AX1303" s="322"/>
      <c r="AY1303" s="322"/>
      <c r="AZ1303" s="322"/>
      <c r="BA1303" s="322"/>
      <c r="BB1303" s="322"/>
      <c r="BC1303" s="322"/>
      <c r="BD1303" s="322"/>
      <c r="BE1303" s="322"/>
    </row>
    <row r="1304" spans="50:57" x14ac:dyDescent="0.15">
      <c r="AX1304" s="322"/>
      <c r="AY1304" s="322"/>
      <c r="AZ1304" s="322"/>
      <c r="BA1304" s="322"/>
      <c r="BB1304" s="322"/>
      <c r="BC1304" s="322"/>
      <c r="BD1304" s="322"/>
      <c r="BE1304" s="322"/>
    </row>
    <row r="1305" spans="50:57" x14ac:dyDescent="0.15">
      <c r="AX1305" s="322"/>
      <c r="AY1305" s="322"/>
      <c r="AZ1305" s="322"/>
      <c r="BA1305" s="322"/>
      <c r="BB1305" s="322"/>
      <c r="BC1305" s="322"/>
      <c r="BD1305" s="322"/>
      <c r="BE1305" s="322"/>
    </row>
    <row r="1306" spans="50:57" x14ac:dyDescent="0.15">
      <c r="AX1306" s="322"/>
      <c r="AY1306" s="322"/>
      <c r="AZ1306" s="322"/>
      <c r="BA1306" s="322"/>
      <c r="BB1306" s="322"/>
      <c r="BC1306" s="322"/>
      <c r="BD1306" s="322"/>
      <c r="BE1306" s="322"/>
    </row>
    <row r="1307" spans="50:57" x14ac:dyDescent="0.15">
      <c r="AX1307" s="322"/>
      <c r="AY1307" s="322"/>
      <c r="AZ1307" s="322"/>
      <c r="BA1307" s="322"/>
      <c r="BB1307" s="322"/>
      <c r="BC1307" s="322"/>
      <c r="BD1307" s="322"/>
      <c r="BE1307" s="322"/>
    </row>
    <row r="1308" spans="50:57" x14ac:dyDescent="0.15">
      <c r="AX1308" s="322"/>
      <c r="AY1308" s="322"/>
      <c r="AZ1308" s="322"/>
      <c r="BA1308" s="322"/>
      <c r="BB1308" s="322"/>
      <c r="BC1308" s="322"/>
      <c r="BD1308" s="322"/>
      <c r="BE1308" s="322"/>
    </row>
    <row r="1309" spans="50:57" x14ac:dyDescent="0.15">
      <c r="AX1309" s="322"/>
      <c r="AY1309" s="322"/>
      <c r="AZ1309" s="322"/>
      <c r="BA1309" s="322"/>
      <c r="BB1309" s="322"/>
      <c r="BC1309" s="322"/>
      <c r="BD1309" s="322"/>
      <c r="BE1309" s="322"/>
    </row>
    <row r="1310" spans="50:57" x14ac:dyDescent="0.15">
      <c r="AX1310" s="322"/>
      <c r="AY1310" s="322"/>
      <c r="AZ1310" s="322"/>
      <c r="BA1310" s="322"/>
      <c r="BB1310" s="322"/>
      <c r="BC1310" s="322"/>
      <c r="BD1310" s="322"/>
      <c r="BE1310" s="322"/>
    </row>
    <row r="1311" spans="50:57" x14ac:dyDescent="0.15">
      <c r="AX1311" s="322"/>
      <c r="AY1311" s="322"/>
      <c r="AZ1311" s="322"/>
      <c r="BA1311" s="322"/>
      <c r="BB1311" s="322"/>
      <c r="BC1311" s="322"/>
      <c r="BD1311" s="322"/>
      <c r="BE1311" s="322"/>
    </row>
    <row r="1312" spans="50:57" x14ac:dyDescent="0.15">
      <c r="AX1312" s="322"/>
      <c r="AY1312" s="322"/>
      <c r="AZ1312" s="322"/>
      <c r="BA1312" s="322"/>
      <c r="BB1312" s="322"/>
      <c r="BC1312" s="322"/>
      <c r="BD1312" s="322"/>
      <c r="BE1312" s="322"/>
    </row>
    <row r="1313" spans="50:57" x14ac:dyDescent="0.15">
      <c r="AX1313" s="322"/>
      <c r="AY1313" s="322"/>
      <c r="AZ1313" s="322"/>
      <c r="BA1313" s="322"/>
      <c r="BB1313" s="322"/>
      <c r="BC1313" s="322"/>
      <c r="BD1313" s="322"/>
      <c r="BE1313" s="322"/>
    </row>
    <row r="1314" spans="50:57" x14ac:dyDescent="0.15">
      <c r="AX1314" s="322"/>
      <c r="AY1314" s="322"/>
      <c r="AZ1314" s="322"/>
      <c r="BA1314" s="322"/>
      <c r="BB1314" s="322"/>
      <c r="BC1314" s="322"/>
      <c r="BD1314" s="322"/>
      <c r="BE1314" s="322"/>
    </row>
    <row r="1315" spans="50:57" x14ac:dyDescent="0.15">
      <c r="AX1315" s="322"/>
      <c r="AY1315" s="322"/>
      <c r="AZ1315" s="322"/>
      <c r="BA1315" s="322"/>
      <c r="BB1315" s="322"/>
      <c r="BC1315" s="322"/>
      <c r="BD1315" s="322"/>
      <c r="BE1315" s="322"/>
    </row>
    <row r="1316" spans="50:57" x14ac:dyDescent="0.15">
      <c r="AX1316" s="322"/>
      <c r="AY1316" s="322"/>
      <c r="AZ1316" s="322"/>
      <c r="BA1316" s="322"/>
      <c r="BB1316" s="322"/>
      <c r="BC1316" s="322"/>
      <c r="BD1316" s="322"/>
      <c r="BE1316" s="322"/>
    </row>
    <row r="1317" spans="50:57" x14ac:dyDescent="0.15">
      <c r="AX1317" s="322"/>
      <c r="AY1317" s="322"/>
      <c r="AZ1317" s="322"/>
      <c r="BA1317" s="322"/>
      <c r="BB1317" s="322"/>
      <c r="BC1317" s="322"/>
      <c r="BD1317" s="322"/>
      <c r="BE1317" s="322"/>
    </row>
    <row r="1318" spans="50:57" x14ac:dyDescent="0.15">
      <c r="AX1318" s="322"/>
      <c r="AY1318" s="322"/>
      <c r="AZ1318" s="322"/>
      <c r="BA1318" s="322"/>
      <c r="BB1318" s="322"/>
      <c r="BC1318" s="322"/>
      <c r="BD1318" s="322"/>
      <c r="BE1318" s="322"/>
    </row>
    <row r="1319" spans="50:57" x14ac:dyDescent="0.15">
      <c r="AX1319" s="322"/>
      <c r="AY1319" s="322"/>
      <c r="AZ1319" s="322"/>
      <c r="BA1319" s="322"/>
      <c r="BB1319" s="322"/>
      <c r="BC1319" s="322"/>
      <c r="BD1319" s="322"/>
      <c r="BE1319" s="322"/>
    </row>
    <row r="1320" spans="50:57" x14ac:dyDescent="0.15">
      <c r="AX1320" s="322"/>
      <c r="AY1320" s="322"/>
      <c r="AZ1320" s="322"/>
      <c r="BA1320" s="322"/>
      <c r="BB1320" s="322"/>
      <c r="BC1320" s="322"/>
      <c r="BD1320" s="322"/>
      <c r="BE1320" s="322"/>
    </row>
    <row r="1321" spans="50:57" x14ac:dyDescent="0.15">
      <c r="AX1321" s="322"/>
      <c r="AY1321" s="322"/>
      <c r="AZ1321" s="322"/>
      <c r="BA1321" s="322"/>
      <c r="BB1321" s="322"/>
      <c r="BC1321" s="322"/>
      <c r="BD1321" s="322"/>
      <c r="BE1321" s="322"/>
    </row>
    <row r="1322" spans="50:57" x14ac:dyDescent="0.15">
      <c r="AX1322" s="322"/>
      <c r="AY1322" s="322"/>
      <c r="AZ1322" s="322"/>
      <c r="BA1322" s="322"/>
      <c r="BB1322" s="322"/>
      <c r="BC1322" s="322"/>
      <c r="BD1322" s="322"/>
      <c r="BE1322" s="322"/>
    </row>
    <row r="1323" spans="50:57" x14ac:dyDescent="0.15">
      <c r="AX1323" s="322"/>
      <c r="AY1323" s="322"/>
      <c r="AZ1323" s="322"/>
      <c r="BA1323" s="322"/>
      <c r="BB1323" s="322"/>
      <c r="BC1323" s="322"/>
      <c r="BD1323" s="322"/>
      <c r="BE1323" s="322"/>
    </row>
    <row r="1324" spans="50:57" x14ac:dyDescent="0.15">
      <c r="AX1324" s="322"/>
      <c r="AY1324" s="322"/>
      <c r="AZ1324" s="322"/>
      <c r="BA1324" s="322"/>
      <c r="BB1324" s="322"/>
      <c r="BC1324" s="322"/>
      <c r="BD1324" s="322"/>
      <c r="BE1324" s="322"/>
    </row>
    <row r="1325" spans="50:57" x14ac:dyDescent="0.15">
      <c r="AX1325" s="322"/>
      <c r="AY1325" s="322"/>
      <c r="AZ1325" s="322"/>
      <c r="BA1325" s="322"/>
      <c r="BB1325" s="322"/>
      <c r="BC1325" s="322"/>
      <c r="BD1325" s="322"/>
      <c r="BE1325" s="322"/>
    </row>
    <row r="1326" spans="50:57" x14ac:dyDescent="0.15">
      <c r="AX1326" s="322"/>
      <c r="AY1326" s="322"/>
      <c r="AZ1326" s="322"/>
      <c r="BA1326" s="322"/>
      <c r="BB1326" s="322"/>
      <c r="BC1326" s="322"/>
      <c r="BD1326" s="322"/>
      <c r="BE1326" s="322"/>
    </row>
    <row r="1327" spans="50:57" x14ac:dyDescent="0.15">
      <c r="AX1327" s="322"/>
      <c r="AY1327" s="322"/>
      <c r="AZ1327" s="322"/>
      <c r="BA1327" s="322"/>
      <c r="BB1327" s="322"/>
      <c r="BC1327" s="322"/>
      <c r="BD1327" s="322"/>
      <c r="BE1327" s="322"/>
    </row>
    <row r="1328" spans="50:57" x14ac:dyDescent="0.15">
      <c r="AX1328" s="322"/>
      <c r="AY1328" s="322"/>
      <c r="AZ1328" s="322"/>
      <c r="BA1328" s="322"/>
      <c r="BB1328" s="322"/>
      <c r="BC1328" s="322"/>
      <c r="BD1328" s="322"/>
      <c r="BE1328" s="322"/>
    </row>
    <row r="1329" spans="50:57" x14ac:dyDescent="0.15">
      <c r="AX1329" s="322"/>
      <c r="AY1329" s="322"/>
      <c r="AZ1329" s="322"/>
      <c r="BA1329" s="322"/>
      <c r="BB1329" s="322"/>
      <c r="BC1329" s="322"/>
      <c r="BD1329" s="322"/>
      <c r="BE1329" s="322"/>
    </row>
    <row r="1330" spans="50:57" x14ac:dyDescent="0.15">
      <c r="AX1330" s="322"/>
      <c r="AY1330" s="322"/>
      <c r="AZ1330" s="322"/>
      <c r="BA1330" s="322"/>
      <c r="BB1330" s="322"/>
      <c r="BC1330" s="322"/>
      <c r="BD1330" s="322"/>
      <c r="BE1330" s="322"/>
    </row>
    <row r="1331" spans="50:57" x14ac:dyDescent="0.15">
      <c r="AX1331" s="322"/>
      <c r="AY1331" s="322"/>
      <c r="AZ1331" s="322"/>
      <c r="BA1331" s="322"/>
      <c r="BB1331" s="322"/>
      <c r="BC1331" s="322"/>
      <c r="BD1331" s="322"/>
      <c r="BE1331" s="322"/>
    </row>
    <row r="1332" spans="50:57" x14ac:dyDescent="0.15">
      <c r="AX1332" s="322"/>
      <c r="AY1332" s="322"/>
      <c r="AZ1332" s="322"/>
      <c r="BA1332" s="322"/>
      <c r="BB1332" s="322"/>
      <c r="BC1332" s="322"/>
      <c r="BD1332" s="322"/>
      <c r="BE1332" s="322"/>
    </row>
    <row r="1333" spans="50:57" x14ac:dyDescent="0.15">
      <c r="AX1333" s="322"/>
      <c r="AY1333" s="322"/>
      <c r="AZ1333" s="322"/>
      <c r="BA1333" s="322"/>
      <c r="BB1333" s="322"/>
      <c r="BC1333" s="322"/>
      <c r="BD1333" s="322"/>
      <c r="BE1333" s="322"/>
    </row>
    <row r="1334" spans="50:57" x14ac:dyDescent="0.15">
      <c r="AX1334" s="322"/>
      <c r="AY1334" s="322"/>
      <c r="AZ1334" s="322"/>
      <c r="BA1334" s="322"/>
      <c r="BB1334" s="322"/>
      <c r="BC1334" s="322"/>
      <c r="BD1334" s="322"/>
      <c r="BE1334" s="322"/>
    </row>
    <row r="1335" spans="50:57" x14ac:dyDescent="0.15">
      <c r="AX1335" s="322"/>
      <c r="AY1335" s="322"/>
      <c r="AZ1335" s="322"/>
      <c r="BA1335" s="322"/>
      <c r="BB1335" s="322"/>
      <c r="BC1335" s="322"/>
      <c r="BD1335" s="322"/>
      <c r="BE1335" s="322"/>
    </row>
    <row r="1336" spans="50:57" x14ac:dyDescent="0.15">
      <c r="AX1336" s="322"/>
      <c r="AY1336" s="322"/>
      <c r="AZ1336" s="322"/>
      <c r="BA1336" s="322"/>
      <c r="BB1336" s="322"/>
      <c r="BC1336" s="322"/>
      <c r="BD1336" s="322"/>
      <c r="BE1336" s="322"/>
    </row>
    <row r="1337" spans="50:57" x14ac:dyDescent="0.15">
      <c r="AX1337" s="322"/>
      <c r="AY1337" s="322"/>
      <c r="AZ1337" s="322"/>
      <c r="BA1337" s="322"/>
      <c r="BB1337" s="322"/>
      <c r="BC1337" s="322"/>
      <c r="BD1337" s="322"/>
      <c r="BE1337" s="322"/>
    </row>
    <row r="1338" spans="50:57" x14ac:dyDescent="0.15">
      <c r="AX1338" s="322"/>
      <c r="AY1338" s="322"/>
      <c r="AZ1338" s="322"/>
      <c r="BA1338" s="322"/>
      <c r="BB1338" s="322"/>
      <c r="BC1338" s="322"/>
      <c r="BD1338" s="322"/>
      <c r="BE1338" s="322"/>
    </row>
    <row r="1339" spans="50:57" x14ac:dyDescent="0.15">
      <c r="AX1339" s="322"/>
      <c r="AY1339" s="322"/>
      <c r="AZ1339" s="322"/>
      <c r="BA1339" s="322"/>
      <c r="BB1339" s="322"/>
      <c r="BC1339" s="322"/>
      <c r="BD1339" s="322"/>
      <c r="BE1339" s="322"/>
    </row>
    <row r="1340" spans="50:57" x14ac:dyDescent="0.15">
      <c r="AX1340" s="322"/>
      <c r="AY1340" s="322"/>
      <c r="AZ1340" s="322"/>
      <c r="BA1340" s="322"/>
      <c r="BB1340" s="322"/>
      <c r="BC1340" s="322"/>
      <c r="BD1340" s="322"/>
      <c r="BE1340" s="322"/>
    </row>
    <row r="1341" spans="50:57" x14ac:dyDescent="0.15">
      <c r="AX1341" s="322"/>
      <c r="AY1341" s="322"/>
      <c r="AZ1341" s="322"/>
      <c r="BA1341" s="322"/>
      <c r="BB1341" s="322"/>
      <c r="BC1341" s="322"/>
      <c r="BD1341" s="322"/>
      <c r="BE1341" s="322"/>
    </row>
    <row r="1342" spans="50:57" x14ac:dyDescent="0.15">
      <c r="AX1342" s="322"/>
      <c r="AY1342" s="322"/>
      <c r="AZ1342" s="322"/>
      <c r="BA1342" s="322"/>
      <c r="BB1342" s="322"/>
      <c r="BC1342" s="322"/>
      <c r="BD1342" s="322"/>
      <c r="BE1342" s="322"/>
    </row>
    <row r="1343" spans="50:57" x14ac:dyDescent="0.15">
      <c r="AX1343" s="322"/>
      <c r="AY1343" s="322"/>
      <c r="AZ1343" s="322"/>
      <c r="BA1343" s="322"/>
      <c r="BB1343" s="322"/>
      <c r="BC1343" s="322"/>
      <c r="BD1343" s="322"/>
      <c r="BE1343" s="322"/>
    </row>
    <row r="1344" spans="50:57" x14ac:dyDescent="0.15">
      <c r="AX1344" s="322"/>
      <c r="AY1344" s="322"/>
      <c r="AZ1344" s="322"/>
      <c r="BA1344" s="322"/>
      <c r="BB1344" s="322"/>
      <c r="BC1344" s="322"/>
      <c r="BD1344" s="322"/>
      <c r="BE1344" s="322"/>
    </row>
    <row r="1345" spans="50:57" x14ac:dyDescent="0.15">
      <c r="AX1345" s="322"/>
      <c r="AY1345" s="322"/>
      <c r="AZ1345" s="322"/>
      <c r="BA1345" s="322"/>
      <c r="BB1345" s="322"/>
      <c r="BC1345" s="322"/>
      <c r="BD1345" s="322"/>
      <c r="BE1345" s="322"/>
    </row>
    <row r="1346" spans="50:57" x14ac:dyDescent="0.15">
      <c r="AX1346" s="322"/>
      <c r="AY1346" s="322"/>
      <c r="AZ1346" s="322"/>
      <c r="BA1346" s="322"/>
      <c r="BB1346" s="322"/>
      <c r="BC1346" s="322"/>
      <c r="BD1346" s="322"/>
      <c r="BE1346" s="322"/>
    </row>
    <row r="1347" spans="50:57" x14ac:dyDescent="0.15">
      <c r="AX1347" s="322"/>
      <c r="AY1347" s="322"/>
      <c r="AZ1347" s="322"/>
      <c r="BA1347" s="322"/>
      <c r="BB1347" s="322"/>
      <c r="BC1347" s="322"/>
      <c r="BD1347" s="322"/>
      <c r="BE1347" s="322"/>
    </row>
    <row r="1348" spans="50:57" x14ac:dyDescent="0.15">
      <c r="AX1348" s="322"/>
      <c r="AY1348" s="322"/>
      <c r="AZ1348" s="322"/>
      <c r="BA1348" s="322"/>
      <c r="BB1348" s="322"/>
      <c r="BC1348" s="322"/>
      <c r="BD1348" s="322"/>
      <c r="BE1348" s="322"/>
    </row>
    <row r="1349" spans="50:57" x14ac:dyDescent="0.15">
      <c r="AX1349" s="322"/>
      <c r="AY1349" s="322"/>
      <c r="AZ1349" s="322"/>
      <c r="BA1349" s="322"/>
      <c r="BB1349" s="322"/>
      <c r="BC1349" s="322"/>
      <c r="BD1349" s="322"/>
      <c r="BE1349" s="322"/>
    </row>
    <row r="1350" spans="50:57" x14ac:dyDescent="0.15">
      <c r="AX1350" s="322"/>
      <c r="AY1350" s="322"/>
      <c r="AZ1350" s="322"/>
      <c r="BA1350" s="322"/>
      <c r="BB1350" s="322"/>
      <c r="BC1350" s="322"/>
      <c r="BD1350" s="322"/>
      <c r="BE1350" s="322"/>
    </row>
    <row r="1351" spans="50:57" x14ac:dyDescent="0.15">
      <c r="AX1351" s="322"/>
      <c r="AY1351" s="322"/>
      <c r="AZ1351" s="322"/>
      <c r="BA1351" s="322"/>
      <c r="BB1351" s="322"/>
      <c r="BC1351" s="322"/>
      <c r="BD1351" s="322"/>
      <c r="BE1351" s="322"/>
    </row>
    <row r="1352" spans="50:57" x14ac:dyDescent="0.15">
      <c r="AX1352" s="322"/>
      <c r="AY1352" s="322"/>
      <c r="AZ1352" s="322"/>
      <c r="BA1352" s="322"/>
      <c r="BB1352" s="322"/>
      <c r="BC1352" s="322"/>
      <c r="BD1352" s="322"/>
      <c r="BE1352" s="322"/>
    </row>
    <row r="1353" spans="50:57" x14ac:dyDescent="0.15">
      <c r="AX1353" s="322"/>
      <c r="AY1353" s="322"/>
      <c r="AZ1353" s="322"/>
      <c r="BA1353" s="322"/>
      <c r="BB1353" s="322"/>
      <c r="BC1353" s="322"/>
      <c r="BD1353" s="322"/>
      <c r="BE1353" s="322"/>
    </row>
    <row r="1354" spans="50:57" x14ac:dyDescent="0.15">
      <c r="AX1354" s="322"/>
      <c r="AY1354" s="322"/>
      <c r="AZ1354" s="322"/>
      <c r="BA1354" s="322"/>
      <c r="BB1354" s="322"/>
      <c r="BC1354" s="322"/>
      <c r="BD1354" s="322"/>
      <c r="BE1354" s="322"/>
    </row>
    <row r="1355" spans="50:57" x14ac:dyDescent="0.15">
      <c r="AX1355" s="322"/>
      <c r="AY1355" s="322"/>
      <c r="AZ1355" s="322"/>
      <c r="BA1355" s="322"/>
      <c r="BB1355" s="322"/>
      <c r="BC1355" s="322"/>
      <c r="BD1355" s="322"/>
      <c r="BE1355" s="322"/>
    </row>
    <row r="1356" spans="50:57" x14ac:dyDescent="0.15">
      <c r="AX1356" s="322"/>
      <c r="AY1356" s="322"/>
      <c r="AZ1356" s="322"/>
      <c r="BA1356" s="322"/>
      <c r="BB1356" s="322"/>
      <c r="BC1356" s="322"/>
      <c r="BD1356" s="322"/>
      <c r="BE1356" s="322"/>
    </row>
    <row r="1357" spans="50:57" x14ac:dyDescent="0.15">
      <c r="AX1357" s="322"/>
      <c r="AY1357" s="322"/>
      <c r="AZ1357" s="322"/>
      <c r="BA1357" s="322"/>
      <c r="BB1357" s="322"/>
      <c r="BC1357" s="322"/>
      <c r="BD1357" s="322"/>
      <c r="BE1357" s="322"/>
    </row>
    <row r="1358" spans="50:57" x14ac:dyDescent="0.15">
      <c r="AX1358" s="322"/>
      <c r="AY1358" s="322"/>
      <c r="AZ1358" s="322"/>
      <c r="BA1358" s="322"/>
      <c r="BB1358" s="322"/>
      <c r="BC1358" s="322"/>
      <c r="BD1358" s="322"/>
      <c r="BE1358" s="322"/>
    </row>
    <row r="1359" spans="50:57" x14ac:dyDescent="0.15">
      <c r="AX1359" s="322"/>
      <c r="AY1359" s="322"/>
      <c r="AZ1359" s="322"/>
      <c r="BA1359" s="322"/>
      <c r="BB1359" s="322"/>
      <c r="BC1359" s="322"/>
      <c r="BD1359" s="322"/>
      <c r="BE1359" s="322"/>
    </row>
    <row r="1360" spans="50:57" x14ac:dyDescent="0.15">
      <c r="AX1360" s="322"/>
      <c r="AY1360" s="322"/>
      <c r="AZ1360" s="322"/>
      <c r="BA1360" s="322"/>
      <c r="BB1360" s="322"/>
      <c r="BC1360" s="322"/>
      <c r="BD1360" s="322"/>
      <c r="BE1360" s="322"/>
    </row>
    <row r="1361" spans="50:57" x14ac:dyDescent="0.15">
      <c r="AX1361" s="322"/>
      <c r="AY1361" s="322"/>
      <c r="AZ1361" s="322"/>
      <c r="BA1361" s="322"/>
      <c r="BB1361" s="322"/>
      <c r="BC1361" s="322"/>
      <c r="BD1361" s="322"/>
      <c r="BE1361" s="322"/>
    </row>
    <row r="1362" spans="50:57" x14ac:dyDescent="0.15">
      <c r="AX1362" s="322"/>
      <c r="AY1362" s="322"/>
      <c r="AZ1362" s="322"/>
      <c r="BA1362" s="322"/>
      <c r="BB1362" s="322"/>
      <c r="BC1362" s="322"/>
      <c r="BD1362" s="322"/>
      <c r="BE1362" s="322"/>
    </row>
    <row r="1363" spans="50:57" x14ac:dyDescent="0.15">
      <c r="AX1363" s="322"/>
      <c r="AY1363" s="322"/>
      <c r="AZ1363" s="322"/>
      <c r="BA1363" s="322"/>
      <c r="BB1363" s="322"/>
      <c r="BC1363" s="322"/>
      <c r="BD1363" s="322"/>
      <c r="BE1363" s="322"/>
    </row>
    <row r="1364" spans="50:57" x14ac:dyDescent="0.15">
      <c r="AX1364" s="322"/>
      <c r="AY1364" s="322"/>
      <c r="AZ1364" s="322"/>
      <c r="BA1364" s="322"/>
      <c r="BB1364" s="322"/>
      <c r="BC1364" s="322"/>
      <c r="BD1364" s="322"/>
      <c r="BE1364" s="322"/>
    </row>
    <row r="1365" spans="50:57" x14ac:dyDescent="0.15">
      <c r="AX1365" s="322"/>
      <c r="AY1365" s="322"/>
      <c r="AZ1365" s="322"/>
      <c r="BA1365" s="322"/>
      <c r="BB1365" s="322"/>
      <c r="BC1365" s="322"/>
      <c r="BD1365" s="322"/>
      <c r="BE1365" s="322"/>
    </row>
    <row r="1366" spans="50:57" x14ac:dyDescent="0.15">
      <c r="AX1366" s="322"/>
      <c r="AY1366" s="322"/>
      <c r="AZ1366" s="322"/>
      <c r="BA1366" s="322"/>
      <c r="BB1366" s="322"/>
      <c r="BC1366" s="322"/>
      <c r="BD1366" s="322"/>
      <c r="BE1366" s="322"/>
    </row>
    <row r="1367" spans="50:57" x14ac:dyDescent="0.15">
      <c r="AX1367" s="322"/>
      <c r="AY1367" s="322"/>
      <c r="AZ1367" s="322"/>
      <c r="BA1367" s="322"/>
      <c r="BB1367" s="322"/>
      <c r="BC1367" s="322"/>
      <c r="BD1367" s="322"/>
      <c r="BE1367" s="322"/>
    </row>
    <row r="1368" spans="50:57" x14ac:dyDescent="0.15">
      <c r="AX1368" s="322"/>
      <c r="AY1368" s="322"/>
      <c r="AZ1368" s="322"/>
      <c r="BA1368" s="322"/>
      <c r="BB1368" s="322"/>
      <c r="BC1368" s="322"/>
      <c r="BD1368" s="322"/>
      <c r="BE1368" s="322"/>
    </row>
    <row r="1369" spans="50:57" x14ac:dyDescent="0.15">
      <c r="AX1369" s="322"/>
      <c r="AY1369" s="322"/>
      <c r="AZ1369" s="322"/>
      <c r="BA1369" s="322"/>
      <c r="BB1369" s="322"/>
      <c r="BC1369" s="322"/>
      <c r="BD1369" s="322"/>
      <c r="BE1369" s="322"/>
    </row>
    <row r="1370" spans="50:57" x14ac:dyDescent="0.15">
      <c r="AX1370" s="322"/>
      <c r="AY1370" s="322"/>
      <c r="AZ1370" s="322"/>
      <c r="BA1370" s="322"/>
      <c r="BB1370" s="322"/>
      <c r="BC1370" s="322"/>
      <c r="BD1370" s="322"/>
      <c r="BE1370" s="322"/>
    </row>
    <row r="1371" spans="50:57" x14ac:dyDescent="0.15">
      <c r="AX1371" s="322"/>
      <c r="AY1371" s="322"/>
      <c r="AZ1371" s="322"/>
      <c r="BA1371" s="322"/>
      <c r="BB1371" s="322"/>
      <c r="BC1371" s="322"/>
      <c r="BD1371" s="322"/>
      <c r="BE1371" s="322"/>
    </row>
    <row r="1372" spans="50:57" x14ac:dyDescent="0.15">
      <c r="AX1372" s="322"/>
      <c r="AY1372" s="322"/>
      <c r="AZ1372" s="322"/>
      <c r="BA1372" s="322"/>
      <c r="BB1372" s="322"/>
      <c r="BC1372" s="322"/>
      <c r="BD1372" s="322"/>
      <c r="BE1372" s="322"/>
    </row>
    <row r="1373" spans="50:57" x14ac:dyDescent="0.15">
      <c r="AX1373" s="322"/>
      <c r="AY1373" s="322"/>
      <c r="AZ1373" s="322"/>
      <c r="BA1373" s="322"/>
      <c r="BB1373" s="322"/>
      <c r="BC1373" s="322"/>
      <c r="BD1373" s="322"/>
      <c r="BE1373" s="322"/>
    </row>
    <row r="1374" spans="50:57" x14ac:dyDescent="0.15">
      <c r="AX1374" s="322"/>
      <c r="AY1374" s="322"/>
      <c r="AZ1374" s="322"/>
      <c r="BA1374" s="322"/>
      <c r="BB1374" s="322"/>
      <c r="BC1374" s="322"/>
      <c r="BD1374" s="322"/>
      <c r="BE1374" s="322"/>
    </row>
    <row r="1375" spans="50:57" x14ac:dyDescent="0.15">
      <c r="AX1375" s="322"/>
      <c r="AY1375" s="322"/>
      <c r="AZ1375" s="322"/>
      <c r="BA1375" s="322"/>
      <c r="BB1375" s="322"/>
      <c r="BC1375" s="322"/>
      <c r="BD1375" s="322"/>
      <c r="BE1375" s="322"/>
    </row>
    <row r="1376" spans="50:57" x14ac:dyDescent="0.15">
      <c r="AX1376" s="322"/>
      <c r="AY1376" s="322"/>
      <c r="AZ1376" s="322"/>
      <c r="BA1376" s="322"/>
      <c r="BB1376" s="322"/>
      <c r="BC1376" s="322"/>
      <c r="BD1376" s="322"/>
      <c r="BE1376" s="322"/>
    </row>
    <row r="1377" spans="50:57" x14ac:dyDescent="0.15">
      <c r="AX1377" s="322"/>
      <c r="AY1377" s="322"/>
      <c r="AZ1377" s="322"/>
      <c r="BA1377" s="322"/>
      <c r="BB1377" s="322"/>
      <c r="BC1377" s="322"/>
      <c r="BD1377" s="322"/>
      <c r="BE1377" s="322"/>
    </row>
    <row r="1378" spans="50:57" x14ac:dyDescent="0.15">
      <c r="AX1378" s="322"/>
      <c r="AY1378" s="322"/>
      <c r="AZ1378" s="322"/>
      <c r="BA1378" s="322"/>
      <c r="BB1378" s="322"/>
      <c r="BC1378" s="322"/>
      <c r="BD1378" s="322"/>
      <c r="BE1378" s="322"/>
    </row>
    <row r="1379" spans="50:57" x14ac:dyDescent="0.15">
      <c r="AX1379" s="322"/>
      <c r="AY1379" s="322"/>
      <c r="AZ1379" s="322"/>
      <c r="BA1379" s="322"/>
      <c r="BB1379" s="322"/>
      <c r="BC1379" s="322"/>
      <c r="BD1379" s="322"/>
      <c r="BE1379" s="322"/>
    </row>
    <row r="1380" spans="50:57" x14ac:dyDescent="0.15">
      <c r="AX1380" s="322"/>
      <c r="AY1380" s="322"/>
      <c r="AZ1380" s="322"/>
      <c r="BA1380" s="322"/>
      <c r="BB1380" s="322"/>
      <c r="BC1380" s="322"/>
      <c r="BD1380" s="322"/>
      <c r="BE1380" s="322"/>
    </row>
    <row r="1381" spans="50:57" x14ac:dyDescent="0.15">
      <c r="AX1381" s="322"/>
      <c r="AY1381" s="322"/>
      <c r="AZ1381" s="322"/>
      <c r="BA1381" s="322"/>
      <c r="BB1381" s="322"/>
      <c r="BC1381" s="322"/>
      <c r="BD1381" s="322"/>
      <c r="BE1381" s="322"/>
    </row>
    <row r="1382" spans="50:57" x14ac:dyDescent="0.15">
      <c r="AX1382" s="322"/>
      <c r="AY1382" s="322"/>
      <c r="AZ1382" s="322"/>
      <c r="BA1382" s="322"/>
      <c r="BB1382" s="322"/>
      <c r="BC1382" s="322"/>
      <c r="BD1382" s="322"/>
      <c r="BE1382" s="322"/>
    </row>
    <row r="1383" spans="50:57" x14ac:dyDescent="0.15">
      <c r="AX1383" s="322"/>
      <c r="AY1383" s="322"/>
      <c r="AZ1383" s="322"/>
      <c r="BA1383" s="322"/>
      <c r="BB1383" s="322"/>
      <c r="BC1383" s="322"/>
      <c r="BD1383" s="322"/>
      <c r="BE1383" s="322"/>
    </row>
    <row r="1384" spans="50:57" x14ac:dyDescent="0.15">
      <c r="AX1384" s="322"/>
      <c r="AY1384" s="322"/>
      <c r="AZ1384" s="322"/>
      <c r="BA1384" s="322"/>
      <c r="BB1384" s="322"/>
      <c r="BC1384" s="322"/>
      <c r="BD1384" s="322"/>
      <c r="BE1384" s="322"/>
    </row>
    <row r="1385" spans="50:57" x14ac:dyDescent="0.15">
      <c r="AX1385" s="322"/>
      <c r="AY1385" s="322"/>
      <c r="AZ1385" s="322"/>
      <c r="BA1385" s="322"/>
      <c r="BB1385" s="322"/>
      <c r="BC1385" s="322"/>
      <c r="BD1385" s="322"/>
      <c r="BE1385" s="322"/>
    </row>
    <row r="1386" spans="50:57" x14ac:dyDescent="0.15">
      <c r="AX1386" s="322"/>
      <c r="AY1386" s="322"/>
      <c r="AZ1386" s="322"/>
      <c r="BA1386" s="322"/>
      <c r="BB1386" s="322"/>
      <c r="BC1386" s="322"/>
      <c r="BD1386" s="322"/>
      <c r="BE1386" s="322"/>
    </row>
    <row r="1387" spans="50:57" x14ac:dyDescent="0.15">
      <c r="AX1387" s="322"/>
      <c r="AY1387" s="322"/>
      <c r="AZ1387" s="322"/>
      <c r="BA1387" s="322"/>
      <c r="BB1387" s="322"/>
      <c r="BC1387" s="322"/>
      <c r="BD1387" s="322"/>
      <c r="BE1387" s="322"/>
    </row>
    <row r="1388" spans="50:57" x14ac:dyDescent="0.15">
      <c r="AX1388" s="322"/>
      <c r="AY1388" s="322"/>
      <c r="AZ1388" s="322"/>
      <c r="BA1388" s="322"/>
      <c r="BB1388" s="322"/>
      <c r="BC1388" s="322"/>
      <c r="BD1388" s="322"/>
      <c r="BE1388" s="322"/>
    </row>
    <row r="1389" spans="50:57" x14ac:dyDescent="0.15">
      <c r="AX1389" s="322"/>
      <c r="AY1389" s="322"/>
      <c r="AZ1389" s="322"/>
      <c r="BA1389" s="322"/>
      <c r="BB1389" s="322"/>
      <c r="BC1389" s="322"/>
      <c r="BD1389" s="322"/>
      <c r="BE1389" s="322"/>
    </row>
    <row r="1390" spans="50:57" x14ac:dyDescent="0.15">
      <c r="AX1390" s="322"/>
      <c r="AY1390" s="322"/>
      <c r="AZ1390" s="322"/>
      <c r="BA1390" s="322"/>
      <c r="BB1390" s="322"/>
      <c r="BC1390" s="322"/>
      <c r="BD1390" s="322"/>
      <c r="BE1390" s="322"/>
    </row>
    <row r="1391" spans="50:57" x14ac:dyDescent="0.15">
      <c r="AX1391" s="322"/>
      <c r="AY1391" s="322"/>
      <c r="AZ1391" s="322"/>
      <c r="BA1391" s="322"/>
      <c r="BB1391" s="322"/>
      <c r="BC1391" s="322"/>
      <c r="BD1391" s="322"/>
      <c r="BE1391" s="322"/>
    </row>
    <row r="1392" spans="50:57" x14ac:dyDescent="0.15">
      <c r="AX1392" s="322"/>
      <c r="AY1392" s="322"/>
      <c r="AZ1392" s="322"/>
      <c r="BA1392" s="322"/>
      <c r="BB1392" s="322"/>
      <c r="BC1392" s="322"/>
      <c r="BD1392" s="322"/>
      <c r="BE1392" s="322"/>
    </row>
    <row r="1393" spans="50:57" x14ac:dyDescent="0.15">
      <c r="AX1393" s="322"/>
      <c r="AY1393" s="322"/>
      <c r="AZ1393" s="322"/>
      <c r="BA1393" s="322"/>
      <c r="BB1393" s="322"/>
      <c r="BC1393" s="322"/>
      <c r="BD1393" s="322"/>
      <c r="BE1393" s="322"/>
    </row>
    <row r="1394" spans="50:57" x14ac:dyDescent="0.15">
      <c r="AX1394" s="322"/>
      <c r="AY1394" s="322"/>
      <c r="AZ1394" s="322"/>
      <c r="BA1394" s="322"/>
      <c r="BB1394" s="322"/>
      <c r="BC1394" s="322"/>
      <c r="BD1394" s="322"/>
      <c r="BE1394" s="322"/>
    </row>
    <row r="1395" spans="50:57" x14ac:dyDescent="0.15">
      <c r="AX1395" s="322"/>
      <c r="AY1395" s="322"/>
      <c r="AZ1395" s="322"/>
      <c r="BA1395" s="322"/>
      <c r="BB1395" s="322"/>
      <c r="BC1395" s="322"/>
      <c r="BD1395" s="322"/>
      <c r="BE1395" s="322"/>
    </row>
    <row r="1396" spans="50:57" x14ac:dyDescent="0.15">
      <c r="AX1396" s="322"/>
      <c r="AY1396" s="322"/>
      <c r="AZ1396" s="322"/>
      <c r="BA1396" s="322"/>
      <c r="BB1396" s="322"/>
      <c r="BC1396" s="322"/>
      <c r="BD1396" s="322"/>
      <c r="BE1396" s="322"/>
    </row>
    <row r="1397" spans="50:57" x14ac:dyDescent="0.15">
      <c r="AX1397" s="322"/>
      <c r="AY1397" s="322"/>
      <c r="AZ1397" s="322"/>
      <c r="BA1397" s="322"/>
      <c r="BB1397" s="322"/>
      <c r="BC1397" s="322"/>
      <c r="BD1397" s="322"/>
      <c r="BE1397" s="322"/>
    </row>
    <row r="1398" spans="50:57" x14ac:dyDescent="0.15">
      <c r="AX1398" s="322"/>
      <c r="AY1398" s="322"/>
      <c r="AZ1398" s="322"/>
      <c r="BA1398" s="322"/>
      <c r="BB1398" s="322"/>
      <c r="BC1398" s="322"/>
      <c r="BD1398" s="322"/>
      <c r="BE1398" s="322"/>
    </row>
    <row r="1399" spans="50:57" x14ac:dyDescent="0.15">
      <c r="AX1399" s="322"/>
      <c r="AY1399" s="322"/>
      <c r="AZ1399" s="322"/>
      <c r="BA1399" s="322"/>
      <c r="BB1399" s="322"/>
      <c r="BC1399" s="322"/>
      <c r="BD1399" s="322"/>
      <c r="BE1399" s="322"/>
    </row>
    <row r="1400" spans="50:57" x14ac:dyDescent="0.15">
      <c r="AX1400" s="322"/>
      <c r="AY1400" s="322"/>
      <c r="AZ1400" s="322"/>
      <c r="BA1400" s="322"/>
      <c r="BB1400" s="322"/>
      <c r="BC1400" s="322"/>
      <c r="BD1400" s="322"/>
      <c r="BE1400" s="322"/>
    </row>
    <row r="1401" spans="50:57" x14ac:dyDescent="0.15">
      <c r="AX1401" s="322"/>
      <c r="AY1401" s="322"/>
      <c r="AZ1401" s="322"/>
      <c r="BA1401" s="322"/>
      <c r="BB1401" s="322"/>
      <c r="BC1401" s="322"/>
      <c r="BD1401" s="322"/>
      <c r="BE1401" s="322"/>
    </row>
    <row r="1402" spans="50:57" x14ac:dyDescent="0.15">
      <c r="AX1402" s="322"/>
      <c r="AY1402" s="322"/>
      <c r="AZ1402" s="322"/>
      <c r="BA1402" s="322"/>
      <c r="BB1402" s="322"/>
      <c r="BC1402" s="322"/>
      <c r="BD1402" s="322"/>
      <c r="BE1402" s="322"/>
    </row>
    <row r="1403" spans="50:57" x14ac:dyDescent="0.15">
      <c r="AX1403" s="322"/>
      <c r="AY1403" s="322"/>
      <c r="AZ1403" s="322"/>
      <c r="BA1403" s="322"/>
      <c r="BB1403" s="322"/>
      <c r="BC1403" s="322"/>
      <c r="BD1403" s="322"/>
      <c r="BE1403" s="322"/>
    </row>
    <row r="1404" spans="50:57" x14ac:dyDescent="0.15">
      <c r="AX1404" s="322"/>
      <c r="AY1404" s="322"/>
      <c r="AZ1404" s="322"/>
      <c r="BA1404" s="322"/>
      <c r="BB1404" s="322"/>
      <c r="BC1404" s="322"/>
      <c r="BD1404" s="322"/>
      <c r="BE1404" s="322"/>
    </row>
    <row r="1405" spans="50:57" x14ac:dyDescent="0.15">
      <c r="AX1405" s="322"/>
      <c r="AY1405" s="322"/>
      <c r="AZ1405" s="322"/>
      <c r="BA1405" s="322"/>
      <c r="BB1405" s="322"/>
      <c r="BC1405" s="322"/>
      <c r="BD1405" s="322"/>
      <c r="BE1405" s="322"/>
    </row>
    <row r="1406" spans="50:57" x14ac:dyDescent="0.15">
      <c r="AX1406" s="322"/>
      <c r="AY1406" s="322"/>
      <c r="AZ1406" s="322"/>
      <c r="BA1406" s="322"/>
      <c r="BB1406" s="322"/>
      <c r="BC1406" s="322"/>
      <c r="BD1406" s="322"/>
      <c r="BE1406" s="322"/>
    </row>
    <row r="1407" spans="50:57" x14ac:dyDescent="0.15">
      <c r="AX1407" s="322"/>
      <c r="AY1407" s="322"/>
      <c r="AZ1407" s="322"/>
      <c r="BA1407" s="322"/>
      <c r="BB1407" s="322"/>
      <c r="BC1407" s="322"/>
      <c r="BD1407" s="322"/>
      <c r="BE1407" s="322"/>
    </row>
    <row r="1408" spans="50:57" x14ac:dyDescent="0.15">
      <c r="AX1408" s="322"/>
      <c r="AY1408" s="322"/>
      <c r="AZ1408" s="322"/>
      <c r="BA1408" s="322"/>
      <c r="BB1408" s="322"/>
      <c r="BC1408" s="322"/>
      <c r="BD1408" s="322"/>
      <c r="BE1408" s="322"/>
    </row>
    <row r="1409" spans="50:57" x14ac:dyDescent="0.15">
      <c r="AX1409" s="322"/>
      <c r="AY1409" s="322"/>
      <c r="AZ1409" s="322"/>
      <c r="BA1409" s="322"/>
      <c r="BB1409" s="322"/>
      <c r="BC1409" s="322"/>
      <c r="BD1409" s="322"/>
      <c r="BE1409" s="322"/>
    </row>
    <row r="1410" spans="50:57" x14ac:dyDescent="0.15">
      <c r="AX1410" s="322"/>
      <c r="AY1410" s="322"/>
      <c r="AZ1410" s="322"/>
      <c r="BA1410" s="322"/>
      <c r="BB1410" s="322"/>
      <c r="BC1410" s="322"/>
      <c r="BD1410" s="322"/>
      <c r="BE1410" s="322"/>
    </row>
    <row r="1411" spans="50:57" x14ac:dyDescent="0.15">
      <c r="AX1411" s="322"/>
      <c r="AY1411" s="322"/>
      <c r="AZ1411" s="322"/>
      <c r="BA1411" s="322"/>
      <c r="BB1411" s="322"/>
      <c r="BC1411" s="322"/>
      <c r="BD1411" s="322"/>
      <c r="BE1411" s="322"/>
    </row>
    <row r="1412" spans="50:57" x14ac:dyDescent="0.15">
      <c r="AX1412" s="322"/>
      <c r="AY1412" s="322"/>
      <c r="AZ1412" s="322"/>
      <c r="BA1412" s="322"/>
      <c r="BB1412" s="322"/>
      <c r="BC1412" s="322"/>
      <c r="BD1412" s="322"/>
      <c r="BE1412" s="322"/>
    </row>
    <row r="1413" spans="50:57" x14ac:dyDescent="0.15">
      <c r="AX1413" s="322"/>
      <c r="AY1413" s="322"/>
      <c r="AZ1413" s="322"/>
      <c r="BA1413" s="322"/>
      <c r="BB1413" s="322"/>
      <c r="BC1413" s="322"/>
      <c r="BD1413" s="322"/>
      <c r="BE1413" s="322"/>
    </row>
    <row r="1414" spans="50:57" x14ac:dyDescent="0.15">
      <c r="AX1414" s="322"/>
      <c r="AY1414" s="322"/>
      <c r="AZ1414" s="322"/>
      <c r="BA1414" s="322"/>
      <c r="BB1414" s="322"/>
      <c r="BC1414" s="322"/>
      <c r="BD1414" s="322"/>
      <c r="BE1414" s="322"/>
    </row>
    <row r="1415" spans="50:57" x14ac:dyDescent="0.15">
      <c r="AX1415" s="322"/>
      <c r="AY1415" s="322"/>
      <c r="AZ1415" s="322"/>
      <c r="BA1415" s="322"/>
      <c r="BB1415" s="322"/>
      <c r="BC1415" s="322"/>
      <c r="BD1415" s="322"/>
      <c r="BE1415" s="322"/>
    </row>
    <row r="1416" spans="50:57" x14ac:dyDescent="0.15">
      <c r="AX1416" s="322"/>
      <c r="AY1416" s="322"/>
      <c r="AZ1416" s="322"/>
      <c r="BA1416" s="322"/>
      <c r="BB1416" s="322"/>
      <c r="BC1416" s="322"/>
      <c r="BD1416" s="322"/>
      <c r="BE1416" s="322"/>
    </row>
    <row r="1417" spans="50:57" x14ac:dyDescent="0.15">
      <c r="AX1417" s="322"/>
      <c r="AY1417" s="322"/>
      <c r="AZ1417" s="322"/>
      <c r="BA1417" s="322"/>
      <c r="BB1417" s="322"/>
      <c r="BC1417" s="322"/>
      <c r="BD1417" s="322"/>
      <c r="BE1417" s="322"/>
    </row>
    <row r="1418" spans="50:57" x14ac:dyDescent="0.15">
      <c r="AX1418" s="322"/>
      <c r="AY1418" s="322"/>
      <c r="AZ1418" s="322"/>
      <c r="BA1418" s="322"/>
      <c r="BB1418" s="322"/>
      <c r="BC1418" s="322"/>
      <c r="BD1418" s="322"/>
      <c r="BE1418" s="322"/>
    </row>
    <row r="1419" spans="50:57" x14ac:dyDescent="0.15">
      <c r="AX1419" s="322"/>
      <c r="AY1419" s="322"/>
      <c r="AZ1419" s="322"/>
      <c r="BA1419" s="322"/>
      <c r="BB1419" s="322"/>
      <c r="BC1419" s="322"/>
      <c r="BD1419" s="322"/>
      <c r="BE1419" s="322"/>
    </row>
    <row r="1420" spans="50:57" x14ac:dyDescent="0.15">
      <c r="AX1420" s="322"/>
      <c r="AY1420" s="322"/>
      <c r="AZ1420" s="322"/>
      <c r="BA1420" s="322"/>
      <c r="BB1420" s="322"/>
      <c r="BC1420" s="322"/>
      <c r="BD1420" s="322"/>
      <c r="BE1420" s="322"/>
    </row>
    <row r="1421" spans="50:57" x14ac:dyDescent="0.15">
      <c r="AX1421" s="322"/>
      <c r="AY1421" s="322"/>
      <c r="AZ1421" s="322"/>
      <c r="BA1421" s="322"/>
      <c r="BB1421" s="322"/>
      <c r="BC1421" s="322"/>
      <c r="BD1421" s="322"/>
      <c r="BE1421" s="322"/>
    </row>
    <row r="1422" spans="50:57" x14ac:dyDescent="0.15">
      <c r="AX1422" s="322"/>
      <c r="AY1422" s="322"/>
      <c r="AZ1422" s="322"/>
      <c r="BA1422" s="322"/>
      <c r="BB1422" s="322"/>
      <c r="BC1422" s="322"/>
      <c r="BD1422" s="322"/>
      <c r="BE1422" s="322"/>
    </row>
    <row r="1423" spans="50:57" x14ac:dyDescent="0.15">
      <c r="AX1423" s="322"/>
      <c r="AY1423" s="322"/>
      <c r="AZ1423" s="322"/>
      <c r="BA1423" s="322"/>
      <c r="BB1423" s="322"/>
      <c r="BC1423" s="322"/>
      <c r="BD1423" s="322"/>
      <c r="BE1423" s="322"/>
    </row>
    <row r="1424" spans="50:57" x14ac:dyDescent="0.15">
      <c r="AX1424" s="322"/>
      <c r="AY1424" s="322"/>
      <c r="AZ1424" s="322"/>
      <c r="BA1424" s="322"/>
      <c r="BB1424" s="322"/>
      <c r="BC1424" s="322"/>
      <c r="BD1424" s="322"/>
      <c r="BE1424" s="322"/>
    </row>
    <row r="1425" spans="50:57" x14ac:dyDescent="0.15">
      <c r="AX1425" s="322"/>
      <c r="AY1425" s="322"/>
      <c r="AZ1425" s="322"/>
      <c r="BA1425" s="322"/>
      <c r="BB1425" s="322"/>
      <c r="BC1425" s="322"/>
      <c r="BD1425" s="322"/>
      <c r="BE1425" s="322"/>
    </row>
    <row r="1426" spans="50:57" x14ac:dyDescent="0.15">
      <c r="AX1426" s="322"/>
      <c r="AY1426" s="322"/>
      <c r="AZ1426" s="322"/>
      <c r="BA1426" s="322"/>
      <c r="BB1426" s="322"/>
      <c r="BC1426" s="322"/>
      <c r="BD1426" s="322"/>
      <c r="BE1426" s="322"/>
    </row>
    <row r="1427" spans="50:57" x14ac:dyDescent="0.15">
      <c r="AX1427" s="322"/>
      <c r="AY1427" s="322"/>
      <c r="AZ1427" s="322"/>
      <c r="BA1427" s="322"/>
      <c r="BB1427" s="322"/>
      <c r="BC1427" s="322"/>
      <c r="BD1427" s="322"/>
      <c r="BE1427" s="322"/>
    </row>
    <row r="1428" spans="50:57" x14ac:dyDescent="0.15">
      <c r="AX1428" s="322"/>
      <c r="AY1428" s="322"/>
      <c r="AZ1428" s="322"/>
      <c r="BA1428" s="322"/>
      <c r="BB1428" s="322"/>
      <c r="BC1428" s="322"/>
      <c r="BD1428" s="322"/>
      <c r="BE1428" s="322"/>
    </row>
    <row r="1429" spans="50:57" x14ac:dyDescent="0.15">
      <c r="AX1429" s="322"/>
      <c r="AY1429" s="322"/>
      <c r="AZ1429" s="322"/>
      <c r="BA1429" s="322"/>
      <c r="BB1429" s="322"/>
      <c r="BC1429" s="322"/>
      <c r="BD1429" s="322"/>
      <c r="BE1429" s="322"/>
    </row>
    <row r="1430" spans="50:57" x14ac:dyDescent="0.15">
      <c r="AX1430" s="322"/>
      <c r="AY1430" s="322"/>
      <c r="AZ1430" s="322"/>
      <c r="BA1430" s="322"/>
      <c r="BB1430" s="322"/>
      <c r="BC1430" s="322"/>
      <c r="BD1430" s="322"/>
      <c r="BE1430" s="322"/>
    </row>
    <row r="1431" spans="50:57" x14ac:dyDescent="0.15">
      <c r="AX1431" s="322"/>
      <c r="AY1431" s="322"/>
      <c r="AZ1431" s="322"/>
      <c r="BA1431" s="322"/>
      <c r="BB1431" s="322"/>
      <c r="BC1431" s="322"/>
      <c r="BD1431" s="322"/>
      <c r="BE1431" s="322"/>
    </row>
    <row r="1432" spans="50:57" x14ac:dyDescent="0.15">
      <c r="AX1432" s="322"/>
      <c r="AY1432" s="322"/>
      <c r="AZ1432" s="322"/>
      <c r="BA1432" s="322"/>
      <c r="BB1432" s="322"/>
      <c r="BC1432" s="322"/>
      <c r="BD1432" s="322"/>
      <c r="BE1432" s="322"/>
    </row>
    <row r="1433" spans="50:57" x14ac:dyDescent="0.15">
      <c r="AX1433" s="322"/>
      <c r="AY1433" s="322"/>
      <c r="AZ1433" s="322"/>
      <c r="BA1433" s="322"/>
      <c r="BB1433" s="322"/>
      <c r="BC1433" s="322"/>
      <c r="BD1433" s="322"/>
      <c r="BE1433" s="322"/>
    </row>
    <row r="1434" spans="50:57" x14ac:dyDescent="0.15">
      <c r="AX1434" s="322"/>
      <c r="AY1434" s="322"/>
      <c r="AZ1434" s="322"/>
      <c r="BA1434" s="322"/>
      <c r="BB1434" s="322"/>
      <c r="BC1434" s="322"/>
      <c r="BD1434" s="322"/>
      <c r="BE1434" s="322"/>
    </row>
    <row r="1435" spans="50:57" x14ac:dyDescent="0.15">
      <c r="AX1435" s="322"/>
      <c r="AY1435" s="322"/>
      <c r="AZ1435" s="322"/>
      <c r="BA1435" s="322"/>
      <c r="BB1435" s="322"/>
      <c r="BC1435" s="322"/>
      <c r="BD1435" s="322"/>
      <c r="BE1435" s="322"/>
    </row>
    <row r="1436" spans="50:57" x14ac:dyDescent="0.15">
      <c r="AX1436" s="322"/>
      <c r="AY1436" s="322"/>
      <c r="AZ1436" s="322"/>
      <c r="BA1436" s="322"/>
      <c r="BB1436" s="322"/>
      <c r="BC1436" s="322"/>
      <c r="BD1436" s="322"/>
      <c r="BE1436" s="322"/>
    </row>
    <row r="1437" spans="50:57" x14ac:dyDescent="0.15">
      <c r="AX1437" s="322"/>
      <c r="AY1437" s="322"/>
      <c r="AZ1437" s="322"/>
      <c r="BA1437" s="322"/>
      <c r="BB1437" s="322"/>
      <c r="BC1437" s="322"/>
      <c r="BD1437" s="322"/>
      <c r="BE1437" s="322"/>
    </row>
    <row r="1438" spans="50:57" x14ac:dyDescent="0.15">
      <c r="AX1438" s="322"/>
      <c r="AY1438" s="322"/>
      <c r="AZ1438" s="322"/>
      <c r="BA1438" s="322"/>
      <c r="BB1438" s="322"/>
      <c r="BC1438" s="322"/>
      <c r="BD1438" s="322"/>
      <c r="BE1438" s="322"/>
    </row>
    <row r="1439" spans="50:57" x14ac:dyDescent="0.15">
      <c r="AX1439" s="322"/>
      <c r="AY1439" s="322"/>
      <c r="AZ1439" s="322"/>
      <c r="BA1439" s="322"/>
      <c r="BB1439" s="322"/>
      <c r="BC1439" s="322"/>
      <c r="BD1439" s="322"/>
      <c r="BE1439" s="322"/>
    </row>
    <row r="1440" spans="50:57" x14ac:dyDescent="0.15">
      <c r="AX1440" s="322"/>
      <c r="AY1440" s="322"/>
      <c r="AZ1440" s="322"/>
      <c r="BA1440" s="322"/>
      <c r="BB1440" s="322"/>
      <c r="BC1440" s="322"/>
      <c r="BD1440" s="322"/>
      <c r="BE1440" s="322"/>
    </row>
    <row r="1441" spans="50:57" x14ac:dyDescent="0.15">
      <c r="AX1441" s="322"/>
      <c r="AY1441" s="322"/>
      <c r="AZ1441" s="322"/>
      <c r="BA1441" s="322"/>
      <c r="BB1441" s="322"/>
      <c r="BC1441" s="322"/>
      <c r="BD1441" s="322"/>
      <c r="BE1441" s="322"/>
    </row>
    <row r="1442" spans="50:57" x14ac:dyDescent="0.15">
      <c r="AX1442" s="322"/>
      <c r="AY1442" s="322"/>
      <c r="AZ1442" s="322"/>
      <c r="BA1442" s="322"/>
      <c r="BB1442" s="322"/>
      <c r="BC1442" s="322"/>
      <c r="BD1442" s="322"/>
      <c r="BE1442" s="322"/>
    </row>
    <row r="1443" spans="50:57" x14ac:dyDescent="0.15">
      <c r="AX1443" s="322"/>
      <c r="AY1443" s="322"/>
      <c r="AZ1443" s="322"/>
      <c r="BA1443" s="322"/>
      <c r="BB1443" s="322"/>
      <c r="BC1443" s="322"/>
      <c r="BD1443" s="322"/>
      <c r="BE1443" s="322"/>
    </row>
    <row r="1444" spans="50:57" x14ac:dyDescent="0.15">
      <c r="AX1444" s="322"/>
      <c r="AY1444" s="322"/>
      <c r="AZ1444" s="322"/>
      <c r="BA1444" s="322"/>
      <c r="BB1444" s="322"/>
      <c r="BC1444" s="322"/>
      <c r="BD1444" s="322"/>
      <c r="BE1444" s="322"/>
    </row>
    <row r="1445" spans="50:57" x14ac:dyDescent="0.15">
      <c r="AX1445" s="322"/>
      <c r="AY1445" s="322"/>
      <c r="AZ1445" s="322"/>
      <c r="BA1445" s="322"/>
      <c r="BB1445" s="322"/>
      <c r="BC1445" s="322"/>
      <c r="BD1445" s="322"/>
      <c r="BE1445" s="322"/>
    </row>
    <row r="1446" spans="50:57" x14ac:dyDescent="0.15">
      <c r="AX1446" s="322"/>
      <c r="AY1446" s="322"/>
      <c r="AZ1446" s="322"/>
      <c r="BA1446" s="322"/>
      <c r="BB1446" s="322"/>
      <c r="BC1446" s="322"/>
      <c r="BD1446" s="322"/>
      <c r="BE1446" s="322"/>
    </row>
    <row r="1447" spans="50:57" x14ac:dyDescent="0.15">
      <c r="AX1447" s="322"/>
      <c r="AY1447" s="322"/>
      <c r="AZ1447" s="322"/>
      <c r="BA1447" s="322"/>
      <c r="BB1447" s="322"/>
      <c r="BC1447" s="322"/>
      <c r="BD1447" s="322"/>
      <c r="BE1447" s="322"/>
    </row>
    <row r="1448" spans="50:57" x14ac:dyDescent="0.15">
      <c r="AX1448" s="322"/>
      <c r="AY1448" s="322"/>
      <c r="AZ1448" s="322"/>
      <c r="BA1448" s="322"/>
      <c r="BB1448" s="322"/>
      <c r="BC1448" s="322"/>
      <c r="BD1448" s="322"/>
      <c r="BE1448" s="322"/>
    </row>
    <row r="1449" spans="50:57" x14ac:dyDescent="0.15">
      <c r="AX1449" s="322"/>
      <c r="AY1449" s="322"/>
      <c r="AZ1449" s="322"/>
      <c r="BA1449" s="322"/>
      <c r="BB1449" s="322"/>
      <c r="BC1449" s="322"/>
      <c r="BD1449" s="322"/>
      <c r="BE1449" s="322"/>
    </row>
    <row r="1450" spans="50:57" x14ac:dyDescent="0.15">
      <c r="AX1450" s="322"/>
      <c r="AY1450" s="322"/>
      <c r="AZ1450" s="322"/>
      <c r="BA1450" s="322"/>
      <c r="BB1450" s="322"/>
      <c r="BC1450" s="322"/>
      <c r="BD1450" s="322"/>
      <c r="BE1450" s="322"/>
    </row>
    <row r="1451" spans="50:57" x14ac:dyDescent="0.15">
      <c r="AX1451" s="322"/>
      <c r="AY1451" s="322"/>
      <c r="AZ1451" s="322"/>
      <c r="BA1451" s="322"/>
      <c r="BB1451" s="322"/>
      <c r="BC1451" s="322"/>
      <c r="BD1451" s="322"/>
      <c r="BE1451" s="322"/>
    </row>
    <row r="1452" spans="50:57" x14ac:dyDescent="0.15">
      <c r="AX1452" s="322"/>
      <c r="AY1452" s="322"/>
      <c r="AZ1452" s="322"/>
      <c r="BA1452" s="322"/>
      <c r="BB1452" s="322"/>
      <c r="BC1452" s="322"/>
      <c r="BD1452" s="322"/>
      <c r="BE1452" s="322"/>
    </row>
    <row r="1453" spans="50:57" x14ac:dyDescent="0.15">
      <c r="AX1453" s="322"/>
      <c r="AY1453" s="322"/>
      <c r="AZ1453" s="322"/>
      <c r="BA1453" s="322"/>
      <c r="BB1453" s="322"/>
      <c r="BC1453" s="322"/>
      <c r="BD1453" s="322"/>
      <c r="BE1453" s="322"/>
    </row>
    <row r="1454" spans="50:57" x14ac:dyDescent="0.15">
      <c r="AX1454" s="322"/>
      <c r="AY1454" s="322"/>
      <c r="AZ1454" s="322"/>
      <c r="BA1454" s="322"/>
      <c r="BB1454" s="322"/>
      <c r="BC1454" s="322"/>
      <c r="BD1454" s="322"/>
      <c r="BE1454" s="322"/>
    </row>
    <row r="1455" spans="50:57" x14ac:dyDescent="0.15">
      <c r="AX1455" s="322"/>
      <c r="AY1455" s="322"/>
      <c r="AZ1455" s="322"/>
      <c r="BA1455" s="322"/>
      <c r="BB1455" s="322"/>
      <c r="BC1455" s="322"/>
      <c r="BD1455" s="322"/>
      <c r="BE1455" s="322"/>
    </row>
    <row r="1456" spans="50:57" x14ac:dyDescent="0.15">
      <c r="AX1456" s="322"/>
      <c r="AY1456" s="322"/>
      <c r="AZ1456" s="322"/>
      <c r="BA1456" s="322"/>
      <c r="BB1456" s="322"/>
      <c r="BC1456" s="322"/>
      <c r="BD1456" s="322"/>
      <c r="BE1456" s="322"/>
    </row>
    <row r="1457" spans="50:57" x14ac:dyDescent="0.15">
      <c r="AX1457" s="322"/>
      <c r="AY1457" s="322"/>
      <c r="AZ1457" s="322"/>
      <c r="BA1457" s="322"/>
      <c r="BB1457" s="322"/>
      <c r="BC1457" s="322"/>
      <c r="BD1457" s="322"/>
      <c r="BE1457" s="322"/>
    </row>
    <row r="1458" spans="50:57" x14ac:dyDescent="0.15">
      <c r="AX1458" s="322"/>
      <c r="AY1458" s="322"/>
      <c r="AZ1458" s="322"/>
      <c r="BA1458" s="322"/>
      <c r="BB1458" s="322"/>
      <c r="BC1458" s="322"/>
      <c r="BD1458" s="322"/>
      <c r="BE1458" s="322"/>
    </row>
    <row r="1459" spans="50:57" x14ac:dyDescent="0.15">
      <c r="AX1459" s="322"/>
      <c r="AY1459" s="322"/>
      <c r="AZ1459" s="322"/>
      <c r="BA1459" s="322"/>
      <c r="BB1459" s="322"/>
      <c r="BC1459" s="322"/>
      <c r="BD1459" s="322"/>
      <c r="BE1459" s="322"/>
    </row>
    <row r="1460" spans="50:57" x14ac:dyDescent="0.15">
      <c r="AX1460" s="322"/>
      <c r="AY1460" s="322"/>
      <c r="AZ1460" s="322"/>
      <c r="BA1460" s="322"/>
      <c r="BB1460" s="322"/>
      <c r="BC1460" s="322"/>
      <c r="BD1460" s="322"/>
      <c r="BE1460" s="322"/>
    </row>
    <row r="1461" spans="50:57" x14ac:dyDescent="0.15">
      <c r="AX1461" s="322"/>
      <c r="AY1461" s="322"/>
      <c r="AZ1461" s="322"/>
      <c r="BA1461" s="322"/>
      <c r="BB1461" s="322"/>
      <c r="BC1461" s="322"/>
      <c r="BD1461" s="322"/>
      <c r="BE1461" s="322"/>
    </row>
    <row r="1462" spans="50:57" x14ac:dyDescent="0.15">
      <c r="AX1462" s="322"/>
      <c r="AY1462" s="322"/>
      <c r="AZ1462" s="322"/>
      <c r="BA1462" s="322"/>
      <c r="BB1462" s="322"/>
      <c r="BC1462" s="322"/>
      <c r="BD1462" s="322"/>
      <c r="BE1462" s="322"/>
    </row>
    <row r="1463" spans="50:57" x14ac:dyDescent="0.15">
      <c r="AX1463" s="322"/>
      <c r="AY1463" s="322"/>
      <c r="AZ1463" s="322"/>
      <c r="BA1463" s="322"/>
      <c r="BB1463" s="322"/>
      <c r="BC1463" s="322"/>
      <c r="BD1463" s="322"/>
      <c r="BE1463" s="322"/>
    </row>
    <row r="1464" spans="50:57" x14ac:dyDescent="0.15">
      <c r="AX1464" s="322"/>
      <c r="AY1464" s="322"/>
      <c r="AZ1464" s="322"/>
      <c r="BA1464" s="322"/>
      <c r="BB1464" s="322"/>
      <c r="BC1464" s="322"/>
      <c r="BD1464" s="322"/>
      <c r="BE1464" s="322"/>
    </row>
    <row r="1465" spans="50:57" x14ac:dyDescent="0.15">
      <c r="AX1465" s="322"/>
      <c r="AY1465" s="322"/>
      <c r="AZ1465" s="322"/>
      <c r="BA1465" s="322"/>
      <c r="BB1465" s="322"/>
      <c r="BC1465" s="322"/>
      <c r="BD1465" s="322"/>
      <c r="BE1465" s="322"/>
    </row>
    <row r="1466" spans="50:57" x14ac:dyDescent="0.15">
      <c r="AX1466" s="322"/>
      <c r="AY1466" s="322"/>
      <c r="AZ1466" s="322"/>
      <c r="BA1466" s="322"/>
      <c r="BB1466" s="322"/>
      <c r="BC1466" s="322"/>
      <c r="BD1466" s="322"/>
      <c r="BE1466" s="322"/>
    </row>
    <row r="1467" spans="50:57" x14ac:dyDescent="0.15">
      <c r="AX1467" s="322"/>
      <c r="AY1467" s="322"/>
      <c r="AZ1467" s="322"/>
      <c r="BA1467" s="322"/>
      <c r="BB1467" s="322"/>
      <c r="BC1467" s="322"/>
      <c r="BD1467" s="322"/>
      <c r="BE1467" s="322"/>
    </row>
    <row r="1468" spans="50:57" x14ac:dyDescent="0.15">
      <c r="AX1468" s="322"/>
      <c r="AY1468" s="322"/>
      <c r="AZ1468" s="322"/>
      <c r="BA1468" s="322"/>
      <c r="BB1468" s="322"/>
      <c r="BC1468" s="322"/>
      <c r="BD1468" s="322"/>
      <c r="BE1468" s="322"/>
    </row>
    <row r="1469" spans="50:57" x14ac:dyDescent="0.15">
      <c r="AX1469" s="322"/>
      <c r="AY1469" s="322"/>
      <c r="AZ1469" s="322"/>
      <c r="BA1469" s="322"/>
      <c r="BB1469" s="322"/>
      <c r="BC1469" s="322"/>
      <c r="BD1469" s="322"/>
      <c r="BE1469" s="322"/>
    </row>
    <row r="1470" spans="50:57" x14ac:dyDescent="0.15">
      <c r="AX1470" s="322"/>
      <c r="AY1470" s="322"/>
      <c r="AZ1470" s="322"/>
      <c r="BA1470" s="322"/>
      <c r="BB1470" s="322"/>
      <c r="BC1470" s="322"/>
      <c r="BD1470" s="322"/>
      <c r="BE1470" s="322"/>
    </row>
    <row r="1471" spans="50:57" x14ac:dyDescent="0.15">
      <c r="AX1471" s="322"/>
      <c r="AY1471" s="322"/>
      <c r="AZ1471" s="322"/>
      <c r="BA1471" s="322"/>
      <c r="BB1471" s="322"/>
      <c r="BC1471" s="322"/>
      <c r="BD1471" s="322"/>
      <c r="BE1471" s="322"/>
    </row>
    <row r="1472" spans="50:57" x14ac:dyDescent="0.15">
      <c r="AX1472" s="322"/>
      <c r="AY1472" s="322"/>
      <c r="AZ1472" s="322"/>
      <c r="BA1472" s="322"/>
      <c r="BB1472" s="322"/>
      <c r="BC1472" s="322"/>
      <c r="BD1472" s="322"/>
      <c r="BE1472" s="322"/>
    </row>
    <row r="1473" spans="50:57" x14ac:dyDescent="0.15">
      <c r="AX1473" s="322"/>
      <c r="AY1473" s="322"/>
      <c r="AZ1473" s="322"/>
      <c r="BA1473" s="322"/>
      <c r="BB1473" s="322"/>
      <c r="BC1473" s="322"/>
      <c r="BD1473" s="322"/>
      <c r="BE1473" s="322"/>
    </row>
    <row r="1474" spans="50:57" x14ac:dyDescent="0.15">
      <c r="AX1474" s="322"/>
      <c r="AY1474" s="322"/>
      <c r="AZ1474" s="322"/>
      <c r="BA1474" s="322"/>
      <c r="BB1474" s="322"/>
      <c r="BC1474" s="322"/>
      <c r="BD1474" s="322"/>
      <c r="BE1474" s="322"/>
    </row>
    <row r="1475" spans="50:57" x14ac:dyDescent="0.15">
      <c r="AX1475" s="322"/>
      <c r="AY1475" s="322"/>
      <c r="AZ1475" s="322"/>
      <c r="BA1475" s="322"/>
      <c r="BB1475" s="322"/>
      <c r="BC1475" s="322"/>
      <c r="BD1475" s="322"/>
      <c r="BE1475" s="322"/>
    </row>
    <row r="1476" spans="50:57" x14ac:dyDescent="0.15">
      <c r="AX1476" s="322"/>
      <c r="AY1476" s="322"/>
      <c r="AZ1476" s="322"/>
      <c r="BA1476" s="322"/>
      <c r="BB1476" s="322"/>
      <c r="BC1476" s="322"/>
      <c r="BD1476" s="322"/>
      <c r="BE1476" s="322"/>
    </row>
    <row r="1477" spans="50:57" x14ac:dyDescent="0.15">
      <c r="AX1477" s="322"/>
      <c r="AY1477" s="322"/>
      <c r="AZ1477" s="322"/>
      <c r="BA1477" s="322"/>
      <c r="BB1477" s="322"/>
      <c r="BC1477" s="322"/>
      <c r="BD1477" s="322"/>
      <c r="BE1477" s="322"/>
    </row>
    <row r="1478" spans="50:57" x14ac:dyDescent="0.15">
      <c r="AX1478" s="322"/>
      <c r="AY1478" s="322"/>
      <c r="AZ1478" s="322"/>
      <c r="BA1478" s="322"/>
      <c r="BB1478" s="322"/>
      <c r="BC1478" s="322"/>
      <c r="BD1478" s="322"/>
      <c r="BE1478" s="322"/>
    </row>
    <row r="1479" spans="50:57" x14ac:dyDescent="0.15">
      <c r="AX1479" s="322"/>
      <c r="AY1479" s="322"/>
      <c r="AZ1479" s="322"/>
      <c r="BA1479" s="322"/>
      <c r="BB1479" s="322"/>
      <c r="BC1479" s="322"/>
      <c r="BD1479" s="322"/>
      <c r="BE1479" s="322"/>
    </row>
    <row r="1480" spans="50:57" x14ac:dyDescent="0.15">
      <c r="AX1480" s="322"/>
      <c r="AY1480" s="322"/>
      <c r="AZ1480" s="322"/>
      <c r="BA1480" s="322"/>
      <c r="BB1480" s="322"/>
      <c r="BC1480" s="322"/>
      <c r="BD1480" s="322"/>
      <c r="BE1480" s="322"/>
    </row>
    <row r="1481" spans="50:57" x14ac:dyDescent="0.15">
      <c r="AX1481" s="322"/>
      <c r="AY1481" s="322"/>
      <c r="AZ1481" s="322"/>
      <c r="BA1481" s="322"/>
      <c r="BB1481" s="322"/>
      <c r="BC1481" s="322"/>
      <c r="BD1481" s="322"/>
      <c r="BE1481" s="322"/>
    </row>
    <row r="1482" spans="50:57" x14ac:dyDescent="0.15">
      <c r="AX1482" s="322"/>
      <c r="AY1482" s="322"/>
      <c r="AZ1482" s="322"/>
      <c r="BA1482" s="322"/>
      <c r="BB1482" s="322"/>
      <c r="BC1482" s="322"/>
      <c r="BD1482" s="322"/>
      <c r="BE1482" s="322"/>
    </row>
    <row r="1483" spans="50:57" x14ac:dyDescent="0.15">
      <c r="AX1483" s="322"/>
      <c r="AY1483" s="322"/>
      <c r="AZ1483" s="322"/>
      <c r="BA1483" s="322"/>
      <c r="BB1483" s="322"/>
      <c r="BC1483" s="322"/>
      <c r="BD1483" s="322"/>
      <c r="BE1483" s="322"/>
    </row>
    <row r="1484" spans="50:57" x14ac:dyDescent="0.15">
      <c r="AX1484" s="322"/>
      <c r="AY1484" s="322"/>
      <c r="AZ1484" s="322"/>
      <c r="BA1484" s="322"/>
      <c r="BB1484" s="322"/>
      <c r="BC1484" s="322"/>
      <c r="BD1484" s="322"/>
      <c r="BE1484" s="322"/>
    </row>
    <row r="1485" spans="50:57" x14ac:dyDescent="0.15">
      <c r="AX1485" s="322"/>
      <c r="AY1485" s="322"/>
      <c r="AZ1485" s="322"/>
      <c r="BA1485" s="322"/>
      <c r="BB1485" s="322"/>
      <c r="BC1485" s="322"/>
      <c r="BD1485" s="322"/>
      <c r="BE1485" s="322"/>
    </row>
    <row r="1486" spans="50:57" x14ac:dyDescent="0.15">
      <c r="AX1486" s="322"/>
      <c r="AY1486" s="322"/>
      <c r="AZ1486" s="322"/>
      <c r="BA1486" s="322"/>
      <c r="BB1486" s="322"/>
      <c r="BC1486" s="322"/>
      <c r="BD1486" s="322"/>
      <c r="BE1486" s="322"/>
    </row>
    <row r="1487" spans="50:57" x14ac:dyDescent="0.15">
      <c r="AX1487" s="322"/>
      <c r="AY1487" s="322"/>
      <c r="AZ1487" s="322"/>
      <c r="BA1487" s="322"/>
      <c r="BB1487" s="322"/>
      <c r="BC1487" s="322"/>
      <c r="BD1487" s="322"/>
      <c r="BE1487" s="322"/>
    </row>
    <row r="1488" spans="50:57" x14ac:dyDescent="0.15">
      <c r="AX1488" s="322"/>
      <c r="AY1488" s="322"/>
      <c r="AZ1488" s="322"/>
      <c r="BA1488" s="322"/>
      <c r="BB1488" s="322"/>
      <c r="BC1488" s="322"/>
      <c r="BD1488" s="322"/>
      <c r="BE1488" s="322"/>
    </row>
    <row r="1489" spans="50:57" x14ac:dyDescent="0.15">
      <c r="AX1489" s="322"/>
      <c r="AY1489" s="322"/>
      <c r="AZ1489" s="322"/>
      <c r="BA1489" s="322"/>
      <c r="BB1489" s="322"/>
      <c r="BC1489" s="322"/>
      <c r="BD1489" s="322"/>
      <c r="BE1489" s="322"/>
    </row>
    <row r="1490" spans="50:57" x14ac:dyDescent="0.15">
      <c r="AX1490" s="322"/>
      <c r="AY1490" s="322"/>
      <c r="AZ1490" s="322"/>
      <c r="BA1490" s="322"/>
      <c r="BB1490" s="322"/>
      <c r="BC1490" s="322"/>
      <c r="BD1490" s="322"/>
      <c r="BE1490" s="322"/>
    </row>
    <row r="1491" spans="50:57" x14ac:dyDescent="0.15">
      <c r="AX1491" s="322"/>
      <c r="AY1491" s="322"/>
      <c r="AZ1491" s="322"/>
      <c r="BA1491" s="322"/>
      <c r="BB1491" s="322"/>
      <c r="BC1491" s="322"/>
      <c r="BD1491" s="322"/>
      <c r="BE1491" s="322"/>
    </row>
    <row r="1492" spans="50:57" x14ac:dyDescent="0.15">
      <c r="AX1492" s="322"/>
      <c r="AY1492" s="322"/>
      <c r="AZ1492" s="322"/>
      <c r="BA1492" s="322"/>
      <c r="BB1492" s="322"/>
      <c r="BC1492" s="322"/>
      <c r="BD1492" s="322"/>
      <c r="BE1492" s="322"/>
    </row>
    <row r="1493" spans="50:57" x14ac:dyDescent="0.15">
      <c r="AX1493" s="322"/>
      <c r="AY1493" s="322"/>
      <c r="AZ1493" s="322"/>
      <c r="BA1493" s="322"/>
      <c r="BB1493" s="322"/>
      <c r="BC1493" s="322"/>
      <c r="BD1493" s="322"/>
      <c r="BE1493" s="322"/>
    </row>
    <row r="1494" spans="50:57" x14ac:dyDescent="0.15">
      <c r="AX1494" s="322"/>
      <c r="AY1494" s="322"/>
      <c r="AZ1494" s="322"/>
      <c r="BA1494" s="322"/>
      <c r="BB1494" s="322"/>
      <c r="BC1494" s="322"/>
      <c r="BD1494" s="322"/>
      <c r="BE1494" s="322"/>
    </row>
    <row r="1495" spans="50:57" x14ac:dyDescent="0.15">
      <c r="AX1495" s="322"/>
      <c r="AY1495" s="322"/>
      <c r="AZ1495" s="322"/>
      <c r="BA1495" s="322"/>
      <c r="BB1495" s="322"/>
      <c r="BC1495" s="322"/>
      <c r="BD1495" s="322"/>
      <c r="BE1495" s="322"/>
    </row>
    <row r="1496" spans="50:57" x14ac:dyDescent="0.15">
      <c r="AX1496" s="322"/>
      <c r="AY1496" s="322"/>
      <c r="AZ1496" s="322"/>
      <c r="BA1496" s="322"/>
      <c r="BB1496" s="322"/>
      <c r="BC1496" s="322"/>
      <c r="BD1496" s="322"/>
      <c r="BE1496" s="322"/>
    </row>
    <row r="1497" spans="50:57" x14ac:dyDescent="0.15">
      <c r="AX1497" s="322"/>
      <c r="AY1497" s="322"/>
      <c r="AZ1497" s="322"/>
      <c r="BA1497" s="322"/>
      <c r="BB1497" s="322"/>
      <c r="BC1497" s="322"/>
      <c r="BD1497" s="322"/>
      <c r="BE1497" s="322"/>
    </row>
    <row r="1498" spans="50:57" x14ac:dyDescent="0.15">
      <c r="AX1498" s="322"/>
      <c r="AY1498" s="322"/>
      <c r="AZ1498" s="322"/>
      <c r="BA1498" s="322"/>
      <c r="BB1498" s="322"/>
      <c r="BC1498" s="322"/>
      <c r="BD1498" s="322"/>
      <c r="BE1498" s="322"/>
    </row>
    <row r="1499" spans="50:57" x14ac:dyDescent="0.15">
      <c r="AX1499" s="322"/>
      <c r="AY1499" s="322"/>
      <c r="AZ1499" s="322"/>
      <c r="BA1499" s="322"/>
      <c r="BB1499" s="322"/>
      <c r="BC1499" s="322"/>
      <c r="BD1499" s="322"/>
      <c r="BE1499" s="322"/>
    </row>
    <row r="1500" spans="50:57" x14ac:dyDescent="0.15">
      <c r="AX1500" s="322"/>
      <c r="AY1500" s="322"/>
      <c r="AZ1500" s="322"/>
      <c r="BA1500" s="322"/>
      <c r="BB1500" s="322"/>
      <c r="BC1500" s="322"/>
      <c r="BD1500" s="322"/>
      <c r="BE1500" s="322"/>
    </row>
    <row r="1501" spans="50:57" x14ac:dyDescent="0.15">
      <c r="AX1501" s="322"/>
      <c r="AY1501" s="322"/>
      <c r="AZ1501" s="322"/>
      <c r="BA1501" s="322"/>
      <c r="BB1501" s="322"/>
      <c r="BC1501" s="322"/>
      <c r="BD1501" s="322"/>
      <c r="BE1501" s="322"/>
    </row>
    <row r="1502" spans="50:57" x14ac:dyDescent="0.15">
      <c r="AX1502" s="322"/>
      <c r="AY1502" s="322"/>
      <c r="AZ1502" s="322"/>
      <c r="BA1502" s="322"/>
      <c r="BB1502" s="322"/>
      <c r="BC1502" s="322"/>
      <c r="BD1502" s="322"/>
      <c r="BE1502" s="322"/>
    </row>
    <row r="1503" spans="50:57" x14ac:dyDescent="0.15">
      <c r="AX1503" s="322"/>
      <c r="AY1503" s="322"/>
      <c r="AZ1503" s="322"/>
      <c r="BA1503" s="322"/>
      <c r="BB1503" s="322"/>
      <c r="BC1503" s="322"/>
      <c r="BD1503" s="322"/>
      <c r="BE1503" s="322"/>
    </row>
    <row r="1504" spans="50:57" x14ac:dyDescent="0.15">
      <c r="AX1504" s="322"/>
      <c r="AY1504" s="322"/>
      <c r="AZ1504" s="322"/>
      <c r="BA1504" s="322"/>
      <c r="BB1504" s="322"/>
      <c r="BC1504" s="322"/>
      <c r="BD1504" s="322"/>
      <c r="BE1504" s="322"/>
    </row>
    <row r="1505" spans="50:57" x14ac:dyDescent="0.15">
      <c r="AX1505" s="322"/>
      <c r="AY1505" s="322"/>
      <c r="AZ1505" s="322"/>
      <c r="BA1505" s="322"/>
      <c r="BB1505" s="322"/>
      <c r="BC1505" s="322"/>
      <c r="BD1505" s="322"/>
      <c r="BE1505" s="322"/>
    </row>
    <row r="1506" spans="50:57" x14ac:dyDescent="0.15">
      <c r="AX1506" s="322"/>
      <c r="AY1506" s="322"/>
      <c r="AZ1506" s="322"/>
      <c r="BA1506" s="322"/>
      <c r="BB1506" s="322"/>
      <c r="BC1506" s="322"/>
      <c r="BD1506" s="322"/>
      <c r="BE1506" s="322"/>
    </row>
    <row r="1507" spans="50:57" x14ac:dyDescent="0.15">
      <c r="AX1507" s="322"/>
      <c r="AY1507" s="322"/>
      <c r="AZ1507" s="322"/>
      <c r="BA1507" s="322"/>
      <c r="BB1507" s="322"/>
      <c r="BC1507" s="322"/>
      <c r="BD1507" s="322"/>
      <c r="BE1507" s="322"/>
    </row>
    <row r="1508" spans="50:57" x14ac:dyDescent="0.15">
      <c r="AX1508" s="322"/>
      <c r="AY1508" s="322"/>
      <c r="AZ1508" s="322"/>
      <c r="BA1508" s="322"/>
      <c r="BB1508" s="322"/>
      <c r="BC1508" s="322"/>
      <c r="BD1508" s="322"/>
      <c r="BE1508" s="322"/>
    </row>
    <row r="1509" spans="50:57" x14ac:dyDescent="0.15">
      <c r="AX1509" s="322"/>
      <c r="AY1509" s="322"/>
      <c r="AZ1509" s="322"/>
      <c r="BA1509" s="322"/>
      <c r="BB1509" s="322"/>
      <c r="BC1509" s="322"/>
      <c r="BD1509" s="322"/>
      <c r="BE1509" s="322"/>
    </row>
    <row r="1510" spans="50:57" x14ac:dyDescent="0.15">
      <c r="AX1510" s="322"/>
      <c r="AY1510" s="322"/>
      <c r="AZ1510" s="322"/>
      <c r="BA1510" s="322"/>
      <c r="BB1510" s="322"/>
      <c r="BC1510" s="322"/>
      <c r="BD1510" s="322"/>
      <c r="BE1510" s="322"/>
    </row>
    <row r="1511" spans="50:57" x14ac:dyDescent="0.15">
      <c r="AX1511" s="322"/>
      <c r="AY1511" s="322"/>
      <c r="AZ1511" s="322"/>
      <c r="BA1511" s="322"/>
      <c r="BB1511" s="322"/>
      <c r="BC1511" s="322"/>
      <c r="BD1511" s="322"/>
      <c r="BE1511" s="322"/>
    </row>
    <row r="1512" spans="50:57" x14ac:dyDescent="0.15">
      <c r="AX1512" s="322"/>
      <c r="AY1512" s="322"/>
      <c r="AZ1512" s="322"/>
      <c r="BA1512" s="322"/>
      <c r="BB1512" s="322"/>
      <c r="BC1512" s="322"/>
      <c r="BD1512" s="322"/>
      <c r="BE1512" s="322"/>
    </row>
    <row r="1513" spans="50:57" x14ac:dyDescent="0.15">
      <c r="AX1513" s="322"/>
      <c r="AY1513" s="322"/>
      <c r="AZ1513" s="322"/>
      <c r="BA1513" s="322"/>
      <c r="BB1513" s="322"/>
      <c r="BC1513" s="322"/>
      <c r="BD1513" s="322"/>
      <c r="BE1513" s="322"/>
    </row>
    <row r="1514" spans="50:57" x14ac:dyDescent="0.15">
      <c r="AX1514" s="322"/>
      <c r="AY1514" s="322"/>
      <c r="AZ1514" s="322"/>
      <c r="BA1514" s="322"/>
      <c r="BB1514" s="322"/>
      <c r="BC1514" s="322"/>
      <c r="BD1514" s="322"/>
      <c r="BE1514" s="322"/>
    </row>
    <row r="1515" spans="50:57" x14ac:dyDescent="0.15">
      <c r="AX1515" s="322"/>
      <c r="AY1515" s="322"/>
      <c r="AZ1515" s="322"/>
      <c r="BA1515" s="322"/>
      <c r="BB1515" s="322"/>
      <c r="BC1515" s="322"/>
      <c r="BD1515" s="322"/>
      <c r="BE1515" s="322"/>
    </row>
    <row r="1516" spans="50:57" x14ac:dyDescent="0.15">
      <c r="AX1516" s="322"/>
      <c r="AY1516" s="322"/>
      <c r="AZ1516" s="322"/>
      <c r="BA1516" s="322"/>
      <c r="BB1516" s="322"/>
      <c r="BC1516" s="322"/>
      <c r="BD1516" s="322"/>
      <c r="BE1516" s="322"/>
    </row>
    <row r="1517" spans="50:57" x14ac:dyDescent="0.15">
      <c r="AX1517" s="322"/>
      <c r="AY1517" s="322"/>
      <c r="AZ1517" s="322"/>
      <c r="BA1517" s="322"/>
      <c r="BB1517" s="322"/>
      <c r="BC1517" s="322"/>
      <c r="BD1517" s="322"/>
      <c r="BE1517" s="322"/>
    </row>
    <row r="1518" spans="50:57" x14ac:dyDescent="0.15">
      <c r="AX1518" s="322"/>
      <c r="AY1518" s="322"/>
      <c r="AZ1518" s="322"/>
      <c r="BA1518" s="322"/>
      <c r="BB1518" s="322"/>
      <c r="BC1518" s="322"/>
      <c r="BD1518" s="322"/>
      <c r="BE1518" s="322"/>
    </row>
    <row r="1519" spans="50:57" x14ac:dyDescent="0.15">
      <c r="AX1519" s="322"/>
      <c r="AY1519" s="322"/>
      <c r="AZ1519" s="322"/>
      <c r="BA1519" s="322"/>
      <c r="BB1519" s="322"/>
      <c r="BC1519" s="322"/>
      <c r="BD1519" s="322"/>
      <c r="BE1519" s="322"/>
    </row>
    <row r="1520" spans="50:57" x14ac:dyDescent="0.15">
      <c r="AX1520" s="322"/>
      <c r="AY1520" s="322"/>
      <c r="AZ1520" s="322"/>
      <c r="BA1520" s="322"/>
      <c r="BB1520" s="322"/>
      <c r="BC1520" s="322"/>
      <c r="BD1520" s="322"/>
      <c r="BE1520" s="322"/>
    </row>
    <row r="1521" spans="50:57" x14ac:dyDescent="0.15">
      <c r="AX1521" s="322"/>
      <c r="AY1521" s="322"/>
      <c r="AZ1521" s="322"/>
      <c r="BA1521" s="322"/>
      <c r="BB1521" s="322"/>
      <c r="BC1521" s="322"/>
      <c r="BD1521" s="322"/>
      <c r="BE1521" s="322"/>
    </row>
    <row r="1522" spans="50:57" x14ac:dyDescent="0.15">
      <c r="AX1522" s="322"/>
      <c r="AY1522" s="322"/>
      <c r="AZ1522" s="322"/>
      <c r="BA1522" s="322"/>
      <c r="BB1522" s="322"/>
      <c r="BC1522" s="322"/>
      <c r="BD1522" s="322"/>
      <c r="BE1522" s="322"/>
    </row>
    <row r="1523" spans="50:57" x14ac:dyDescent="0.15">
      <c r="AX1523" s="322"/>
      <c r="AY1523" s="322"/>
      <c r="AZ1523" s="322"/>
      <c r="BA1523" s="322"/>
      <c r="BB1523" s="322"/>
      <c r="BC1523" s="322"/>
      <c r="BD1523" s="322"/>
      <c r="BE1523" s="322"/>
    </row>
    <row r="1524" spans="50:57" x14ac:dyDescent="0.15">
      <c r="AX1524" s="322"/>
      <c r="AY1524" s="322"/>
      <c r="AZ1524" s="322"/>
      <c r="BA1524" s="322"/>
      <c r="BB1524" s="322"/>
      <c r="BC1524" s="322"/>
      <c r="BD1524" s="322"/>
      <c r="BE1524" s="322"/>
    </row>
    <row r="1525" spans="50:57" x14ac:dyDescent="0.15">
      <c r="AX1525" s="322"/>
      <c r="AY1525" s="322"/>
      <c r="AZ1525" s="322"/>
      <c r="BA1525" s="322"/>
      <c r="BB1525" s="322"/>
      <c r="BC1525" s="322"/>
      <c r="BD1525" s="322"/>
      <c r="BE1525" s="322"/>
    </row>
    <row r="1526" spans="50:57" x14ac:dyDescent="0.15">
      <c r="AX1526" s="322"/>
      <c r="AY1526" s="322"/>
      <c r="AZ1526" s="322"/>
      <c r="BA1526" s="322"/>
      <c r="BB1526" s="322"/>
      <c r="BC1526" s="322"/>
      <c r="BD1526" s="322"/>
      <c r="BE1526" s="322"/>
    </row>
    <row r="1527" spans="50:57" x14ac:dyDescent="0.15">
      <c r="AX1527" s="322"/>
      <c r="AY1527" s="322"/>
      <c r="AZ1527" s="322"/>
      <c r="BA1527" s="322"/>
      <c r="BB1527" s="322"/>
      <c r="BC1527" s="322"/>
      <c r="BD1527" s="322"/>
      <c r="BE1527" s="322"/>
    </row>
    <row r="1528" spans="50:57" x14ac:dyDescent="0.15">
      <c r="AX1528" s="322"/>
      <c r="AY1528" s="322"/>
      <c r="AZ1528" s="322"/>
      <c r="BA1528" s="322"/>
      <c r="BB1528" s="322"/>
      <c r="BC1528" s="322"/>
      <c r="BD1528" s="322"/>
      <c r="BE1528" s="322"/>
    </row>
    <row r="1529" spans="50:57" x14ac:dyDescent="0.15">
      <c r="AX1529" s="322"/>
      <c r="AY1529" s="322"/>
      <c r="AZ1529" s="322"/>
      <c r="BA1529" s="322"/>
      <c r="BB1529" s="322"/>
      <c r="BC1529" s="322"/>
      <c r="BD1529" s="322"/>
      <c r="BE1529" s="322"/>
    </row>
    <row r="1530" spans="50:57" x14ac:dyDescent="0.15">
      <c r="AX1530" s="322"/>
      <c r="AY1530" s="322"/>
      <c r="AZ1530" s="322"/>
      <c r="BA1530" s="322"/>
      <c r="BB1530" s="322"/>
      <c r="BC1530" s="322"/>
      <c r="BD1530" s="322"/>
      <c r="BE1530" s="322"/>
    </row>
    <row r="1531" spans="50:57" x14ac:dyDescent="0.15">
      <c r="AX1531" s="322"/>
      <c r="AY1531" s="322"/>
      <c r="AZ1531" s="322"/>
      <c r="BA1531" s="322"/>
      <c r="BB1531" s="322"/>
      <c r="BC1531" s="322"/>
      <c r="BD1531" s="322"/>
      <c r="BE1531" s="322"/>
    </row>
    <row r="1532" spans="50:57" x14ac:dyDescent="0.15">
      <c r="AX1532" s="322"/>
      <c r="AY1532" s="322"/>
      <c r="AZ1532" s="322"/>
      <c r="BA1532" s="322"/>
      <c r="BB1532" s="322"/>
      <c r="BC1532" s="322"/>
      <c r="BD1532" s="322"/>
      <c r="BE1532" s="322"/>
    </row>
    <row r="1533" spans="50:57" x14ac:dyDescent="0.15">
      <c r="AX1533" s="322"/>
      <c r="AY1533" s="322"/>
      <c r="AZ1533" s="322"/>
      <c r="BA1533" s="322"/>
      <c r="BB1533" s="322"/>
      <c r="BC1533" s="322"/>
      <c r="BD1533" s="322"/>
      <c r="BE1533" s="322"/>
    </row>
    <row r="1534" spans="50:57" x14ac:dyDescent="0.15">
      <c r="AX1534" s="322"/>
      <c r="AY1534" s="322"/>
      <c r="AZ1534" s="322"/>
      <c r="BA1534" s="322"/>
      <c r="BB1534" s="322"/>
      <c r="BC1534" s="322"/>
      <c r="BD1534" s="322"/>
      <c r="BE1534" s="322"/>
    </row>
    <row r="1535" spans="50:57" x14ac:dyDescent="0.15">
      <c r="AX1535" s="322"/>
      <c r="AY1535" s="322"/>
      <c r="AZ1535" s="322"/>
      <c r="BA1535" s="322"/>
      <c r="BB1535" s="322"/>
      <c r="BC1535" s="322"/>
      <c r="BD1535" s="322"/>
      <c r="BE1535" s="322"/>
    </row>
    <row r="1536" spans="50:57" x14ac:dyDescent="0.15">
      <c r="AX1536" s="322"/>
      <c r="AY1536" s="322"/>
      <c r="AZ1536" s="322"/>
      <c r="BA1536" s="322"/>
      <c r="BB1536" s="322"/>
      <c r="BC1536" s="322"/>
      <c r="BD1536" s="322"/>
      <c r="BE1536" s="322"/>
    </row>
    <row r="1537" spans="50:57" x14ac:dyDescent="0.15">
      <c r="AX1537" s="322"/>
      <c r="AY1537" s="322"/>
      <c r="AZ1537" s="322"/>
      <c r="BA1537" s="322"/>
      <c r="BB1537" s="322"/>
      <c r="BC1537" s="322"/>
      <c r="BD1537" s="322"/>
      <c r="BE1537" s="322"/>
    </row>
    <row r="1538" spans="50:57" x14ac:dyDescent="0.15">
      <c r="AX1538" s="322"/>
      <c r="AY1538" s="322"/>
      <c r="AZ1538" s="322"/>
      <c r="BA1538" s="322"/>
      <c r="BB1538" s="322"/>
      <c r="BC1538" s="322"/>
      <c r="BD1538" s="322"/>
      <c r="BE1538" s="322"/>
    </row>
    <row r="1539" spans="50:57" x14ac:dyDescent="0.15">
      <c r="AX1539" s="322"/>
      <c r="AY1539" s="322"/>
      <c r="AZ1539" s="322"/>
      <c r="BA1539" s="322"/>
      <c r="BB1539" s="322"/>
      <c r="BC1539" s="322"/>
      <c r="BD1539" s="322"/>
      <c r="BE1539" s="322"/>
    </row>
    <row r="1540" spans="50:57" x14ac:dyDescent="0.15">
      <c r="AX1540" s="322"/>
      <c r="AY1540" s="322"/>
      <c r="AZ1540" s="322"/>
      <c r="BA1540" s="322"/>
      <c r="BB1540" s="322"/>
      <c r="BC1540" s="322"/>
      <c r="BD1540" s="322"/>
      <c r="BE1540" s="322"/>
    </row>
    <row r="1541" spans="50:57" x14ac:dyDescent="0.15">
      <c r="AX1541" s="322"/>
      <c r="AY1541" s="322"/>
      <c r="AZ1541" s="322"/>
      <c r="BA1541" s="322"/>
      <c r="BB1541" s="322"/>
      <c r="BC1541" s="322"/>
      <c r="BD1541" s="322"/>
      <c r="BE1541" s="322"/>
    </row>
    <row r="1542" spans="50:57" x14ac:dyDescent="0.15">
      <c r="AX1542" s="322"/>
      <c r="AY1542" s="322"/>
      <c r="AZ1542" s="322"/>
      <c r="BA1542" s="322"/>
      <c r="BB1542" s="322"/>
      <c r="BC1542" s="322"/>
      <c r="BD1542" s="322"/>
      <c r="BE1542" s="322"/>
    </row>
    <row r="1543" spans="50:57" x14ac:dyDescent="0.15">
      <c r="AX1543" s="322"/>
      <c r="AY1543" s="322"/>
      <c r="AZ1543" s="322"/>
      <c r="BA1543" s="322"/>
      <c r="BB1543" s="322"/>
      <c r="BC1543" s="322"/>
      <c r="BD1543" s="322"/>
      <c r="BE1543" s="322"/>
    </row>
    <row r="1544" spans="50:57" x14ac:dyDescent="0.15">
      <c r="AX1544" s="322"/>
      <c r="AY1544" s="322"/>
      <c r="AZ1544" s="322"/>
      <c r="BA1544" s="322"/>
      <c r="BB1544" s="322"/>
      <c r="BC1544" s="322"/>
      <c r="BD1544" s="322"/>
      <c r="BE1544" s="322"/>
    </row>
    <row r="1545" spans="50:57" x14ac:dyDescent="0.15">
      <c r="AX1545" s="322"/>
      <c r="AY1545" s="322"/>
      <c r="AZ1545" s="322"/>
      <c r="BA1545" s="322"/>
      <c r="BB1545" s="322"/>
      <c r="BC1545" s="322"/>
      <c r="BD1545" s="322"/>
      <c r="BE1545" s="322"/>
    </row>
    <row r="1546" spans="50:57" x14ac:dyDescent="0.15">
      <c r="AX1546" s="322"/>
      <c r="AY1546" s="322"/>
      <c r="AZ1546" s="322"/>
      <c r="BA1546" s="322"/>
      <c r="BB1546" s="322"/>
      <c r="BC1546" s="322"/>
      <c r="BD1546" s="322"/>
      <c r="BE1546" s="322"/>
    </row>
    <row r="1547" spans="50:57" x14ac:dyDescent="0.15">
      <c r="AX1547" s="322"/>
      <c r="AY1547" s="322"/>
      <c r="AZ1547" s="322"/>
      <c r="BA1547" s="322"/>
      <c r="BB1547" s="322"/>
      <c r="BC1547" s="322"/>
      <c r="BD1547" s="322"/>
      <c r="BE1547" s="322"/>
    </row>
    <row r="1548" spans="50:57" x14ac:dyDescent="0.15">
      <c r="AX1548" s="322"/>
      <c r="AY1548" s="322"/>
      <c r="AZ1548" s="322"/>
      <c r="BA1548" s="322"/>
      <c r="BB1548" s="322"/>
      <c r="BC1548" s="322"/>
      <c r="BD1548" s="322"/>
      <c r="BE1548" s="322"/>
    </row>
    <row r="1549" spans="50:57" x14ac:dyDescent="0.15">
      <c r="AX1549" s="322"/>
      <c r="AY1549" s="322"/>
      <c r="AZ1549" s="322"/>
      <c r="BA1549" s="322"/>
      <c r="BB1549" s="322"/>
      <c r="BC1549" s="322"/>
      <c r="BD1549" s="322"/>
      <c r="BE1549" s="322"/>
    </row>
    <row r="1550" spans="50:57" x14ac:dyDescent="0.15">
      <c r="AX1550" s="322"/>
      <c r="AY1550" s="322"/>
      <c r="AZ1550" s="322"/>
      <c r="BA1550" s="322"/>
      <c r="BB1550" s="322"/>
      <c r="BC1550" s="322"/>
      <c r="BD1550" s="322"/>
      <c r="BE1550" s="322"/>
    </row>
    <row r="1551" spans="50:57" x14ac:dyDescent="0.15">
      <c r="AX1551" s="322"/>
      <c r="AY1551" s="322"/>
      <c r="AZ1551" s="322"/>
      <c r="BA1551" s="322"/>
      <c r="BB1551" s="322"/>
      <c r="BC1551" s="322"/>
      <c r="BD1551" s="322"/>
      <c r="BE1551" s="322"/>
    </row>
    <row r="1552" spans="50:57" x14ac:dyDescent="0.15">
      <c r="AX1552" s="322"/>
      <c r="AY1552" s="322"/>
      <c r="AZ1552" s="322"/>
      <c r="BA1552" s="322"/>
      <c r="BB1552" s="322"/>
      <c r="BC1552" s="322"/>
      <c r="BD1552" s="322"/>
      <c r="BE1552" s="322"/>
    </row>
    <row r="1553" spans="50:57" x14ac:dyDescent="0.15">
      <c r="AX1553" s="322"/>
      <c r="AY1553" s="322"/>
      <c r="AZ1553" s="322"/>
      <c r="BA1553" s="322"/>
      <c r="BB1553" s="322"/>
      <c r="BC1553" s="322"/>
      <c r="BD1553" s="322"/>
      <c r="BE1553" s="322"/>
    </row>
    <row r="1554" spans="50:57" x14ac:dyDescent="0.15">
      <c r="AX1554" s="322"/>
      <c r="AY1554" s="322"/>
      <c r="AZ1554" s="322"/>
      <c r="BA1554" s="322"/>
      <c r="BB1554" s="322"/>
      <c r="BC1554" s="322"/>
      <c r="BD1554" s="322"/>
      <c r="BE1554" s="322"/>
    </row>
    <row r="1555" spans="50:57" x14ac:dyDescent="0.15">
      <c r="AX1555" s="322"/>
      <c r="AY1555" s="322"/>
      <c r="AZ1555" s="322"/>
      <c r="BA1555" s="322"/>
      <c r="BB1555" s="322"/>
      <c r="BC1555" s="322"/>
      <c r="BD1555" s="322"/>
      <c r="BE1555" s="322"/>
    </row>
    <row r="1556" spans="50:57" x14ac:dyDescent="0.15">
      <c r="AX1556" s="322"/>
      <c r="AY1556" s="322"/>
      <c r="AZ1556" s="322"/>
      <c r="BA1556" s="322"/>
      <c r="BB1556" s="322"/>
      <c r="BC1556" s="322"/>
      <c r="BD1556" s="322"/>
      <c r="BE1556" s="322"/>
    </row>
    <row r="1557" spans="50:57" x14ac:dyDescent="0.15">
      <c r="AX1557" s="322"/>
      <c r="AY1557" s="322"/>
      <c r="AZ1557" s="322"/>
      <c r="BA1557" s="322"/>
      <c r="BB1557" s="322"/>
      <c r="BC1557" s="322"/>
      <c r="BD1557" s="322"/>
      <c r="BE1557" s="322"/>
    </row>
    <row r="1558" spans="50:57" x14ac:dyDescent="0.15">
      <c r="AX1558" s="322"/>
      <c r="AY1558" s="322"/>
      <c r="AZ1558" s="322"/>
      <c r="BA1558" s="322"/>
      <c r="BB1558" s="322"/>
      <c r="BC1558" s="322"/>
      <c r="BD1558" s="322"/>
      <c r="BE1558" s="322"/>
    </row>
    <row r="1559" spans="50:57" x14ac:dyDescent="0.15">
      <c r="AX1559" s="322"/>
      <c r="AY1559" s="322"/>
      <c r="AZ1559" s="322"/>
      <c r="BA1559" s="322"/>
      <c r="BB1559" s="322"/>
      <c r="BC1559" s="322"/>
      <c r="BD1559" s="322"/>
      <c r="BE1559" s="322"/>
    </row>
    <row r="1560" spans="50:57" x14ac:dyDescent="0.15">
      <c r="AX1560" s="322"/>
      <c r="AY1560" s="322"/>
      <c r="AZ1560" s="322"/>
      <c r="BA1560" s="322"/>
      <c r="BB1560" s="322"/>
      <c r="BC1560" s="322"/>
      <c r="BD1560" s="322"/>
      <c r="BE1560" s="322"/>
    </row>
    <row r="1561" spans="50:57" x14ac:dyDescent="0.15">
      <c r="AX1561" s="322"/>
      <c r="AY1561" s="322"/>
      <c r="AZ1561" s="322"/>
      <c r="BA1561" s="322"/>
      <c r="BB1561" s="322"/>
      <c r="BC1561" s="322"/>
      <c r="BD1561" s="322"/>
      <c r="BE1561" s="322"/>
    </row>
    <row r="1562" spans="50:57" x14ac:dyDescent="0.15">
      <c r="AX1562" s="322"/>
      <c r="AY1562" s="322"/>
      <c r="AZ1562" s="322"/>
      <c r="BA1562" s="322"/>
      <c r="BB1562" s="322"/>
      <c r="BC1562" s="322"/>
      <c r="BD1562" s="322"/>
      <c r="BE1562" s="322"/>
    </row>
    <row r="1563" spans="50:57" x14ac:dyDescent="0.15">
      <c r="AX1563" s="322"/>
      <c r="AY1563" s="322"/>
      <c r="AZ1563" s="322"/>
      <c r="BA1563" s="322"/>
      <c r="BB1563" s="322"/>
      <c r="BC1563" s="322"/>
      <c r="BD1563" s="322"/>
      <c r="BE1563" s="322"/>
    </row>
    <row r="1564" spans="50:57" x14ac:dyDescent="0.15">
      <c r="AX1564" s="322"/>
      <c r="AY1564" s="322"/>
      <c r="AZ1564" s="322"/>
      <c r="BA1564" s="322"/>
      <c r="BB1564" s="322"/>
      <c r="BC1564" s="322"/>
      <c r="BD1564" s="322"/>
      <c r="BE1564" s="322"/>
    </row>
    <row r="1565" spans="50:57" x14ac:dyDescent="0.15">
      <c r="AX1565" s="322"/>
      <c r="AY1565" s="322"/>
      <c r="AZ1565" s="322"/>
      <c r="BA1565" s="322"/>
      <c r="BB1565" s="322"/>
      <c r="BC1565" s="322"/>
      <c r="BD1565" s="322"/>
      <c r="BE1565" s="322"/>
    </row>
    <row r="1566" spans="50:57" x14ac:dyDescent="0.15">
      <c r="AX1566" s="322"/>
      <c r="AY1566" s="322"/>
      <c r="AZ1566" s="322"/>
      <c r="BA1566" s="322"/>
      <c r="BB1566" s="322"/>
      <c r="BC1566" s="322"/>
      <c r="BD1566" s="322"/>
      <c r="BE1566" s="322"/>
    </row>
    <row r="1567" spans="50:57" x14ac:dyDescent="0.15">
      <c r="AX1567" s="322"/>
      <c r="AY1567" s="322"/>
      <c r="AZ1567" s="322"/>
      <c r="BA1567" s="322"/>
      <c r="BB1567" s="322"/>
      <c r="BC1567" s="322"/>
      <c r="BD1567" s="322"/>
      <c r="BE1567" s="322"/>
    </row>
    <row r="1568" spans="50:57" x14ac:dyDescent="0.15">
      <c r="AX1568" s="322"/>
      <c r="AY1568" s="322"/>
      <c r="AZ1568" s="322"/>
      <c r="BA1568" s="322"/>
      <c r="BB1568" s="322"/>
      <c r="BC1568" s="322"/>
      <c r="BD1568" s="322"/>
      <c r="BE1568" s="322"/>
    </row>
    <row r="1569" spans="50:57" x14ac:dyDescent="0.15">
      <c r="AX1569" s="322"/>
      <c r="AY1569" s="322"/>
      <c r="AZ1569" s="322"/>
      <c r="BA1569" s="322"/>
      <c r="BB1569" s="322"/>
      <c r="BC1569" s="322"/>
      <c r="BD1569" s="322"/>
      <c r="BE1569" s="322"/>
    </row>
    <row r="1570" spans="50:57" x14ac:dyDescent="0.15">
      <c r="AX1570" s="322"/>
      <c r="AY1570" s="322"/>
      <c r="AZ1570" s="322"/>
      <c r="BA1570" s="322"/>
      <c r="BB1570" s="322"/>
      <c r="BC1570" s="322"/>
      <c r="BD1570" s="322"/>
      <c r="BE1570" s="322"/>
    </row>
    <row r="1571" spans="50:57" x14ac:dyDescent="0.15">
      <c r="AX1571" s="322"/>
      <c r="AY1571" s="322"/>
      <c r="AZ1571" s="322"/>
      <c r="BA1571" s="322"/>
      <c r="BB1571" s="322"/>
      <c r="BC1571" s="322"/>
      <c r="BD1571" s="322"/>
      <c r="BE1571" s="322"/>
    </row>
    <row r="1572" spans="50:57" x14ac:dyDescent="0.15">
      <c r="AX1572" s="322"/>
      <c r="AY1572" s="322"/>
      <c r="AZ1572" s="322"/>
      <c r="BA1572" s="322"/>
      <c r="BB1572" s="322"/>
      <c r="BC1572" s="322"/>
      <c r="BD1572" s="322"/>
      <c r="BE1572" s="322"/>
    </row>
    <row r="1573" spans="50:57" x14ac:dyDescent="0.15">
      <c r="AX1573" s="322"/>
      <c r="AY1573" s="322"/>
      <c r="AZ1573" s="322"/>
      <c r="BA1573" s="322"/>
      <c r="BB1573" s="322"/>
      <c r="BC1573" s="322"/>
      <c r="BD1573" s="322"/>
      <c r="BE1573" s="322"/>
    </row>
    <row r="1574" spans="50:57" x14ac:dyDescent="0.15">
      <c r="AX1574" s="322"/>
      <c r="AY1574" s="322"/>
      <c r="AZ1574" s="322"/>
      <c r="BA1574" s="322"/>
      <c r="BB1574" s="322"/>
      <c r="BC1574" s="322"/>
      <c r="BD1574" s="322"/>
      <c r="BE1574" s="322"/>
    </row>
    <row r="1575" spans="50:57" x14ac:dyDescent="0.15">
      <c r="AX1575" s="322"/>
      <c r="AY1575" s="322"/>
      <c r="AZ1575" s="322"/>
      <c r="BA1575" s="322"/>
      <c r="BB1575" s="322"/>
      <c r="BC1575" s="322"/>
      <c r="BD1575" s="322"/>
      <c r="BE1575" s="322"/>
    </row>
    <row r="1576" spans="50:57" x14ac:dyDescent="0.15">
      <c r="AX1576" s="322"/>
      <c r="AY1576" s="322"/>
      <c r="AZ1576" s="322"/>
      <c r="BA1576" s="322"/>
      <c r="BB1576" s="322"/>
      <c r="BC1576" s="322"/>
      <c r="BD1576" s="322"/>
      <c r="BE1576" s="322"/>
    </row>
    <row r="1577" spans="50:57" x14ac:dyDescent="0.15">
      <c r="AX1577" s="322"/>
      <c r="AY1577" s="322"/>
      <c r="AZ1577" s="322"/>
      <c r="BA1577" s="322"/>
      <c r="BB1577" s="322"/>
      <c r="BC1577" s="322"/>
      <c r="BD1577" s="322"/>
      <c r="BE1577" s="322"/>
    </row>
    <row r="1578" spans="50:57" x14ac:dyDescent="0.15">
      <c r="AX1578" s="322"/>
      <c r="AY1578" s="322"/>
      <c r="AZ1578" s="322"/>
      <c r="BA1578" s="322"/>
      <c r="BB1578" s="322"/>
      <c r="BC1578" s="322"/>
      <c r="BD1578" s="322"/>
      <c r="BE1578" s="322"/>
    </row>
    <row r="1579" spans="50:57" x14ac:dyDescent="0.15">
      <c r="AX1579" s="322"/>
      <c r="AY1579" s="322"/>
      <c r="AZ1579" s="322"/>
      <c r="BA1579" s="322"/>
      <c r="BB1579" s="322"/>
      <c r="BC1579" s="322"/>
      <c r="BD1579" s="322"/>
      <c r="BE1579" s="322"/>
    </row>
    <row r="1580" spans="50:57" x14ac:dyDescent="0.15">
      <c r="AX1580" s="322"/>
      <c r="AY1580" s="322"/>
      <c r="AZ1580" s="322"/>
      <c r="BA1580" s="322"/>
      <c r="BB1580" s="322"/>
      <c r="BC1580" s="322"/>
      <c r="BD1580" s="322"/>
      <c r="BE1580" s="322"/>
    </row>
    <row r="1581" spans="50:57" x14ac:dyDescent="0.15">
      <c r="AX1581" s="322"/>
      <c r="AY1581" s="322"/>
      <c r="AZ1581" s="322"/>
      <c r="BA1581" s="322"/>
      <c r="BB1581" s="322"/>
      <c r="BC1581" s="322"/>
      <c r="BD1581" s="322"/>
      <c r="BE1581" s="322"/>
    </row>
    <row r="1582" spans="50:57" x14ac:dyDescent="0.15">
      <c r="AX1582" s="322"/>
      <c r="AY1582" s="322"/>
      <c r="AZ1582" s="322"/>
      <c r="BA1582" s="322"/>
      <c r="BB1582" s="322"/>
      <c r="BC1582" s="322"/>
      <c r="BD1582" s="322"/>
      <c r="BE1582" s="322"/>
    </row>
    <row r="1583" spans="50:57" x14ac:dyDescent="0.15">
      <c r="AX1583" s="322"/>
      <c r="AY1583" s="322"/>
      <c r="AZ1583" s="322"/>
      <c r="BA1583" s="322"/>
      <c r="BB1583" s="322"/>
      <c r="BC1583" s="322"/>
      <c r="BD1583" s="322"/>
      <c r="BE1583" s="322"/>
    </row>
    <row r="1584" spans="50:57" x14ac:dyDescent="0.15">
      <c r="AX1584" s="322"/>
      <c r="AY1584" s="322"/>
      <c r="AZ1584" s="322"/>
      <c r="BA1584" s="322"/>
      <c r="BB1584" s="322"/>
      <c r="BC1584" s="322"/>
      <c r="BD1584" s="322"/>
      <c r="BE1584" s="322"/>
    </row>
    <row r="1585" spans="50:57" x14ac:dyDescent="0.15">
      <c r="AX1585" s="322"/>
      <c r="AY1585" s="322"/>
      <c r="AZ1585" s="322"/>
      <c r="BA1585" s="322"/>
      <c r="BB1585" s="322"/>
      <c r="BC1585" s="322"/>
      <c r="BD1585" s="322"/>
      <c r="BE1585" s="322"/>
    </row>
    <row r="1586" spans="50:57" x14ac:dyDescent="0.15">
      <c r="AX1586" s="322"/>
      <c r="AY1586" s="322"/>
      <c r="AZ1586" s="322"/>
      <c r="BA1586" s="322"/>
      <c r="BB1586" s="322"/>
      <c r="BC1586" s="322"/>
      <c r="BD1586" s="322"/>
      <c r="BE1586" s="322"/>
    </row>
    <row r="1587" spans="50:57" x14ac:dyDescent="0.15">
      <c r="AX1587" s="322"/>
      <c r="AY1587" s="322"/>
      <c r="AZ1587" s="322"/>
      <c r="BA1587" s="322"/>
      <c r="BB1587" s="322"/>
      <c r="BC1587" s="322"/>
      <c r="BD1587" s="322"/>
      <c r="BE1587" s="322"/>
    </row>
    <row r="1588" spans="50:57" x14ac:dyDescent="0.15">
      <c r="AX1588" s="322"/>
      <c r="AY1588" s="322"/>
      <c r="AZ1588" s="322"/>
      <c r="BA1588" s="322"/>
      <c r="BB1588" s="322"/>
      <c r="BC1588" s="322"/>
      <c r="BD1588" s="322"/>
      <c r="BE1588" s="322"/>
    </row>
    <row r="1589" spans="50:57" x14ac:dyDescent="0.15">
      <c r="AX1589" s="322"/>
      <c r="AY1589" s="322"/>
      <c r="AZ1589" s="322"/>
      <c r="BA1589" s="322"/>
      <c r="BB1589" s="322"/>
      <c r="BC1589" s="322"/>
      <c r="BD1589" s="322"/>
      <c r="BE1589" s="322"/>
    </row>
    <row r="1590" spans="50:57" x14ac:dyDescent="0.15">
      <c r="AX1590" s="322"/>
      <c r="AY1590" s="322"/>
      <c r="AZ1590" s="322"/>
      <c r="BA1590" s="322"/>
      <c r="BB1590" s="322"/>
      <c r="BC1590" s="322"/>
      <c r="BD1590" s="322"/>
      <c r="BE1590" s="322"/>
    </row>
    <row r="1591" spans="50:57" x14ac:dyDescent="0.15">
      <c r="AX1591" s="322"/>
      <c r="AY1591" s="322"/>
      <c r="AZ1591" s="322"/>
      <c r="BA1591" s="322"/>
      <c r="BB1591" s="322"/>
      <c r="BC1591" s="322"/>
      <c r="BD1591" s="322"/>
      <c r="BE1591" s="322"/>
    </row>
    <row r="1592" spans="50:57" x14ac:dyDescent="0.15">
      <c r="AX1592" s="322"/>
      <c r="AY1592" s="322"/>
      <c r="AZ1592" s="322"/>
      <c r="BA1592" s="322"/>
      <c r="BB1592" s="322"/>
      <c r="BC1592" s="322"/>
      <c r="BD1592" s="322"/>
      <c r="BE1592" s="322"/>
    </row>
    <row r="1593" spans="50:57" x14ac:dyDescent="0.15">
      <c r="AX1593" s="322"/>
      <c r="AY1593" s="322"/>
      <c r="AZ1593" s="322"/>
      <c r="BA1593" s="322"/>
      <c r="BB1593" s="322"/>
      <c r="BC1593" s="322"/>
      <c r="BD1593" s="322"/>
      <c r="BE1593" s="322"/>
    </row>
    <row r="1594" spans="50:57" x14ac:dyDescent="0.15">
      <c r="AX1594" s="322"/>
      <c r="AY1594" s="322"/>
      <c r="AZ1594" s="322"/>
      <c r="BA1594" s="322"/>
      <c r="BB1594" s="322"/>
      <c r="BC1594" s="322"/>
      <c r="BD1594" s="322"/>
      <c r="BE1594" s="322"/>
    </row>
    <row r="1595" spans="50:57" x14ac:dyDescent="0.15">
      <c r="AX1595" s="322"/>
      <c r="AY1595" s="322"/>
      <c r="AZ1595" s="322"/>
      <c r="BA1595" s="322"/>
      <c r="BB1595" s="322"/>
      <c r="BC1595" s="322"/>
      <c r="BD1595" s="322"/>
      <c r="BE1595" s="322"/>
    </row>
    <row r="1596" spans="50:57" x14ac:dyDescent="0.15">
      <c r="AX1596" s="322"/>
      <c r="AY1596" s="322"/>
      <c r="AZ1596" s="322"/>
      <c r="BA1596" s="322"/>
      <c r="BB1596" s="322"/>
      <c r="BC1596" s="322"/>
      <c r="BD1596" s="322"/>
      <c r="BE1596" s="322"/>
    </row>
    <row r="1597" spans="50:57" x14ac:dyDescent="0.15">
      <c r="AX1597" s="322"/>
      <c r="AY1597" s="322"/>
      <c r="AZ1597" s="322"/>
      <c r="BA1597" s="322"/>
      <c r="BB1597" s="322"/>
      <c r="BC1597" s="322"/>
      <c r="BD1597" s="322"/>
      <c r="BE1597" s="322"/>
    </row>
    <row r="1598" spans="50:57" x14ac:dyDescent="0.15">
      <c r="AX1598" s="322"/>
      <c r="AY1598" s="322"/>
      <c r="AZ1598" s="322"/>
      <c r="BA1598" s="322"/>
      <c r="BB1598" s="322"/>
      <c r="BC1598" s="322"/>
      <c r="BD1598" s="322"/>
      <c r="BE1598" s="322"/>
    </row>
    <row r="1599" spans="50:57" x14ac:dyDescent="0.15">
      <c r="AX1599" s="322"/>
      <c r="AY1599" s="322"/>
      <c r="AZ1599" s="322"/>
      <c r="BA1599" s="322"/>
      <c r="BB1599" s="322"/>
      <c r="BC1599" s="322"/>
      <c r="BD1599" s="322"/>
      <c r="BE1599" s="322"/>
    </row>
    <row r="1600" spans="50:57" x14ac:dyDescent="0.15">
      <c r="AX1600" s="322"/>
      <c r="AY1600" s="322"/>
      <c r="AZ1600" s="322"/>
      <c r="BA1600" s="322"/>
      <c r="BB1600" s="322"/>
      <c r="BC1600" s="322"/>
      <c r="BD1600" s="322"/>
      <c r="BE1600" s="322"/>
    </row>
    <row r="1601" spans="50:57" x14ac:dyDescent="0.15">
      <c r="AX1601" s="322"/>
      <c r="AY1601" s="322"/>
      <c r="AZ1601" s="322"/>
      <c r="BA1601" s="322"/>
      <c r="BB1601" s="322"/>
      <c r="BC1601" s="322"/>
      <c r="BD1601" s="322"/>
      <c r="BE1601" s="322"/>
    </row>
    <row r="1602" spans="50:57" x14ac:dyDescent="0.15">
      <c r="AX1602" s="322"/>
      <c r="AY1602" s="322"/>
      <c r="AZ1602" s="322"/>
      <c r="BA1602" s="322"/>
      <c r="BB1602" s="322"/>
      <c r="BC1602" s="322"/>
      <c r="BD1602" s="322"/>
      <c r="BE1602" s="322"/>
    </row>
    <row r="1603" spans="50:57" x14ac:dyDescent="0.15">
      <c r="AX1603" s="322"/>
      <c r="AY1603" s="322"/>
      <c r="AZ1603" s="322"/>
      <c r="BA1603" s="322"/>
      <c r="BB1603" s="322"/>
      <c r="BC1603" s="322"/>
      <c r="BD1603" s="322"/>
      <c r="BE1603" s="322"/>
    </row>
    <row r="1604" spans="50:57" x14ac:dyDescent="0.15">
      <c r="AX1604" s="322"/>
      <c r="AY1604" s="322"/>
      <c r="AZ1604" s="322"/>
      <c r="BA1604" s="322"/>
      <c r="BB1604" s="322"/>
      <c r="BC1604" s="322"/>
      <c r="BD1604" s="322"/>
      <c r="BE1604" s="322"/>
    </row>
    <row r="1605" spans="50:57" x14ac:dyDescent="0.15">
      <c r="AX1605" s="322"/>
      <c r="AY1605" s="322"/>
      <c r="AZ1605" s="322"/>
      <c r="BA1605" s="322"/>
      <c r="BB1605" s="322"/>
      <c r="BC1605" s="322"/>
      <c r="BD1605" s="322"/>
      <c r="BE1605" s="322"/>
    </row>
    <row r="1606" spans="50:57" x14ac:dyDescent="0.15">
      <c r="AX1606" s="322"/>
      <c r="AY1606" s="322"/>
      <c r="AZ1606" s="322"/>
      <c r="BA1606" s="322"/>
      <c r="BB1606" s="322"/>
      <c r="BC1606" s="322"/>
      <c r="BD1606" s="322"/>
      <c r="BE1606" s="322"/>
    </row>
    <row r="1607" spans="50:57" x14ac:dyDescent="0.15">
      <c r="AX1607" s="322"/>
      <c r="AY1607" s="322"/>
      <c r="AZ1607" s="322"/>
      <c r="BA1607" s="322"/>
      <c r="BB1607" s="322"/>
      <c r="BC1607" s="322"/>
      <c r="BD1607" s="322"/>
      <c r="BE1607" s="322"/>
    </row>
    <row r="1608" spans="50:57" x14ac:dyDescent="0.15">
      <c r="AX1608" s="322"/>
      <c r="AY1608" s="322"/>
      <c r="AZ1608" s="322"/>
      <c r="BA1608" s="322"/>
      <c r="BB1608" s="322"/>
      <c r="BC1608" s="322"/>
      <c r="BD1608" s="322"/>
      <c r="BE1608" s="322"/>
    </row>
    <row r="1609" spans="50:57" x14ac:dyDescent="0.15">
      <c r="AX1609" s="322"/>
      <c r="AY1609" s="322"/>
      <c r="AZ1609" s="322"/>
      <c r="BA1609" s="322"/>
      <c r="BB1609" s="322"/>
      <c r="BC1609" s="322"/>
      <c r="BD1609" s="322"/>
      <c r="BE1609" s="322"/>
    </row>
    <row r="1610" spans="50:57" x14ac:dyDescent="0.15">
      <c r="AX1610" s="322"/>
      <c r="AY1610" s="322"/>
      <c r="AZ1610" s="322"/>
      <c r="BA1610" s="322"/>
      <c r="BB1610" s="322"/>
      <c r="BC1610" s="322"/>
      <c r="BD1610" s="322"/>
      <c r="BE1610" s="322"/>
    </row>
    <row r="1611" spans="50:57" x14ac:dyDescent="0.15">
      <c r="AX1611" s="322"/>
      <c r="AY1611" s="322"/>
      <c r="AZ1611" s="322"/>
      <c r="BA1611" s="322"/>
      <c r="BB1611" s="322"/>
      <c r="BC1611" s="322"/>
      <c r="BD1611" s="322"/>
      <c r="BE1611" s="322"/>
    </row>
    <row r="1612" spans="50:57" x14ac:dyDescent="0.15">
      <c r="AX1612" s="322"/>
      <c r="AY1612" s="322"/>
      <c r="AZ1612" s="322"/>
      <c r="BA1612" s="322"/>
      <c r="BB1612" s="322"/>
      <c r="BC1612" s="322"/>
      <c r="BD1612" s="322"/>
      <c r="BE1612" s="322"/>
    </row>
    <row r="1613" spans="50:57" x14ac:dyDescent="0.15">
      <c r="AX1613" s="322"/>
      <c r="AY1613" s="322"/>
      <c r="AZ1613" s="322"/>
      <c r="BA1613" s="322"/>
      <c r="BB1613" s="322"/>
      <c r="BC1613" s="322"/>
      <c r="BD1613" s="322"/>
      <c r="BE1613" s="322"/>
    </row>
    <row r="1614" spans="50:57" x14ac:dyDescent="0.15">
      <c r="AX1614" s="322"/>
      <c r="AY1614" s="322"/>
      <c r="AZ1614" s="322"/>
      <c r="BA1614" s="322"/>
      <c r="BB1614" s="322"/>
      <c r="BC1614" s="322"/>
      <c r="BD1614" s="322"/>
      <c r="BE1614" s="322"/>
    </row>
    <row r="1615" spans="50:57" x14ac:dyDescent="0.15">
      <c r="AX1615" s="322"/>
      <c r="AY1615" s="322"/>
      <c r="AZ1615" s="322"/>
      <c r="BA1615" s="322"/>
      <c r="BB1615" s="322"/>
      <c r="BC1615" s="322"/>
      <c r="BD1615" s="322"/>
      <c r="BE1615" s="322"/>
    </row>
    <row r="1616" spans="50:57" x14ac:dyDescent="0.15">
      <c r="AX1616" s="322"/>
      <c r="AY1616" s="322"/>
      <c r="AZ1616" s="322"/>
      <c r="BA1616" s="322"/>
      <c r="BB1616" s="322"/>
      <c r="BC1616" s="322"/>
      <c r="BD1616" s="322"/>
      <c r="BE1616" s="322"/>
    </row>
    <row r="1617" spans="50:57" x14ac:dyDescent="0.15">
      <c r="AX1617" s="322"/>
      <c r="AY1617" s="322"/>
      <c r="AZ1617" s="322"/>
      <c r="BA1617" s="322"/>
      <c r="BB1617" s="322"/>
      <c r="BC1617" s="322"/>
      <c r="BD1617" s="322"/>
      <c r="BE1617" s="322"/>
    </row>
    <row r="1618" spans="50:57" x14ac:dyDescent="0.15">
      <c r="AX1618" s="322"/>
      <c r="AY1618" s="322"/>
      <c r="AZ1618" s="322"/>
      <c r="BA1618" s="322"/>
      <c r="BB1618" s="322"/>
      <c r="BC1618" s="322"/>
      <c r="BD1618" s="322"/>
      <c r="BE1618" s="322"/>
    </row>
    <row r="1619" spans="50:57" x14ac:dyDescent="0.15">
      <c r="AX1619" s="322"/>
      <c r="AY1619" s="322"/>
      <c r="AZ1619" s="322"/>
      <c r="BA1619" s="322"/>
      <c r="BB1619" s="322"/>
      <c r="BC1619" s="322"/>
      <c r="BD1619" s="322"/>
      <c r="BE1619" s="322"/>
    </row>
    <row r="1620" spans="50:57" x14ac:dyDescent="0.15">
      <c r="AX1620" s="322"/>
      <c r="AY1620" s="322"/>
      <c r="AZ1620" s="322"/>
      <c r="BA1620" s="322"/>
      <c r="BB1620" s="322"/>
      <c r="BC1620" s="322"/>
      <c r="BD1620" s="322"/>
      <c r="BE1620" s="322"/>
    </row>
    <row r="1621" spans="50:57" x14ac:dyDescent="0.15">
      <c r="AX1621" s="322"/>
      <c r="AY1621" s="322"/>
      <c r="AZ1621" s="322"/>
      <c r="BA1621" s="322"/>
      <c r="BB1621" s="322"/>
      <c r="BC1621" s="322"/>
      <c r="BD1621" s="322"/>
      <c r="BE1621" s="322"/>
    </row>
    <row r="1622" spans="50:57" x14ac:dyDescent="0.15">
      <c r="AX1622" s="322"/>
      <c r="AY1622" s="322"/>
      <c r="AZ1622" s="322"/>
      <c r="BA1622" s="322"/>
      <c r="BB1622" s="322"/>
      <c r="BC1622" s="322"/>
      <c r="BD1622" s="322"/>
      <c r="BE1622" s="322"/>
    </row>
    <row r="1623" spans="50:57" x14ac:dyDescent="0.15">
      <c r="AX1623" s="322"/>
      <c r="AY1623" s="322"/>
      <c r="AZ1623" s="322"/>
      <c r="BA1623" s="322"/>
      <c r="BB1623" s="322"/>
      <c r="BC1623" s="322"/>
      <c r="BD1623" s="322"/>
      <c r="BE1623" s="322"/>
    </row>
    <row r="1624" spans="50:57" x14ac:dyDescent="0.15">
      <c r="AX1624" s="322"/>
      <c r="AY1624" s="322"/>
      <c r="AZ1624" s="322"/>
      <c r="BA1624" s="322"/>
      <c r="BB1624" s="322"/>
      <c r="BC1624" s="322"/>
      <c r="BD1624" s="322"/>
      <c r="BE1624" s="322"/>
    </row>
    <row r="1625" spans="50:57" x14ac:dyDescent="0.15">
      <c r="AX1625" s="322"/>
      <c r="AY1625" s="322"/>
      <c r="AZ1625" s="322"/>
      <c r="BA1625" s="322"/>
      <c r="BB1625" s="322"/>
      <c r="BC1625" s="322"/>
      <c r="BD1625" s="322"/>
      <c r="BE1625" s="322"/>
    </row>
    <row r="1626" spans="50:57" x14ac:dyDescent="0.15">
      <c r="AX1626" s="322"/>
      <c r="AY1626" s="322"/>
      <c r="AZ1626" s="322"/>
      <c r="BA1626" s="322"/>
      <c r="BB1626" s="322"/>
      <c r="BC1626" s="322"/>
      <c r="BD1626" s="322"/>
      <c r="BE1626" s="322"/>
    </row>
    <row r="1627" spans="50:57" x14ac:dyDescent="0.15">
      <c r="AX1627" s="322"/>
      <c r="AY1627" s="322"/>
      <c r="AZ1627" s="322"/>
      <c r="BA1627" s="322"/>
      <c r="BB1627" s="322"/>
      <c r="BC1627" s="322"/>
      <c r="BD1627" s="322"/>
      <c r="BE1627" s="322"/>
    </row>
    <row r="1628" spans="50:57" x14ac:dyDescent="0.15">
      <c r="AX1628" s="322"/>
      <c r="AY1628" s="322"/>
      <c r="AZ1628" s="322"/>
      <c r="BA1628" s="322"/>
      <c r="BB1628" s="322"/>
      <c r="BC1628" s="322"/>
      <c r="BD1628" s="322"/>
      <c r="BE1628" s="322"/>
    </row>
    <row r="1629" spans="50:57" x14ac:dyDescent="0.15">
      <c r="AX1629" s="322"/>
      <c r="AY1629" s="322"/>
      <c r="AZ1629" s="322"/>
      <c r="BA1629" s="322"/>
      <c r="BB1629" s="322"/>
      <c r="BC1629" s="322"/>
      <c r="BD1629" s="322"/>
      <c r="BE1629" s="322"/>
    </row>
    <row r="1630" spans="50:57" x14ac:dyDescent="0.15">
      <c r="AX1630" s="322"/>
      <c r="AY1630" s="322"/>
      <c r="AZ1630" s="322"/>
      <c r="BA1630" s="322"/>
      <c r="BB1630" s="322"/>
      <c r="BC1630" s="322"/>
      <c r="BD1630" s="322"/>
      <c r="BE1630" s="322"/>
    </row>
    <row r="1631" spans="50:57" x14ac:dyDescent="0.15">
      <c r="AX1631" s="322"/>
      <c r="AY1631" s="322"/>
      <c r="AZ1631" s="322"/>
      <c r="BA1631" s="322"/>
      <c r="BB1631" s="322"/>
      <c r="BC1631" s="322"/>
      <c r="BD1631" s="322"/>
      <c r="BE1631" s="322"/>
    </row>
    <row r="1632" spans="50:57" x14ac:dyDescent="0.15">
      <c r="AX1632" s="322"/>
      <c r="AY1632" s="322"/>
      <c r="AZ1632" s="322"/>
      <c r="BA1632" s="322"/>
      <c r="BB1632" s="322"/>
      <c r="BC1632" s="322"/>
      <c r="BD1632" s="322"/>
      <c r="BE1632" s="322"/>
    </row>
    <row r="1633" spans="50:57" x14ac:dyDescent="0.15">
      <c r="AX1633" s="322"/>
      <c r="AY1633" s="322"/>
      <c r="AZ1633" s="322"/>
      <c r="BA1633" s="322"/>
      <c r="BB1633" s="322"/>
      <c r="BC1633" s="322"/>
      <c r="BD1633" s="322"/>
      <c r="BE1633" s="322"/>
    </row>
    <row r="1634" spans="50:57" x14ac:dyDescent="0.15">
      <c r="AX1634" s="322"/>
      <c r="AY1634" s="322"/>
      <c r="AZ1634" s="322"/>
      <c r="BA1634" s="322"/>
      <c r="BB1634" s="322"/>
      <c r="BC1634" s="322"/>
      <c r="BD1634" s="322"/>
      <c r="BE1634" s="322"/>
    </row>
    <row r="1635" spans="50:57" x14ac:dyDescent="0.15">
      <c r="AX1635" s="322"/>
      <c r="AY1635" s="322"/>
      <c r="AZ1635" s="322"/>
      <c r="BA1635" s="322"/>
      <c r="BB1635" s="322"/>
      <c r="BC1635" s="322"/>
      <c r="BD1635" s="322"/>
      <c r="BE1635" s="322"/>
    </row>
    <row r="1636" spans="50:57" x14ac:dyDescent="0.15">
      <c r="AX1636" s="322"/>
      <c r="AY1636" s="322"/>
      <c r="AZ1636" s="322"/>
      <c r="BA1636" s="322"/>
      <c r="BB1636" s="322"/>
      <c r="BC1636" s="322"/>
      <c r="BD1636" s="322"/>
      <c r="BE1636" s="322"/>
    </row>
    <row r="1637" spans="50:57" x14ac:dyDescent="0.15">
      <c r="AX1637" s="322"/>
      <c r="AY1637" s="322"/>
      <c r="AZ1637" s="322"/>
      <c r="BA1637" s="322"/>
      <c r="BB1637" s="322"/>
      <c r="BC1637" s="322"/>
      <c r="BD1637" s="322"/>
      <c r="BE1637" s="322"/>
    </row>
    <row r="1638" spans="50:57" x14ac:dyDescent="0.15">
      <c r="AX1638" s="322"/>
      <c r="AY1638" s="322"/>
      <c r="AZ1638" s="322"/>
      <c r="BA1638" s="322"/>
      <c r="BB1638" s="322"/>
      <c r="BC1638" s="322"/>
      <c r="BD1638" s="322"/>
      <c r="BE1638" s="322"/>
    </row>
    <row r="1639" spans="50:57" x14ac:dyDescent="0.15">
      <c r="AX1639" s="322"/>
      <c r="AY1639" s="322"/>
      <c r="AZ1639" s="322"/>
      <c r="BA1639" s="322"/>
      <c r="BB1639" s="322"/>
      <c r="BC1639" s="322"/>
      <c r="BD1639" s="322"/>
      <c r="BE1639" s="322"/>
    </row>
    <row r="1640" spans="50:57" x14ac:dyDescent="0.15">
      <c r="AX1640" s="322"/>
      <c r="AY1640" s="322"/>
      <c r="AZ1640" s="322"/>
      <c r="BA1640" s="322"/>
      <c r="BB1640" s="322"/>
      <c r="BC1640" s="322"/>
      <c r="BD1640" s="322"/>
      <c r="BE1640" s="322"/>
    </row>
    <row r="1641" spans="50:57" x14ac:dyDescent="0.15">
      <c r="AX1641" s="322"/>
      <c r="AY1641" s="322"/>
      <c r="AZ1641" s="322"/>
      <c r="BA1641" s="322"/>
      <c r="BB1641" s="322"/>
      <c r="BC1641" s="322"/>
      <c r="BD1641" s="322"/>
      <c r="BE1641" s="322"/>
    </row>
    <row r="1642" spans="50:57" x14ac:dyDescent="0.15">
      <c r="AX1642" s="322"/>
      <c r="AY1642" s="322"/>
      <c r="AZ1642" s="322"/>
      <c r="BA1642" s="322"/>
      <c r="BB1642" s="322"/>
      <c r="BC1642" s="322"/>
      <c r="BD1642" s="322"/>
      <c r="BE1642" s="322"/>
    </row>
    <row r="1643" spans="50:57" x14ac:dyDescent="0.15">
      <c r="AX1643" s="322"/>
      <c r="AY1643" s="322"/>
      <c r="AZ1643" s="322"/>
      <c r="BA1643" s="322"/>
      <c r="BB1643" s="322"/>
      <c r="BC1643" s="322"/>
      <c r="BD1643" s="322"/>
      <c r="BE1643" s="322"/>
    </row>
    <row r="1644" spans="50:57" x14ac:dyDescent="0.15">
      <c r="AX1644" s="322"/>
      <c r="AY1644" s="322"/>
      <c r="AZ1644" s="322"/>
      <c r="BA1644" s="322"/>
      <c r="BB1644" s="322"/>
      <c r="BC1644" s="322"/>
      <c r="BD1644" s="322"/>
      <c r="BE1644" s="322"/>
    </row>
    <row r="1645" spans="50:57" x14ac:dyDescent="0.15">
      <c r="AX1645" s="322"/>
      <c r="AY1645" s="322"/>
      <c r="AZ1645" s="322"/>
      <c r="BA1645" s="322"/>
      <c r="BB1645" s="322"/>
      <c r="BC1645" s="322"/>
      <c r="BD1645" s="322"/>
      <c r="BE1645" s="322"/>
    </row>
    <row r="1646" spans="50:57" x14ac:dyDescent="0.15">
      <c r="AX1646" s="322"/>
      <c r="AY1646" s="322"/>
      <c r="AZ1646" s="322"/>
      <c r="BA1646" s="322"/>
      <c r="BB1646" s="322"/>
      <c r="BC1646" s="322"/>
      <c r="BD1646" s="322"/>
      <c r="BE1646" s="322"/>
    </row>
    <row r="1647" spans="50:57" x14ac:dyDescent="0.15">
      <c r="AX1647" s="322"/>
      <c r="AY1647" s="322"/>
      <c r="AZ1647" s="322"/>
      <c r="BA1647" s="322"/>
      <c r="BB1647" s="322"/>
      <c r="BC1647" s="322"/>
      <c r="BD1647" s="322"/>
      <c r="BE1647" s="322"/>
    </row>
    <row r="1648" spans="50:57" x14ac:dyDescent="0.15">
      <c r="AX1648" s="322"/>
      <c r="AY1648" s="322"/>
      <c r="AZ1648" s="322"/>
      <c r="BA1648" s="322"/>
      <c r="BB1648" s="322"/>
      <c r="BC1648" s="322"/>
      <c r="BD1648" s="322"/>
      <c r="BE1648" s="322"/>
    </row>
    <row r="1649" spans="50:57" x14ac:dyDescent="0.15">
      <c r="AX1649" s="322"/>
      <c r="AY1649" s="322"/>
      <c r="AZ1649" s="322"/>
      <c r="BA1649" s="322"/>
      <c r="BB1649" s="322"/>
      <c r="BC1649" s="322"/>
      <c r="BD1649" s="322"/>
      <c r="BE1649" s="322"/>
    </row>
    <row r="1650" spans="50:57" x14ac:dyDescent="0.15">
      <c r="AX1650" s="322"/>
      <c r="AY1650" s="322"/>
      <c r="AZ1650" s="322"/>
      <c r="BA1650" s="322"/>
      <c r="BB1650" s="322"/>
      <c r="BC1650" s="322"/>
      <c r="BD1650" s="322"/>
      <c r="BE1650" s="322"/>
    </row>
    <row r="1651" spans="50:57" x14ac:dyDescent="0.15">
      <c r="AX1651" s="322"/>
      <c r="AY1651" s="322"/>
      <c r="AZ1651" s="322"/>
      <c r="BA1651" s="322"/>
      <c r="BB1651" s="322"/>
      <c r="BC1651" s="322"/>
      <c r="BD1651" s="322"/>
      <c r="BE1651" s="322"/>
    </row>
    <row r="1652" spans="50:57" x14ac:dyDescent="0.15">
      <c r="AX1652" s="322"/>
      <c r="AY1652" s="322"/>
      <c r="AZ1652" s="322"/>
      <c r="BA1652" s="322"/>
      <c r="BB1652" s="322"/>
      <c r="BC1652" s="322"/>
      <c r="BD1652" s="322"/>
      <c r="BE1652" s="322"/>
    </row>
    <row r="1653" spans="50:57" x14ac:dyDescent="0.15">
      <c r="AX1653" s="322"/>
      <c r="AY1653" s="322"/>
      <c r="AZ1653" s="322"/>
      <c r="BA1653" s="322"/>
      <c r="BB1653" s="322"/>
      <c r="BC1653" s="322"/>
      <c r="BD1653" s="322"/>
      <c r="BE1653" s="322"/>
    </row>
    <row r="1654" spans="50:57" x14ac:dyDescent="0.15">
      <c r="AX1654" s="322"/>
      <c r="AY1654" s="322"/>
      <c r="AZ1654" s="322"/>
      <c r="BA1654" s="322"/>
      <c r="BB1654" s="322"/>
      <c r="BC1654" s="322"/>
      <c r="BD1654" s="322"/>
      <c r="BE1654" s="322"/>
    </row>
    <row r="1655" spans="50:57" x14ac:dyDescent="0.15">
      <c r="AX1655" s="322"/>
      <c r="AY1655" s="322"/>
      <c r="AZ1655" s="322"/>
      <c r="BA1655" s="322"/>
      <c r="BB1655" s="322"/>
      <c r="BC1655" s="322"/>
      <c r="BD1655" s="322"/>
      <c r="BE1655" s="322"/>
    </row>
    <row r="1656" spans="50:57" x14ac:dyDescent="0.15">
      <c r="AX1656" s="322"/>
      <c r="AY1656" s="322"/>
      <c r="AZ1656" s="322"/>
      <c r="BA1656" s="322"/>
      <c r="BB1656" s="322"/>
      <c r="BC1656" s="322"/>
      <c r="BD1656" s="322"/>
      <c r="BE1656" s="322"/>
    </row>
    <row r="1657" spans="50:57" x14ac:dyDescent="0.15">
      <c r="AX1657" s="322"/>
      <c r="AY1657" s="322"/>
      <c r="AZ1657" s="322"/>
      <c r="BA1657" s="322"/>
      <c r="BB1657" s="322"/>
      <c r="BC1657" s="322"/>
      <c r="BD1657" s="322"/>
      <c r="BE1657" s="322"/>
    </row>
    <row r="1658" spans="50:57" x14ac:dyDescent="0.15">
      <c r="AX1658" s="322"/>
      <c r="AY1658" s="322"/>
      <c r="AZ1658" s="322"/>
      <c r="BA1658" s="322"/>
      <c r="BB1658" s="322"/>
      <c r="BC1658" s="322"/>
      <c r="BD1658" s="322"/>
      <c r="BE1658" s="322"/>
    </row>
    <row r="1659" spans="50:57" x14ac:dyDescent="0.15">
      <c r="AX1659" s="322"/>
      <c r="AY1659" s="322"/>
      <c r="AZ1659" s="322"/>
      <c r="BA1659" s="322"/>
      <c r="BB1659" s="322"/>
      <c r="BC1659" s="322"/>
      <c r="BD1659" s="322"/>
      <c r="BE1659" s="322"/>
    </row>
    <row r="1660" spans="50:57" x14ac:dyDescent="0.15">
      <c r="AX1660" s="322"/>
      <c r="AY1660" s="322"/>
      <c r="AZ1660" s="322"/>
      <c r="BA1660" s="322"/>
      <c r="BB1660" s="322"/>
      <c r="BC1660" s="322"/>
      <c r="BD1660" s="322"/>
      <c r="BE1660" s="322"/>
    </row>
    <row r="1661" spans="50:57" x14ac:dyDescent="0.15">
      <c r="AX1661" s="322"/>
      <c r="AY1661" s="322"/>
      <c r="AZ1661" s="322"/>
      <c r="BA1661" s="322"/>
      <c r="BB1661" s="322"/>
      <c r="BC1661" s="322"/>
      <c r="BD1661" s="322"/>
      <c r="BE1661" s="322"/>
    </row>
    <row r="1662" spans="50:57" x14ac:dyDescent="0.15">
      <c r="AX1662" s="322"/>
      <c r="AY1662" s="322"/>
      <c r="AZ1662" s="322"/>
      <c r="BA1662" s="322"/>
      <c r="BB1662" s="322"/>
      <c r="BC1662" s="322"/>
      <c r="BD1662" s="322"/>
      <c r="BE1662" s="322"/>
    </row>
    <row r="1663" spans="50:57" x14ac:dyDescent="0.15">
      <c r="AX1663" s="322"/>
      <c r="AY1663" s="322"/>
      <c r="AZ1663" s="322"/>
      <c r="BA1663" s="322"/>
      <c r="BB1663" s="322"/>
      <c r="BC1663" s="322"/>
      <c r="BD1663" s="322"/>
      <c r="BE1663" s="322"/>
    </row>
    <row r="1664" spans="50:57" x14ac:dyDescent="0.15">
      <c r="AX1664" s="322"/>
      <c r="AY1664" s="322"/>
      <c r="AZ1664" s="322"/>
      <c r="BA1664" s="322"/>
      <c r="BB1664" s="322"/>
      <c r="BC1664" s="322"/>
      <c r="BD1664" s="322"/>
      <c r="BE1664" s="322"/>
    </row>
    <row r="1665" spans="50:57" x14ac:dyDescent="0.15">
      <c r="AX1665" s="322"/>
      <c r="AY1665" s="322"/>
      <c r="AZ1665" s="322"/>
      <c r="BA1665" s="322"/>
      <c r="BB1665" s="322"/>
      <c r="BC1665" s="322"/>
      <c r="BD1665" s="322"/>
      <c r="BE1665" s="322"/>
    </row>
    <row r="1666" spans="50:57" x14ac:dyDescent="0.15">
      <c r="AX1666" s="322"/>
      <c r="AY1666" s="322"/>
      <c r="AZ1666" s="322"/>
      <c r="BA1666" s="322"/>
      <c r="BB1666" s="322"/>
      <c r="BC1666" s="322"/>
      <c r="BD1666" s="322"/>
      <c r="BE1666" s="322"/>
    </row>
    <row r="1667" spans="50:57" x14ac:dyDescent="0.15">
      <c r="AX1667" s="322"/>
      <c r="AY1667" s="322"/>
      <c r="AZ1667" s="322"/>
      <c r="BA1667" s="322"/>
      <c r="BB1667" s="322"/>
      <c r="BC1667" s="322"/>
      <c r="BD1667" s="322"/>
      <c r="BE1667" s="322"/>
    </row>
    <row r="1668" spans="50:57" x14ac:dyDescent="0.15">
      <c r="AX1668" s="322"/>
      <c r="AY1668" s="322"/>
      <c r="AZ1668" s="322"/>
      <c r="BA1668" s="322"/>
      <c r="BB1668" s="322"/>
      <c r="BC1668" s="322"/>
      <c r="BD1668" s="322"/>
      <c r="BE1668" s="322"/>
    </row>
    <row r="1669" spans="50:57" x14ac:dyDescent="0.15">
      <c r="AX1669" s="322"/>
      <c r="AY1669" s="322"/>
      <c r="AZ1669" s="322"/>
      <c r="BA1669" s="322"/>
      <c r="BB1669" s="322"/>
      <c r="BC1669" s="322"/>
      <c r="BD1669" s="322"/>
      <c r="BE1669" s="322"/>
    </row>
    <row r="1670" spans="50:57" x14ac:dyDescent="0.15">
      <c r="AX1670" s="322"/>
      <c r="AY1670" s="322"/>
      <c r="AZ1670" s="322"/>
      <c r="BA1670" s="322"/>
      <c r="BB1670" s="322"/>
      <c r="BC1670" s="322"/>
      <c r="BD1670" s="322"/>
      <c r="BE1670" s="322"/>
    </row>
    <row r="1671" spans="50:57" x14ac:dyDescent="0.15">
      <c r="AX1671" s="322"/>
      <c r="AY1671" s="322"/>
      <c r="AZ1671" s="322"/>
      <c r="BA1671" s="322"/>
      <c r="BB1671" s="322"/>
      <c r="BC1671" s="322"/>
      <c r="BD1671" s="322"/>
      <c r="BE1671" s="322"/>
    </row>
    <row r="1672" spans="50:57" x14ac:dyDescent="0.15">
      <c r="AX1672" s="322"/>
      <c r="AY1672" s="322"/>
      <c r="AZ1672" s="322"/>
      <c r="BA1672" s="322"/>
      <c r="BB1672" s="322"/>
      <c r="BC1672" s="322"/>
      <c r="BD1672" s="322"/>
      <c r="BE1672" s="322"/>
    </row>
    <row r="1673" spans="50:57" x14ac:dyDescent="0.15">
      <c r="AX1673" s="322"/>
      <c r="AY1673" s="322"/>
      <c r="AZ1673" s="322"/>
      <c r="BA1673" s="322"/>
      <c r="BB1673" s="322"/>
      <c r="BC1673" s="322"/>
      <c r="BD1673" s="322"/>
      <c r="BE1673" s="322"/>
    </row>
    <row r="1674" spans="50:57" x14ac:dyDescent="0.15">
      <c r="AX1674" s="322"/>
      <c r="AY1674" s="322"/>
      <c r="AZ1674" s="322"/>
      <c r="BA1674" s="322"/>
      <c r="BB1674" s="322"/>
      <c r="BC1674" s="322"/>
      <c r="BD1674" s="322"/>
      <c r="BE1674" s="322"/>
    </row>
    <row r="1675" spans="50:57" x14ac:dyDescent="0.15">
      <c r="AX1675" s="322"/>
      <c r="AY1675" s="322"/>
      <c r="AZ1675" s="322"/>
      <c r="BA1675" s="322"/>
      <c r="BB1675" s="322"/>
      <c r="BC1675" s="322"/>
      <c r="BD1675" s="322"/>
      <c r="BE1675" s="322"/>
    </row>
    <row r="1676" spans="50:57" x14ac:dyDescent="0.15">
      <c r="AX1676" s="322"/>
      <c r="AY1676" s="322"/>
      <c r="AZ1676" s="322"/>
      <c r="BA1676" s="322"/>
      <c r="BB1676" s="322"/>
      <c r="BC1676" s="322"/>
      <c r="BD1676" s="322"/>
      <c r="BE1676" s="322"/>
    </row>
    <row r="1677" spans="50:57" x14ac:dyDescent="0.15">
      <c r="AX1677" s="322"/>
      <c r="AY1677" s="322"/>
      <c r="AZ1677" s="322"/>
      <c r="BA1677" s="322"/>
      <c r="BB1677" s="322"/>
      <c r="BC1677" s="322"/>
      <c r="BD1677" s="322"/>
      <c r="BE1677" s="322"/>
    </row>
    <row r="1678" spans="50:57" x14ac:dyDescent="0.15">
      <c r="AX1678" s="322"/>
      <c r="AY1678" s="322"/>
      <c r="AZ1678" s="322"/>
      <c r="BA1678" s="322"/>
      <c r="BB1678" s="322"/>
      <c r="BC1678" s="322"/>
      <c r="BD1678" s="322"/>
      <c r="BE1678" s="322"/>
    </row>
    <row r="1679" spans="50:57" x14ac:dyDescent="0.15">
      <c r="AX1679" s="322"/>
      <c r="AY1679" s="322"/>
      <c r="AZ1679" s="322"/>
      <c r="BA1679" s="322"/>
      <c r="BB1679" s="322"/>
      <c r="BC1679" s="322"/>
      <c r="BD1679" s="322"/>
      <c r="BE1679" s="322"/>
    </row>
    <row r="1680" spans="50:57" x14ac:dyDescent="0.15">
      <c r="AX1680" s="322"/>
      <c r="AY1680" s="322"/>
      <c r="AZ1680" s="322"/>
      <c r="BA1680" s="322"/>
      <c r="BB1680" s="322"/>
      <c r="BC1680" s="322"/>
      <c r="BD1680" s="322"/>
      <c r="BE1680" s="322"/>
    </row>
    <row r="1681" spans="50:57" x14ac:dyDescent="0.15">
      <c r="AX1681" s="322"/>
      <c r="AY1681" s="322"/>
      <c r="AZ1681" s="322"/>
      <c r="BA1681" s="322"/>
      <c r="BB1681" s="322"/>
      <c r="BC1681" s="322"/>
      <c r="BD1681" s="322"/>
      <c r="BE1681" s="322"/>
    </row>
    <row r="1682" spans="50:57" x14ac:dyDescent="0.15">
      <c r="AX1682" s="322"/>
      <c r="AY1682" s="322"/>
      <c r="AZ1682" s="322"/>
      <c r="BA1682" s="322"/>
      <c r="BB1682" s="322"/>
      <c r="BC1682" s="322"/>
      <c r="BD1682" s="322"/>
      <c r="BE1682" s="322"/>
    </row>
    <row r="1683" spans="50:57" x14ac:dyDescent="0.15">
      <c r="AX1683" s="322"/>
      <c r="AY1683" s="322"/>
      <c r="AZ1683" s="322"/>
      <c r="BA1683" s="322"/>
      <c r="BB1683" s="322"/>
      <c r="BC1683" s="322"/>
      <c r="BD1683" s="322"/>
      <c r="BE1683" s="322"/>
    </row>
    <row r="1684" spans="50:57" x14ac:dyDescent="0.15">
      <c r="AX1684" s="322"/>
      <c r="AY1684" s="322"/>
      <c r="AZ1684" s="322"/>
      <c r="BA1684" s="322"/>
      <c r="BB1684" s="322"/>
      <c r="BC1684" s="322"/>
      <c r="BD1684" s="322"/>
      <c r="BE1684" s="322"/>
    </row>
    <row r="1685" spans="50:57" x14ac:dyDescent="0.15">
      <c r="AX1685" s="322"/>
      <c r="AY1685" s="322"/>
      <c r="AZ1685" s="322"/>
      <c r="BA1685" s="322"/>
      <c r="BB1685" s="322"/>
      <c r="BC1685" s="322"/>
      <c r="BD1685" s="322"/>
      <c r="BE1685" s="322"/>
    </row>
    <row r="1686" spans="50:57" x14ac:dyDescent="0.15">
      <c r="AX1686" s="322"/>
      <c r="AY1686" s="322"/>
      <c r="AZ1686" s="322"/>
      <c r="BA1686" s="322"/>
      <c r="BB1686" s="322"/>
      <c r="BC1686" s="322"/>
      <c r="BD1686" s="322"/>
      <c r="BE1686" s="322"/>
    </row>
    <row r="1687" spans="50:57" x14ac:dyDescent="0.15">
      <c r="AX1687" s="322"/>
      <c r="AY1687" s="322"/>
      <c r="AZ1687" s="322"/>
      <c r="BA1687" s="322"/>
      <c r="BB1687" s="322"/>
      <c r="BC1687" s="322"/>
      <c r="BD1687" s="322"/>
      <c r="BE1687" s="322"/>
    </row>
    <row r="1688" spans="50:57" x14ac:dyDescent="0.15">
      <c r="AX1688" s="322"/>
      <c r="AY1688" s="322"/>
      <c r="AZ1688" s="322"/>
      <c r="BA1688" s="322"/>
      <c r="BB1688" s="322"/>
      <c r="BC1688" s="322"/>
      <c r="BD1688" s="322"/>
      <c r="BE1688" s="322"/>
    </row>
    <row r="1689" spans="50:57" x14ac:dyDescent="0.15">
      <c r="AX1689" s="322"/>
      <c r="AY1689" s="322"/>
      <c r="AZ1689" s="322"/>
      <c r="BA1689" s="322"/>
      <c r="BB1689" s="322"/>
      <c r="BC1689" s="322"/>
      <c r="BD1689" s="322"/>
      <c r="BE1689" s="322"/>
    </row>
    <row r="1690" spans="50:57" x14ac:dyDescent="0.15">
      <c r="AX1690" s="322"/>
      <c r="AY1690" s="322"/>
      <c r="AZ1690" s="322"/>
      <c r="BA1690" s="322"/>
      <c r="BB1690" s="322"/>
      <c r="BC1690" s="322"/>
      <c r="BD1690" s="322"/>
      <c r="BE1690" s="322"/>
    </row>
    <row r="1691" spans="50:57" x14ac:dyDescent="0.15">
      <c r="AX1691" s="322"/>
      <c r="AY1691" s="322"/>
      <c r="AZ1691" s="322"/>
      <c r="BA1691" s="322"/>
      <c r="BB1691" s="322"/>
      <c r="BC1691" s="322"/>
      <c r="BD1691" s="322"/>
      <c r="BE1691" s="322"/>
    </row>
    <row r="1692" spans="50:57" x14ac:dyDescent="0.15">
      <c r="AX1692" s="322"/>
      <c r="AY1692" s="322"/>
      <c r="AZ1692" s="322"/>
      <c r="BA1692" s="322"/>
      <c r="BB1692" s="322"/>
      <c r="BC1692" s="322"/>
      <c r="BD1692" s="322"/>
      <c r="BE1692" s="322"/>
    </row>
    <row r="1693" spans="50:57" x14ac:dyDescent="0.15">
      <c r="AX1693" s="322"/>
      <c r="AY1693" s="322"/>
      <c r="AZ1693" s="322"/>
      <c r="BA1693" s="322"/>
      <c r="BB1693" s="322"/>
      <c r="BC1693" s="322"/>
      <c r="BD1693" s="322"/>
      <c r="BE1693" s="322"/>
    </row>
    <row r="1694" spans="50:57" x14ac:dyDescent="0.15">
      <c r="AX1694" s="322"/>
      <c r="AY1694" s="322"/>
      <c r="AZ1694" s="322"/>
      <c r="BA1694" s="322"/>
      <c r="BB1694" s="322"/>
      <c r="BC1694" s="322"/>
      <c r="BD1694" s="322"/>
      <c r="BE1694" s="322"/>
    </row>
    <row r="1695" spans="50:57" x14ac:dyDescent="0.15">
      <c r="AX1695" s="322"/>
      <c r="AY1695" s="322"/>
      <c r="AZ1695" s="322"/>
      <c r="BA1695" s="322"/>
      <c r="BB1695" s="322"/>
      <c r="BC1695" s="322"/>
      <c r="BD1695" s="322"/>
      <c r="BE1695" s="322"/>
    </row>
    <row r="1696" spans="50:57" x14ac:dyDescent="0.15">
      <c r="AX1696" s="322"/>
      <c r="AY1696" s="322"/>
      <c r="AZ1696" s="322"/>
      <c r="BA1696" s="322"/>
      <c r="BB1696" s="322"/>
      <c r="BC1696" s="322"/>
      <c r="BD1696" s="322"/>
      <c r="BE1696" s="322"/>
    </row>
    <row r="1697" spans="50:57" x14ac:dyDescent="0.15">
      <c r="AX1697" s="322"/>
      <c r="AY1697" s="322"/>
      <c r="AZ1697" s="322"/>
      <c r="BA1697" s="322"/>
      <c r="BB1697" s="322"/>
      <c r="BC1697" s="322"/>
      <c r="BD1697" s="322"/>
      <c r="BE1697" s="322"/>
    </row>
    <row r="1698" spans="50:57" x14ac:dyDescent="0.15">
      <c r="AX1698" s="322"/>
      <c r="AY1698" s="322"/>
      <c r="AZ1698" s="322"/>
      <c r="BA1698" s="322"/>
      <c r="BB1698" s="322"/>
      <c r="BC1698" s="322"/>
      <c r="BD1698" s="322"/>
      <c r="BE1698" s="322"/>
    </row>
    <row r="1699" spans="50:57" x14ac:dyDescent="0.15">
      <c r="AX1699" s="322"/>
      <c r="AY1699" s="322"/>
      <c r="AZ1699" s="322"/>
      <c r="BA1699" s="322"/>
      <c r="BB1699" s="322"/>
      <c r="BC1699" s="322"/>
      <c r="BD1699" s="322"/>
      <c r="BE1699" s="322"/>
    </row>
    <row r="1700" spans="50:57" x14ac:dyDescent="0.15">
      <c r="AX1700" s="322"/>
      <c r="AY1700" s="322"/>
      <c r="AZ1700" s="322"/>
      <c r="BA1700" s="322"/>
      <c r="BB1700" s="322"/>
      <c r="BC1700" s="322"/>
      <c r="BD1700" s="322"/>
      <c r="BE1700" s="322"/>
    </row>
    <row r="1701" spans="50:57" x14ac:dyDescent="0.15">
      <c r="AX1701" s="322"/>
      <c r="AY1701" s="322"/>
      <c r="AZ1701" s="322"/>
      <c r="BA1701" s="322"/>
      <c r="BB1701" s="322"/>
      <c r="BC1701" s="322"/>
      <c r="BD1701" s="322"/>
      <c r="BE1701" s="322"/>
    </row>
    <row r="1702" spans="50:57" x14ac:dyDescent="0.15">
      <c r="AX1702" s="322"/>
      <c r="AY1702" s="322"/>
      <c r="AZ1702" s="322"/>
      <c r="BA1702" s="322"/>
      <c r="BB1702" s="322"/>
      <c r="BC1702" s="322"/>
      <c r="BD1702" s="322"/>
      <c r="BE1702" s="322"/>
    </row>
    <row r="1703" spans="50:57" x14ac:dyDescent="0.15">
      <c r="AX1703" s="322"/>
      <c r="AY1703" s="322"/>
      <c r="AZ1703" s="322"/>
      <c r="BA1703" s="322"/>
      <c r="BB1703" s="322"/>
      <c r="BC1703" s="322"/>
      <c r="BD1703" s="322"/>
      <c r="BE1703" s="322"/>
    </row>
    <row r="1704" spans="50:57" x14ac:dyDescent="0.15">
      <c r="AX1704" s="322"/>
      <c r="AY1704" s="322"/>
      <c r="AZ1704" s="322"/>
      <c r="BA1704" s="322"/>
      <c r="BB1704" s="322"/>
      <c r="BC1704" s="322"/>
      <c r="BD1704" s="322"/>
      <c r="BE1704" s="322"/>
    </row>
    <row r="1705" spans="50:57" x14ac:dyDescent="0.15">
      <c r="AX1705" s="322"/>
      <c r="AY1705" s="322"/>
      <c r="AZ1705" s="322"/>
      <c r="BA1705" s="322"/>
      <c r="BB1705" s="322"/>
      <c r="BC1705" s="322"/>
      <c r="BD1705" s="322"/>
      <c r="BE1705" s="322"/>
    </row>
    <row r="1706" spans="50:57" x14ac:dyDescent="0.15">
      <c r="AX1706" s="322"/>
      <c r="AY1706" s="322"/>
      <c r="AZ1706" s="322"/>
      <c r="BA1706" s="322"/>
      <c r="BB1706" s="322"/>
      <c r="BC1706" s="322"/>
      <c r="BD1706" s="322"/>
      <c r="BE1706" s="322"/>
    </row>
    <row r="1707" spans="50:57" x14ac:dyDescent="0.15">
      <c r="AX1707" s="322"/>
      <c r="AY1707" s="322"/>
      <c r="AZ1707" s="322"/>
      <c r="BA1707" s="322"/>
      <c r="BB1707" s="322"/>
      <c r="BC1707" s="322"/>
      <c r="BD1707" s="322"/>
      <c r="BE1707" s="322"/>
    </row>
    <row r="1708" spans="50:57" x14ac:dyDescent="0.15">
      <c r="AX1708" s="322"/>
      <c r="AY1708" s="322"/>
      <c r="AZ1708" s="322"/>
      <c r="BA1708" s="322"/>
      <c r="BB1708" s="322"/>
      <c r="BC1708" s="322"/>
      <c r="BD1708" s="322"/>
      <c r="BE1708" s="322"/>
    </row>
    <row r="1709" spans="50:57" x14ac:dyDescent="0.15">
      <c r="AX1709" s="322"/>
      <c r="AY1709" s="322"/>
      <c r="AZ1709" s="322"/>
      <c r="BA1709" s="322"/>
      <c r="BB1709" s="322"/>
      <c r="BC1709" s="322"/>
      <c r="BD1709" s="322"/>
      <c r="BE1709" s="322"/>
    </row>
    <row r="1710" spans="50:57" x14ac:dyDescent="0.15">
      <c r="AX1710" s="322"/>
      <c r="AY1710" s="322"/>
      <c r="AZ1710" s="322"/>
      <c r="BA1710" s="322"/>
      <c r="BB1710" s="322"/>
      <c r="BC1710" s="322"/>
      <c r="BD1710" s="322"/>
      <c r="BE1710" s="322"/>
    </row>
    <row r="1711" spans="50:57" x14ac:dyDescent="0.15">
      <c r="AX1711" s="322"/>
      <c r="AY1711" s="322"/>
      <c r="AZ1711" s="322"/>
      <c r="BA1711" s="322"/>
      <c r="BB1711" s="322"/>
      <c r="BC1711" s="322"/>
      <c r="BD1711" s="322"/>
      <c r="BE1711" s="322"/>
    </row>
    <row r="1712" spans="50:57" x14ac:dyDescent="0.15">
      <c r="AX1712" s="322"/>
      <c r="AY1712" s="322"/>
      <c r="AZ1712" s="322"/>
      <c r="BA1712" s="322"/>
      <c r="BB1712" s="322"/>
      <c r="BC1712" s="322"/>
      <c r="BD1712" s="322"/>
      <c r="BE1712" s="322"/>
    </row>
    <row r="1713" spans="50:57" x14ac:dyDescent="0.15">
      <c r="AX1713" s="322"/>
      <c r="AY1713" s="322"/>
      <c r="AZ1713" s="322"/>
      <c r="BA1713" s="322"/>
      <c r="BB1713" s="322"/>
      <c r="BC1713" s="322"/>
      <c r="BD1713" s="322"/>
      <c r="BE1713" s="322"/>
    </row>
    <row r="1714" spans="50:57" x14ac:dyDescent="0.15">
      <c r="AX1714" s="322"/>
      <c r="AY1714" s="322"/>
      <c r="AZ1714" s="322"/>
      <c r="BA1714" s="322"/>
      <c r="BB1714" s="322"/>
      <c r="BC1714" s="322"/>
      <c r="BD1714" s="322"/>
      <c r="BE1714" s="322"/>
    </row>
    <row r="1715" spans="50:57" x14ac:dyDescent="0.15">
      <c r="AX1715" s="322"/>
      <c r="AY1715" s="322"/>
      <c r="AZ1715" s="322"/>
      <c r="BA1715" s="322"/>
      <c r="BB1715" s="322"/>
      <c r="BC1715" s="322"/>
      <c r="BD1715" s="322"/>
      <c r="BE1715" s="322"/>
    </row>
    <row r="1716" spans="50:57" x14ac:dyDescent="0.15">
      <c r="AX1716" s="322"/>
      <c r="AY1716" s="322"/>
      <c r="AZ1716" s="322"/>
      <c r="BA1716" s="322"/>
      <c r="BB1716" s="322"/>
      <c r="BC1716" s="322"/>
      <c r="BD1716" s="322"/>
      <c r="BE1716" s="322"/>
    </row>
    <row r="1717" spans="50:57" x14ac:dyDescent="0.15">
      <c r="AX1717" s="322"/>
      <c r="AY1717" s="322"/>
      <c r="AZ1717" s="322"/>
      <c r="BA1717" s="322"/>
      <c r="BB1717" s="322"/>
      <c r="BC1717" s="322"/>
      <c r="BD1717" s="322"/>
      <c r="BE1717" s="322"/>
    </row>
    <row r="1718" spans="50:57" x14ac:dyDescent="0.15">
      <c r="AX1718" s="322"/>
      <c r="AY1718" s="322"/>
      <c r="AZ1718" s="322"/>
      <c r="BA1718" s="322"/>
      <c r="BB1718" s="322"/>
      <c r="BC1718" s="322"/>
      <c r="BD1718" s="322"/>
      <c r="BE1718" s="322"/>
    </row>
    <row r="1719" spans="50:57" x14ac:dyDescent="0.15">
      <c r="AX1719" s="322"/>
      <c r="AY1719" s="322"/>
      <c r="AZ1719" s="322"/>
      <c r="BA1719" s="322"/>
      <c r="BB1719" s="322"/>
      <c r="BC1719" s="322"/>
      <c r="BD1719" s="322"/>
      <c r="BE1719" s="322"/>
    </row>
    <row r="1720" spans="50:57" x14ac:dyDescent="0.15">
      <c r="AX1720" s="322"/>
      <c r="AY1720" s="322"/>
      <c r="AZ1720" s="322"/>
      <c r="BA1720" s="322"/>
      <c r="BB1720" s="322"/>
      <c r="BC1720" s="322"/>
      <c r="BD1720" s="322"/>
      <c r="BE1720" s="322"/>
    </row>
    <row r="1721" spans="50:57" x14ac:dyDescent="0.15">
      <c r="AX1721" s="322"/>
      <c r="AY1721" s="322"/>
      <c r="AZ1721" s="322"/>
      <c r="BA1721" s="322"/>
      <c r="BB1721" s="322"/>
      <c r="BC1721" s="322"/>
      <c r="BD1721" s="322"/>
      <c r="BE1721" s="322"/>
    </row>
    <row r="1722" spans="50:57" x14ac:dyDescent="0.15">
      <c r="AX1722" s="322"/>
      <c r="AY1722" s="322"/>
      <c r="AZ1722" s="322"/>
      <c r="BA1722" s="322"/>
      <c r="BB1722" s="322"/>
      <c r="BC1722" s="322"/>
      <c r="BD1722" s="322"/>
      <c r="BE1722" s="322"/>
    </row>
    <row r="1723" spans="50:57" x14ac:dyDescent="0.15">
      <c r="AX1723" s="322"/>
      <c r="AY1723" s="322"/>
      <c r="AZ1723" s="322"/>
      <c r="BA1723" s="322"/>
      <c r="BB1723" s="322"/>
      <c r="BC1723" s="322"/>
      <c r="BD1723" s="322"/>
      <c r="BE1723" s="322"/>
    </row>
    <row r="1724" spans="50:57" x14ac:dyDescent="0.15">
      <c r="AX1724" s="322"/>
      <c r="AY1724" s="322"/>
      <c r="AZ1724" s="322"/>
      <c r="BA1724" s="322"/>
      <c r="BB1724" s="322"/>
      <c r="BC1724" s="322"/>
      <c r="BD1724" s="322"/>
      <c r="BE1724" s="322"/>
    </row>
    <row r="1725" spans="50:57" x14ac:dyDescent="0.15">
      <c r="AX1725" s="322"/>
      <c r="AY1725" s="322"/>
      <c r="AZ1725" s="322"/>
      <c r="BA1725" s="322"/>
      <c r="BB1725" s="322"/>
      <c r="BC1725" s="322"/>
      <c r="BD1725" s="322"/>
      <c r="BE1725" s="322"/>
    </row>
    <row r="1726" spans="50:57" x14ac:dyDescent="0.15">
      <c r="AX1726" s="322"/>
      <c r="AY1726" s="322"/>
      <c r="AZ1726" s="322"/>
      <c r="BA1726" s="322"/>
      <c r="BB1726" s="322"/>
      <c r="BC1726" s="322"/>
      <c r="BD1726" s="322"/>
      <c r="BE1726" s="322"/>
    </row>
    <row r="1727" spans="50:57" x14ac:dyDescent="0.15">
      <c r="AX1727" s="322"/>
      <c r="AY1727" s="322"/>
      <c r="AZ1727" s="322"/>
      <c r="BA1727" s="322"/>
      <c r="BB1727" s="322"/>
      <c r="BC1727" s="322"/>
      <c r="BD1727" s="322"/>
      <c r="BE1727" s="322"/>
    </row>
    <row r="1728" spans="50:57" x14ac:dyDescent="0.15">
      <c r="AX1728" s="322"/>
      <c r="AY1728" s="322"/>
      <c r="AZ1728" s="322"/>
      <c r="BA1728" s="322"/>
      <c r="BB1728" s="322"/>
      <c r="BC1728" s="322"/>
      <c r="BD1728" s="322"/>
      <c r="BE1728" s="322"/>
    </row>
    <row r="1729" spans="50:57" x14ac:dyDescent="0.15">
      <c r="AX1729" s="322"/>
      <c r="AY1729" s="322"/>
      <c r="AZ1729" s="322"/>
      <c r="BA1729" s="322"/>
      <c r="BB1729" s="322"/>
      <c r="BC1729" s="322"/>
      <c r="BD1729" s="322"/>
      <c r="BE1729" s="322"/>
    </row>
    <row r="1730" spans="50:57" x14ac:dyDescent="0.15">
      <c r="AX1730" s="322"/>
      <c r="AY1730" s="322"/>
      <c r="AZ1730" s="322"/>
      <c r="BA1730" s="322"/>
      <c r="BB1730" s="322"/>
      <c r="BC1730" s="322"/>
      <c r="BD1730" s="322"/>
      <c r="BE1730" s="322"/>
    </row>
    <row r="1731" spans="50:57" x14ac:dyDescent="0.15">
      <c r="AX1731" s="322"/>
      <c r="AY1731" s="322"/>
      <c r="AZ1731" s="322"/>
      <c r="BA1731" s="322"/>
      <c r="BB1731" s="322"/>
      <c r="BC1731" s="322"/>
      <c r="BD1731" s="322"/>
      <c r="BE1731" s="322"/>
    </row>
    <row r="1732" spans="50:57" x14ac:dyDescent="0.15">
      <c r="AX1732" s="322"/>
      <c r="AY1732" s="322"/>
      <c r="AZ1732" s="322"/>
      <c r="BA1732" s="322"/>
      <c r="BB1732" s="322"/>
      <c r="BC1732" s="322"/>
      <c r="BD1732" s="322"/>
      <c r="BE1732" s="322"/>
    </row>
    <row r="1733" spans="50:57" x14ac:dyDescent="0.15">
      <c r="AX1733" s="322"/>
      <c r="AY1733" s="322"/>
      <c r="AZ1733" s="322"/>
      <c r="BA1733" s="322"/>
      <c r="BB1733" s="322"/>
      <c r="BC1733" s="322"/>
      <c r="BD1733" s="322"/>
      <c r="BE1733" s="322"/>
    </row>
    <row r="1734" spans="50:57" x14ac:dyDescent="0.15">
      <c r="AX1734" s="322"/>
      <c r="AY1734" s="322"/>
      <c r="AZ1734" s="322"/>
      <c r="BA1734" s="322"/>
      <c r="BB1734" s="322"/>
      <c r="BC1734" s="322"/>
      <c r="BD1734" s="322"/>
      <c r="BE1734" s="322"/>
    </row>
    <row r="1735" spans="50:57" x14ac:dyDescent="0.15">
      <c r="AX1735" s="322"/>
      <c r="AY1735" s="322"/>
      <c r="AZ1735" s="322"/>
      <c r="BA1735" s="322"/>
      <c r="BB1735" s="322"/>
      <c r="BC1735" s="322"/>
      <c r="BD1735" s="322"/>
      <c r="BE1735" s="322"/>
    </row>
    <row r="1736" spans="50:57" x14ac:dyDescent="0.15">
      <c r="AX1736" s="322"/>
      <c r="AY1736" s="322"/>
      <c r="AZ1736" s="322"/>
      <c r="BA1736" s="322"/>
      <c r="BB1736" s="322"/>
      <c r="BC1736" s="322"/>
      <c r="BD1736" s="322"/>
      <c r="BE1736" s="322"/>
    </row>
    <row r="1737" spans="50:57" x14ac:dyDescent="0.15">
      <c r="AX1737" s="322"/>
      <c r="AY1737" s="322"/>
      <c r="AZ1737" s="322"/>
      <c r="BA1737" s="322"/>
      <c r="BB1737" s="322"/>
      <c r="BC1737" s="322"/>
      <c r="BD1737" s="322"/>
      <c r="BE1737" s="322"/>
    </row>
    <row r="1738" spans="50:57" x14ac:dyDescent="0.15">
      <c r="AX1738" s="322"/>
      <c r="AY1738" s="322"/>
      <c r="AZ1738" s="322"/>
      <c r="BA1738" s="322"/>
      <c r="BB1738" s="322"/>
      <c r="BC1738" s="322"/>
      <c r="BD1738" s="322"/>
      <c r="BE1738" s="322"/>
    </row>
    <row r="1739" spans="50:57" x14ac:dyDescent="0.15">
      <c r="AX1739" s="322"/>
      <c r="AY1739" s="322"/>
      <c r="AZ1739" s="322"/>
      <c r="BA1739" s="322"/>
      <c r="BB1739" s="322"/>
      <c r="BC1739" s="322"/>
      <c r="BD1739" s="322"/>
      <c r="BE1739" s="322"/>
    </row>
    <row r="1740" spans="50:57" x14ac:dyDescent="0.15">
      <c r="AX1740" s="322"/>
      <c r="AY1740" s="322"/>
      <c r="AZ1740" s="322"/>
      <c r="BA1740" s="322"/>
      <c r="BB1740" s="322"/>
      <c r="BC1740" s="322"/>
      <c r="BD1740" s="322"/>
      <c r="BE1740" s="322"/>
    </row>
    <row r="1741" spans="50:57" x14ac:dyDescent="0.15">
      <c r="AX1741" s="322"/>
      <c r="AY1741" s="322"/>
      <c r="AZ1741" s="322"/>
      <c r="BA1741" s="322"/>
      <c r="BB1741" s="322"/>
      <c r="BC1741" s="322"/>
      <c r="BD1741" s="322"/>
      <c r="BE1741" s="322"/>
    </row>
    <row r="1742" spans="50:57" x14ac:dyDescent="0.15">
      <c r="AX1742" s="322"/>
      <c r="AY1742" s="322"/>
      <c r="AZ1742" s="322"/>
      <c r="BA1742" s="322"/>
      <c r="BB1742" s="322"/>
      <c r="BC1742" s="322"/>
      <c r="BD1742" s="322"/>
      <c r="BE1742" s="322"/>
    </row>
    <row r="1743" spans="50:57" x14ac:dyDescent="0.15">
      <c r="AX1743" s="322"/>
      <c r="AY1743" s="322"/>
      <c r="AZ1743" s="322"/>
      <c r="BA1743" s="322"/>
      <c r="BB1743" s="322"/>
      <c r="BC1743" s="322"/>
      <c r="BD1743" s="322"/>
      <c r="BE1743" s="322"/>
    </row>
    <row r="1744" spans="50:57" x14ac:dyDescent="0.15">
      <c r="AX1744" s="322"/>
      <c r="AY1744" s="322"/>
      <c r="AZ1744" s="322"/>
      <c r="BA1744" s="322"/>
      <c r="BB1744" s="322"/>
      <c r="BC1744" s="322"/>
      <c r="BD1744" s="322"/>
      <c r="BE1744" s="322"/>
    </row>
    <row r="1745" spans="50:57" x14ac:dyDescent="0.15">
      <c r="AX1745" s="322"/>
      <c r="AY1745" s="322"/>
      <c r="AZ1745" s="322"/>
      <c r="BA1745" s="322"/>
      <c r="BB1745" s="322"/>
      <c r="BC1745" s="322"/>
      <c r="BD1745" s="322"/>
      <c r="BE1745" s="322"/>
    </row>
    <row r="1746" spans="50:57" x14ac:dyDescent="0.15">
      <c r="AX1746" s="322"/>
      <c r="AY1746" s="322"/>
      <c r="AZ1746" s="322"/>
      <c r="BA1746" s="322"/>
      <c r="BB1746" s="322"/>
      <c r="BC1746" s="322"/>
      <c r="BD1746" s="322"/>
      <c r="BE1746" s="322"/>
    </row>
    <row r="1747" spans="50:57" x14ac:dyDescent="0.15">
      <c r="AX1747" s="322"/>
      <c r="AY1747" s="322"/>
      <c r="AZ1747" s="322"/>
      <c r="BA1747" s="322"/>
      <c r="BB1747" s="322"/>
      <c r="BC1747" s="322"/>
      <c r="BD1747" s="322"/>
      <c r="BE1747" s="322"/>
    </row>
    <row r="1748" spans="50:57" x14ac:dyDescent="0.15">
      <c r="AX1748" s="322"/>
      <c r="AY1748" s="322"/>
      <c r="AZ1748" s="322"/>
      <c r="BA1748" s="322"/>
      <c r="BB1748" s="322"/>
      <c r="BC1748" s="322"/>
      <c r="BD1748" s="322"/>
      <c r="BE1748" s="322"/>
    </row>
    <row r="1749" spans="50:57" x14ac:dyDescent="0.15">
      <c r="AX1749" s="322"/>
      <c r="AY1749" s="322"/>
      <c r="AZ1749" s="322"/>
      <c r="BA1749" s="322"/>
      <c r="BB1749" s="322"/>
      <c r="BC1749" s="322"/>
      <c r="BD1749" s="322"/>
      <c r="BE1749" s="322"/>
    </row>
    <row r="1750" spans="50:57" x14ac:dyDescent="0.15">
      <c r="AX1750" s="322"/>
      <c r="AY1750" s="322"/>
      <c r="AZ1750" s="322"/>
      <c r="BA1750" s="322"/>
      <c r="BB1750" s="322"/>
      <c r="BC1750" s="322"/>
      <c r="BD1750" s="322"/>
      <c r="BE1750" s="322"/>
    </row>
    <row r="1751" spans="50:57" x14ac:dyDescent="0.15">
      <c r="AX1751" s="322"/>
      <c r="AY1751" s="322"/>
      <c r="AZ1751" s="322"/>
      <c r="BA1751" s="322"/>
      <c r="BB1751" s="322"/>
      <c r="BC1751" s="322"/>
      <c r="BD1751" s="322"/>
      <c r="BE1751" s="322"/>
    </row>
    <row r="1752" spans="50:57" x14ac:dyDescent="0.15">
      <c r="AX1752" s="322"/>
      <c r="AY1752" s="322"/>
      <c r="AZ1752" s="322"/>
      <c r="BA1752" s="322"/>
      <c r="BB1752" s="322"/>
      <c r="BC1752" s="322"/>
      <c r="BD1752" s="322"/>
      <c r="BE1752" s="322"/>
    </row>
    <row r="1753" spans="50:57" x14ac:dyDescent="0.15">
      <c r="AX1753" s="322"/>
      <c r="AY1753" s="322"/>
      <c r="AZ1753" s="322"/>
      <c r="BA1753" s="322"/>
      <c r="BB1753" s="322"/>
      <c r="BC1753" s="322"/>
      <c r="BD1753" s="322"/>
      <c r="BE1753" s="322"/>
    </row>
    <row r="1754" spans="50:57" x14ac:dyDescent="0.15">
      <c r="AX1754" s="322"/>
      <c r="AY1754" s="322"/>
      <c r="AZ1754" s="322"/>
      <c r="BA1754" s="322"/>
      <c r="BB1754" s="322"/>
      <c r="BC1754" s="322"/>
      <c r="BD1754" s="322"/>
      <c r="BE1754" s="322"/>
    </row>
    <row r="1755" spans="50:57" x14ac:dyDescent="0.15">
      <c r="AX1755" s="322"/>
      <c r="AY1755" s="322"/>
      <c r="AZ1755" s="322"/>
      <c r="BA1755" s="322"/>
      <c r="BB1755" s="322"/>
      <c r="BC1755" s="322"/>
      <c r="BD1755" s="322"/>
      <c r="BE1755" s="322"/>
    </row>
    <row r="1756" spans="50:57" x14ac:dyDescent="0.15">
      <c r="AX1756" s="322"/>
      <c r="AY1756" s="322"/>
      <c r="AZ1756" s="322"/>
      <c r="BA1756" s="322"/>
      <c r="BB1756" s="322"/>
      <c r="BC1756" s="322"/>
      <c r="BD1756" s="322"/>
      <c r="BE1756" s="322"/>
    </row>
    <row r="1757" spans="50:57" x14ac:dyDescent="0.15">
      <c r="AX1757" s="322"/>
      <c r="AY1757" s="322"/>
      <c r="AZ1757" s="322"/>
      <c r="BA1757" s="322"/>
      <c r="BB1757" s="322"/>
      <c r="BC1757" s="322"/>
      <c r="BD1757" s="322"/>
      <c r="BE1757" s="322"/>
    </row>
    <row r="1758" spans="50:57" x14ac:dyDescent="0.15">
      <c r="AX1758" s="322"/>
      <c r="AY1758" s="322"/>
      <c r="AZ1758" s="322"/>
      <c r="BA1758" s="322"/>
      <c r="BB1758" s="322"/>
      <c r="BC1758" s="322"/>
      <c r="BD1758" s="322"/>
      <c r="BE1758" s="322"/>
    </row>
    <row r="1759" spans="50:57" x14ac:dyDescent="0.15">
      <c r="AX1759" s="322"/>
      <c r="AY1759" s="322"/>
      <c r="AZ1759" s="322"/>
      <c r="BA1759" s="322"/>
      <c r="BB1759" s="322"/>
      <c r="BC1759" s="322"/>
      <c r="BD1759" s="322"/>
      <c r="BE1759" s="322"/>
    </row>
    <row r="1760" spans="50:57" x14ac:dyDescent="0.15">
      <c r="AX1760" s="322"/>
      <c r="AY1760" s="322"/>
      <c r="AZ1760" s="322"/>
      <c r="BA1760" s="322"/>
      <c r="BB1760" s="322"/>
      <c r="BC1760" s="322"/>
      <c r="BD1760" s="322"/>
      <c r="BE1760" s="322"/>
    </row>
    <row r="1761" spans="50:57" x14ac:dyDescent="0.15">
      <c r="AX1761" s="322"/>
      <c r="AY1761" s="322"/>
      <c r="AZ1761" s="322"/>
      <c r="BA1761" s="322"/>
      <c r="BB1761" s="322"/>
      <c r="BC1761" s="322"/>
      <c r="BD1761" s="322"/>
      <c r="BE1761" s="322"/>
    </row>
    <row r="1762" spans="50:57" x14ac:dyDescent="0.15">
      <c r="AX1762" s="322"/>
      <c r="AY1762" s="322"/>
      <c r="AZ1762" s="322"/>
      <c r="BA1762" s="322"/>
      <c r="BB1762" s="322"/>
      <c r="BC1762" s="322"/>
      <c r="BD1762" s="322"/>
      <c r="BE1762" s="322"/>
    </row>
    <row r="1763" spans="50:57" x14ac:dyDescent="0.15">
      <c r="AX1763" s="322"/>
      <c r="AY1763" s="322"/>
      <c r="AZ1763" s="322"/>
      <c r="BA1763" s="322"/>
      <c r="BB1763" s="322"/>
      <c r="BC1763" s="322"/>
      <c r="BD1763" s="322"/>
      <c r="BE1763" s="322"/>
    </row>
    <row r="1764" spans="50:57" x14ac:dyDescent="0.15">
      <c r="AX1764" s="322"/>
      <c r="AY1764" s="322"/>
      <c r="AZ1764" s="322"/>
      <c r="BA1764" s="322"/>
      <c r="BB1764" s="322"/>
      <c r="BC1764" s="322"/>
      <c r="BD1764" s="322"/>
      <c r="BE1764" s="322"/>
    </row>
    <row r="1765" spans="50:57" x14ac:dyDescent="0.15">
      <c r="AX1765" s="322"/>
      <c r="AY1765" s="322"/>
      <c r="AZ1765" s="322"/>
      <c r="BA1765" s="322"/>
      <c r="BB1765" s="322"/>
      <c r="BC1765" s="322"/>
      <c r="BD1765" s="322"/>
      <c r="BE1765" s="322"/>
    </row>
    <row r="1766" spans="50:57" x14ac:dyDescent="0.15">
      <c r="AX1766" s="322"/>
      <c r="AY1766" s="322"/>
      <c r="AZ1766" s="322"/>
      <c r="BA1766" s="322"/>
      <c r="BB1766" s="322"/>
      <c r="BC1766" s="322"/>
      <c r="BD1766" s="322"/>
      <c r="BE1766" s="322"/>
    </row>
    <row r="1767" spans="50:57" x14ac:dyDescent="0.15">
      <c r="AX1767" s="322"/>
      <c r="AY1767" s="322"/>
      <c r="AZ1767" s="322"/>
      <c r="BA1767" s="322"/>
      <c r="BB1767" s="322"/>
      <c r="BC1767" s="322"/>
      <c r="BD1767" s="322"/>
      <c r="BE1767" s="322"/>
    </row>
    <row r="1768" spans="50:57" x14ac:dyDescent="0.15">
      <c r="AX1768" s="322"/>
      <c r="AY1768" s="322"/>
      <c r="AZ1768" s="322"/>
      <c r="BA1768" s="322"/>
      <c r="BB1768" s="322"/>
      <c r="BC1768" s="322"/>
      <c r="BD1768" s="322"/>
      <c r="BE1768" s="322"/>
    </row>
    <row r="1769" spans="50:57" x14ac:dyDescent="0.15">
      <c r="AX1769" s="322"/>
      <c r="AY1769" s="322"/>
      <c r="AZ1769" s="322"/>
      <c r="BA1769" s="322"/>
      <c r="BB1769" s="322"/>
      <c r="BC1769" s="322"/>
      <c r="BD1769" s="322"/>
      <c r="BE1769" s="322"/>
    </row>
    <row r="1770" spans="50:57" x14ac:dyDescent="0.15">
      <c r="AX1770" s="322"/>
      <c r="AY1770" s="322"/>
      <c r="AZ1770" s="322"/>
      <c r="BA1770" s="322"/>
      <c r="BB1770" s="322"/>
      <c r="BC1770" s="322"/>
      <c r="BD1770" s="322"/>
      <c r="BE1770" s="322"/>
    </row>
    <row r="1771" spans="50:57" x14ac:dyDescent="0.15">
      <c r="AX1771" s="322"/>
      <c r="AY1771" s="322"/>
      <c r="AZ1771" s="322"/>
      <c r="BA1771" s="322"/>
      <c r="BB1771" s="322"/>
      <c r="BC1771" s="322"/>
      <c r="BD1771" s="322"/>
      <c r="BE1771" s="322"/>
    </row>
    <row r="1772" spans="50:57" x14ac:dyDescent="0.15">
      <c r="AX1772" s="322"/>
      <c r="AY1772" s="322"/>
      <c r="AZ1772" s="322"/>
      <c r="BA1772" s="322"/>
      <c r="BB1772" s="322"/>
      <c r="BC1772" s="322"/>
      <c r="BD1772" s="322"/>
      <c r="BE1772" s="322"/>
    </row>
    <row r="1773" spans="50:57" x14ac:dyDescent="0.15">
      <c r="AX1773" s="322"/>
      <c r="AY1773" s="322"/>
      <c r="AZ1773" s="322"/>
      <c r="BA1773" s="322"/>
      <c r="BB1773" s="322"/>
      <c r="BC1773" s="322"/>
      <c r="BD1773" s="322"/>
      <c r="BE1773" s="322"/>
    </row>
    <row r="1774" spans="50:57" x14ac:dyDescent="0.15">
      <c r="AX1774" s="322"/>
      <c r="AY1774" s="322"/>
      <c r="AZ1774" s="322"/>
      <c r="BA1774" s="322"/>
      <c r="BB1774" s="322"/>
      <c r="BC1774" s="322"/>
      <c r="BD1774" s="322"/>
      <c r="BE1774" s="322"/>
    </row>
    <row r="1775" spans="50:57" x14ac:dyDescent="0.15">
      <c r="AX1775" s="322"/>
      <c r="AY1775" s="322"/>
      <c r="AZ1775" s="322"/>
      <c r="BA1775" s="322"/>
      <c r="BB1775" s="322"/>
      <c r="BC1775" s="322"/>
      <c r="BD1775" s="322"/>
      <c r="BE1775" s="322"/>
    </row>
    <row r="1776" spans="50:57" x14ac:dyDescent="0.15">
      <c r="AX1776" s="322"/>
      <c r="AY1776" s="322"/>
      <c r="AZ1776" s="322"/>
      <c r="BA1776" s="322"/>
      <c r="BB1776" s="322"/>
      <c r="BC1776" s="322"/>
      <c r="BD1776" s="322"/>
      <c r="BE1776" s="322"/>
    </row>
    <row r="1777" spans="50:57" x14ac:dyDescent="0.15">
      <c r="AX1777" s="322"/>
      <c r="AY1777" s="322"/>
      <c r="AZ1777" s="322"/>
      <c r="BA1777" s="322"/>
      <c r="BB1777" s="322"/>
      <c r="BC1777" s="322"/>
      <c r="BD1777" s="322"/>
      <c r="BE1777" s="322"/>
    </row>
    <row r="1778" spans="50:57" x14ac:dyDescent="0.15">
      <c r="AX1778" s="322"/>
      <c r="AY1778" s="322"/>
      <c r="AZ1778" s="322"/>
      <c r="BA1778" s="322"/>
      <c r="BB1778" s="322"/>
      <c r="BC1778" s="322"/>
      <c r="BD1778" s="322"/>
      <c r="BE1778" s="322"/>
    </row>
    <row r="1779" spans="50:57" x14ac:dyDescent="0.15">
      <c r="AX1779" s="322"/>
      <c r="AY1779" s="322"/>
      <c r="AZ1779" s="322"/>
      <c r="BA1779" s="322"/>
      <c r="BB1779" s="322"/>
      <c r="BC1779" s="322"/>
      <c r="BD1779" s="322"/>
      <c r="BE1779" s="322"/>
    </row>
    <row r="1780" spans="50:57" x14ac:dyDescent="0.15">
      <c r="AX1780" s="322"/>
      <c r="AY1780" s="322"/>
      <c r="AZ1780" s="322"/>
      <c r="BA1780" s="322"/>
      <c r="BB1780" s="322"/>
      <c r="BC1780" s="322"/>
      <c r="BD1780" s="322"/>
      <c r="BE1780" s="322"/>
    </row>
    <row r="1781" spans="50:57" x14ac:dyDescent="0.15">
      <c r="AX1781" s="322"/>
      <c r="AY1781" s="322"/>
      <c r="AZ1781" s="322"/>
      <c r="BA1781" s="322"/>
      <c r="BB1781" s="322"/>
      <c r="BC1781" s="322"/>
      <c r="BD1781" s="322"/>
      <c r="BE1781" s="322"/>
    </row>
    <row r="1782" spans="50:57" x14ac:dyDescent="0.15">
      <c r="AX1782" s="322"/>
      <c r="AY1782" s="322"/>
      <c r="AZ1782" s="322"/>
      <c r="BA1782" s="322"/>
      <c r="BB1782" s="322"/>
      <c r="BC1782" s="322"/>
      <c r="BD1782" s="322"/>
      <c r="BE1782" s="322"/>
    </row>
    <row r="1783" spans="50:57" x14ac:dyDescent="0.15">
      <c r="AX1783" s="322"/>
      <c r="AY1783" s="322"/>
      <c r="AZ1783" s="322"/>
      <c r="BA1783" s="322"/>
      <c r="BB1783" s="322"/>
      <c r="BC1783" s="322"/>
      <c r="BD1783" s="322"/>
      <c r="BE1783" s="322"/>
    </row>
    <row r="1784" spans="50:57" x14ac:dyDescent="0.15">
      <c r="AX1784" s="322"/>
      <c r="AY1784" s="322"/>
      <c r="AZ1784" s="322"/>
      <c r="BA1784" s="322"/>
      <c r="BB1784" s="322"/>
      <c r="BC1784" s="322"/>
      <c r="BD1784" s="322"/>
      <c r="BE1784" s="322"/>
    </row>
    <row r="1785" spans="50:57" x14ac:dyDescent="0.15">
      <c r="AX1785" s="322"/>
      <c r="AY1785" s="322"/>
      <c r="AZ1785" s="322"/>
      <c r="BA1785" s="322"/>
      <c r="BB1785" s="322"/>
      <c r="BC1785" s="322"/>
      <c r="BD1785" s="322"/>
      <c r="BE1785" s="322"/>
    </row>
    <row r="1786" spans="50:57" x14ac:dyDescent="0.15">
      <c r="AX1786" s="322"/>
      <c r="AY1786" s="322"/>
      <c r="AZ1786" s="322"/>
      <c r="BA1786" s="322"/>
      <c r="BB1786" s="322"/>
      <c r="BC1786" s="322"/>
      <c r="BD1786" s="322"/>
      <c r="BE1786" s="322"/>
    </row>
    <row r="1787" spans="50:57" x14ac:dyDescent="0.15">
      <c r="AX1787" s="322"/>
      <c r="AY1787" s="322"/>
      <c r="AZ1787" s="322"/>
      <c r="BA1787" s="322"/>
      <c r="BB1787" s="322"/>
      <c r="BC1787" s="322"/>
      <c r="BD1787" s="322"/>
      <c r="BE1787" s="322"/>
    </row>
    <row r="1788" spans="50:57" x14ac:dyDescent="0.15">
      <c r="AX1788" s="322"/>
      <c r="AY1788" s="322"/>
      <c r="AZ1788" s="322"/>
      <c r="BA1788" s="322"/>
      <c r="BB1788" s="322"/>
      <c r="BC1788" s="322"/>
      <c r="BD1788" s="322"/>
      <c r="BE1788" s="322"/>
    </row>
    <row r="1789" spans="50:57" x14ac:dyDescent="0.15">
      <c r="AX1789" s="322"/>
      <c r="AY1789" s="322"/>
      <c r="AZ1789" s="322"/>
      <c r="BA1789" s="322"/>
      <c r="BB1789" s="322"/>
      <c r="BC1789" s="322"/>
      <c r="BD1789" s="322"/>
      <c r="BE1789" s="322"/>
    </row>
    <row r="1790" spans="50:57" x14ac:dyDescent="0.15">
      <c r="AX1790" s="322"/>
      <c r="AY1790" s="322"/>
      <c r="AZ1790" s="322"/>
      <c r="BA1790" s="322"/>
      <c r="BB1790" s="322"/>
      <c r="BC1790" s="322"/>
      <c r="BD1790" s="322"/>
      <c r="BE1790" s="322"/>
    </row>
    <row r="1791" spans="50:57" x14ac:dyDescent="0.15">
      <c r="AX1791" s="322"/>
      <c r="AY1791" s="322"/>
      <c r="AZ1791" s="322"/>
      <c r="BA1791" s="322"/>
      <c r="BB1791" s="322"/>
      <c r="BC1791" s="322"/>
      <c r="BD1791" s="322"/>
      <c r="BE1791" s="322"/>
    </row>
    <row r="1792" spans="50:57" x14ac:dyDescent="0.15">
      <c r="AX1792" s="322"/>
      <c r="AY1792" s="322"/>
      <c r="AZ1792" s="322"/>
      <c r="BA1792" s="322"/>
      <c r="BB1792" s="322"/>
      <c r="BC1792" s="322"/>
      <c r="BD1792" s="322"/>
      <c r="BE1792" s="322"/>
    </row>
    <row r="1793" spans="50:57" x14ac:dyDescent="0.15">
      <c r="AX1793" s="322"/>
      <c r="AY1793" s="322"/>
      <c r="AZ1793" s="322"/>
      <c r="BA1793" s="322"/>
      <c r="BB1793" s="322"/>
      <c r="BC1793" s="322"/>
      <c r="BD1793" s="322"/>
      <c r="BE1793" s="322"/>
    </row>
    <row r="1794" spans="50:57" x14ac:dyDescent="0.15">
      <c r="AX1794" s="322"/>
      <c r="AY1794" s="322"/>
      <c r="AZ1794" s="322"/>
      <c r="BA1794" s="322"/>
      <c r="BB1794" s="322"/>
      <c r="BC1794" s="322"/>
      <c r="BD1794" s="322"/>
      <c r="BE1794" s="322"/>
    </row>
    <row r="1795" spans="50:57" x14ac:dyDescent="0.15">
      <c r="AX1795" s="322"/>
      <c r="AY1795" s="322"/>
      <c r="AZ1795" s="322"/>
      <c r="BA1795" s="322"/>
      <c r="BB1795" s="322"/>
      <c r="BC1795" s="322"/>
      <c r="BD1795" s="322"/>
      <c r="BE1795" s="322"/>
    </row>
    <row r="1796" spans="50:57" x14ac:dyDescent="0.15">
      <c r="AX1796" s="322"/>
      <c r="AY1796" s="322"/>
      <c r="AZ1796" s="322"/>
      <c r="BA1796" s="322"/>
      <c r="BB1796" s="322"/>
      <c r="BC1796" s="322"/>
      <c r="BD1796" s="322"/>
      <c r="BE1796" s="322"/>
    </row>
    <row r="1797" spans="50:57" x14ac:dyDescent="0.15">
      <c r="AX1797" s="322"/>
      <c r="AY1797" s="322"/>
      <c r="AZ1797" s="322"/>
      <c r="BA1797" s="322"/>
      <c r="BB1797" s="322"/>
      <c r="BC1797" s="322"/>
      <c r="BD1797" s="322"/>
      <c r="BE1797" s="322"/>
    </row>
    <row r="1798" spans="50:57" x14ac:dyDescent="0.15">
      <c r="AX1798" s="322"/>
      <c r="AY1798" s="322"/>
      <c r="AZ1798" s="322"/>
      <c r="BA1798" s="322"/>
      <c r="BB1798" s="322"/>
      <c r="BC1798" s="322"/>
      <c r="BD1798" s="322"/>
      <c r="BE1798" s="322"/>
    </row>
    <row r="1799" spans="50:57" x14ac:dyDescent="0.15">
      <c r="AX1799" s="322"/>
      <c r="AY1799" s="322"/>
      <c r="AZ1799" s="322"/>
      <c r="BA1799" s="322"/>
      <c r="BB1799" s="322"/>
      <c r="BC1799" s="322"/>
      <c r="BD1799" s="322"/>
      <c r="BE1799" s="322"/>
    </row>
    <row r="1800" spans="50:57" x14ac:dyDescent="0.15">
      <c r="AX1800" s="322"/>
      <c r="AY1800" s="322"/>
      <c r="AZ1800" s="322"/>
      <c r="BA1800" s="322"/>
      <c r="BB1800" s="322"/>
      <c r="BC1800" s="322"/>
      <c r="BD1800" s="322"/>
      <c r="BE1800" s="322"/>
    </row>
    <row r="1801" spans="50:57" x14ac:dyDescent="0.15">
      <c r="AX1801" s="322"/>
      <c r="AY1801" s="322"/>
      <c r="AZ1801" s="322"/>
      <c r="BA1801" s="322"/>
      <c r="BB1801" s="322"/>
      <c r="BC1801" s="322"/>
      <c r="BD1801" s="322"/>
      <c r="BE1801" s="322"/>
    </row>
    <row r="1802" spans="50:57" x14ac:dyDescent="0.15">
      <c r="AX1802" s="322"/>
      <c r="AY1802" s="322"/>
      <c r="AZ1802" s="322"/>
      <c r="BA1802" s="322"/>
      <c r="BB1802" s="322"/>
      <c r="BC1802" s="322"/>
      <c r="BD1802" s="322"/>
      <c r="BE1802" s="322"/>
    </row>
    <row r="1803" spans="50:57" x14ac:dyDescent="0.15">
      <c r="AX1803" s="322"/>
      <c r="AY1803" s="322"/>
      <c r="AZ1803" s="322"/>
      <c r="BA1803" s="322"/>
      <c r="BB1803" s="322"/>
      <c r="BC1803" s="322"/>
      <c r="BD1803" s="322"/>
      <c r="BE1803" s="322"/>
    </row>
    <row r="1804" spans="50:57" x14ac:dyDescent="0.15">
      <c r="AX1804" s="322"/>
      <c r="AY1804" s="322"/>
      <c r="AZ1804" s="322"/>
      <c r="BA1804" s="322"/>
      <c r="BB1804" s="322"/>
      <c r="BC1804" s="322"/>
      <c r="BD1804" s="322"/>
      <c r="BE1804" s="322"/>
    </row>
    <row r="1805" spans="50:57" x14ac:dyDescent="0.15">
      <c r="AX1805" s="322"/>
      <c r="AY1805" s="322"/>
      <c r="AZ1805" s="322"/>
      <c r="BA1805" s="322"/>
      <c r="BB1805" s="322"/>
      <c r="BC1805" s="322"/>
      <c r="BD1805" s="322"/>
      <c r="BE1805" s="322"/>
    </row>
    <row r="1806" spans="50:57" x14ac:dyDescent="0.15">
      <c r="AX1806" s="322"/>
      <c r="AY1806" s="322"/>
      <c r="AZ1806" s="322"/>
      <c r="BA1806" s="322"/>
      <c r="BB1806" s="322"/>
      <c r="BC1806" s="322"/>
      <c r="BD1806" s="322"/>
      <c r="BE1806" s="322"/>
    </row>
    <row r="1807" spans="50:57" x14ac:dyDescent="0.15">
      <c r="AX1807" s="322"/>
      <c r="AY1807" s="322"/>
      <c r="AZ1807" s="322"/>
      <c r="BA1807" s="322"/>
      <c r="BB1807" s="322"/>
      <c r="BC1807" s="322"/>
      <c r="BD1807" s="322"/>
      <c r="BE1807" s="322"/>
    </row>
    <row r="1808" spans="50:57" x14ac:dyDescent="0.15">
      <c r="AX1808" s="322"/>
      <c r="AY1808" s="322"/>
      <c r="AZ1808" s="322"/>
      <c r="BA1808" s="322"/>
      <c r="BB1808" s="322"/>
      <c r="BC1808" s="322"/>
      <c r="BD1808" s="322"/>
      <c r="BE1808" s="322"/>
    </row>
    <row r="1809" spans="50:57" x14ac:dyDescent="0.15">
      <c r="AX1809" s="322"/>
      <c r="AY1809" s="322"/>
      <c r="AZ1809" s="322"/>
      <c r="BA1809" s="322"/>
      <c r="BB1809" s="322"/>
      <c r="BC1809" s="322"/>
      <c r="BD1809" s="322"/>
      <c r="BE1809" s="322"/>
    </row>
    <row r="1810" spans="50:57" x14ac:dyDescent="0.15">
      <c r="AX1810" s="322"/>
      <c r="AY1810" s="322"/>
      <c r="AZ1810" s="322"/>
      <c r="BA1810" s="322"/>
      <c r="BB1810" s="322"/>
      <c r="BC1810" s="322"/>
      <c r="BD1810" s="322"/>
      <c r="BE1810" s="322"/>
    </row>
    <row r="1811" spans="50:57" x14ac:dyDescent="0.15">
      <c r="AX1811" s="322"/>
      <c r="AY1811" s="322"/>
      <c r="AZ1811" s="322"/>
      <c r="BA1811" s="322"/>
      <c r="BB1811" s="322"/>
      <c r="BC1811" s="322"/>
      <c r="BD1811" s="322"/>
      <c r="BE1811" s="322"/>
    </row>
    <row r="1812" spans="50:57" x14ac:dyDescent="0.15">
      <c r="AX1812" s="322"/>
      <c r="AY1812" s="322"/>
      <c r="AZ1812" s="322"/>
      <c r="BA1812" s="322"/>
      <c r="BB1812" s="322"/>
      <c r="BC1812" s="322"/>
      <c r="BD1812" s="322"/>
      <c r="BE1812" s="322"/>
    </row>
    <row r="1813" spans="50:57" x14ac:dyDescent="0.15">
      <c r="AX1813" s="322"/>
      <c r="AY1813" s="322"/>
      <c r="AZ1813" s="322"/>
      <c r="BA1813" s="322"/>
      <c r="BB1813" s="322"/>
      <c r="BC1813" s="322"/>
      <c r="BD1813" s="322"/>
      <c r="BE1813" s="322"/>
    </row>
    <row r="1814" spans="50:57" x14ac:dyDescent="0.15">
      <c r="AX1814" s="322"/>
      <c r="AY1814" s="322"/>
      <c r="AZ1814" s="322"/>
      <c r="BA1814" s="322"/>
      <c r="BB1814" s="322"/>
      <c r="BC1814" s="322"/>
      <c r="BD1814" s="322"/>
      <c r="BE1814" s="322"/>
    </row>
    <row r="1815" spans="50:57" x14ac:dyDescent="0.15">
      <c r="AX1815" s="322"/>
      <c r="AY1815" s="322"/>
      <c r="AZ1815" s="322"/>
      <c r="BA1815" s="322"/>
      <c r="BB1815" s="322"/>
      <c r="BC1815" s="322"/>
      <c r="BD1815" s="322"/>
      <c r="BE1815" s="322"/>
    </row>
    <row r="1816" spans="50:57" x14ac:dyDescent="0.15">
      <c r="AX1816" s="322"/>
      <c r="AY1816" s="322"/>
      <c r="AZ1816" s="322"/>
      <c r="BA1816" s="322"/>
      <c r="BB1816" s="322"/>
      <c r="BC1816" s="322"/>
      <c r="BD1816" s="322"/>
      <c r="BE1816" s="322"/>
    </row>
    <row r="1817" spans="50:57" x14ac:dyDescent="0.15">
      <c r="AX1817" s="322"/>
      <c r="AY1817" s="322"/>
      <c r="AZ1817" s="322"/>
      <c r="BA1817" s="322"/>
      <c r="BB1817" s="322"/>
      <c r="BC1817" s="322"/>
      <c r="BD1817" s="322"/>
      <c r="BE1817" s="322"/>
    </row>
    <row r="1818" spans="50:57" x14ac:dyDescent="0.15">
      <c r="AX1818" s="322"/>
      <c r="AY1818" s="322"/>
      <c r="AZ1818" s="322"/>
      <c r="BA1818" s="322"/>
      <c r="BB1818" s="322"/>
      <c r="BC1818" s="322"/>
      <c r="BD1818" s="322"/>
      <c r="BE1818" s="322"/>
    </row>
    <row r="1819" spans="50:57" x14ac:dyDescent="0.15">
      <c r="AX1819" s="322"/>
      <c r="AY1819" s="322"/>
      <c r="AZ1819" s="322"/>
      <c r="BA1819" s="322"/>
      <c r="BB1819" s="322"/>
      <c r="BC1819" s="322"/>
      <c r="BD1819" s="322"/>
      <c r="BE1819" s="322"/>
    </row>
    <row r="1820" spans="50:57" x14ac:dyDescent="0.15">
      <c r="AX1820" s="322"/>
      <c r="AY1820" s="322"/>
      <c r="AZ1820" s="322"/>
      <c r="BA1820" s="322"/>
      <c r="BB1820" s="322"/>
      <c r="BC1820" s="322"/>
      <c r="BD1820" s="322"/>
      <c r="BE1820" s="322"/>
    </row>
    <row r="1821" spans="50:57" x14ac:dyDescent="0.15">
      <c r="AX1821" s="322"/>
      <c r="AY1821" s="322"/>
      <c r="AZ1821" s="322"/>
      <c r="BA1821" s="322"/>
      <c r="BB1821" s="322"/>
      <c r="BC1821" s="322"/>
      <c r="BD1821" s="322"/>
      <c r="BE1821" s="322"/>
    </row>
    <row r="1822" spans="50:57" x14ac:dyDescent="0.15">
      <c r="AX1822" s="322"/>
      <c r="AY1822" s="322"/>
      <c r="AZ1822" s="322"/>
      <c r="BA1822" s="322"/>
      <c r="BB1822" s="322"/>
      <c r="BC1822" s="322"/>
      <c r="BD1822" s="322"/>
      <c r="BE1822" s="322"/>
    </row>
    <row r="1823" spans="50:57" x14ac:dyDescent="0.15">
      <c r="AX1823" s="322"/>
      <c r="AY1823" s="322"/>
      <c r="AZ1823" s="322"/>
      <c r="BA1823" s="322"/>
      <c r="BB1823" s="322"/>
      <c r="BC1823" s="322"/>
      <c r="BD1823" s="322"/>
      <c r="BE1823" s="322"/>
    </row>
    <row r="1824" spans="50:57" x14ac:dyDescent="0.15">
      <c r="AX1824" s="322"/>
      <c r="AY1824" s="322"/>
      <c r="AZ1824" s="322"/>
      <c r="BA1824" s="322"/>
      <c r="BB1824" s="322"/>
      <c r="BC1824" s="322"/>
      <c r="BD1824" s="322"/>
      <c r="BE1824" s="322"/>
    </row>
    <row r="1825" spans="50:57" x14ac:dyDescent="0.15">
      <c r="AX1825" s="322"/>
      <c r="AY1825" s="322"/>
      <c r="AZ1825" s="322"/>
      <c r="BA1825" s="322"/>
      <c r="BB1825" s="322"/>
      <c r="BC1825" s="322"/>
      <c r="BD1825" s="322"/>
      <c r="BE1825" s="322"/>
    </row>
    <row r="1826" spans="50:57" x14ac:dyDescent="0.15">
      <c r="AX1826" s="322"/>
      <c r="AY1826" s="322"/>
      <c r="AZ1826" s="322"/>
      <c r="BA1826" s="322"/>
      <c r="BB1826" s="322"/>
      <c r="BC1826" s="322"/>
      <c r="BD1826" s="322"/>
      <c r="BE1826" s="322"/>
    </row>
    <row r="1827" spans="50:57" x14ac:dyDescent="0.15">
      <c r="AX1827" s="322"/>
      <c r="AY1827" s="322"/>
      <c r="AZ1827" s="322"/>
      <c r="BA1827" s="322"/>
      <c r="BB1827" s="322"/>
      <c r="BC1827" s="322"/>
      <c r="BD1827" s="322"/>
      <c r="BE1827" s="322"/>
    </row>
    <row r="1828" spans="50:57" x14ac:dyDescent="0.15">
      <c r="AX1828" s="322"/>
      <c r="AY1828" s="322"/>
      <c r="AZ1828" s="322"/>
      <c r="BA1828" s="322"/>
      <c r="BB1828" s="322"/>
      <c r="BC1828" s="322"/>
      <c r="BD1828" s="322"/>
      <c r="BE1828" s="322"/>
    </row>
    <row r="1829" spans="50:57" x14ac:dyDescent="0.15">
      <c r="AX1829" s="322"/>
      <c r="AY1829" s="322"/>
      <c r="AZ1829" s="322"/>
      <c r="BA1829" s="322"/>
      <c r="BB1829" s="322"/>
      <c r="BC1829" s="322"/>
      <c r="BD1829" s="322"/>
      <c r="BE1829" s="322"/>
    </row>
    <row r="1830" spans="50:57" x14ac:dyDescent="0.15">
      <c r="AX1830" s="322"/>
      <c r="AY1830" s="322"/>
      <c r="AZ1830" s="322"/>
      <c r="BA1830" s="322"/>
      <c r="BB1830" s="322"/>
      <c r="BC1830" s="322"/>
      <c r="BD1830" s="322"/>
      <c r="BE1830" s="322"/>
    </row>
    <row r="1831" spans="50:57" x14ac:dyDescent="0.15">
      <c r="AX1831" s="322"/>
      <c r="AY1831" s="322"/>
      <c r="AZ1831" s="322"/>
      <c r="BA1831" s="322"/>
      <c r="BB1831" s="322"/>
      <c r="BC1831" s="322"/>
      <c r="BD1831" s="322"/>
      <c r="BE1831" s="322"/>
    </row>
    <row r="1832" spans="50:57" x14ac:dyDescent="0.15">
      <c r="AX1832" s="322"/>
      <c r="AY1832" s="322"/>
      <c r="AZ1832" s="322"/>
      <c r="BA1832" s="322"/>
      <c r="BB1832" s="322"/>
      <c r="BC1832" s="322"/>
      <c r="BD1832" s="322"/>
      <c r="BE1832" s="322"/>
    </row>
    <row r="1833" spans="50:57" x14ac:dyDescent="0.15">
      <c r="AX1833" s="322"/>
      <c r="AY1833" s="322"/>
      <c r="AZ1833" s="322"/>
      <c r="BA1833" s="322"/>
      <c r="BB1833" s="322"/>
      <c r="BC1833" s="322"/>
      <c r="BD1833" s="322"/>
      <c r="BE1833" s="322"/>
    </row>
    <row r="1834" spans="50:57" x14ac:dyDescent="0.15">
      <c r="AX1834" s="322"/>
      <c r="AY1834" s="322"/>
      <c r="AZ1834" s="322"/>
      <c r="BA1834" s="322"/>
      <c r="BB1834" s="322"/>
      <c r="BC1834" s="322"/>
      <c r="BD1834" s="322"/>
      <c r="BE1834" s="322"/>
    </row>
    <row r="1835" spans="50:57" x14ac:dyDescent="0.15">
      <c r="AX1835" s="322"/>
      <c r="AY1835" s="322"/>
      <c r="AZ1835" s="322"/>
      <c r="BA1835" s="322"/>
      <c r="BB1835" s="322"/>
      <c r="BC1835" s="322"/>
      <c r="BD1835" s="322"/>
      <c r="BE1835" s="322"/>
    </row>
    <row r="1836" spans="50:57" x14ac:dyDescent="0.15">
      <c r="AX1836" s="322"/>
      <c r="AY1836" s="322"/>
      <c r="AZ1836" s="322"/>
      <c r="BA1836" s="322"/>
      <c r="BB1836" s="322"/>
      <c r="BC1836" s="322"/>
      <c r="BD1836" s="322"/>
      <c r="BE1836" s="322"/>
    </row>
    <row r="1837" spans="50:57" x14ac:dyDescent="0.15">
      <c r="AX1837" s="322"/>
      <c r="AY1837" s="322"/>
      <c r="AZ1837" s="322"/>
      <c r="BA1837" s="322"/>
      <c r="BB1837" s="322"/>
      <c r="BC1837" s="322"/>
      <c r="BD1837" s="322"/>
      <c r="BE1837" s="322"/>
    </row>
    <row r="1838" spans="50:57" x14ac:dyDescent="0.15">
      <c r="AX1838" s="322"/>
      <c r="AY1838" s="322"/>
      <c r="AZ1838" s="322"/>
      <c r="BA1838" s="322"/>
      <c r="BB1838" s="322"/>
      <c r="BC1838" s="322"/>
      <c r="BD1838" s="322"/>
      <c r="BE1838" s="322"/>
    </row>
    <row r="1839" spans="50:57" x14ac:dyDescent="0.15">
      <c r="AX1839" s="322"/>
      <c r="AY1839" s="322"/>
      <c r="AZ1839" s="322"/>
      <c r="BA1839" s="322"/>
      <c r="BB1839" s="322"/>
      <c r="BC1839" s="322"/>
      <c r="BD1839" s="322"/>
      <c r="BE1839" s="322"/>
    </row>
    <row r="1840" spans="50:57" x14ac:dyDescent="0.15">
      <c r="AX1840" s="322"/>
      <c r="AY1840" s="322"/>
      <c r="AZ1840" s="322"/>
      <c r="BA1840" s="322"/>
      <c r="BB1840" s="322"/>
      <c r="BC1840" s="322"/>
      <c r="BD1840" s="322"/>
      <c r="BE1840" s="322"/>
    </row>
    <row r="1841" spans="50:57" x14ac:dyDescent="0.15">
      <c r="AX1841" s="322"/>
      <c r="AY1841" s="322"/>
      <c r="AZ1841" s="322"/>
      <c r="BA1841" s="322"/>
      <c r="BB1841" s="322"/>
      <c r="BC1841" s="322"/>
      <c r="BD1841" s="322"/>
      <c r="BE1841" s="322"/>
    </row>
    <row r="1842" spans="50:57" x14ac:dyDescent="0.15">
      <c r="AX1842" s="322"/>
      <c r="AY1842" s="322"/>
      <c r="AZ1842" s="322"/>
      <c r="BA1842" s="322"/>
      <c r="BB1842" s="322"/>
      <c r="BC1842" s="322"/>
      <c r="BD1842" s="322"/>
      <c r="BE1842" s="322"/>
    </row>
    <row r="1843" spans="50:57" x14ac:dyDescent="0.15">
      <c r="AX1843" s="322"/>
      <c r="AY1843" s="322"/>
      <c r="AZ1843" s="322"/>
      <c r="BA1843" s="322"/>
      <c r="BB1843" s="322"/>
      <c r="BC1843" s="322"/>
      <c r="BD1843" s="322"/>
      <c r="BE1843" s="322"/>
    </row>
    <row r="1844" spans="50:57" x14ac:dyDescent="0.15">
      <c r="AX1844" s="322"/>
      <c r="AY1844" s="322"/>
      <c r="AZ1844" s="322"/>
      <c r="BA1844" s="322"/>
      <c r="BB1844" s="322"/>
      <c r="BC1844" s="322"/>
      <c r="BD1844" s="322"/>
      <c r="BE1844" s="322"/>
    </row>
    <row r="1845" spans="50:57" x14ac:dyDescent="0.15">
      <c r="AX1845" s="322"/>
      <c r="AY1845" s="322"/>
      <c r="AZ1845" s="322"/>
      <c r="BA1845" s="322"/>
      <c r="BB1845" s="322"/>
      <c r="BC1845" s="322"/>
      <c r="BD1845" s="322"/>
      <c r="BE1845" s="322"/>
    </row>
    <row r="1846" spans="50:57" x14ac:dyDescent="0.15">
      <c r="AX1846" s="322"/>
      <c r="AY1846" s="322"/>
      <c r="AZ1846" s="322"/>
      <c r="BA1846" s="322"/>
      <c r="BB1846" s="322"/>
      <c r="BC1846" s="322"/>
      <c r="BD1846" s="322"/>
      <c r="BE1846" s="322"/>
    </row>
    <row r="1847" spans="50:57" x14ac:dyDescent="0.15">
      <c r="AX1847" s="322"/>
      <c r="AY1847" s="322"/>
      <c r="AZ1847" s="322"/>
      <c r="BA1847" s="322"/>
      <c r="BB1847" s="322"/>
      <c r="BC1847" s="322"/>
      <c r="BD1847" s="322"/>
      <c r="BE1847" s="322"/>
    </row>
    <row r="1848" spans="50:57" x14ac:dyDescent="0.15">
      <c r="AX1848" s="322"/>
      <c r="AY1848" s="322"/>
      <c r="AZ1848" s="322"/>
      <c r="BA1848" s="322"/>
      <c r="BB1848" s="322"/>
      <c r="BC1848" s="322"/>
      <c r="BD1848" s="322"/>
      <c r="BE1848" s="322"/>
    </row>
    <row r="1849" spans="50:57" x14ac:dyDescent="0.15">
      <c r="AX1849" s="322"/>
      <c r="AY1849" s="322"/>
      <c r="AZ1849" s="322"/>
      <c r="BA1849" s="322"/>
      <c r="BB1849" s="322"/>
      <c r="BC1849" s="322"/>
      <c r="BD1849" s="322"/>
      <c r="BE1849" s="322"/>
    </row>
    <row r="1850" spans="50:57" x14ac:dyDescent="0.15">
      <c r="AX1850" s="322"/>
      <c r="AY1850" s="322"/>
      <c r="AZ1850" s="322"/>
      <c r="BA1850" s="322"/>
      <c r="BB1850" s="322"/>
      <c r="BC1850" s="322"/>
      <c r="BD1850" s="322"/>
      <c r="BE1850" s="322"/>
    </row>
    <row r="1851" spans="50:57" x14ac:dyDescent="0.15">
      <c r="AX1851" s="322"/>
      <c r="AY1851" s="322"/>
      <c r="AZ1851" s="322"/>
      <c r="BA1851" s="322"/>
      <c r="BB1851" s="322"/>
      <c r="BC1851" s="322"/>
      <c r="BD1851" s="322"/>
      <c r="BE1851" s="322"/>
    </row>
    <row r="1852" spans="50:57" x14ac:dyDescent="0.15">
      <c r="AX1852" s="322"/>
      <c r="AY1852" s="322"/>
      <c r="AZ1852" s="322"/>
      <c r="BA1852" s="322"/>
      <c r="BB1852" s="322"/>
      <c r="BC1852" s="322"/>
      <c r="BD1852" s="322"/>
      <c r="BE1852" s="322"/>
    </row>
    <row r="1853" spans="50:57" x14ac:dyDescent="0.15">
      <c r="AX1853" s="322"/>
      <c r="AY1853" s="322"/>
      <c r="AZ1853" s="322"/>
      <c r="BA1853" s="322"/>
      <c r="BB1853" s="322"/>
      <c r="BC1853" s="322"/>
      <c r="BD1853" s="322"/>
      <c r="BE1853" s="322"/>
    </row>
    <row r="1854" spans="50:57" x14ac:dyDescent="0.15">
      <c r="AX1854" s="322"/>
      <c r="AY1854" s="322"/>
      <c r="AZ1854" s="322"/>
      <c r="BA1854" s="322"/>
      <c r="BB1854" s="322"/>
      <c r="BC1854" s="322"/>
      <c r="BD1854" s="322"/>
      <c r="BE1854" s="322"/>
    </row>
    <row r="1855" spans="50:57" x14ac:dyDescent="0.15">
      <c r="AX1855" s="322"/>
      <c r="AY1855" s="322"/>
      <c r="AZ1855" s="322"/>
      <c r="BA1855" s="322"/>
      <c r="BB1855" s="322"/>
      <c r="BC1855" s="322"/>
      <c r="BD1855" s="322"/>
      <c r="BE1855" s="322"/>
    </row>
    <row r="1856" spans="50:57" x14ac:dyDescent="0.15">
      <c r="AX1856" s="322"/>
      <c r="AY1856" s="322"/>
      <c r="AZ1856" s="322"/>
      <c r="BA1856" s="322"/>
      <c r="BB1856" s="322"/>
      <c r="BC1856" s="322"/>
      <c r="BD1856" s="322"/>
      <c r="BE1856" s="322"/>
    </row>
    <row r="1857" spans="50:57" x14ac:dyDescent="0.15">
      <c r="AX1857" s="322"/>
      <c r="AY1857" s="322"/>
      <c r="AZ1857" s="322"/>
      <c r="BA1857" s="322"/>
      <c r="BB1857" s="322"/>
      <c r="BC1857" s="322"/>
      <c r="BD1857" s="322"/>
      <c r="BE1857" s="322"/>
    </row>
    <row r="1858" spans="50:57" x14ac:dyDescent="0.15">
      <c r="AX1858" s="322"/>
      <c r="AY1858" s="322"/>
      <c r="AZ1858" s="322"/>
      <c r="BA1858" s="322"/>
      <c r="BB1858" s="322"/>
      <c r="BC1858" s="322"/>
      <c r="BD1858" s="322"/>
      <c r="BE1858" s="322"/>
    </row>
    <row r="1859" spans="50:57" x14ac:dyDescent="0.15">
      <c r="AX1859" s="322"/>
      <c r="AY1859" s="322"/>
      <c r="AZ1859" s="322"/>
      <c r="BA1859" s="322"/>
      <c r="BB1859" s="322"/>
      <c r="BC1859" s="322"/>
      <c r="BD1859" s="322"/>
      <c r="BE1859" s="322"/>
    </row>
    <row r="1860" spans="50:57" x14ac:dyDescent="0.15">
      <c r="AX1860" s="322"/>
      <c r="AY1860" s="322"/>
      <c r="AZ1860" s="322"/>
      <c r="BA1860" s="322"/>
      <c r="BB1860" s="322"/>
      <c r="BC1860" s="322"/>
      <c r="BD1860" s="322"/>
      <c r="BE1860" s="322"/>
    </row>
    <row r="1861" spans="50:57" x14ac:dyDescent="0.15">
      <c r="AX1861" s="322"/>
      <c r="AY1861" s="322"/>
      <c r="AZ1861" s="322"/>
      <c r="BA1861" s="322"/>
      <c r="BB1861" s="322"/>
      <c r="BC1861" s="322"/>
      <c r="BD1861" s="322"/>
      <c r="BE1861" s="322"/>
    </row>
    <row r="1862" spans="50:57" x14ac:dyDescent="0.15">
      <c r="AX1862" s="322"/>
      <c r="AY1862" s="322"/>
      <c r="AZ1862" s="322"/>
      <c r="BA1862" s="322"/>
      <c r="BB1862" s="322"/>
      <c r="BC1862" s="322"/>
      <c r="BD1862" s="322"/>
      <c r="BE1862" s="322"/>
    </row>
    <row r="1863" spans="50:57" x14ac:dyDescent="0.15">
      <c r="AX1863" s="322"/>
      <c r="AY1863" s="322"/>
      <c r="AZ1863" s="322"/>
      <c r="BA1863" s="322"/>
      <c r="BB1863" s="322"/>
      <c r="BC1863" s="322"/>
      <c r="BD1863" s="322"/>
      <c r="BE1863" s="322"/>
    </row>
    <row r="1864" spans="50:57" x14ac:dyDescent="0.15">
      <c r="AX1864" s="322"/>
      <c r="AY1864" s="322"/>
      <c r="AZ1864" s="322"/>
      <c r="BA1864" s="322"/>
      <c r="BB1864" s="322"/>
      <c r="BC1864" s="322"/>
      <c r="BD1864" s="322"/>
      <c r="BE1864" s="322"/>
    </row>
    <row r="1865" spans="50:57" x14ac:dyDescent="0.15">
      <c r="AX1865" s="322"/>
      <c r="AY1865" s="322"/>
      <c r="AZ1865" s="322"/>
      <c r="BA1865" s="322"/>
      <c r="BB1865" s="322"/>
      <c r="BC1865" s="322"/>
      <c r="BD1865" s="322"/>
      <c r="BE1865" s="322"/>
    </row>
    <row r="1866" spans="50:57" x14ac:dyDescent="0.15">
      <c r="AX1866" s="322"/>
      <c r="AY1866" s="322"/>
      <c r="AZ1866" s="322"/>
      <c r="BA1866" s="322"/>
      <c r="BB1866" s="322"/>
      <c r="BC1866" s="322"/>
      <c r="BD1866" s="322"/>
      <c r="BE1866" s="322"/>
    </row>
    <row r="1867" spans="50:57" x14ac:dyDescent="0.15">
      <c r="AX1867" s="322"/>
      <c r="AY1867" s="322"/>
      <c r="AZ1867" s="322"/>
      <c r="BA1867" s="322"/>
      <c r="BB1867" s="322"/>
      <c r="BC1867" s="322"/>
      <c r="BD1867" s="322"/>
      <c r="BE1867" s="322"/>
    </row>
    <row r="1868" spans="50:57" x14ac:dyDescent="0.15">
      <c r="AX1868" s="322"/>
      <c r="AY1868" s="322"/>
      <c r="AZ1868" s="322"/>
      <c r="BA1868" s="322"/>
      <c r="BB1868" s="322"/>
      <c r="BC1868" s="322"/>
      <c r="BD1868" s="322"/>
      <c r="BE1868" s="322"/>
    </row>
    <row r="1869" spans="50:57" x14ac:dyDescent="0.15">
      <c r="AX1869" s="322"/>
      <c r="AY1869" s="322"/>
      <c r="AZ1869" s="322"/>
      <c r="BA1869" s="322"/>
      <c r="BB1869" s="322"/>
      <c r="BC1869" s="322"/>
      <c r="BD1869" s="322"/>
      <c r="BE1869" s="322"/>
    </row>
    <row r="1870" spans="50:57" x14ac:dyDescent="0.15">
      <c r="AX1870" s="322"/>
      <c r="AY1870" s="322"/>
      <c r="AZ1870" s="322"/>
      <c r="BA1870" s="322"/>
      <c r="BB1870" s="322"/>
      <c r="BC1870" s="322"/>
      <c r="BD1870" s="322"/>
      <c r="BE1870" s="322"/>
    </row>
    <row r="1871" spans="50:57" x14ac:dyDescent="0.15">
      <c r="AX1871" s="322"/>
      <c r="AY1871" s="322"/>
      <c r="AZ1871" s="322"/>
      <c r="BA1871" s="322"/>
      <c r="BB1871" s="322"/>
      <c r="BC1871" s="322"/>
      <c r="BD1871" s="322"/>
      <c r="BE1871" s="322"/>
    </row>
    <row r="1872" spans="50:57" x14ac:dyDescent="0.15">
      <c r="AX1872" s="322"/>
      <c r="AY1872" s="322"/>
      <c r="AZ1872" s="322"/>
      <c r="BA1872" s="322"/>
      <c r="BB1872" s="322"/>
      <c r="BC1872" s="322"/>
      <c r="BD1872" s="322"/>
      <c r="BE1872" s="322"/>
    </row>
    <row r="1873" spans="50:57" x14ac:dyDescent="0.15">
      <c r="AX1873" s="322"/>
      <c r="AY1873" s="322"/>
      <c r="AZ1873" s="322"/>
      <c r="BA1873" s="322"/>
      <c r="BB1873" s="322"/>
      <c r="BC1873" s="322"/>
      <c r="BD1873" s="322"/>
      <c r="BE1873" s="322"/>
    </row>
    <row r="1874" spans="50:57" x14ac:dyDescent="0.15">
      <c r="AX1874" s="322"/>
      <c r="AY1874" s="322"/>
      <c r="AZ1874" s="322"/>
      <c r="BA1874" s="322"/>
      <c r="BB1874" s="322"/>
      <c r="BC1874" s="322"/>
      <c r="BD1874" s="322"/>
      <c r="BE1874" s="322"/>
    </row>
    <row r="1875" spans="50:57" x14ac:dyDescent="0.15">
      <c r="AX1875" s="322"/>
      <c r="AY1875" s="322"/>
      <c r="AZ1875" s="322"/>
      <c r="BA1875" s="322"/>
      <c r="BB1875" s="322"/>
      <c r="BC1875" s="322"/>
      <c r="BD1875" s="322"/>
      <c r="BE1875" s="322"/>
    </row>
    <row r="1876" spans="50:57" x14ac:dyDescent="0.15">
      <c r="AX1876" s="322"/>
      <c r="AY1876" s="322"/>
      <c r="AZ1876" s="322"/>
      <c r="BA1876" s="322"/>
      <c r="BB1876" s="322"/>
      <c r="BC1876" s="322"/>
      <c r="BD1876" s="322"/>
      <c r="BE1876" s="322"/>
    </row>
    <row r="1877" spans="50:57" x14ac:dyDescent="0.15">
      <c r="AX1877" s="322"/>
      <c r="AY1877" s="322"/>
      <c r="AZ1877" s="322"/>
      <c r="BA1877" s="322"/>
      <c r="BB1877" s="322"/>
      <c r="BC1877" s="322"/>
      <c r="BD1877" s="322"/>
      <c r="BE1877" s="322"/>
    </row>
    <row r="1878" spans="50:57" x14ac:dyDescent="0.15">
      <c r="AX1878" s="322"/>
      <c r="AY1878" s="322"/>
      <c r="AZ1878" s="322"/>
      <c r="BA1878" s="322"/>
      <c r="BB1878" s="322"/>
      <c r="BC1878" s="322"/>
      <c r="BD1878" s="322"/>
      <c r="BE1878" s="322"/>
    </row>
    <row r="1879" spans="50:57" x14ac:dyDescent="0.15">
      <c r="AX1879" s="322"/>
      <c r="AY1879" s="322"/>
      <c r="AZ1879" s="322"/>
      <c r="BA1879" s="322"/>
      <c r="BB1879" s="322"/>
      <c r="BC1879" s="322"/>
      <c r="BD1879" s="322"/>
      <c r="BE1879" s="322"/>
    </row>
    <row r="1880" spans="50:57" x14ac:dyDescent="0.15">
      <c r="AX1880" s="322"/>
      <c r="AY1880" s="322"/>
      <c r="AZ1880" s="322"/>
      <c r="BA1880" s="322"/>
      <c r="BB1880" s="322"/>
      <c r="BC1880" s="322"/>
      <c r="BD1880" s="322"/>
      <c r="BE1880" s="322"/>
    </row>
    <row r="1881" spans="50:57" x14ac:dyDescent="0.15">
      <c r="AX1881" s="322"/>
      <c r="AY1881" s="322"/>
      <c r="AZ1881" s="322"/>
      <c r="BA1881" s="322"/>
      <c r="BB1881" s="322"/>
      <c r="BC1881" s="322"/>
      <c r="BD1881" s="322"/>
      <c r="BE1881" s="322"/>
    </row>
    <row r="1882" spans="50:57" x14ac:dyDescent="0.15">
      <c r="AX1882" s="322"/>
      <c r="AY1882" s="322"/>
      <c r="AZ1882" s="322"/>
      <c r="BA1882" s="322"/>
      <c r="BB1882" s="322"/>
      <c r="BC1882" s="322"/>
      <c r="BD1882" s="322"/>
      <c r="BE1882" s="322"/>
    </row>
    <row r="1883" spans="50:57" x14ac:dyDescent="0.15">
      <c r="AX1883" s="322"/>
      <c r="AY1883" s="322"/>
      <c r="AZ1883" s="322"/>
      <c r="BA1883" s="322"/>
      <c r="BB1883" s="322"/>
      <c r="BC1883" s="322"/>
      <c r="BD1883" s="322"/>
      <c r="BE1883" s="322"/>
    </row>
    <row r="1884" spans="50:57" x14ac:dyDescent="0.15">
      <c r="AX1884" s="322"/>
      <c r="AY1884" s="322"/>
      <c r="AZ1884" s="322"/>
      <c r="BA1884" s="322"/>
      <c r="BB1884" s="322"/>
      <c r="BC1884" s="322"/>
      <c r="BD1884" s="322"/>
      <c r="BE1884" s="322"/>
    </row>
    <row r="1885" spans="50:57" x14ac:dyDescent="0.15">
      <c r="AX1885" s="322"/>
      <c r="AY1885" s="322"/>
      <c r="AZ1885" s="322"/>
      <c r="BA1885" s="322"/>
      <c r="BB1885" s="322"/>
      <c r="BC1885" s="322"/>
      <c r="BD1885" s="322"/>
      <c r="BE1885" s="322"/>
    </row>
    <row r="1886" spans="50:57" x14ac:dyDescent="0.15">
      <c r="AX1886" s="322"/>
      <c r="AY1886" s="322"/>
      <c r="AZ1886" s="322"/>
      <c r="BA1886" s="322"/>
      <c r="BB1886" s="322"/>
      <c r="BC1886" s="322"/>
      <c r="BD1886" s="322"/>
      <c r="BE1886" s="322"/>
    </row>
    <row r="1887" spans="50:57" x14ac:dyDescent="0.15">
      <c r="AX1887" s="322"/>
      <c r="AY1887" s="322"/>
      <c r="AZ1887" s="322"/>
      <c r="BA1887" s="322"/>
      <c r="BB1887" s="322"/>
      <c r="BC1887" s="322"/>
      <c r="BD1887" s="322"/>
      <c r="BE1887" s="322"/>
    </row>
    <row r="1888" spans="50:57" x14ac:dyDescent="0.15">
      <c r="AX1888" s="322"/>
      <c r="AY1888" s="322"/>
      <c r="AZ1888" s="322"/>
      <c r="BA1888" s="322"/>
      <c r="BB1888" s="322"/>
      <c r="BC1888" s="322"/>
      <c r="BD1888" s="322"/>
      <c r="BE1888" s="322"/>
    </row>
    <row r="1889" spans="50:57" x14ac:dyDescent="0.15">
      <c r="AX1889" s="322"/>
      <c r="AY1889" s="322"/>
      <c r="AZ1889" s="322"/>
      <c r="BA1889" s="322"/>
      <c r="BB1889" s="322"/>
      <c r="BC1889" s="322"/>
      <c r="BD1889" s="322"/>
      <c r="BE1889" s="322"/>
    </row>
    <row r="1890" spans="50:57" x14ac:dyDescent="0.15">
      <c r="AX1890" s="322"/>
      <c r="AY1890" s="322"/>
      <c r="AZ1890" s="322"/>
      <c r="BA1890" s="322"/>
      <c r="BB1890" s="322"/>
      <c r="BC1890" s="322"/>
      <c r="BD1890" s="322"/>
      <c r="BE1890" s="322"/>
    </row>
    <row r="1891" spans="50:57" x14ac:dyDescent="0.15">
      <c r="AX1891" s="322"/>
      <c r="AY1891" s="322"/>
      <c r="AZ1891" s="322"/>
      <c r="BA1891" s="322"/>
      <c r="BB1891" s="322"/>
      <c r="BC1891" s="322"/>
      <c r="BD1891" s="322"/>
      <c r="BE1891" s="322"/>
    </row>
    <row r="1892" spans="50:57" x14ac:dyDescent="0.15">
      <c r="AX1892" s="322"/>
      <c r="AY1892" s="322"/>
      <c r="AZ1892" s="322"/>
      <c r="BA1892" s="322"/>
      <c r="BB1892" s="322"/>
      <c r="BC1892" s="322"/>
      <c r="BD1892" s="322"/>
      <c r="BE1892" s="322"/>
    </row>
    <row r="1893" spans="50:57" x14ac:dyDescent="0.15">
      <c r="AX1893" s="322"/>
      <c r="AY1893" s="322"/>
      <c r="AZ1893" s="322"/>
      <c r="BA1893" s="322"/>
      <c r="BB1893" s="322"/>
      <c r="BC1893" s="322"/>
      <c r="BD1893" s="322"/>
      <c r="BE1893" s="322"/>
    </row>
    <row r="1894" spans="50:57" x14ac:dyDescent="0.15">
      <c r="AX1894" s="322"/>
      <c r="AY1894" s="322"/>
      <c r="AZ1894" s="322"/>
      <c r="BA1894" s="322"/>
      <c r="BB1894" s="322"/>
      <c r="BC1894" s="322"/>
      <c r="BD1894" s="322"/>
      <c r="BE1894" s="322"/>
    </row>
    <row r="1895" spans="50:57" x14ac:dyDescent="0.15">
      <c r="AX1895" s="322"/>
      <c r="AY1895" s="322"/>
      <c r="AZ1895" s="322"/>
      <c r="BA1895" s="322"/>
      <c r="BB1895" s="322"/>
      <c r="BC1895" s="322"/>
      <c r="BD1895" s="322"/>
      <c r="BE1895" s="322"/>
    </row>
    <row r="1896" spans="50:57" x14ac:dyDescent="0.15">
      <c r="AX1896" s="322"/>
      <c r="AY1896" s="322"/>
      <c r="AZ1896" s="322"/>
      <c r="BA1896" s="322"/>
      <c r="BB1896" s="322"/>
      <c r="BC1896" s="322"/>
      <c r="BD1896" s="322"/>
      <c r="BE1896" s="322"/>
    </row>
    <row r="1897" spans="50:57" x14ac:dyDescent="0.15">
      <c r="AX1897" s="322"/>
      <c r="AY1897" s="322"/>
      <c r="AZ1897" s="322"/>
      <c r="BA1897" s="322"/>
      <c r="BB1897" s="322"/>
      <c r="BC1897" s="322"/>
      <c r="BD1897" s="322"/>
      <c r="BE1897" s="322"/>
    </row>
    <row r="1898" spans="50:57" x14ac:dyDescent="0.15">
      <c r="AX1898" s="322"/>
      <c r="AY1898" s="322"/>
      <c r="AZ1898" s="322"/>
      <c r="BA1898" s="322"/>
      <c r="BB1898" s="322"/>
      <c r="BC1898" s="322"/>
      <c r="BD1898" s="322"/>
      <c r="BE1898" s="322"/>
    </row>
    <row r="1899" spans="50:57" x14ac:dyDescent="0.15">
      <c r="AX1899" s="322"/>
      <c r="AY1899" s="322"/>
      <c r="AZ1899" s="322"/>
      <c r="BA1899" s="322"/>
      <c r="BB1899" s="322"/>
      <c r="BC1899" s="322"/>
      <c r="BD1899" s="322"/>
      <c r="BE1899" s="322"/>
    </row>
    <row r="1900" spans="50:57" x14ac:dyDescent="0.15">
      <c r="AX1900" s="322"/>
      <c r="AY1900" s="322"/>
      <c r="AZ1900" s="322"/>
      <c r="BA1900" s="322"/>
      <c r="BB1900" s="322"/>
      <c r="BC1900" s="322"/>
      <c r="BD1900" s="322"/>
      <c r="BE1900" s="322"/>
    </row>
    <row r="1901" spans="50:57" x14ac:dyDescent="0.15">
      <c r="AX1901" s="322"/>
      <c r="AY1901" s="322"/>
      <c r="AZ1901" s="322"/>
      <c r="BA1901" s="322"/>
      <c r="BB1901" s="322"/>
      <c r="BC1901" s="322"/>
      <c r="BD1901" s="322"/>
      <c r="BE1901" s="322"/>
    </row>
    <row r="1902" spans="50:57" x14ac:dyDescent="0.15">
      <c r="AX1902" s="322"/>
      <c r="AY1902" s="322"/>
      <c r="AZ1902" s="322"/>
      <c r="BA1902" s="322"/>
      <c r="BB1902" s="322"/>
      <c r="BC1902" s="322"/>
      <c r="BD1902" s="322"/>
      <c r="BE1902" s="322"/>
    </row>
    <row r="1903" spans="50:57" x14ac:dyDescent="0.15">
      <c r="AX1903" s="322"/>
      <c r="AY1903" s="322"/>
      <c r="AZ1903" s="322"/>
      <c r="BA1903" s="322"/>
      <c r="BB1903" s="322"/>
      <c r="BC1903" s="322"/>
      <c r="BD1903" s="322"/>
      <c r="BE1903" s="322"/>
    </row>
    <row r="1904" spans="50:57" x14ac:dyDescent="0.15">
      <c r="AX1904" s="322"/>
      <c r="AY1904" s="322"/>
      <c r="AZ1904" s="322"/>
      <c r="BA1904" s="322"/>
      <c r="BB1904" s="322"/>
      <c r="BC1904" s="322"/>
      <c r="BD1904" s="322"/>
      <c r="BE1904" s="322"/>
    </row>
    <row r="1905" spans="50:57" x14ac:dyDescent="0.15">
      <c r="AX1905" s="322"/>
      <c r="AY1905" s="322"/>
      <c r="AZ1905" s="322"/>
      <c r="BA1905" s="322"/>
      <c r="BB1905" s="322"/>
      <c r="BC1905" s="322"/>
      <c r="BD1905" s="322"/>
      <c r="BE1905" s="322"/>
    </row>
    <row r="1906" spans="50:57" x14ac:dyDescent="0.15">
      <c r="AX1906" s="322"/>
      <c r="AY1906" s="322"/>
      <c r="AZ1906" s="322"/>
      <c r="BA1906" s="322"/>
      <c r="BB1906" s="322"/>
      <c r="BC1906" s="322"/>
      <c r="BD1906" s="322"/>
      <c r="BE1906" s="322"/>
    </row>
    <row r="1907" spans="50:57" x14ac:dyDescent="0.15">
      <c r="AX1907" s="322"/>
      <c r="AY1907" s="322"/>
      <c r="AZ1907" s="322"/>
      <c r="BA1907" s="322"/>
      <c r="BB1907" s="322"/>
      <c r="BC1907" s="322"/>
      <c r="BD1907" s="322"/>
      <c r="BE1907" s="322"/>
    </row>
    <row r="1908" spans="50:57" x14ac:dyDescent="0.15">
      <c r="AX1908" s="322"/>
      <c r="AY1908" s="322"/>
      <c r="AZ1908" s="322"/>
      <c r="BA1908" s="322"/>
      <c r="BB1908" s="322"/>
      <c r="BC1908" s="322"/>
      <c r="BD1908" s="322"/>
      <c r="BE1908" s="322"/>
    </row>
    <row r="1909" spans="50:57" x14ac:dyDescent="0.15">
      <c r="AX1909" s="322"/>
      <c r="AY1909" s="322"/>
      <c r="AZ1909" s="322"/>
      <c r="BA1909" s="322"/>
      <c r="BB1909" s="322"/>
      <c r="BC1909" s="322"/>
      <c r="BD1909" s="322"/>
      <c r="BE1909" s="322"/>
    </row>
    <row r="1910" spans="50:57" x14ac:dyDescent="0.15">
      <c r="AX1910" s="322"/>
      <c r="AY1910" s="322"/>
      <c r="AZ1910" s="322"/>
      <c r="BA1910" s="322"/>
      <c r="BB1910" s="322"/>
      <c r="BC1910" s="322"/>
      <c r="BD1910" s="322"/>
      <c r="BE1910" s="322"/>
    </row>
    <row r="1911" spans="50:57" x14ac:dyDescent="0.15">
      <c r="AX1911" s="322"/>
      <c r="AY1911" s="322"/>
      <c r="AZ1911" s="322"/>
      <c r="BA1911" s="322"/>
      <c r="BB1911" s="322"/>
      <c r="BC1911" s="322"/>
      <c r="BD1911" s="322"/>
      <c r="BE1911" s="322"/>
    </row>
    <row r="1912" spans="50:57" x14ac:dyDescent="0.15">
      <c r="AX1912" s="322"/>
      <c r="AY1912" s="322"/>
      <c r="AZ1912" s="322"/>
      <c r="BA1912" s="322"/>
      <c r="BB1912" s="322"/>
      <c r="BC1912" s="322"/>
      <c r="BD1912" s="322"/>
      <c r="BE1912" s="322"/>
    </row>
    <row r="1913" spans="50:57" x14ac:dyDescent="0.15">
      <c r="AX1913" s="322"/>
      <c r="AY1913" s="322"/>
      <c r="AZ1913" s="322"/>
      <c r="BA1913" s="322"/>
      <c r="BB1913" s="322"/>
      <c r="BC1913" s="322"/>
      <c r="BD1913" s="322"/>
      <c r="BE1913" s="322"/>
    </row>
    <row r="1914" spans="50:57" x14ac:dyDescent="0.15">
      <c r="AX1914" s="322"/>
      <c r="AY1914" s="322"/>
      <c r="AZ1914" s="322"/>
      <c r="BA1914" s="322"/>
      <c r="BB1914" s="322"/>
      <c r="BC1914" s="322"/>
      <c r="BD1914" s="322"/>
      <c r="BE1914" s="322"/>
    </row>
    <row r="1915" spans="50:57" x14ac:dyDescent="0.15">
      <c r="AX1915" s="322"/>
      <c r="AY1915" s="322"/>
      <c r="AZ1915" s="322"/>
      <c r="BA1915" s="322"/>
      <c r="BB1915" s="322"/>
      <c r="BC1915" s="322"/>
      <c r="BD1915" s="322"/>
      <c r="BE1915" s="322"/>
    </row>
    <row r="1916" spans="50:57" x14ac:dyDescent="0.15">
      <c r="AX1916" s="322"/>
      <c r="AY1916" s="322"/>
      <c r="AZ1916" s="322"/>
      <c r="BA1916" s="322"/>
      <c r="BB1916" s="322"/>
      <c r="BC1916" s="322"/>
      <c r="BD1916" s="322"/>
      <c r="BE1916" s="322"/>
    </row>
    <row r="1917" spans="50:57" x14ac:dyDescent="0.15">
      <c r="AX1917" s="322"/>
      <c r="AY1917" s="322"/>
      <c r="AZ1917" s="322"/>
      <c r="BA1917" s="322"/>
      <c r="BB1917" s="322"/>
      <c r="BC1917" s="322"/>
      <c r="BD1917" s="322"/>
      <c r="BE1917" s="322"/>
    </row>
    <row r="1918" spans="50:57" x14ac:dyDescent="0.15">
      <c r="AX1918" s="322"/>
      <c r="AY1918" s="322"/>
      <c r="AZ1918" s="322"/>
      <c r="BA1918" s="322"/>
      <c r="BB1918" s="322"/>
      <c r="BC1918" s="322"/>
      <c r="BD1918" s="322"/>
      <c r="BE1918" s="322"/>
    </row>
    <row r="1919" spans="50:57" x14ac:dyDescent="0.15">
      <c r="AX1919" s="322"/>
      <c r="AY1919" s="322"/>
      <c r="AZ1919" s="322"/>
      <c r="BA1919" s="322"/>
      <c r="BB1919" s="322"/>
      <c r="BC1919" s="322"/>
      <c r="BD1919" s="322"/>
      <c r="BE1919" s="322"/>
    </row>
    <row r="1920" spans="50:57" x14ac:dyDescent="0.15">
      <c r="AX1920" s="322"/>
      <c r="AY1920" s="322"/>
      <c r="AZ1920" s="322"/>
      <c r="BA1920" s="322"/>
      <c r="BB1920" s="322"/>
      <c r="BC1920" s="322"/>
      <c r="BD1920" s="322"/>
      <c r="BE1920" s="322"/>
    </row>
    <row r="1921" spans="50:57" x14ac:dyDescent="0.15">
      <c r="AX1921" s="322"/>
      <c r="AY1921" s="322"/>
      <c r="AZ1921" s="322"/>
      <c r="BA1921" s="322"/>
      <c r="BB1921" s="322"/>
      <c r="BC1921" s="322"/>
      <c r="BD1921" s="322"/>
      <c r="BE1921" s="322"/>
    </row>
    <row r="1922" spans="50:57" x14ac:dyDescent="0.15">
      <c r="AX1922" s="322"/>
      <c r="AY1922" s="322"/>
      <c r="AZ1922" s="322"/>
      <c r="BA1922" s="322"/>
      <c r="BB1922" s="322"/>
      <c r="BC1922" s="322"/>
      <c r="BD1922" s="322"/>
      <c r="BE1922" s="322"/>
    </row>
    <row r="1923" spans="50:57" x14ac:dyDescent="0.15">
      <c r="AX1923" s="322"/>
      <c r="AY1923" s="322"/>
      <c r="AZ1923" s="322"/>
      <c r="BA1923" s="322"/>
      <c r="BB1923" s="322"/>
      <c r="BC1923" s="322"/>
      <c r="BD1923" s="322"/>
      <c r="BE1923" s="322"/>
    </row>
    <row r="1924" spans="50:57" x14ac:dyDescent="0.15">
      <c r="AX1924" s="322"/>
      <c r="AY1924" s="322"/>
      <c r="AZ1924" s="322"/>
      <c r="BA1924" s="322"/>
      <c r="BB1924" s="322"/>
      <c r="BC1924" s="322"/>
      <c r="BD1924" s="322"/>
      <c r="BE1924" s="322"/>
    </row>
    <row r="1925" spans="50:57" x14ac:dyDescent="0.15">
      <c r="AX1925" s="322"/>
      <c r="AY1925" s="322"/>
      <c r="AZ1925" s="322"/>
      <c r="BA1925" s="322"/>
      <c r="BB1925" s="322"/>
      <c r="BC1925" s="322"/>
      <c r="BD1925" s="322"/>
      <c r="BE1925" s="322"/>
    </row>
    <row r="1926" spans="50:57" x14ac:dyDescent="0.15">
      <c r="AX1926" s="322"/>
      <c r="AY1926" s="322"/>
      <c r="AZ1926" s="322"/>
      <c r="BA1926" s="322"/>
      <c r="BB1926" s="322"/>
      <c r="BC1926" s="322"/>
      <c r="BD1926" s="322"/>
      <c r="BE1926" s="322"/>
    </row>
    <row r="1927" spans="50:57" x14ac:dyDescent="0.15">
      <c r="AX1927" s="322"/>
      <c r="AY1927" s="322"/>
      <c r="AZ1927" s="322"/>
      <c r="BA1927" s="322"/>
      <c r="BB1927" s="322"/>
      <c r="BC1927" s="322"/>
      <c r="BD1927" s="322"/>
      <c r="BE1927" s="322"/>
    </row>
    <row r="1928" spans="50:57" x14ac:dyDescent="0.15">
      <c r="AX1928" s="322"/>
      <c r="AY1928" s="322"/>
      <c r="AZ1928" s="322"/>
      <c r="BA1928" s="322"/>
      <c r="BB1928" s="322"/>
      <c r="BC1928" s="322"/>
      <c r="BD1928" s="322"/>
      <c r="BE1928" s="322"/>
    </row>
    <row r="1929" spans="50:57" x14ac:dyDescent="0.15">
      <c r="AX1929" s="322"/>
      <c r="AY1929" s="322"/>
      <c r="AZ1929" s="322"/>
      <c r="BA1929" s="322"/>
      <c r="BB1929" s="322"/>
      <c r="BC1929" s="322"/>
      <c r="BD1929" s="322"/>
      <c r="BE1929" s="322"/>
    </row>
    <row r="1930" spans="50:57" x14ac:dyDescent="0.15">
      <c r="AX1930" s="322"/>
      <c r="AY1930" s="322"/>
      <c r="AZ1930" s="322"/>
      <c r="BA1930" s="322"/>
      <c r="BB1930" s="322"/>
      <c r="BC1930" s="322"/>
      <c r="BD1930" s="322"/>
      <c r="BE1930" s="322"/>
    </row>
    <row r="1931" spans="50:57" x14ac:dyDescent="0.15">
      <c r="AX1931" s="322"/>
      <c r="AY1931" s="322"/>
      <c r="AZ1931" s="322"/>
      <c r="BA1931" s="322"/>
      <c r="BB1931" s="322"/>
      <c r="BC1931" s="322"/>
      <c r="BD1931" s="322"/>
      <c r="BE1931" s="322"/>
    </row>
    <row r="1932" spans="50:57" x14ac:dyDescent="0.15">
      <c r="AX1932" s="322"/>
      <c r="AY1932" s="322"/>
      <c r="AZ1932" s="322"/>
      <c r="BA1932" s="322"/>
      <c r="BB1932" s="322"/>
      <c r="BC1932" s="322"/>
      <c r="BD1932" s="322"/>
      <c r="BE1932" s="322"/>
    </row>
    <row r="1933" spans="50:57" x14ac:dyDescent="0.15">
      <c r="AX1933" s="322"/>
      <c r="AY1933" s="322"/>
      <c r="AZ1933" s="322"/>
      <c r="BA1933" s="322"/>
      <c r="BB1933" s="322"/>
      <c r="BC1933" s="322"/>
      <c r="BD1933" s="322"/>
      <c r="BE1933" s="322"/>
    </row>
    <row r="1934" spans="50:57" x14ac:dyDescent="0.15">
      <c r="AX1934" s="322"/>
      <c r="AY1934" s="322"/>
      <c r="AZ1934" s="322"/>
      <c r="BA1934" s="322"/>
      <c r="BB1934" s="322"/>
      <c r="BC1934" s="322"/>
      <c r="BD1934" s="322"/>
      <c r="BE1934" s="322"/>
    </row>
    <row r="1935" spans="50:57" x14ac:dyDescent="0.15">
      <c r="AX1935" s="322"/>
      <c r="AY1935" s="322"/>
      <c r="AZ1935" s="322"/>
      <c r="BA1935" s="322"/>
      <c r="BB1935" s="322"/>
      <c r="BC1935" s="322"/>
      <c r="BD1935" s="322"/>
      <c r="BE1935" s="322"/>
    </row>
    <row r="1936" spans="50:57" x14ac:dyDescent="0.15">
      <c r="AX1936" s="322"/>
      <c r="AY1936" s="322"/>
      <c r="AZ1936" s="322"/>
      <c r="BA1936" s="322"/>
      <c r="BB1936" s="322"/>
      <c r="BC1936" s="322"/>
      <c r="BD1936" s="322"/>
      <c r="BE1936" s="322"/>
    </row>
    <row r="1937" spans="50:57" x14ac:dyDescent="0.15">
      <c r="AX1937" s="322"/>
      <c r="AY1937" s="322"/>
      <c r="AZ1937" s="322"/>
      <c r="BA1937" s="322"/>
      <c r="BB1937" s="322"/>
      <c r="BC1937" s="322"/>
      <c r="BD1937" s="322"/>
      <c r="BE1937" s="322"/>
    </row>
    <row r="1938" spans="50:57" x14ac:dyDescent="0.15">
      <c r="AX1938" s="322"/>
      <c r="AY1938" s="322"/>
      <c r="AZ1938" s="322"/>
      <c r="BA1938" s="322"/>
      <c r="BB1938" s="322"/>
      <c r="BC1938" s="322"/>
      <c r="BD1938" s="322"/>
      <c r="BE1938" s="322"/>
    </row>
    <row r="1939" spans="50:57" x14ac:dyDescent="0.15">
      <c r="AX1939" s="322"/>
      <c r="AY1939" s="322"/>
      <c r="AZ1939" s="322"/>
      <c r="BA1939" s="322"/>
      <c r="BB1939" s="322"/>
      <c r="BC1939" s="322"/>
      <c r="BD1939" s="322"/>
      <c r="BE1939" s="322"/>
    </row>
    <row r="1940" spans="50:57" x14ac:dyDescent="0.15">
      <c r="AX1940" s="322"/>
      <c r="AY1940" s="322"/>
      <c r="AZ1940" s="322"/>
      <c r="BA1940" s="322"/>
      <c r="BB1940" s="322"/>
      <c r="BC1940" s="322"/>
      <c r="BD1940" s="322"/>
      <c r="BE1940" s="322"/>
    </row>
    <row r="1941" spans="50:57" x14ac:dyDescent="0.15">
      <c r="AX1941" s="322"/>
      <c r="AY1941" s="322"/>
      <c r="AZ1941" s="322"/>
      <c r="BA1941" s="322"/>
      <c r="BB1941" s="322"/>
      <c r="BC1941" s="322"/>
      <c r="BD1941" s="322"/>
      <c r="BE1941" s="322"/>
    </row>
    <row r="1942" spans="50:57" x14ac:dyDescent="0.15">
      <c r="AX1942" s="322"/>
      <c r="AY1942" s="322"/>
      <c r="AZ1942" s="322"/>
      <c r="BA1942" s="322"/>
      <c r="BB1942" s="322"/>
      <c r="BC1942" s="322"/>
      <c r="BD1942" s="322"/>
      <c r="BE1942" s="322"/>
    </row>
    <row r="1943" spans="50:57" x14ac:dyDescent="0.15">
      <c r="AX1943" s="322"/>
      <c r="AY1943" s="322"/>
      <c r="AZ1943" s="322"/>
      <c r="BA1943" s="322"/>
      <c r="BB1943" s="322"/>
      <c r="BC1943" s="322"/>
      <c r="BD1943" s="322"/>
      <c r="BE1943" s="322"/>
    </row>
    <row r="1944" spans="50:57" x14ac:dyDescent="0.15">
      <c r="AX1944" s="322"/>
      <c r="AY1944" s="322"/>
      <c r="AZ1944" s="322"/>
      <c r="BA1944" s="322"/>
      <c r="BB1944" s="322"/>
      <c r="BC1944" s="322"/>
      <c r="BD1944" s="322"/>
      <c r="BE1944" s="322"/>
    </row>
    <row r="1945" spans="50:57" x14ac:dyDescent="0.15">
      <c r="AX1945" s="322"/>
      <c r="AY1945" s="322"/>
      <c r="AZ1945" s="322"/>
      <c r="BA1945" s="322"/>
      <c r="BB1945" s="322"/>
      <c r="BC1945" s="322"/>
      <c r="BD1945" s="322"/>
      <c r="BE1945" s="322"/>
    </row>
    <row r="1946" spans="50:57" x14ac:dyDescent="0.15">
      <c r="AX1946" s="322"/>
      <c r="AY1946" s="322"/>
      <c r="AZ1946" s="322"/>
      <c r="BA1946" s="322"/>
      <c r="BB1946" s="322"/>
      <c r="BC1946" s="322"/>
      <c r="BD1946" s="322"/>
      <c r="BE1946" s="322"/>
    </row>
    <row r="1947" spans="50:57" x14ac:dyDescent="0.15">
      <c r="AX1947" s="322"/>
      <c r="AY1947" s="322"/>
      <c r="AZ1947" s="322"/>
      <c r="BA1947" s="322"/>
      <c r="BB1947" s="322"/>
      <c r="BC1947" s="322"/>
      <c r="BD1947" s="322"/>
      <c r="BE1947" s="322"/>
    </row>
    <row r="1948" spans="50:57" x14ac:dyDescent="0.15">
      <c r="AX1948" s="322"/>
      <c r="AY1948" s="322"/>
      <c r="AZ1948" s="322"/>
      <c r="BA1948" s="322"/>
      <c r="BB1948" s="322"/>
      <c r="BC1948" s="322"/>
      <c r="BD1948" s="322"/>
      <c r="BE1948" s="322"/>
    </row>
    <row r="1949" spans="50:57" x14ac:dyDescent="0.15">
      <c r="AX1949" s="322"/>
      <c r="AY1949" s="322"/>
      <c r="AZ1949" s="322"/>
      <c r="BA1949" s="322"/>
      <c r="BB1949" s="322"/>
      <c r="BC1949" s="322"/>
      <c r="BD1949" s="322"/>
      <c r="BE1949" s="322"/>
    </row>
    <row r="1950" spans="50:57" x14ac:dyDescent="0.15">
      <c r="AX1950" s="322"/>
      <c r="AY1950" s="322"/>
      <c r="AZ1950" s="322"/>
      <c r="BA1950" s="322"/>
      <c r="BB1950" s="322"/>
      <c r="BC1950" s="322"/>
      <c r="BD1950" s="322"/>
      <c r="BE1950" s="322"/>
    </row>
    <row r="1951" spans="50:57" x14ac:dyDescent="0.15">
      <c r="AX1951" s="322"/>
      <c r="AY1951" s="322"/>
      <c r="AZ1951" s="322"/>
      <c r="BA1951" s="322"/>
      <c r="BB1951" s="322"/>
      <c r="BC1951" s="322"/>
      <c r="BD1951" s="322"/>
      <c r="BE1951" s="322"/>
    </row>
    <row r="1952" spans="50:57" x14ac:dyDescent="0.15">
      <c r="AX1952" s="322"/>
      <c r="AY1952" s="322"/>
      <c r="AZ1952" s="322"/>
      <c r="BA1952" s="322"/>
      <c r="BB1952" s="322"/>
      <c r="BC1952" s="322"/>
      <c r="BD1952" s="322"/>
      <c r="BE1952" s="322"/>
    </row>
    <row r="1953" spans="50:57" x14ac:dyDescent="0.15">
      <c r="AX1953" s="322"/>
      <c r="AY1953" s="322"/>
      <c r="AZ1953" s="322"/>
      <c r="BA1953" s="322"/>
      <c r="BB1953" s="322"/>
      <c r="BC1953" s="322"/>
      <c r="BD1953" s="322"/>
      <c r="BE1953" s="322"/>
    </row>
    <row r="1954" spans="50:57" x14ac:dyDescent="0.15">
      <c r="AX1954" s="322"/>
      <c r="AY1954" s="322"/>
      <c r="AZ1954" s="322"/>
      <c r="BA1954" s="322"/>
      <c r="BB1954" s="322"/>
      <c r="BC1954" s="322"/>
      <c r="BD1954" s="322"/>
      <c r="BE1954" s="322"/>
    </row>
    <row r="1955" spans="50:57" x14ac:dyDescent="0.15">
      <c r="AX1955" s="322"/>
      <c r="AY1955" s="322"/>
      <c r="AZ1955" s="322"/>
      <c r="BA1955" s="322"/>
      <c r="BB1955" s="322"/>
      <c r="BC1955" s="322"/>
      <c r="BD1955" s="322"/>
      <c r="BE1955" s="322"/>
    </row>
    <row r="1956" spans="50:57" x14ac:dyDescent="0.15">
      <c r="AX1956" s="322"/>
      <c r="AY1956" s="322"/>
      <c r="AZ1956" s="322"/>
      <c r="BA1956" s="322"/>
      <c r="BB1956" s="322"/>
      <c r="BC1956" s="322"/>
      <c r="BD1956" s="322"/>
      <c r="BE1956" s="322"/>
    </row>
    <row r="1957" spans="50:57" x14ac:dyDescent="0.15">
      <c r="AX1957" s="322"/>
      <c r="AY1957" s="322"/>
      <c r="AZ1957" s="322"/>
      <c r="BA1957" s="322"/>
      <c r="BB1957" s="322"/>
      <c r="BC1957" s="322"/>
      <c r="BD1957" s="322"/>
      <c r="BE1957" s="322"/>
    </row>
    <row r="1958" spans="50:57" x14ac:dyDescent="0.15">
      <c r="AX1958" s="322"/>
      <c r="AY1958" s="322"/>
      <c r="AZ1958" s="322"/>
      <c r="BA1958" s="322"/>
      <c r="BB1958" s="322"/>
      <c r="BC1958" s="322"/>
      <c r="BD1958" s="322"/>
      <c r="BE1958" s="322"/>
    </row>
    <row r="1959" spans="50:57" x14ac:dyDescent="0.15">
      <c r="AX1959" s="322"/>
      <c r="AY1959" s="322"/>
      <c r="AZ1959" s="322"/>
      <c r="BA1959" s="322"/>
      <c r="BB1959" s="322"/>
      <c r="BC1959" s="322"/>
      <c r="BD1959" s="322"/>
      <c r="BE1959" s="322"/>
    </row>
    <row r="1960" spans="50:57" x14ac:dyDescent="0.15">
      <c r="AX1960" s="322"/>
      <c r="AY1960" s="322"/>
      <c r="AZ1960" s="322"/>
      <c r="BA1960" s="322"/>
      <c r="BB1960" s="322"/>
      <c r="BC1960" s="322"/>
      <c r="BD1960" s="322"/>
      <c r="BE1960" s="322"/>
    </row>
    <row r="1961" spans="50:57" x14ac:dyDescent="0.15">
      <c r="AX1961" s="322"/>
      <c r="AY1961" s="322"/>
      <c r="AZ1961" s="322"/>
      <c r="BA1961" s="322"/>
      <c r="BB1961" s="322"/>
      <c r="BC1961" s="322"/>
      <c r="BD1961" s="322"/>
      <c r="BE1961" s="322"/>
    </row>
    <row r="1962" spans="50:57" x14ac:dyDescent="0.15">
      <c r="AX1962" s="322"/>
      <c r="AY1962" s="322"/>
      <c r="AZ1962" s="322"/>
      <c r="BA1962" s="322"/>
      <c r="BB1962" s="322"/>
      <c r="BC1962" s="322"/>
      <c r="BD1962" s="322"/>
      <c r="BE1962" s="322"/>
    </row>
    <row r="1963" spans="50:57" x14ac:dyDescent="0.15">
      <c r="AX1963" s="322"/>
      <c r="AY1963" s="322"/>
      <c r="AZ1963" s="322"/>
      <c r="BA1963" s="322"/>
      <c r="BB1963" s="322"/>
      <c r="BC1963" s="322"/>
      <c r="BD1963" s="322"/>
      <c r="BE1963" s="322"/>
    </row>
    <row r="1964" spans="50:57" x14ac:dyDescent="0.15">
      <c r="AX1964" s="322"/>
      <c r="AY1964" s="322"/>
      <c r="AZ1964" s="322"/>
      <c r="BA1964" s="322"/>
      <c r="BB1964" s="322"/>
      <c r="BC1964" s="322"/>
      <c r="BD1964" s="322"/>
      <c r="BE1964" s="322"/>
    </row>
    <row r="1965" spans="50:57" x14ac:dyDescent="0.15">
      <c r="AX1965" s="322"/>
      <c r="AY1965" s="322"/>
      <c r="AZ1965" s="322"/>
      <c r="BA1965" s="322"/>
      <c r="BB1965" s="322"/>
      <c r="BC1965" s="322"/>
      <c r="BD1965" s="322"/>
      <c r="BE1965" s="322"/>
    </row>
    <row r="1966" spans="50:57" x14ac:dyDescent="0.15">
      <c r="AX1966" s="322"/>
      <c r="AY1966" s="322"/>
      <c r="AZ1966" s="322"/>
      <c r="BA1966" s="322"/>
      <c r="BB1966" s="322"/>
      <c r="BC1966" s="322"/>
      <c r="BD1966" s="322"/>
      <c r="BE1966" s="322"/>
    </row>
    <row r="1967" spans="50:57" x14ac:dyDescent="0.15">
      <c r="AX1967" s="322"/>
      <c r="AY1967" s="322"/>
      <c r="AZ1967" s="322"/>
      <c r="BA1967" s="322"/>
      <c r="BB1967" s="322"/>
      <c r="BC1967" s="322"/>
      <c r="BD1967" s="322"/>
      <c r="BE1967" s="322"/>
    </row>
    <row r="1968" spans="50:57" x14ac:dyDescent="0.15">
      <c r="AX1968" s="322"/>
      <c r="AY1968" s="322"/>
      <c r="AZ1968" s="322"/>
      <c r="BA1968" s="322"/>
      <c r="BB1968" s="322"/>
      <c r="BC1968" s="322"/>
      <c r="BD1968" s="322"/>
      <c r="BE1968" s="322"/>
    </row>
    <row r="1969" spans="50:57" x14ac:dyDescent="0.15">
      <c r="AX1969" s="322"/>
      <c r="AY1969" s="322"/>
      <c r="AZ1969" s="322"/>
      <c r="BA1969" s="322"/>
      <c r="BB1969" s="322"/>
      <c r="BC1969" s="322"/>
      <c r="BD1969" s="322"/>
      <c r="BE1969" s="322"/>
    </row>
    <row r="1970" spans="50:57" x14ac:dyDescent="0.15">
      <c r="AX1970" s="322"/>
      <c r="AY1970" s="322"/>
      <c r="AZ1970" s="322"/>
      <c r="BA1970" s="322"/>
      <c r="BB1970" s="322"/>
      <c r="BC1970" s="322"/>
      <c r="BD1970" s="322"/>
      <c r="BE1970" s="322"/>
    </row>
    <row r="1971" spans="50:57" x14ac:dyDescent="0.15">
      <c r="AX1971" s="322"/>
      <c r="AY1971" s="322"/>
      <c r="AZ1971" s="322"/>
      <c r="BA1971" s="322"/>
      <c r="BB1971" s="322"/>
      <c r="BC1971" s="322"/>
      <c r="BD1971" s="322"/>
      <c r="BE1971" s="322"/>
    </row>
    <row r="1972" spans="50:57" x14ac:dyDescent="0.15">
      <c r="AX1972" s="322"/>
      <c r="AY1972" s="322"/>
      <c r="AZ1972" s="322"/>
      <c r="BA1972" s="322"/>
      <c r="BB1972" s="322"/>
      <c r="BC1972" s="322"/>
      <c r="BD1972" s="322"/>
      <c r="BE1972" s="322"/>
    </row>
    <row r="1973" spans="50:57" x14ac:dyDescent="0.15">
      <c r="AX1973" s="322"/>
      <c r="AY1973" s="322"/>
      <c r="AZ1973" s="322"/>
      <c r="BA1973" s="322"/>
      <c r="BB1973" s="322"/>
      <c r="BC1973" s="322"/>
      <c r="BD1973" s="322"/>
      <c r="BE1973" s="322"/>
    </row>
    <row r="1974" spans="50:57" x14ac:dyDescent="0.15">
      <c r="AX1974" s="322"/>
      <c r="AY1974" s="322"/>
      <c r="AZ1974" s="322"/>
      <c r="BA1974" s="322"/>
      <c r="BB1974" s="322"/>
      <c r="BC1974" s="322"/>
      <c r="BD1974" s="322"/>
      <c r="BE1974" s="322"/>
    </row>
    <row r="1975" spans="50:57" x14ac:dyDescent="0.15">
      <c r="AX1975" s="322"/>
      <c r="AY1975" s="322"/>
      <c r="AZ1975" s="322"/>
      <c r="BA1975" s="322"/>
      <c r="BB1975" s="322"/>
      <c r="BC1975" s="322"/>
      <c r="BD1975" s="322"/>
      <c r="BE1975" s="322"/>
    </row>
    <row r="1976" spans="50:57" x14ac:dyDescent="0.15">
      <c r="AX1976" s="322"/>
      <c r="AY1976" s="322"/>
      <c r="AZ1976" s="322"/>
      <c r="BA1976" s="322"/>
      <c r="BB1976" s="322"/>
      <c r="BC1976" s="322"/>
      <c r="BD1976" s="322"/>
      <c r="BE1976" s="322"/>
    </row>
    <row r="1977" spans="50:57" x14ac:dyDescent="0.15">
      <c r="AX1977" s="322"/>
      <c r="AY1977" s="322"/>
      <c r="AZ1977" s="322"/>
      <c r="BA1977" s="322"/>
      <c r="BB1977" s="322"/>
      <c r="BC1977" s="322"/>
      <c r="BD1977" s="322"/>
      <c r="BE1977" s="322"/>
    </row>
    <row r="1978" spans="50:57" x14ac:dyDescent="0.15">
      <c r="AX1978" s="322"/>
      <c r="AY1978" s="322"/>
      <c r="AZ1978" s="322"/>
      <c r="BA1978" s="322"/>
      <c r="BB1978" s="322"/>
      <c r="BC1978" s="322"/>
      <c r="BD1978" s="322"/>
      <c r="BE1978" s="322"/>
    </row>
    <row r="1979" spans="50:57" x14ac:dyDescent="0.15">
      <c r="AX1979" s="322"/>
      <c r="AY1979" s="322"/>
      <c r="AZ1979" s="322"/>
      <c r="BA1979" s="322"/>
      <c r="BB1979" s="322"/>
      <c r="BC1979" s="322"/>
      <c r="BD1979" s="322"/>
      <c r="BE1979" s="322"/>
    </row>
    <row r="1980" spans="50:57" x14ac:dyDescent="0.15">
      <c r="AX1980" s="322"/>
      <c r="AY1980" s="322"/>
      <c r="AZ1980" s="322"/>
      <c r="BA1980" s="322"/>
      <c r="BB1980" s="322"/>
      <c r="BC1980" s="322"/>
      <c r="BD1980" s="322"/>
      <c r="BE1980" s="322"/>
    </row>
    <row r="1981" spans="50:57" x14ac:dyDescent="0.15">
      <c r="AX1981" s="322"/>
      <c r="AY1981" s="322"/>
      <c r="AZ1981" s="322"/>
      <c r="BA1981" s="322"/>
      <c r="BB1981" s="322"/>
      <c r="BC1981" s="322"/>
      <c r="BD1981" s="322"/>
      <c r="BE1981" s="322"/>
    </row>
    <row r="1982" spans="50:57" x14ac:dyDescent="0.15">
      <c r="AX1982" s="322"/>
      <c r="AY1982" s="322"/>
      <c r="AZ1982" s="322"/>
      <c r="BA1982" s="322"/>
      <c r="BB1982" s="322"/>
      <c r="BC1982" s="322"/>
      <c r="BD1982" s="322"/>
      <c r="BE1982" s="322"/>
    </row>
    <row r="1983" spans="50:57" x14ac:dyDescent="0.15">
      <c r="AX1983" s="322"/>
      <c r="AY1983" s="322"/>
      <c r="AZ1983" s="322"/>
      <c r="BA1983" s="322"/>
      <c r="BB1983" s="322"/>
      <c r="BC1983" s="322"/>
      <c r="BD1983" s="322"/>
      <c r="BE1983" s="322"/>
    </row>
    <row r="1984" spans="50:57" x14ac:dyDescent="0.15">
      <c r="AX1984" s="322"/>
      <c r="AY1984" s="322"/>
      <c r="AZ1984" s="322"/>
      <c r="BA1984" s="322"/>
      <c r="BB1984" s="322"/>
      <c r="BC1984" s="322"/>
      <c r="BD1984" s="322"/>
      <c r="BE1984" s="322"/>
    </row>
    <row r="1985" spans="50:57" x14ac:dyDescent="0.15">
      <c r="AX1985" s="322"/>
      <c r="AY1985" s="322"/>
      <c r="AZ1985" s="322"/>
      <c r="BA1985" s="322"/>
      <c r="BB1985" s="322"/>
      <c r="BC1985" s="322"/>
      <c r="BD1985" s="322"/>
      <c r="BE1985" s="322"/>
    </row>
    <row r="1986" spans="50:57" x14ac:dyDescent="0.15">
      <c r="AX1986" s="322"/>
      <c r="AY1986" s="322"/>
      <c r="AZ1986" s="322"/>
      <c r="BA1986" s="322"/>
      <c r="BB1986" s="322"/>
      <c r="BC1986" s="322"/>
      <c r="BD1986" s="322"/>
      <c r="BE1986" s="322"/>
    </row>
    <row r="1987" spans="50:57" x14ac:dyDescent="0.15">
      <c r="AX1987" s="322"/>
      <c r="AY1987" s="322"/>
      <c r="AZ1987" s="322"/>
      <c r="BA1987" s="322"/>
      <c r="BB1987" s="322"/>
      <c r="BC1987" s="322"/>
      <c r="BD1987" s="322"/>
      <c r="BE1987" s="322"/>
    </row>
    <row r="1988" spans="50:57" x14ac:dyDescent="0.15">
      <c r="AX1988" s="322"/>
      <c r="AY1988" s="322"/>
      <c r="AZ1988" s="322"/>
      <c r="BA1988" s="322"/>
      <c r="BB1988" s="322"/>
      <c r="BC1988" s="322"/>
      <c r="BD1988" s="322"/>
      <c r="BE1988" s="322"/>
    </row>
    <row r="1989" spans="50:57" x14ac:dyDescent="0.15">
      <c r="AX1989" s="322"/>
      <c r="AY1989" s="322"/>
      <c r="AZ1989" s="322"/>
      <c r="BA1989" s="322"/>
      <c r="BB1989" s="322"/>
      <c r="BC1989" s="322"/>
      <c r="BD1989" s="322"/>
      <c r="BE1989" s="322"/>
    </row>
    <row r="1990" spans="50:57" x14ac:dyDescent="0.15">
      <c r="AX1990" s="322"/>
      <c r="AY1990" s="322"/>
      <c r="AZ1990" s="322"/>
      <c r="BA1990" s="322"/>
      <c r="BB1990" s="322"/>
      <c r="BC1990" s="322"/>
      <c r="BD1990" s="322"/>
      <c r="BE1990" s="322"/>
    </row>
    <row r="1991" spans="50:57" x14ac:dyDescent="0.15">
      <c r="AX1991" s="322"/>
      <c r="AY1991" s="322"/>
      <c r="AZ1991" s="322"/>
      <c r="BA1991" s="322"/>
      <c r="BB1991" s="322"/>
      <c r="BC1991" s="322"/>
      <c r="BD1991" s="322"/>
      <c r="BE1991" s="322"/>
    </row>
    <row r="1992" spans="50:57" x14ac:dyDescent="0.15">
      <c r="AX1992" s="322"/>
      <c r="AY1992" s="322"/>
      <c r="AZ1992" s="322"/>
      <c r="BA1992" s="322"/>
      <c r="BB1992" s="322"/>
      <c r="BC1992" s="322"/>
      <c r="BD1992" s="322"/>
      <c r="BE1992" s="322"/>
    </row>
    <row r="1993" spans="50:57" x14ac:dyDescent="0.15">
      <c r="AX1993" s="322"/>
      <c r="AY1993" s="322"/>
      <c r="AZ1993" s="322"/>
      <c r="BA1993" s="322"/>
      <c r="BB1993" s="322"/>
      <c r="BC1993" s="322"/>
      <c r="BD1993" s="322"/>
      <c r="BE1993" s="322"/>
    </row>
    <row r="1994" spans="50:57" x14ac:dyDescent="0.15">
      <c r="AX1994" s="322"/>
      <c r="AY1994" s="322"/>
      <c r="AZ1994" s="322"/>
      <c r="BA1994" s="322"/>
      <c r="BB1994" s="322"/>
      <c r="BC1994" s="322"/>
      <c r="BD1994" s="322"/>
      <c r="BE1994" s="322"/>
    </row>
    <row r="1995" spans="50:57" x14ac:dyDescent="0.15">
      <c r="AX1995" s="322"/>
      <c r="AY1995" s="322"/>
      <c r="AZ1995" s="322"/>
      <c r="BA1995" s="322"/>
      <c r="BB1995" s="322"/>
      <c r="BC1995" s="322"/>
      <c r="BD1995" s="322"/>
      <c r="BE1995" s="322"/>
    </row>
    <row r="1996" spans="50:57" x14ac:dyDescent="0.15">
      <c r="AX1996" s="322"/>
      <c r="AY1996" s="322"/>
      <c r="AZ1996" s="322"/>
      <c r="BA1996" s="322"/>
      <c r="BB1996" s="322"/>
      <c r="BC1996" s="322"/>
      <c r="BD1996" s="322"/>
      <c r="BE1996" s="322"/>
    </row>
    <row r="1997" spans="50:57" x14ac:dyDescent="0.15">
      <c r="AX1997" s="322"/>
      <c r="AY1997" s="322"/>
      <c r="AZ1997" s="322"/>
      <c r="BA1997" s="322"/>
      <c r="BB1997" s="322"/>
      <c r="BC1997" s="322"/>
      <c r="BD1997" s="322"/>
      <c r="BE1997" s="322"/>
    </row>
    <row r="1998" spans="50:57" x14ac:dyDescent="0.15">
      <c r="AX1998" s="322"/>
      <c r="AY1998" s="322"/>
      <c r="AZ1998" s="322"/>
      <c r="BA1998" s="322"/>
      <c r="BB1998" s="322"/>
      <c r="BC1998" s="322"/>
      <c r="BD1998" s="322"/>
      <c r="BE1998" s="322"/>
    </row>
    <row r="1999" spans="50:57" x14ac:dyDescent="0.15">
      <c r="AX1999" s="322"/>
      <c r="AY1999" s="322"/>
      <c r="AZ1999" s="322"/>
      <c r="BA1999" s="322"/>
      <c r="BB1999" s="322"/>
      <c r="BC1999" s="322"/>
      <c r="BD1999" s="322"/>
      <c r="BE1999" s="322"/>
    </row>
    <row r="2000" spans="50:57" x14ac:dyDescent="0.15">
      <c r="AX2000" s="322"/>
      <c r="AY2000" s="322"/>
      <c r="AZ2000" s="322"/>
      <c r="BA2000" s="322"/>
      <c r="BB2000" s="322"/>
      <c r="BC2000" s="322"/>
      <c r="BD2000" s="322"/>
      <c r="BE2000" s="322"/>
    </row>
    <row r="2001" spans="50:57" x14ac:dyDescent="0.15">
      <c r="AX2001" s="322"/>
      <c r="AY2001" s="322"/>
      <c r="AZ2001" s="322"/>
      <c r="BA2001" s="322"/>
      <c r="BB2001" s="322"/>
      <c r="BC2001" s="322"/>
      <c r="BD2001" s="322"/>
      <c r="BE2001" s="322"/>
    </row>
    <row r="2002" spans="50:57" x14ac:dyDescent="0.15">
      <c r="AX2002" s="322"/>
      <c r="AY2002" s="322"/>
      <c r="AZ2002" s="322"/>
      <c r="BA2002" s="322"/>
      <c r="BB2002" s="322"/>
      <c r="BC2002" s="322"/>
      <c r="BD2002" s="322"/>
      <c r="BE2002" s="322"/>
    </row>
    <row r="2003" spans="50:57" x14ac:dyDescent="0.15">
      <c r="AX2003" s="322"/>
      <c r="AY2003" s="322"/>
      <c r="AZ2003" s="322"/>
      <c r="BA2003" s="322"/>
      <c r="BB2003" s="322"/>
      <c r="BC2003" s="322"/>
      <c r="BD2003" s="322"/>
      <c r="BE2003" s="322"/>
    </row>
    <row r="2004" spans="50:57" x14ac:dyDescent="0.15">
      <c r="AX2004" s="322"/>
      <c r="AY2004" s="322"/>
      <c r="AZ2004" s="322"/>
      <c r="BA2004" s="322"/>
      <c r="BB2004" s="322"/>
      <c r="BC2004" s="322"/>
      <c r="BD2004" s="322"/>
      <c r="BE2004" s="322"/>
    </row>
    <row r="2005" spans="50:57" x14ac:dyDescent="0.15">
      <c r="AX2005" s="322"/>
      <c r="AY2005" s="322"/>
      <c r="AZ2005" s="322"/>
      <c r="BA2005" s="322"/>
      <c r="BB2005" s="322"/>
      <c r="BC2005" s="322"/>
      <c r="BD2005" s="322"/>
      <c r="BE2005" s="322"/>
    </row>
    <row r="2006" spans="50:57" x14ac:dyDescent="0.15">
      <c r="AX2006" s="322"/>
      <c r="AY2006" s="322"/>
      <c r="AZ2006" s="322"/>
      <c r="BA2006" s="322"/>
      <c r="BB2006" s="322"/>
      <c r="BC2006" s="322"/>
      <c r="BD2006" s="322"/>
      <c r="BE2006" s="322"/>
    </row>
    <row r="2007" spans="50:57" x14ac:dyDescent="0.15">
      <c r="AX2007" s="322"/>
      <c r="AY2007" s="322"/>
      <c r="AZ2007" s="322"/>
      <c r="BA2007" s="322"/>
      <c r="BB2007" s="322"/>
      <c r="BC2007" s="322"/>
      <c r="BD2007" s="322"/>
      <c r="BE2007" s="322"/>
    </row>
    <row r="2008" spans="50:57" x14ac:dyDescent="0.15">
      <c r="AX2008" s="322"/>
      <c r="AY2008" s="322"/>
      <c r="AZ2008" s="322"/>
      <c r="BA2008" s="322"/>
      <c r="BB2008" s="322"/>
      <c r="BC2008" s="322"/>
      <c r="BD2008" s="322"/>
      <c r="BE2008" s="322"/>
    </row>
    <row r="2009" spans="50:57" x14ac:dyDescent="0.15">
      <c r="AX2009" s="322"/>
      <c r="AY2009" s="322"/>
      <c r="AZ2009" s="322"/>
      <c r="BA2009" s="322"/>
      <c r="BB2009" s="322"/>
      <c r="BC2009" s="322"/>
      <c r="BD2009" s="322"/>
      <c r="BE2009" s="322"/>
    </row>
    <row r="2010" spans="50:57" x14ac:dyDescent="0.15">
      <c r="AX2010" s="322"/>
      <c r="AY2010" s="322"/>
      <c r="AZ2010" s="322"/>
      <c r="BA2010" s="322"/>
      <c r="BB2010" s="322"/>
      <c r="BC2010" s="322"/>
      <c r="BD2010" s="322"/>
      <c r="BE2010" s="322"/>
    </row>
    <row r="2011" spans="50:57" x14ac:dyDescent="0.15">
      <c r="AX2011" s="322"/>
      <c r="AY2011" s="322"/>
      <c r="AZ2011" s="322"/>
      <c r="BA2011" s="322"/>
      <c r="BB2011" s="322"/>
      <c r="BC2011" s="322"/>
      <c r="BD2011" s="322"/>
      <c r="BE2011" s="322"/>
    </row>
    <row r="2012" spans="50:57" x14ac:dyDescent="0.15">
      <c r="AX2012" s="322"/>
      <c r="AY2012" s="322"/>
      <c r="AZ2012" s="322"/>
      <c r="BA2012" s="322"/>
      <c r="BB2012" s="322"/>
      <c r="BC2012" s="322"/>
      <c r="BD2012" s="322"/>
      <c r="BE2012" s="322"/>
    </row>
    <row r="2013" spans="50:57" x14ac:dyDescent="0.15">
      <c r="AX2013" s="322"/>
      <c r="AY2013" s="322"/>
      <c r="AZ2013" s="322"/>
      <c r="BA2013" s="322"/>
      <c r="BB2013" s="322"/>
      <c r="BC2013" s="322"/>
      <c r="BD2013" s="322"/>
      <c r="BE2013" s="322"/>
    </row>
    <row r="2014" spans="50:57" x14ac:dyDescent="0.15">
      <c r="AX2014" s="322"/>
      <c r="AY2014" s="322"/>
      <c r="AZ2014" s="322"/>
      <c r="BA2014" s="322"/>
      <c r="BB2014" s="322"/>
      <c r="BC2014" s="322"/>
      <c r="BD2014" s="322"/>
      <c r="BE2014" s="322"/>
    </row>
    <row r="2015" spans="50:57" x14ac:dyDescent="0.15">
      <c r="AX2015" s="322"/>
      <c r="AY2015" s="322"/>
      <c r="AZ2015" s="322"/>
      <c r="BA2015" s="322"/>
      <c r="BB2015" s="322"/>
      <c r="BC2015" s="322"/>
      <c r="BD2015" s="322"/>
      <c r="BE2015" s="322"/>
    </row>
    <row r="2016" spans="50:57" x14ac:dyDescent="0.15">
      <c r="AX2016" s="322"/>
      <c r="AY2016" s="322"/>
      <c r="AZ2016" s="322"/>
      <c r="BA2016" s="322"/>
      <c r="BB2016" s="322"/>
      <c r="BC2016" s="322"/>
      <c r="BD2016" s="322"/>
      <c r="BE2016" s="322"/>
    </row>
    <row r="2017" spans="50:57" x14ac:dyDescent="0.15">
      <c r="AX2017" s="322"/>
      <c r="AY2017" s="322"/>
      <c r="AZ2017" s="322"/>
      <c r="BA2017" s="322"/>
      <c r="BB2017" s="322"/>
      <c r="BC2017" s="322"/>
      <c r="BD2017" s="322"/>
      <c r="BE2017" s="322"/>
    </row>
    <row r="2018" spans="50:57" x14ac:dyDescent="0.15">
      <c r="AX2018" s="322"/>
      <c r="AY2018" s="322"/>
      <c r="AZ2018" s="322"/>
      <c r="BA2018" s="322"/>
      <c r="BB2018" s="322"/>
      <c r="BC2018" s="322"/>
      <c r="BD2018" s="322"/>
      <c r="BE2018" s="322"/>
    </row>
    <row r="2019" spans="50:57" x14ac:dyDescent="0.15">
      <c r="AX2019" s="322"/>
      <c r="AY2019" s="322"/>
      <c r="AZ2019" s="322"/>
      <c r="BA2019" s="322"/>
      <c r="BB2019" s="322"/>
      <c r="BC2019" s="322"/>
      <c r="BD2019" s="322"/>
      <c r="BE2019" s="322"/>
    </row>
    <row r="2020" spans="50:57" x14ac:dyDescent="0.15">
      <c r="AX2020" s="322"/>
      <c r="AY2020" s="322"/>
      <c r="AZ2020" s="322"/>
      <c r="BA2020" s="322"/>
      <c r="BB2020" s="322"/>
      <c r="BC2020" s="322"/>
      <c r="BD2020" s="322"/>
      <c r="BE2020" s="322"/>
    </row>
    <row r="2021" spans="50:57" x14ac:dyDescent="0.15">
      <c r="AX2021" s="322"/>
      <c r="AY2021" s="322"/>
      <c r="AZ2021" s="322"/>
      <c r="BA2021" s="322"/>
      <c r="BB2021" s="322"/>
      <c r="BC2021" s="322"/>
      <c r="BD2021" s="322"/>
      <c r="BE2021" s="322"/>
    </row>
    <row r="2022" spans="50:57" x14ac:dyDescent="0.15">
      <c r="AX2022" s="322"/>
      <c r="AY2022" s="322"/>
      <c r="AZ2022" s="322"/>
      <c r="BA2022" s="322"/>
      <c r="BB2022" s="322"/>
      <c r="BC2022" s="322"/>
      <c r="BD2022" s="322"/>
      <c r="BE2022" s="322"/>
    </row>
    <row r="2023" spans="50:57" x14ac:dyDescent="0.15">
      <c r="AX2023" s="322"/>
      <c r="AY2023" s="322"/>
      <c r="AZ2023" s="322"/>
      <c r="BA2023" s="322"/>
      <c r="BB2023" s="322"/>
      <c r="BC2023" s="322"/>
      <c r="BD2023" s="322"/>
      <c r="BE2023" s="322"/>
    </row>
    <row r="2024" spans="50:57" x14ac:dyDescent="0.15">
      <c r="AX2024" s="322"/>
      <c r="AY2024" s="322"/>
      <c r="AZ2024" s="322"/>
      <c r="BA2024" s="322"/>
      <c r="BB2024" s="322"/>
      <c r="BC2024" s="322"/>
      <c r="BD2024" s="322"/>
      <c r="BE2024" s="322"/>
    </row>
    <row r="2025" spans="50:57" x14ac:dyDescent="0.15">
      <c r="AX2025" s="322"/>
      <c r="AY2025" s="322"/>
      <c r="AZ2025" s="322"/>
      <c r="BA2025" s="322"/>
      <c r="BB2025" s="322"/>
      <c r="BC2025" s="322"/>
      <c r="BD2025" s="322"/>
      <c r="BE2025" s="322"/>
    </row>
    <row r="2026" spans="50:57" x14ac:dyDescent="0.15">
      <c r="AX2026" s="322"/>
      <c r="AY2026" s="322"/>
      <c r="AZ2026" s="322"/>
      <c r="BA2026" s="322"/>
      <c r="BB2026" s="322"/>
      <c r="BC2026" s="322"/>
      <c r="BD2026" s="322"/>
      <c r="BE2026" s="322"/>
    </row>
    <row r="2027" spans="50:57" x14ac:dyDescent="0.15">
      <c r="AX2027" s="322"/>
      <c r="AY2027" s="322"/>
      <c r="AZ2027" s="322"/>
      <c r="BA2027" s="322"/>
      <c r="BB2027" s="322"/>
      <c r="BC2027" s="322"/>
      <c r="BD2027" s="322"/>
      <c r="BE2027" s="322"/>
    </row>
    <row r="2028" spans="50:57" x14ac:dyDescent="0.15">
      <c r="AX2028" s="322"/>
      <c r="AY2028" s="322"/>
      <c r="AZ2028" s="322"/>
      <c r="BA2028" s="322"/>
      <c r="BB2028" s="322"/>
      <c r="BC2028" s="322"/>
      <c r="BD2028" s="322"/>
      <c r="BE2028" s="322"/>
    </row>
    <row r="2029" spans="50:57" x14ac:dyDescent="0.15">
      <c r="AX2029" s="322"/>
      <c r="AY2029" s="322"/>
      <c r="AZ2029" s="322"/>
      <c r="BA2029" s="322"/>
      <c r="BB2029" s="322"/>
      <c r="BC2029" s="322"/>
      <c r="BD2029" s="322"/>
      <c r="BE2029" s="322"/>
    </row>
    <row r="2030" spans="50:57" x14ac:dyDescent="0.15">
      <c r="AX2030" s="322"/>
      <c r="AY2030" s="322"/>
      <c r="AZ2030" s="322"/>
      <c r="BA2030" s="322"/>
      <c r="BB2030" s="322"/>
      <c r="BC2030" s="322"/>
      <c r="BD2030" s="322"/>
      <c r="BE2030" s="322"/>
    </row>
    <row r="2031" spans="50:57" x14ac:dyDescent="0.15">
      <c r="AX2031" s="322"/>
      <c r="AY2031" s="322"/>
      <c r="AZ2031" s="322"/>
      <c r="BA2031" s="322"/>
      <c r="BB2031" s="322"/>
      <c r="BC2031" s="322"/>
      <c r="BD2031" s="322"/>
      <c r="BE2031" s="322"/>
    </row>
    <row r="2032" spans="50:57" x14ac:dyDescent="0.15">
      <c r="AX2032" s="322"/>
      <c r="AY2032" s="322"/>
      <c r="AZ2032" s="322"/>
      <c r="BA2032" s="322"/>
      <c r="BB2032" s="322"/>
      <c r="BC2032" s="322"/>
      <c r="BD2032" s="322"/>
      <c r="BE2032" s="322"/>
    </row>
    <row r="2033" spans="50:57" x14ac:dyDescent="0.15">
      <c r="AX2033" s="322"/>
      <c r="AY2033" s="322"/>
      <c r="AZ2033" s="322"/>
      <c r="BA2033" s="322"/>
      <c r="BB2033" s="322"/>
      <c r="BC2033" s="322"/>
      <c r="BD2033" s="322"/>
      <c r="BE2033" s="322"/>
    </row>
    <row r="2034" spans="50:57" x14ac:dyDescent="0.15">
      <c r="AX2034" s="322"/>
      <c r="AY2034" s="322"/>
      <c r="AZ2034" s="322"/>
      <c r="BA2034" s="322"/>
      <c r="BB2034" s="322"/>
      <c r="BC2034" s="322"/>
      <c r="BD2034" s="322"/>
      <c r="BE2034" s="322"/>
    </row>
    <row r="2035" spans="50:57" x14ac:dyDescent="0.15">
      <c r="AX2035" s="322"/>
      <c r="AY2035" s="322"/>
      <c r="AZ2035" s="322"/>
      <c r="BA2035" s="322"/>
      <c r="BB2035" s="322"/>
      <c r="BC2035" s="322"/>
      <c r="BD2035" s="322"/>
      <c r="BE2035" s="322"/>
    </row>
    <row r="2036" spans="50:57" x14ac:dyDescent="0.15">
      <c r="AX2036" s="322"/>
      <c r="AY2036" s="322"/>
      <c r="AZ2036" s="322"/>
      <c r="BA2036" s="322"/>
      <c r="BB2036" s="322"/>
      <c r="BC2036" s="322"/>
      <c r="BD2036" s="322"/>
      <c r="BE2036" s="322"/>
    </row>
    <row r="2037" spans="50:57" x14ac:dyDescent="0.15">
      <c r="AX2037" s="322"/>
      <c r="AY2037" s="322"/>
      <c r="AZ2037" s="322"/>
      <c r="BA2037" s="322"/>
      <c r="BB2037" s="322"/>
      <c r="BC2037" s="322"/>
      <c r="BD2037" s="322"/>
      <c r="BE2037" s="322"/>
    </row>
    <row r="2038" spans="50:57" x14ac:dyDescent="0.15">
      <c r="AX2038" s="322"/>
      <c r="AY2038" s="322"/>
      <c r="AZ2038" s="322"/>
      <c r="BA2038" s="322"/>
      <c r="BB2038" s="322"/>
      <c r="BC2038" s="322"/>
      <c r="BD2038" s="322"/>
      <c r="BE2038" s="322"/>
    </row>
    <row r="2039" spans="50:57" x14ac:dyDescent="0.15">
      <c r="AX2039" s="322"/>
      <c r="AY2039" s="322"/>
      <c r="AZ2039" s="322"/>
      <c r="BA2039" s="322"/>
      <c r="BB2039" s="322"/>
      <c r="BC2039" s="322"/>
      <c r="BD2039" s="322"/>
      <c r="BE2039" s="322"/>
    </row>
    <row r="2040" spans="50:57" x14ac:dyDescent="0.15">
      <c r="AX2040" s="322"/>
      <c r="AY2040" s="322"/>
      <c r="AZ2040" s="322"/>
      <c r="BA2040" s="322"/>
      <c r="BB2040" s="322"/>
      <c r="BC2040" s="322"/>
      <c r="BD2040" s="322"/>
      <c r="BE2040" s="322"/>
    </row>
    <row r="2041" spans="50:57" x14ac:dyDescent="0.15">
      <c r="AX2041" s="322"/>
      <c r="AY2041" s="322"/>
      <c r="AZ2041" s="322"/>
      <c r="BA2041" s="322"/>
      <c r="BB2041" s="322"/>
      <c r="BC2041" s="322"/>
      <c r="BD2041" s="322"/>
      <c r="BE2041" s="322"/>
    </row>
    <row r="2042" spans="50:57" x14ac:dyDescent="0.15">
      <c r="AX2042" s="322"/>
      <c r="AY2042" s="322"/>
      <c r="AZ2042" s="322"/>
      <c r="BA2042" s="322"/>
      <c r="BB2042" s="322"/>
      <c r="BC2042" s="322"/>
      <c r="BD2042" s="322"/>
      <c r="BE2042" s="322"/>
    </row>
    <row r="2043" spans="50:57" x14ac:dyDescent="0.15">
      <c r="AX2043" s="322"/>
      <c r="AY2043" s="322"/>
      <c r="AZ2043" s="322"/>
      <c r="BA2043" s="322"/>
      <c r="BB2043" s="322"/>
      <c r="BC2043" s="322"/>
      <c r="BD2043" s="322"/>
      <c r="BE2043" s="322"/>
    </row>
    <row r="2044" spans="50:57" x14ac:dyDescent="0.15">
      <c r="AX2044" s="322"/>
      <c r="AY2044" s="322"/>
      <c r="AZ2044" s="322"/>
      <c r="BA2044" s="322"/>
      <c r="BB2044" s="322"/>
      <c r="BC2044" s="322"/>
      <c r="BD2044" s="322"/>
      <c r="BE2044" s="322"/>
    </row>
    <row r="2045" spans="50:57" x14ac:dyDescent="0.15">
      <c r="AX2045" s="322"/>
      <c r="AY2045" s="322"/>
      <c r="AZ2045" s="322"/>
      <c r="BA2045" s="322"/>
      <c r="BB2045" s="322"/>
      <c r="BC2045" s="322"/>
      <c r="BD2045" s="322"/>
      <c r="BE2045" s="322"/>
    </row>
    <row r="2046" spans="50:57" x14ac:dyDescent="0.15">
      <c r="AX2046" s="322"/>
      <c r="AY2046" s="322"/>
      <c r="AZ2046" s="322"/>
      <c r="BA2046" s="322"/>
      <c r="BB2046" s="322"/>
      <c r="BC2046" s="322"/>
      <c r="BD2046" s="322"/>
      <c r="BE2046" s="322"/>
    </row>
    <row r="2047" spans="50:57" x14ac:dyDescent="0.15">
      <c r="AX2047" s="322"/>
      <c r="AY2047" s="322"/>
      <c r="AZ2047" s="322"/>
      <c r="BA2047" s="322"/>
      <c r="BB2047" s="322"/>
      <c r="BC2047" s="322"/>
      <c r="BD2047" s="322"/>
      <c r="BE2047" s="322"/>
    </row>
    <row r="2048" spans="50:57" x14ac:dyDescent="0.15">
      <c r="AX2048" s="322"/>
      <c r="AY2048" s="322"/>
      <c r="AZ2048" s="322"/>
      <c r="BA2048" s="322"/>
      <c r="BB2048" s="322"/>
      <c r="BC2048" s="322"/>
      <c r="BD2048" s="322"/>
      <c r="BE2048" s="322"/>
    </row>
    <row r="2049" spans="50:57" x14ac:dyDescent="0.15">
      <c r="AX2049" s="322"/>
      <c r="AY2049" s="322"/>
      <c r="AZ2049" s="322"/>
      <c r="BA2049" s="322"/>
      <c r="BB2049" s="322"/>
      <c r="BC2049" s="322"/>
      <c r="BD2049" s="322"/>
      <c r="BE2049" s="322"/>
    </row>
    <row r="2050" spans="50:57" x14ac:dyDescent="0.15">
      <c r="AX2050" s="322"/>
      <c r="AY2050" s="322"/>
      <c r="AZ2050" s="322"/>
      <c r="BA2050" s="322"/>
      <c r="BB2050" s="322"/>
      <c r="BC2050" s="322"/>
      <c r="BD2050" s="322"/>
      <c r="BE2050" s="322"/>
    </row>
    <row r="2051" spans="50:57" x14ac:dyDescent="0.15">
      <c r="AX2051" s="322"/>
      <c r="AY2051" s="322"/>
      <c r="AZ2051" s="322"/>
      <c r="BA2051" s="322"/>
      <c r="BB2051" s="322"/>
      <c r="BC2051" s="322"/>
      <c r="BD2051" s="322"/>
      <c r="BE2051" s="322"/>
    </row>
    <row r="2052" spans="50:57" x14ac:dyDescent="0.15">
      <c r="AX2052" s="322"/>
      <c r="AY2052" s="322"/>
      <c r="AZ2052" s="322"/>
      <c r="BA2052" s="322"/>
      <c r="BB2052" s="322"/>
      <c r="BC2052" s="322"/>
      <c r="BD2052" s="322"/>
      <c r="BE2052" s="322"/>
    </row>
    <row r="2053" spans="50:57" x14ac:dyDescent="0.15">
      <c r="AX2053" s="322"/>
      <c r="AY2053" s="322"/>
      <c r="AZ2053" s="322"/>
      <c r="BA2053" s="322"/>
      <c r="BB2053" s="322"/>
      <c r="BC2053" s="322"/>
      <c r="BD2053" s="322"/>
      <c r="BE2053" s="322"/>
    </row>
    <row r="2054" spans="50:57" x14ac:dyDescent="0.15">
      <c r="AX2054" s="322"/>
      <c r="AY2054" s="322"/>
      <c r="AZ2054" s="322"/>
      <c r="BA2054" s="322"/>
      <c r="BB2054" s="322"/>
      <c r="BC2054" s="322"/>
      <c r="BD2054" s="322"/>
      <c r="BE2054" s="322"/>
    </row>
    <row r="2055" spans="50:57" x14ac:dyDescent="0.15">
      <c r="AX2055" s="322"/>
      <c r="AY2055" s="322"/>
      <c r="AZ2055" s="322"/>
      <c r="BA2055" s="322"/>
      <c r="BB2055" s="322"/>
      <c r="BC2055" s="322"/>
      <c r="BD2055" s="322"/>
      <c r="BE2055" s="322"/>
    </row>
    <row r="2056" spans="50:57" x14ac:dyDescent="0.15">
      <c r="AX2056" s="322"/>
      <c r="AY2056" s="322"/>
      <c r="AZ2056" s="322"/>
      <c r="BA2056" s="322"/>
      <c r="BB2056" s="322"/>
      <c r="BC2056" s="322"/>
      <c r="BD2056" s="322"/>
      <c r="BE2056" s="322"/>
    </row>
    <row r="2057" spans="50:57" x14ac:dyDescent="0.15">
      <c r="AX2057" s="322"/>
      <c r="AY2057" s="322"/>
      <c r="AZ2057" s="322"/>
      <c r="BA2057" s="322"/>
      <c r="BB2057" s="322"/>
      <c r="BC2057" s="322"/>
      <c r="BD2057" s="322"/>
      <c r="BE2057" s="322"/>
    </row>
    <row r="2058" spans="50:57" x14ac:dyDescent="0.15">
      <c r="AX2058" s="322"/>
      <c r="AY2058" s="322"/>
      <c r="AZ2058" s="322"/>
      <c r="BA2058" s="322"/>
      <c r="BB2058" s="322"/>
      <c r="BC2058" s="322"/>
      <c r="BD2058" s="322"/>
      <c r="BE2058" s="322"/>
    </row>
    <row r="2059" spans="50:57" x14ac:dyDescent="0.15">
      <c r="AX2059" s="322"/>
      <c r="AY2059" s="322"/>
      <c r="AZ2059" s="322"/>
      <c r="BA2059" s="322"/>
      <c r="BB2059" s="322"/>
      <c r="BC2059" s="322"/>
      <c r="BD2059" s="322"/>
      <c r="BE2059" s="322"/>
    </row>
    <row r="2060" spans="50:57" x14ac:dyDescent="0.15">
      <c r="AX2060" s="322"/>
      <c r="AY2060" s="322"/>
      <c r="AZ2060" s="322"/>
      <c r="BA2060" s="322"/>
      <c r="BB2060" s="322"/>
      <c r="BC2060" s="322"/>
      <c r="BD2060" s="322"/>
      <c r="BE2060" s="322"/>
    </row>
    <row r="2061" spans="50:57" x14ac:dyDescent="0.15">
      <c r="AX2061" s="322"/>
      <c r="AY2061" s="322"/>
      <c r="AZ2061" s="322"/>
      <c r="BA2061" s="322"/>
      <c r="BB2061" s="322"/>
      <c r="BC2061" s="322"/>
      <c r="BD2061" s="322"/>
      <c r="BE2061" s="322"/>
    </row>
    <row r="2062" spans="50:57" x14ac:dyDescent="0.15">
      <c r="AX2062" s="322"/>
      <c r="AY2062" s="322"/>
      <c r="AZ2062" s="322"/>
      <c r="BA2062" s="322"/>
      <c r="BB2062" s="322"/>
      <c r="BC2062" s="322"/>
      <c r="BD2062" s="322"/>
      <c r="BE2062" s="322"/>
    </row>
    <row r="2063" spans="50:57" x14ac:dyDescent="0.15">
      <c r="AX2063" s="322"/>
      <c r="AY2063" s="322"/>
      <c r="AZ2063" s="322"/>
      <c r="BA2063" s="322"/>
      <c r="BB2063" s="322"/>
      <c r="BC2063" s="322"/>
      <c r="BD2063" s="322"/>
      <c r="BE2063" s="322"/>
    </row>
    <row r="2064" spans="50:57" x14ac:dyDescent="0.15">
      <c r="AX2064" s="322"/>
      <c r="AY2064" s="322"/>
      <c r="AZ2064" s="322"/>
      <c r="BA2064" s="322"/>
      <c r="BB2064" s="322"/>
      <c r="BC2064" s="322"/>
      <c r="BD2064" s="322"/>
      <c r="BE2064" s="322"/>
    </row>
    <row r="2065" spans="50:57" x14ac:dyDescent="0.15">
      <c r="AX2065" s="322"/>
      <c r="AY2065" s="322"/>
      <c r="AZ2065" s="322"/>
      <c r="BA2065" s="322"/>
      <c r="BB2065" s="322"/>
      <c r="BC2065" s="322"/>
      <c r="BD2065" s="322"/>
      <c r="BE2065" s="322"/>
    </row>
    <row r="2066" spans="50:57" x14ac:dyDescent="0.15">
      <c r="AX2066" s="322"/>
      <c r="AY2066" s="322"/>
      <c r="AZ2066" s="322"/>
      <c r="BA2066" s="322"/>
      <c r="BB2066" s="322"/>
      <c r="BC2066" s="322"/>
      <c r="BD2066" s="322"/>
      <c r="BE2066" s="322"/>
    </row>
    <row r="2067" spans="50:57" x14ac:dyDescent="0.15">
      <c r="AX2067" s="322"/>
      <c r="AY2067" s="322"/>
      <c r="AZ2067" s="322"/>
      <c r="BA2067" s="322"/>
      <c r="BB2067" s="322"/>
      <c r="BC2067" s="322"/>
      <c r="BD2067" s="322"/>
      <c r="BE2067" s="322"/>
    </row>
    <row r="2068" spans="50:57" x14ac:dyDescent="0.15">
      <c r="AX2068" s="322"/>
      <c r="AY2068" s="322"/>
      <c r="AZ2068" s="322"/>
      <c r="BA2068" s="322"/>
      <c r="BB2068" s="322"/>
      <c r="BC2068" s="322"/>
      <c r="BD2068" s="322"/>
      <c r="BE2068" s="322"/>
    </row>
    <row r="2069" spans="50:57" x14ac:dyDescent="0.15">
      <c r="AX2069" s="322"/>
      <c r="AY2069" s="322"/>
      <c r="AZ2069" s="322"/>
      <c r="BA2069" s="322"/>
      <c r="BB2069" s="322"/>
      <c r="BC2069" s="322"/>
      <c r="BD2069" s="322"/>
      <c r="BE2069" s="322"/>
    </row>
    <row r="2070" spans="50:57" x14ac:dyDescent="0.15">
      <c r="AX2070" s="322"/>
      <c r="AY2070" s="322"/>
      <c r="AZ2070" s="322"/>
      <c r="BA2070" s="322"/>
      <c r="BB2070" s="322"/>
      <c r="BC2070" s="322"/>
      <c r="BD2070" s="322"/>
      <c r="BE2070" s="322"/>
    </row>
    <row r="2071" spans="50:57" x14ac:dyDescent="0.15">
      <c r="AX2071" s="322"/>
      <c r="AY2071" s="322"/>
      <c r="AZ2071" s="322"/>
      <c r="BA2071" s="322"/>
      <c r="BB2071" s="322"/>
      <c r="BC2071" s="322"/>
      <c r="BD2071" s="322"/>
      <c r="BE2071" s="322"/>
    </row>
    <row r="2072" spans="50:57" x14ac:dyDescent="0.15">
      <c r="AX2072" s="322"/>
      <c r="AY2072" s="322"/>
      <c r="AZ2072" s="322"/>
      <c r="BA2072" s="322"/>
      <c r="BB2072" s="322"/>
      <c r="BC2072" s="322"/>
      <c r="BD2072" s="322"/>
      <c r="BE2072" s="322"/>
    </row>
    <row r="2073" spans="50:57" x14ac:dyDescent="0.15">
      <c r="AX2073" s="322"/>
      <c r="AY2073" s="322"/>
      <c r="AZ2073" s="322"/>
      <c r="BA2073" s="322"/>
      <c r="BB2073" s="322"/>
      <c r="BC2073" s="322"/>
      <c r="BD2073" s="322"/>
      <c r="BE2073" s="322"/>
    </row>
    <row r="2074" spans="50:57" x14ac:dyDescent="0.15">
      <c r="AX2074" s="322"/>
      <c r="AY2074" s="322"/>
      <c r="AZ2074" s="322"/>
      <c r="BA2074" s="322"/>
      <c r="BB2074" s="322"/>
      <c r="BC2074" s="322"/>
      <c r="BD2074" s="322"/>
      <c r="BE2074" s="322"/>
    </row>
    <row r="2075" spans="50:57" x14ac:dyDescent="0.15">
      <c r="AX2075" s="322"/>
      <c r="AY2075" s="322"/>
      <c r="AZ2075" s="322"/>
      <c r="BA2075" s="322"/>
      <c r="BB2075" s="322"/>
      <c r="BC2075" s="322"/>
      <c r="BD2075" s="322"/>
      <c r="BE2075" s="322"/>
    </row>
    <row r="2076" spans="50:57" x14ac:dyDescent="0.15">
      <c r="AX2076" s="322"/>
      <c r="AY2076" s="322"/>
      <c r="AZ2076" s="322"/>
      <c r="BA2076" s="322"/>
      <c r="BB2076" s="322"/>
      <c r="BC2076" s="322"/>
      <c r="BD2076" s="322"/>
      <c r="BE2076" s="322"/>
    </row>
    <row r="2077" spans="50:57" x14ac:dyDescent="0.15">
      <c r="AX2077" s="322"/>
      <c r="AY2077" s="322"/>
      <c r="AZ2077" s="322"/>
      <c r="BA2077" s="322"/>
      <c r="BB2077" s="322"/>
      <c r="BC2077" s="322"/>
      <c r="BD2077" s="322"/>
      <c r="BE2077" s="322"/>
    </row>
    <row r="2078" spans="50:57" x14ac:dyDescent="0.15">
      <c r="AX2078" s="322"/>
      <c r="AY2078" s="322"/>
      <c r="AZ2078" s="322"/>
      <c r="BA2078" s="322"/>
      <c r="BB2078" s="322"/>
      <c r="BC2078" s="322"/>
      <c r="BD2078" s="322"/>
      <c r="BE2078" s="322"/>
    </row>
    <row r="2079" spans="50:57" x14ac:dyDescent="0.15">
      <c r="AX2079" s="322"/>
      <c r="AY2079" s="322"/>
      <c r="AZ2079" s="322"/>
      <c r="BA2079" s="322"/>
      <c r="BB2079" s="322"/>
      <c r="BC2079" s="322"/>
      <c r="BD2079" s="322"/>
      <c r="BE2079" s="322"/>
    </row>
    <row r="2080" spans="50:57" x14ac:dyDescent="0.15">
      <c r="AX2080" s="322"/>
      <c r="AY2080" s="322"/>
      <c r="AZ2080" s="322"/>
      <c r="BA2080" s="322"/>
      <c r="BB2080" s="322"/>
      <c r="BC2080" s="322"/>
      <c r="BD2080" s="322"/>
      <c r="BE2080" s="322"/>
    </row>
    <row r="2081" spans="50:57" x14ac:dyDescent="0.15">
      <c r="AX2081" s="322"/>
      <c r="AY2081" s="322"/>
      <c r="AZ2081" s="322"/>
      <c r="BA2081" s="322"/>
      <c r="BB2081" s="322"/>
      <c r="BC2081" s="322"/>
      <c r="BD2081" s="322"/>
      <c r="BE2081" s="322"/>
    </row>
    <row r="2082" spans="50:57" x14ac:dyDescent="0.15">
      <c r="AX2082" s="322"/>
      <c r="AY2082" s="322"/>
      <c r="AZ2082" s="322"/>
      <c r="BA2082" s="322"/>
      <c r="BB2082" s="322"/>
      <c r="BC2082" s="322"/>
      <c r="BD2082" s="322"/>
      <c r="BE2082" s="322"/>
    </row>
    <row r="2083" spans="50:57" x14ac:dyDescent="0.15">
      <c r="AX2083" s="322"/>
      <c r="AY2083" s="322"/>
      <c r="AZ2083" s="322"/>
      <c r="BA2083" s="322"/>
      <c r="BB2083" s="322"/>
      <c r="BC2083" s="322"/>
      <c r="BD2083" s="322"/>
      <c r="BE2083" s="322"/>
    </row>
    <row r="2084" spans="50:57" x14ac:dyDescent="0.15">
      <c r="AX2084" s="322"/>
      <c r="AY2084" s="322"/>
      <c r="AZ2084" s="322"/>
      <c r="BA2084" s="322"/>
      <c r="BB2084" s="322"/>
      <c r="BC2084" s="322"/>
      <c r="BD2084" s="322"/>
      <c r="BE2084" s="322"/>
    </row>
    <row r="2085" spans="50:57" x14ac:dyDescent="0.15">
      <c r="AX2085" s="322"/>
      <c r="AY2085" s="322"/>
      <c r="AZ2085" s="322"/>
      <c r="BA2085" s="322"/>
      <c r="BB2085" s="322"/>
      <c r="BC2085" s="322"/>
      <c r="BD2085" s="322"/>
      <c r="BE2085" s="322"/>
    </row>
    <row r="2086" spans="50:57" x14ac:dyDescent="0.15">
      <c r="AX2086" s="322"/>
      <c r="AY2086" s="322"/>
      <c r="AZ2086" s="322"/>
      <c r="BA2086" s="322"/>
      <c r="BB2086" s="322"/>
      <c r="BC2086" s="322"/>
      <c r="BD2086" s="322"/>
      <c r="BE2086" s="322"/>
    </row>
    <row r="2087" spans="50:57" x14ac:dyDescent="0.15">
      <c r="AX2087" s="322"/>
      <c r="AY2087" s="322"/>
      <c r="AZ2087" s="322"/>
      <c r="BA2087" s="322"/>
      <c r="BB2087" s="322"/>
      <c r="BC2087" s="322"/>
      <c r="BD2087" s="322"/>
      <c r="BE2087" s="322"/>
    </row>
    <row r="2088" spans="50:57" x14ac:dyDescent="0.15">
      <c r="AX2088" s="322"/>
      <c r="AY2088" s="322"/>
      <c r="AZ2088" s="322"/>
      <c r="BA2088" s="322"/>
      <c r="BB2088" s="322"/>
      <c r="BC2088" s="322"/>
      <c r="BD2088" s="322"/>
      <c r="BE2088" s="322"/>
    </row>
    <row r="2089" spans="50:57" x14ac:dyDescent="0.15">
      <c r="AX2089" s="322"/>
      <c r="AY2089" s="322"/>
      <c r="AZ2089" s="322"/>
      <c r="BA2089" s="322"/>
      <c r="BB2089" s="322"/>
      <c r="BC2089" s="322"/>
      <c r="BD2089" s="322"/>
      <c r="BE2089" s="322"/>
    </row>
    <row r="2090" spans="50:57" x14ac:dyDescent="0.15">
      <c r="AX2090" s="322"/>
      <c r="AY2090" s="322"/>
      <c r="AZ2090" s="322"/>
      <c r="BA2090" s="322"/>
      <c r="BB2090" s="322"/>
      <c r="BC2090" s="322"/>
      <c r="BD2090" s="322"/>
      <c r="BE2090" s="322"/>
    </row>
    <row r="2091" spans="50:57" x14ac:dyDescent="0.15">
      <c r="AX2091" s="322"/>
      <c r="AY2091" s="322"/>
      <c r="AZ2091" s="322"/>
      <c r="BA2091" s="322"/>
      <c r="BB2091" s="322"/>
      <c r="BC2091" s="322"/>
      <c r="BD2091" s="322"/>
      <c r="BE2091" s="322"/>
    </row>
    <row r="2092" spans="50:57" x14ac:dyDescent="0.15">
      <c r="AX2092" s="322"/>
      <c r="AY2092" s="322"/>
      <c r="AZ2092" s="322"/>
      <c r="BA2092" s="322"/>
      <c r="BB2092" s="322"/>
      <c r="BC2092" s="322"/>
      <c r="BD2092" s="322"/>
      <c r="BE2092" s="322"/>
    </row>
    <row r="2093" spans="50:57" x14ac:dyDescent="0.15">
      <c r="AX2093" s="322"/>
      <c r="AY2093" s="322"/>
      <c r="AZ2093" s="322"/>
      <c r="BA2093" s="322"/>
      <c r="BB2093" s="322"/>
      <c r="BC2093" s="322"/>
      <c r="BD2093" s="322"/>
      <c r="BE2093" s="322"/>
    </row>
    <row r="2094" spans="50:57" x14ac:dyDescent="0.15">
      <c r="AX2094" s="322"/>
      <c r="AY2094" s="322"/>
      <c r="AZ2094" s="322"/>
      <c r="BA2094" s="322"/>
      <c r="BB2094" s="322"/>
      <c r="BC2094" s="322"/>
      <c r="BD2094" s="322"/>
      <c r="BE2094" s="322"/>
    </row>
    <row r="2095" spans="50:57" x14ac:dyDescent="0.15">
      <c r="AX2095" s="322"/>
      <c r="AY2095" s="322"/>
      <c r="AZ2095" s="322"/>
      <c r="BA2095" s="322"/>
      <c r="BB2095" s="322"/>
      <c r="BC2095" s="322"/>
      <c r="BD2095" s="322"/>
      <c r="BE2095" s="322"/>
    </row>
    <row r="2096" spans="50:57" x14ac:dyDescent="0.15">
      <c r="AX2096" s="322"/>
      <c r="AY2096" s="322"/>
      <c r="AZ2096" s="322"/>
      <c r="BA2096" s="322"/>
      <c r="BB2096" s="322"/>
      <c r="BC2096" s="322"/>
      <c r="BD2096" s="322"/>
      <c r="BE2096" s="322"/>
    </row>
    <row r="2097" spans="50:57" x14ac:dyDescent="0.15">
      <c r="AX2097" s="322"/>
      <c r="AY2097" s="322"/>
      <c r="AZ2097" s="322"/>
      <c r="BA2097" s="322"/>
      <c r="BB2097" s="322"/>
      <c r="BC2097" s="322"/>
      <c r="BD2097" s="322"/>
      <c r="BE2097" s="322"/>
    </row>
    <row r="2098" spans="50:57" x14ac:dyDescent="0.15">
      <c r="AX2098" s="322"/>
      <c r="AY2098" s="322"/>
      <c r="AZ2098" s="322"/>
      <c r="BA2098" s="322"/>
      <c r="BB2098" s="322"/>
      <c r="BC2098" s="322"/>
      <c r="BD2098" s="322"/>
      <c r="BE2098" s="322"/>
    </row>
    <row r="2099" spans="50:57" x14ac:dyDescent="0.15">
      <c r="AX2099" s="322"/>
      <c r="AY2099" s="322"/>
      <c r="AZ2099" s="322"/>
      <c r="BA2099" s="322"/>
      <c r="BB2099" s="322"/>
      <c r="BC2099" s="322"/>
      <c r="BD2099" s="322"/>
      <c r="BE2099" s="322"/>
    </row>
    <row r="2100" spans="50:57" x14ac:dyDescent="0.15">
      <c r="AX2100" s="322"/>
      <c r="AY2100" s="322"/>
      <c r="AZ2100" s="322"/>
      <c r="BA2100" s="322"/>
      <c r="BB2100" s="322"/>
      <c r="BC2100" s="322"/>
      <c r="BD2100" s="322"/>
      <c r="BE2100" s="322"/>
    </row>
    <row r="2101" spans="50:57" x14ac:dyDescent="0.15">
      <c r="AX2101" s="322"/>
      <c r="AY2101" s="322"/>
      <c r="AZ2101" s="322"/>
      <c r="BA2101" s="322"/>
      <c r="BB2101" s="322"/>
      <c r="BC2101" s="322"/>
      <c r="BD2101" s="322"/>
      <c r="BE2101" s="322"/>
    </row>
    <row r="2102" spans="50:57" x14ac:dyDescent="0.15">
      <c r="AX2102" s="322"/>
      <c r="AY2102" s="322"/>
      <c r="AZ2102" s="322"/>
      <c r="BA2102" s="322"/>
      <c r="BB2102" s="322"/>
      <c r="BC2102" s="322"/>
      <c r="BD2102" s="322"/>
      <c r="BE2102" s="322"/>
    </row>
    <row r="2103" spans="50:57" x14ac:dyDescent="0.15">
      <c r="AX2103" s="322"/>
      <c r="AY2103" s="322"/>
      <c r="AZ2103" s="322"/>
      <c r="BA2103" s="322"/>
      <c r="BB2103" s="322"/>
      <c r="BC2103" s="322"/>
      <c r="BD2103" s="322"/>
      <c r="BE2103" s="322"/>
    </row>
    <row r="2104" spans="50:57" x14ac:dyDescent="0.15">
      <c r="AX2104" s="322"/>
      <c r="AY2104" s="322"/>
      <c r="AZ2104" s="322"/>
      <c r="BA2104" s="322"/>
      <c r="BB2104" s="322"/>
      <c r="BC2104" s="322"/>
      <c r="BD2104" s="322"/>
      <c r="BE2104" s="322"/>
    </row>
    <row r="2105" spans="50:57" x14ac:dyDescent="0.15">
      <c r="AX2105" s="322"/>
      <c r="AY2105" s="322"/>
      <c r="AZ2105" s="322"/>
      <c r="BA2105" s="322"/>
      <c r="BB2105" s="322"/>
      <c r="BC2105" s="322"/>
      <c r="BD2105" s="322"/>
      <c r="BE2105" s="322"/>
    </row>
    <row r="2106" spans="50:57" x14ac:dyDescent="0.15">
      <c r="AX2106" s="322"/>
      <c r="AY2106" s="322"/>
      <c r="AZ2106" s="322"/>
      <c r="BA2106" s="322"/>
      <c r="BB2106" s="322"/>
      <c r="BC2106" s="322"/>
      <c r="BD2106" s="322"/>
      <c r="BE2106" s="322"/>
    </row>
    <row r="2107" spans="50:57" x14ac:dyDescent="0.15">
      <c r="AX2107" s="322"/>
      <c r="AY2107" s="322"/>
      <c r="AZ2107" s="322"/>
      <c r="BA2107" s="322"/>
      <c r="BB2107" s="322"/>
      <c r="BC2107" s="322"/>
      <c r="BD2107" s="322"/>
      <c r="BE2107" s="322"/>
    </row>
    <row r="2108" spans="50:57" x14ac:dyDescent="0.15">
      <c r="AX2108" s="322"/>
      <c r="AY2108" s="322"/>
      <c r="AZ2108" s="322"/>
      <c r="BA2108" s="322"/>
      <c r="BB2108" s="322"/>
      <c r="BC2108" s="322"/>
      <c r="BD2108" s="322"/>
      <c r="BE2108" s="322"/>
    </row>
    <row r="2109" spans="50:57" x14ac:dyDescent="0.15">
      <c r="AX2109" s="322"/>
      <c r="AY2109" s="322"/>
      <c r="AZ2109" s="322"/>
      <c r="BA2109" s="322"/>
      <c r="BB2109" s="322"/>
      <c r="BC2109" s="322"/>
      <c r="BD2109" s="322"/>
      <c r="BE2109" s="322"/>
    </row>
    <row r="2110" spans="50:57" x14ac:dyDescent="0.15">
      <c r="AX2110" s="322"/>
      <c r="AY2110" s="322"/>
      <c r="AZ2110" s="322"/>
      <c r="BA2110" s="322"/>
      <c r="BB2110" s="322"/>
      <c r="BC2110" s="322"/>
      <c r="BD2110" s="322"/>
      <c r="BE2110" s="322"/>
    </row>
    <row r="2111" spans="50:57" x14ac:dyDescent="0.15">
      <c r="AX2111" s="322"/>
      <c r="AY2111" s="322"/>
      <c r="AZ2111" s="322"/>
      <c r="BA2111" s="322"/>
      <c r="BB2111" s="322"/>
      <c r="BC2111" s="322"/>
      <c r="BD2111" s="322"/>
      <c r="BE2111" s="322"/>
    </row>
    <row r="2112" spans="50:57" x14ac:dyDescent="0.15">
      <c r="AX2112" s="322"/>
      <c r="AY2112" s="322"/>
      <c r="AZ2112" s="322"/>
      <c r="BA2112" s="322"/>
      <c r="BB2112" s="322"/>
      <c r="BC2112" s="322"/>
      <c r="BD2112" s="322"/>
      <c r="BE2112" s="322"/>
    </row>
    <row r="2113" spans="50:57" x14ac:dyDescent="0.15">
      <c r="AX2113" s="322"/>
      <c r="AY2113" s="322"/>
      <c r="AZ2113" s="322"/>
      <c r="BA2113" s="322"/>
      <c r="BB2113" s="322"/>
      <c r="BC2113" s="322"/>
      <c r="BD2113" s="322"/>
      <c r="BE2113" s="322"/>
    </row>
    <row r="2114" spans="50:57" x14ac:dyDescent="0.15">
      <c r="AX2114" s="322"/>
      <c r="AY2114" s="322"/>
      <c r="AZ2114" s="322"/>
      <c r="BA2114" s="322"/>
      <c r="BB2114" s="322"/>
      <c r="BC2114" s="322"/>
      <c r="BD2114" s="322"/>
      <c r="BE2114" s="322"/>
    </row>
    <row r="2115" spans="50:57" x14ac:dyDescent="0.15">
      <c r="AX2115" s="322"/>
      <c r="AY2115" s="322"/>
      <c r="AZ2115" s="322"/>
      <c r="BA2115" s="322"/>
      <c r="BB2115" s="322"/>
      <c r="BC2115" s="322"/>
      <c r="BD2115" s="322"/>
      <c r="BE2115" s="322"/>
    </row>
    <row r="2116" spans="50:57" x14ac:dyDescent="0.15">
      <c r="AX2116" s="322"/>
      <c r="AY2116" s="322"/>
      <c r="AZ2116" s="322"/>
      <c r="BA2116" s="322"/>
      <c r="BB2116" s="322"/>
      <c r="BC2116" s="322"/>
      <c r="BD2116" s="322"/>
      <c r="BE2116" s="322"/>
    </row>
    <row r="2117" spans="50:57" x14ac:dyDescent="0.15">
      <c r="AX2117" s="322"/>
      <c r="AY2117" s="322"/>
      <c r="AZ2117" s="322"/>
      <c r="BA2117" s="322"/>
      <c r="BB2117" s="322"/>
      <c r="BC2117" s="322"/>
      <c r="BD2117" s="322"/>
      <c r="BE2117" s="322"/>
    </row>
    <row r="2118" spans="50:57" x14ac:dyDescent="0.15">
      <c r="AX2118" s="322"/>
      <c r="AY2118" s="322"/>
      <c r="AZ2118" s="322"/>
      <c r="BA2118" s="322"/>
      <c r="BB2118" s="322"/>
      <c r="BC2118" s="322"/>
      <c r="BD2118" s="322"/>
      <c r="BE2118" s="322"/>
    </row>
    <row r="2119" spans="50:57" x14ac:dyDescent="0.15">
      <c r="AX2119" s="322"/>
      <c r="AY2119" s="322"/>
      <c r="AZ2119" s="322"/>
      <c r="BA2119" s="322"/>
      <c r="BB2119" s="322"/>
      <c r="BC2119" s="322"/>
      <c r="BD2119" s="322"/>
      <c r="BE2119" s="322"/>
    </row>
    <row r="2120" spans="50:57" x14ac:dyDescent="0.15">
      <c r="AX2120" s="322"/>
      <c r="AY2120" s="322"/>
      <c r="AZ2120" s="322"/>
      <c r="BA2120" s="322"/>
      <c r="BB2120" s="322"/>
      <c r="BC2120" s="322"/>
      <c r="BD2120" s="322"/>
      <c r="BE2120" s="322"/>
    </row>
    <row r="2121" spans="50:57" x14ac:dyDescent="0.15">
      <c r="AX2121" s="322"/>
      <c r="AY2121" s="322"/>
      <c r="AZ2121" s="322"/>
      <c r="BA2121" s="322"/>
      <c r="BB2121" s="322"/>
      <c r="BC2121" s="322"/>
      <c r="BD2121" s="322"/>
      <c r="BE2121" s="322"/>
    </row>
    <row r="2122" spans="50:57" x14ac:dyDescent="0.15">
      <c r="AX2122" s="322"/>
      <c r="AY2122" s="322"/>
      <c r="AZ2122" s="322"/>
      <c r="BA2122" s="322"/>
      <c r="BB2122" s="322"/>
      <c r="BC2122" s="322"/>
      <c r="BD2122" s="322"/>
      <c r="BE2122" s="322"/>
    </row>
    <row r="2123" spans="50:57" x14ac:dyDescent="0.15">
      <c r="AX2123" s="322"/>
      <c r="AY2123" s="322"/>
      <c r="AZ2123" s="322"/>
      <c r="BA2123" s="322"/>
      <c r="BB2123" s="322"/>
      <c r="BC2123" s="322"/>
      <c r="BD2123" s="322"/>
      <c r="BE2123" s="322"/>
    </row>
    <row r="2124" spans="50:57" x14ac:dyDescent="0.15">
      <c r="AX2124" s="322"/>
      <c r="AY2124" s="322"/>
      <c r="AZ2124" s="322"/>
      <c r="BA2124" s="322"/>
      <c r="BB2124" s="322"/>
      <c r="BC2124" s="322"/>
      <c r="BD2124" s="322"/>
      <c r="BE2124" s="322"/>
    </row>
    <row r="2125" spans="50:57" x14ac:dyDescent="0.15">
      <c r="AX2125" s="322"/>
      <c r="AY2125" s="322"/>
      <c r="AZ2125" s="322"/>
      <c r="BA2125" s="322"/>
      <c r="BB2125" s="322"/>
      <c r="BC2125" s="322"/>
      <c r="BD2125" s="322"/>
      <c r="BE2125" s="322"/>
    </row>
    <row r="2126" spans="50:57" x14ac:dyDescent="0.15">
      <c r="AX2126" s="322"/>
      <c r="AY2126" s="322"/>
      <c r="AZ2126" s="322"/>
      <c r="BA2126" s="322"/>
      <c r="BB2126" s="322"/>
      <c r="BC2126" s="322"/>
      <c r="BD2126" s="322"/>
      <c r="BE2126" s="322"/>
    </row>
    <row r="2127" spans="50:57" x14ac:dyDescent="0.15">
      <c r="AX2127" s="322"/>
      <c r="AY2127" s="322"/>
      <c r="AZ2127" s="322"/>
      <c r="BA2127" s="322"/>
      <c r="BB2127" s="322"/>
      <c r="BC2127" s="322"/>
      <c r="BD2127" s="322"/>
      <c r="BE2127" s="322"/>
    </row>
    <row r="2128" spans="50:57" x14ac:dyDescent="0.15">
      <c r="AX2128" s="322"/>
      <c r="AY2128" s="322"/>
      <c r="AZ2128" s="322"/>
      <c r="BA2128" s="322"/>
      <c r="BB2128" s="322"/>
      <c r="BC2128" s="322"/>
      <c r="BD2128" s="322"/>
      <c r="BE2128" s="322"/>
    </row>
    <row r="2129" spans="50:57" x14ac:dyDescent="0.15">
      <c r="AX2129" s="322"/>
      <c r="AY2129" s="322"/>
      <c r="AZ2129" s="322"/>
      <c r="BA2129" s="322"/>
      <c r="BB2129" s="322"/>
      <c r="BC2129" s="322"/>
      <c r="BD2129" s="322"/>
      <c r="BE2129" s="322"/>
    </row>
    <row r="2130" spans="50:57" x14ac:dyDescent="0.15">
      <c r="AX2130" s="322"/>
      <c r="AY2130" s="322"/>
      <c r="AZ2130" s="322"/>
      <c r="BA2130" s="322"/>
      <c r="BB2130" s="322"/>
      <c r="BC2130" s="322"/>
      <c r="BD2130" s="322"/>
      <c r="BE2130" s="322"/>
    </row>
    <row r="2131" spans="50:57" x14ac:dyDescent="0.15">
      <c r="AX2131" s="322"/>
      <c r="AY2131" s="322"/>
      <c r="AZ2131" s="322"/>
      <c r="BA2131" s="322"/>
      <c r="BB2131" s="322"/>
      <c r="BC2131" s="322"/>
      <c r="BD2131" s="322"/>
      <c r="BE2131" s="322"/>
    </row>
    <row r="2132" spans="50:57" x14ac:dyDescent="0.15">
      <c r="AX2132" s="322"/>
      <c r="AY2132" s="322"/>
      <c r="AZ2132" s="322"/>
      <c r="BA2132" s="322"/>
      <c r="BB2132" s="322"/>
      <c r="BC2132" s="322"/>
      <c r="BD2132" s="322"/>
      <c r="BE2132" s="322"/>
    </row>
    <row r="2133" spans="50:57" x14ac:dyDescent="0.15">
      <c r="AX2133" s="322"/>
      <c r="AY2133" s="322"/>
      <c r="AZ2133" s="322"/>
      <c r="BA2133" s="322"/>
      <c r="BB2133" s="322"/>
      <c r="BC2133" s="322"/>
      <c r="BD2133" s="322"/>
      <c r="BE2133" s="322"/>
    </row>
    <row r="2134" spans="50:57" x14ac:dyDescent="0.15">
      <c r="AX2134" s="322"/>
      <c r="AY2134" s="322"/>
      <c r="AZ2134" s="322"/>
      <c r="BA2134" s="322"/>
      <c r="BB2134" s="322"/>
      <c r="BC2134" s="322"/>
      <c r="BD2134" s="322"/>
      <c r="BE2134" s="322"/>
    </row>
    <row r="2135" spans="50:57" x14ac:dyDescent="0.15">
      <c r="AX2135" s="322"/>
      <c r="AY2135" s="322"/>
      <c r="AZ2135" s="322"/>
      <c r="BA2135" s="322"/>
      <c r="BB2135" s="322"/>
      <c r="BC2135" s="322"/>
      <c r="BD2135" s="322"/>
      <c r="BE2135" s="322"/>
    </row>
    <row r="2136" spans="50:57" x14ac:dyDescent="0.15">
      <c r="AX2136" s="322"/>
      <c r="AY2136" s="322"/>
      <c r="AZ2136" s="322"/>
      <c r="BA2136" s="322"/>
      <c r="BB2136" s="322"/>
      <c r="BC2136" s="322"/>
      <c r="BD2136" s="322"/>
      <c r="BE2136" s="322"/>
    </row>
    <row r="2137" spans="50:57" x14ac:dyDescent="0.15">
      <c r="AX2137" s="322"/>
      <c r="AY2137" s="322"/>
      <c r="AZ2137" s="322"/>
      <c r="BA2137" s="322"/>
      <c r="BB2137" s="322"/>
      <c r="BC2137" s="322"/>
      <c r="BD2137" s="322"/>
      <c r="BE2137" s="322"/>
    </row>
    <row r="2138" spans="50:57" x14ac:dyDescent="0.15">
      <c r="AX2138" s="322"/>
      <c r="AY2138" s="322"/>
      <c r="AZ2138" s="322"/>
      <c r="BA2138" s="322"/>
      <c r="BB2138" s="322"/>
      <c r="BC2138" s="322"/>
      <c r="BD2138" s="322"/>
      <c r="BE2138" s="322"/>
    </row>
    <row r="2139" spans="50:57" x14ac:dyDescent="0.15">
      <c r="AX2139" s="322"/>
      <c r="AY2139" s="322"/>
      <c r="AZ2139" s="322"/>
      <c r="BA2139" s="322"/>
      <c r="BB2139" s="322"/>
      <c r="BC2139" s="322"/>
      <c r="BD2139" s="322"/>
      <c r="BE2139" s="322"/>
    </row>
    <row r="2140" spans="50:57" x14ac:dyDescent="0.15">
      <c r="AX2140" s="322"/>
      <c r="AY2140" s="322"/>
      <c r="AZ2140" s="322"/>
      <c r="BA2140" s="322"/>
      <c r="BB2140" s="322"/>
      <c r="BC2140" s="322"/>
      <c r="BD2140" s="322"/>
      <c r="BE2140" s="322"/>
    </row>
    <row r="2141" spans="50:57" x14ac:dyDescent="0.15">
      <c r="AX2141" s="322"/>
      <c r="AY2141" s="322"/>
      <c r="AZ2141" s="322"/>
      <c r="BA2141" s="322"/>
      <c r="BB2141" s="322"/>
      <c r="BC2141" s="322"/>
      <c r="BD2141" s="322"/>
      <c r="BE2141" s="322"/>
    </row>
    <row r="2142" spans="50:57" x14ac:dyDescent="0.15">
      <c r="AX2142" s="322"/>
      <c r="AY2142" s="322"/>
      <c r="AZ2142" s="322"/>
      <c r="BA2142" s="322"/>
      <c r="BB2142" s="322"/>
      <c r="BC2142" s="322"/>
      <c r="BD2142" s="322"/>
      <c r="BE2142" s="322"/>
    </row>
    <row r="2143" spans="50:57" x14ac:dyDescent="0.15">
      <c r="AX2143" s="322"/>
      <c r="AY2143" s="322"/>
      <c r="AZ2143" s="322"/>
      <c r="BA2143" s="322"/>
      <c r="BB2143" s="322"/>
      <c r="BC2143" s="322"/>
      <c r="BD2143" s="322"/>
      <c r="BE2143" s="322"/>
    </row>
    <row r="2144" spans="50:57" x14ac:dyDescent="0.15">
      <c r="AX2144" s="322"/>
      <c r="AY2144" s="322"/>
      <c r="AZ2144" s="322"/>
      <c r="BA2144" s="322"/>
      <c r="BB2144" s="322"/>
      <c r="BC2144" s="322"/>
      <c r="BD2144" s="322"/>
      <c r="BE2144" s="322"/>
    </row>
    <row r="2145" spans="50:57" x14ac:dyDescent="0.15">
      <c r="AX2145" s="322"/>
      <c r="AY2145" s="322"/>
      <c r="AZ2145" s="322"/>
      <c r="BA2145" s="322"/>
      <c r="BB2145" s="322"/>
      <c r="BC2145" s="322"/>
      <c r="BD2145" s="322"/>
      <c r="BE2145" s="322"/>
    </row>
    <row r="2146" spans="50:57" x14ac:dyDescent="0.15">
      <c r="AX2146" s="322"/>
      <c r="AY2146" s="322"/>
      <c r="AZ2146" s="322"/>
      <c r="BA2146" s="322"/>
      <c r="BB2146" s="322"/>
      <c r="BC2146" s="322"/>
      <c r="BD2146" s="322"/>
      <c r="BE2146" s="322"/>
    </row>
    <row r="2147" spans="50:57" x14ac:dyDescent="0.15">
      <c r="AX2147" s="322"/>
      <c r="AY2147" s="322"/>
      <c r="AZ2147" s="322"/>
      <c r="BA2147" s="322"/>
      <c r="BB2147" s="322"/>
      <c r="BC2147" s="322"/>
      <c r="BD2147" s="322"/>
      <c r="BE2147" s="322"/>
    </row>
    <row r="2148" spans="50:57" x14ac:dyDescent="0.15">
      <c r="AX2148" s="322"/>
      <c r="AY2148" s="322"/>
      <c r="AZ2148" s="322"/>
      <c r="BA2148" s="322"/>
      <c r="BB2148" s="322"/>
      <c r="BC2148" s="322"/>
      <c r="BD2148" s="322"/>
      <c r="BE2148" s="322"/>
    </row>
    <row r="2149" spans="50:57" x14ac:dyDescent="0.15">
      <c r="AX2149" s="322"/>
      <c r="AY2149" s="322"/>
      <c r="AZ2149" s="322"/>
      <c r="BA2149" s="322"/>
      <c r="BB2149" s="322"/>
      <c r="BC2149" s="322"/>
      <c r="BD2149" s="322"/>
      <c r="BE2149" s="322"/>
    </row>
    <row r="2150" spans="50:57" x14ac:dyDescent="0.15">
      <c r="AX2150" s="322"/>
      <c r="AY2150" s="322"/>
      <c r="AZ2150" s="322"/>
      <c r="BA2150" s="322"/>
      <c r="BB2150" s="322"/>
      <c r="BC2150" s="322"/>
      <c r="BD2150" s="322"/>
      <c r="BE2150" s="322"/>
    </row>
    <row r="2151" spans="50:57" x14ac:dyDescent="0.15">
      <c r="AX2151" s="322"/>
      <c r="AY2151" s="322"/>
      <c r="AZ2151" s="322"/>
      <c r="BA2151" s="322"/>
      <c r="BB2151" s="322"/>
      <c r="BC2151" s="322"/>
      <c r="BD2151" s="322"/>
      <c r="BE2151" s="322"/>
    </row>
    <row r="2152" spans="50:57" x14ac:dyDescent="0.15">
      <c r="AX2152" s="322"/>
      <c r="AY2152" s="322"/>
      <c r="AZ2152" s="322"/>
      <c r="BA2152" s="322"/>
      <c r="BB2152" s="322"/>
      <c r="BC2152" s="322"/>
      <c r="BD2152" s="322"/>
      <c r="BE2152" s="322"/>
    </row>
    <row r="2153" spans="50:57" x14ac:dyDescent="0.15">
      <c r="AX2153" s="322"/>
      <c r="AY2153" s="322"/>
      <c r="AZ2153" s="322"/>
      <c r="BA2153" s="322"/>
      <c r="BB2153" s="322"/>
      <c r="BC2153" s="322"/>
      <c r="BD2153" s="322"/>
      <c r="BE2153" s="322"/>
    </row>
    <row r="2154" spans="50:57" x14ac:dyDescent="0.15">
      <c r="AX2154" s="322"/>
      <c r="AY2154" s="322"/>
      <c r="AZ2154" s="322"/>
      <c r="BA2154" s="322"/>
      <c r="BB2154" s="322"/>
      <c r="BC2154" s="322"/>
      <c r="BD2154" s="322"/>
      <c r="BE2154" s="322"/>
    </row>
    <row r="2155" spans="50:57" x14ac:dyDescent="0.15">
      <c r="AX2155" s="322"/>
      <c r="AY2155" s="322"/>
      <c r="AZ2155" s="322"/>
      <c r="BA2155" s="322"/>
      <c r="BB2155" s="322"/>
      <c r="BC2155" s="322"/>
      <c r="BD2155" s="322"/>
      <c r="BE2155" s="322"/>
    </row>
    <row r="2156" spans="50:57" x14ac:dyDescent="0.15">
      <c r="AX2156" s="322"/>
      <c r="AY2156" s="322"/>
      <c r="AZ2156" s="322"/>
      <c r="BA2156" s="322"/>
      <c r="BB2156" s="322"/>
      <c r="BC2156" s="322"/>
      <c r="BD2156" s="322"/>
      <c r="BE2156" s="322"/>
    </row>
    <row r="2157" spans="50:57" x14ac:dyDescent="0.15">
      <c r="AX2157" s="322"/>
      <c r="AY2157" s="322"/>
      <c r="AZ2157" s="322"/>
      <c r="BA2157" s="322"/>
      <c r="BB2157" s="322"/>
      <c r="BC2157" s="322"/>
      <c r="BD2157" s="322"/>
      <c r="BE2157" s="322"/>
    </row>
    <row r="2158" spans="50:57" x14ac:dyDescent="0.15">
      <c r="AX2158" s="322"/>
      <c r="AY2158" s="322"/>
      <c r="AZ2158" s="322"/>
      <c r="BA2158" s="322"/>
      <c r="BB2158" s="322"/>
      <c r="BC2158" s="322"/>
      <c r="BD2158" s="322"/>
      <c r="BE2158" s="322"/>
    </row>
    <row r="2159" spans="50:57" x14ac:dyDescent="0.15">
      <c r="AX2159" s="322"/>
      <c r="AY2159" s="322"/>
      <c r="AZ2159" s="322"/>
      <c r="BA2159" s="322"/>
      <c r="BB2159" s="322"/>
      <c r="BC2159" s="322"/>
      <c r="BD2159" s="322"/>
      <c r="BE2159" s="322"/>
    </row>
    <row r="2160" spans="50:57" x14ac:dyDescent="0.15">
      <c r="AX2160" s="322"/>
      <c r="AY2160" s="322"/>
      <c r="AZ2160" s="322"/>
      <c r="BA2160" s="322"/>
      <c r="BB2160" s="322"/>
      <c r="BC2160" s="322"/>
      <c r="BD2160" s="322"/>
      <c r="BE2160" s="322"/>
    </row>
    <row r="2161" spans="50:57" x14ac:dyDescent="0.15">
      <c r="AX2161" s="322"/>
      <c r="AY2161" s="322"/>
      <c r="AZ2161" s="322"/>
      <c r="BA2161" s="322"/>
      <c r="BB2161" s="322"/>
      <c r="BC2161" s="322"/>
      <c r="BD2161" s="322"/>
      <c r="BE2161" s="322"/>
    </row>
    <row r="2162" spans="50:57" x14ac:dyDescent="0.15">
      <c r="AX2162" s="322"/>
      <c r="AY2162" s="322"/>
      <c r="AZ2162" s="322"/>
      <c r="BA2162" s="322"/>
      <c r="BB2162" s="322"/>
      <c r="BC2162" s="322"/>
      <c r="BD2162" s="322"/>
      <c r="BE2162" s="322"/>
    </row>
    <row r="2163" spans="50:57" x14ac:dyDescent="0.15">
      <c r="AX2163" s="322"/>
      <c r="AY2163" s="322"/>
      <c r="AZ2163" s="322"/>
      <c r="BA2163" s="322"/>
      <c r="BB2163" s="322"/>
      <c r="BC2163" s="322"/>
      <c r="BD2163" s="322"/>
      <c r="BE2163" s="322"/>
    </row>
    <row r="2164" spans="50:57" x14ac:dyDescent="0.15">
      <c r="AX2164" s="322"/>
      <c r="AY2164" s="322"/>
      <c r="AZ2164" s="322"/>
      <c r="BA2164" s="322"/>
      <c r="BB2164" s="322"/>
      <c r="BC2164" s="322"/>
      <c r="BD2164" s="322"/>
      <c r="BE2164" s="322"/>
    </row>
    <row r="2165" spans="50:57" x14ac:dyDescent="0.15">
      <c r="AX2165" s="322"/>
      <c r="AY2165" s="322"/>
      <c r="AZ2165" s="322"/>
      <c r="BA2165" s="322"/>
      <c r="BB2165" s="322"/>
      <c r="BC2165" s="322"/>
      <c r="BD2165" s="322"/>
      <c r="BE2165" s="322"/>
    </row>
    <row r="2166" spans="50:57" x14ac:dyDescent="0.15">
      <c r="AX2166" s="322"/>
      <c r="AY2166" s="322"/>
      <c r="AZ2166" s="322"/>
      <c r="BA2166" s="322"/>
      <c r="BB2166" s="322"/>
      <c r="BC2166" s="322"/>
      <c r="BD2166" s="322"/>
      <c r="BE2166" s="322"/>
    </row>
    <row r="2167" spans="50:57" x14ac:dyDescent="0.15">
      <c r="AX2167" s="322"/>
      <c r="AY2167" s="322"/>
      <c r="AZ2167" s="322"/>
      <c r="BA2167" s="322"/>
      <c r="BB2167" s="322"/>
      <c r="BC2167" s="322"/>
      <c r="BD2167" s="322"/>
      <c r="BE2167" s="322"/>
    </row>
    <row r="2168" spans="50:57" x14ac:dyDescent="0.15">
      <c r="AX2168" s="322"/>
      <c r="AY2168" s="322"/>
      <c r="AZ2168" s="322"/>
      <c r="BA2168" s="322"/>
      <c r="BB2168" s="322"/>
      <c r="BC2168" s="322"/>
      <c r="BD2168" s="322"/>
      <c r="BE2168" s="322"/>
    </row>
    <row r="2169" spans="50:57" x14ac:dyDescent="0.15">
      <c r="AX2169" s="322"/>
      <c r="AY2169" s="322"/>
      <c r="AZ2169" s="322"/>
      <c r="BA2169" s="322"/>
      <c r="BB2169" s="322"/>
      <c r="BC2169" s="322"/>
      <c r="BD2169" s="322"/>
      <c r="BE2169" s="322"/>
    </row>
    <row r="2170" spans="50:57" x14ac:dyDescent="0.15">
      <c r="AX2170" s="322"/>
      <c r="AY2170" s="322"/>
      <c r="AZ2170" s="322"/>
      <c r="BA2170" s="322"/>
      <c r="BB2170" s="322"/>
      <c r="BC2170" s="322"/>
      <c r="BD2170" s="322"/>
      <c r="BE2170" s="322"/>
    </row>
    <row r="2171" spans="50:57" x14ac:dyDescent="0.15">
      <c r="AX2171" s="322"/>
      <c r="AY2171" s="322"/>
      <c r="AZ2171" s="322"/>
      <c r="BA2171" s="322"/>
      <c r="BB2171" s="322"/>
      <c r="BC2171" s="322"/>
      <c r="BD2171" s="322"/>
      <c r="BE2171" s="322"/>
    </row>
    <row r="2172" spans="50:57" x14ac:dyDescent="0.15">
      <c r="AX2172" s="322"/>
      <c r="AY2172" s="322"/>
      <c r="AZ2172" s="322"/>
      <c r="BA2172" s="322"/>
      <c r="BB2172" s="322"/>
      <c r="BC2172" s="322"/>
      <c r="BD2172" s="322"/>
      <c r="BE2172" s="322"/>
    </row>
    <row r="2173" spans="50:57" x14ac:dyDescent="0.15">
      <c r="AX2173" s="322"/>
      <c r="AY2173" s="322"/>
      <c r="AZ2173" s="322"/>
      <c r="BA2173" s="322"/>
      <c r="BB2173" s="322"/>
      <c r="BC2173" s="322"/>
      <c r="BD2173" s="322"/>
      <c r="BE2173" s="322"/>
    </row>
    <row r="2174" spans="50:57" x14ac:dyDescent="0.15">
      <c r="AX2174" s="322"/>
      <c r="AY2174" s="322"/>
      <c r="AZ2174" s="322"/>
      <c r="BA2174" s="322"/>
      <c r="BB2174" s="322"/>
      <c r="BC2174" s="322"/>
      <c r="BD2174" s="322"/>
      <c r="BE2174" s="322"/>
    </row>
    <row r="2175" spans="50:57" x14ac:dyDescent="0.15">
      <c r="AX2175" s="322"/>
      <c r="AY2175" s="322"/>
      <c r="AZ2175" s="322"/>
      <c r="BA2175" s="322"/>
      <c r="BB2175" s="322"/>
      <c r="BC2175" s="322"/>
      <c r="BD2175" s="322"/>
      <c r="BE2175" s="322"/>
    </row>
    <row r="2176" spans="50:57" x14ac:dyDescent="0.15">
      <c r="AX2176" s="322"/>
      <c r="AY2176" s="322"/>
      <c r="AZ2176" s="322"/>
      <c r="BA2176" s="322"/>
      <c r="BB2176" s="322"/>
      <c r="BC2176" s="322"/>
      <c r="BD2176" s="322"/>
      <c r="BE2176" s="322"/>
    </row>
    <row r="2177" spans="50:57" x14ac:dyDescent="0.15">
      <c r="AX2177" s="322"/>
      <c r="AY2177" s="322"/>
      <c r="AZ2177" s="322"/>
      <c r="BA2177" s="322"/>
      <c r="BB2177" s="322"/>
      <c r="BC2177" s="322"/>
      <c r="BD2177" s="322"/>
      <c r="BE2177" s="322"/>
    </row>
    <row r="2178" spans="50:57" x14ac:dyDescent="0.15">
      <c r="AX2178" s="322"/>
      <c r="AY2178" s="322"/>
      <c r="AZ2178" s="322"/>
      <c r="BA2178" s="322"/>
      <c r="BB2178" s="322"/>
      <c r="BC2178" s="322"/>
      <c r="BD2178" s="322"/>
      <c r="BE2178" s="322"/>
    </row>
    <row r="2179" spans="50:57" x14ac:dyDescent="0.15">
      <c r="AX2179" s="322"/>
      <c r="AY2179" s="322"/>
      <c r="AZ2179" s="322"/>
      <c r="BA2179" s="322"/>
      <c r="BB2179" s="322"/>
      <c r="BC2179" s="322"/>
      <c r="BD2179" s="322"/>
      <c r="BE2179" s="322"/>
    </row>
    <row r="2180" spans="50:57" x14ac:dyDescent="0.15">
      <c r="AX2180" s="322"/>
      <c r="AY2180" s="322"/>
      <c r="AZ2180" s="322"/>
      <c r="BA2180" s="322"/>
      <c r="BB2180" s="322"/>
      <c r="BC2180" s="322"/>
      <c r="BD2180" s="322"/>
      <c r="BE2180" s="322"/>
    </row>
    <row r="2181" spans="50:57" x14ac:dyDescent="0.15">
      <c r="AX2181" s="322"/>
      <c r="AY2181" s="322"/>
      <c r="AZ2181" s="322"/>
      <c r="BA2181" s="322"/>
      <c r="BB2181" s="322"/>
      <c r="BC2181" s="322"/>
      <c r="BD2181" s="322"/>
      <c r="BE2181" s="322"/>
    </row>
    <row r="2182" spans="50:57" x14ac:dyDescent="0.15">
      <c r="AX2182" s="322"/>
      <c r="AY2182" s="322"/>
      <c r="AZ2182" s="322"/>
      <c r="BA2182" s="322"/>
      <c r="BB2182" s="322"/>
      <c r="BC2182" s="322"/>
      <c r="BD2182" s="322"/>
      <c r="BE2182" s="322"/>
    </row>
    <row r="2183" spans="50:57" x14ac:dyDescent="0.15">
      <c r="AX2183" s="322"/>
      <c r="AY2183" s="322"/>
      <c r="AZ2183" s="322"/>
      <c r="BA2183" s="322"/>
      <c r="BB2183" s="322"/>
      <c r="BC2183" s="322"/>
      <c r="BD2183" s="322"/>
      <c r="BE2183" s="322"/>
    </row>
    <row r="2184" spans="50:57" x14ac:dyDescent="0.15">
      <c r="AX2184" s="322"/>
      <c r="AY2184" s="322"/>
      <c r="AZ2184" s="322"/>
      <c r="BA2184" s="322"/>
      <c r="BB2184" s="322"/>
      <c r="BC2184" s="322"/>
      <c r="BD2184" s="322"/>
      <c r="BE2184" s="322"/>
    </row>
    <row r="2185" spans="50:57" x14ac:dyDescent="0.15">
      <c r="AX2185" s="322"/>
      <c r="AY2185" s="322"/>
      <c r="AZ2185" s="322"/>
      <c r="BA2185" s="322"/>
      <c r="BB2185" s="322"/>
      <c r="BC2185" s="322"/>
      <c r="BD2185" s="322"/>
      <c r="BE2185" s="322"/>
    </row>
    <row r="2186" spans="50:57" x14ac:dyDescent="0.15">
      <c r="AX2186" s="322"/>
      <c r="AY2186" s="322"/>
      <c r="AZ2186" s="322"/>
      <c r="BA2186" s="322"/>
      <c r="BB2186" s="322"/>
      <c r="BC2186" s="322"/>
      <c r="BD2186" s="322"/>
      <c r="BE2186" s="322"/>
    </row>
    <row r="2187" spans="50:57" x14ac:dyDescent="0.15">
      <c r="AX2187" s="322"/>
      <c r="AY2187" s="322"/>
      <c r="AZ2187" s="322"/>
      <c r="BA2187" s="322"/>
      <c r="BB2187" s="322"/>
      <c r="BC2187" s="322"/>
      <c r="BD2187" s="322"/>
      <c r="BE2187" s="322"/>
    </row>
    <row r="2188" spans="50:57" x14ac:dyDescent="0.15">
      <c r="AX2188" s="322"/>
      <c r="AY2188" s="322"/>
      <c r="AZ2188" s="322"/>
      <c r="BA2188" s="322"/>
      <c r="BB2188" s="322"/>
      <c r="BC2188" s="322"/>
      <c r="BD2188" s="322"/>
      <c r="BE2188" s="322"/>
    </row>
    <row r="2189" spans="50:57" x14ac:dyDescent="0.15">
      <c r="AX2189" s="322"/>
      <c r="AY2189" s="322"/>
      <c r="AZ2189" s="322"/>
      <c r="BA2189" s="322"/>
      <c r="BB2189" s="322"/>
      <c r="BC2189" s="322"/>
      <c r="BD2189" s="322"/>
      <c r="BE2189" s="322"/>
    </row>
    <row r="2190" spans="50:57" x14ac:dyDescent="0.15">
      <c r="AX2190" s="322"/>
      <c r="AY2190" s="322"/>
      <c r="AZ2190" s="322"/>
      <c r="BA2190" s="322"/>
      <c r="BB2190" s="322"/>
      <c r="BC2190" s="322"/>
      <c r="BD2190" s="322"/>
      <c r="BE2190" s="322"/>
    </row>
    <row r="2191" spans="50:57" x14ac:dyDescent="0.15">
      <c r="AX2191" s="322"/>
      <c r="AY2191" s="322"/>
      <c r="AZ2191" s="322"/>
      <c r="BA2191" s="322"/>
      <c r="BB2191" s="322"/>
      <c r="BC2191" s="322"/>
      <c r="BD2191" s="322"/>
      <c r="BE2191" s="322"/>
    </row>
    <row r="2192" spans="50:57" x14ac:dyDescent="0.15">
      <c r="AX2192" s="322"/>
      <c r="AY2192" s="322"/>
      <c r="AZ2192" s="322"/>
      <c r="BA2192" s="322"/>
      <c r="BB2192" s="322"/>
      <c r="BC2192" s="322"/>
      <c r="BD2192" s="322"/>
      <c r="BE2192" s="322"/>
    </row>
    <row r="2193" spans="50:57" x14ac:dyDescent="0.15">
      <c r="AX2193" s="322"/>
      <c r="AY2193" s="322"/>
      <c r="AZ2193" s="322"/>
      <c r="BA2193" s="322"/>
      <c r="BB2193" s="322"/>
      <c r="BC2193" s="322"/>
      <c r="BD2193" s="322"/>
      <c r="BE2193" s="322"/>
    </row>
    <row r="2194" spans="50:57" x14ac:dyDescent="0.15">
      <c r="AX2194" s="322"/>
      <c r="AY2194" s="322"/>
      <c r="AZ2194" s="322"/>
      <c r="BA2194" s="322"/>
      <c r="BB2194" s="322"/>
      <c r="BC2194" s="322"/>
      <c r="BD2194" s="322"/>
      <c r="BE2194" s="322"/>
    </row>
    <row r="2195" spans="50:57" x14ac:dyDescent="0.15">
      <c r="AX2195" s="322"/>
      <c r="AY2195" s="322"/>
      <c r="AZ2195" s="322"/>
      <c r="BA2195" s="322"/>
      <c r="BB2195" s="322"/>
      <c r="BC2195" s="322"/>
      <c r="BD2195" s="322"/>
      <c r="BE2195" s="322"/>
    </row>
    <row r="2196" spans="50:57" x14ac:dyDescent="0.15">
      <c r="AX2196" s="322"/>
      <c r="AY2196" s="322"/>
      <c r="AZ2196" s="322"/>
      <c r="BA2196" s="322"/>
      <c r="BB2196" s="322"/>
      <c r="BC2196" s="322"/>
      <c r="BD2196" s="322"/>
      <c r="BE2196" s="322"/>
    </row>
    <row r="2197" spans="50:57" x14ac:dyDescent="0.15">
      <c r="AX2197" s="322"/>
      <c r="AY2197" s="322"/>
      <c r="AZ2197" s="322"/>
      <c r="BA2197" s="322"/>
      <c r="BB2197" s="322"/>
      <c r="BC2197" s="322"/>
      <c r="BD2197" s="322"/>
      <c r="BE2197" s="322"/>
    </row>
    <row r="2198" spans="50:57" x14ac:dyDescent="0.15">
      <c r="AX2198" s="322"/>
      <c r="AY2198" s="322"/>
      <c r="AZ2198" s="322"/>
      <c r="BA2198" s="322"/>
      <c r="BB2198" s="322"/>
      <c r="BC2198" s="322"/>
      <c r="BD2198" s="322"/>
      <c r="BE2198" s="322"/>
    </row>
    <row r="2199" spans="50:57" x14ac:dyDescent="0.15">
      <c r="AX2199" s="322"/>
      <c r="AY2199" s="322"/>
      <c r="AZ2199" s="322"/>
      <c r="BA2199" s="322"/>
      <c r="BB2199" s="322"/>
      <c r="BC2199" s="322"/>
      <c r="BD2199" s="322"/>
      <c r="BE2199" s="322"/>
    </row>
    <row r="2200" spans="50:57" x14ac:dyDescent="0.15">
      <c r="AX2200" s="322"/>
      <c r="AY2200" s="322"/>
      <c r="AZ2200" s="322"/>
      <c r="BA2200" s="322"/>
      <c r="BB2200" s="322"/>
      <c r="BC2200" s="322"/>
      <c r="BD2200" s="322"/>
      <c r="BE2200" s="322"/>
    </row>
    <row r="2201" spans="50:57" x14ac:dyDescent="0.15">
      <c r="AX2201" s="322"/>
      <c r="AY2201" s="322"/>
      <c r="AZ2201" s="322"/>
      <c r="BA2201" s="322"/>
      <c r="BB2201" s="322"/>
      <c r="BC2201" s="322"/>
      <c r="BD2201" s="322"/>
      <c r="BE2201" s="322"/>
    </row>
    <row r="2202" spans="50:57" x14ac:dyDescent="0.15">
      <c r="AX2202" s="322"/>
      <c r="AY2202" s="322"/>
      <c r="AZ2202" s="322"/>
      <c r="BA2202" s="322"/>
      <c r="BB2202" s="322"/>
      <c r="BC2202" s="322"/>
      <c r="BD2202" s="322"/>
      <c r="BE2202" s="322"/>
    </row>
    <row r="2203" spans="50:57" x14ac:dyDescent="0.15">
      <c r="AX2203" s="322"/>
      <c r="AY2203" s="322"/>
      <c r="AZ2203" s="322"/>
      <c r="BA2203" s="322"/>
      <c r="BB2203" s="322"/>
      <c r="BC2203" s="322"/>
      <c r="BD2203" s="322"/>
      <c r="BE2203" s="322"/>
    </row>
    <row r="2204" spans="50:57" x14ac:dyDescent="0.15">
      <c r="AX2204" s="322"/>
      <c r="AY2204" s="322"/>
      <c r="AZ2204" s="322"/>
      <c r="BA2204" s="322"/>
      <c r="BB2204" s="322"/>
      <c r="BC2204" s="322"/>
      <c r="BD2204" s="322"/>
      <c r="BE2204" s="322"/>
    </row>
    <row r="2205" spans="50:57" x14ac:dyDescent="0.15">
      <c r="AX2205" s="322"/>
      <c r="AY2205" s="322"/>
      <c r="AZ2205" s="322"/>
      <c r="BA2205" s="322"/>
      <c r="BB2205" s="322"/>
      <c r="BC2205" s="322"/>
      <c r="BD2205" s="322"/>
      <c r="BE2205" s="322"/>
    </row>
    <row r="2206" spans="50:57" x14ac:dyDescent="0.15">
      <c r="AX2206" s="322"/>
      <c r="AY2206" s="322"/>
      <c r="AZ2206" s="322"/>
      <c r="BA2206" s="322"/>
      <c r="BB2206" s="322"/>
      <c r="BC2206" s="322"/>
      <c r="BD2206" s="322"/>
      <c r="BE2206" s="322"/>
    </row>
    <row r="2207" spans="50:57" x14ac:dyDescent="0.15">
      <c r="AX2207" s="322"/>
      <c r="AY2207" s="322"/>
      <c r="AZ2207" s="322"/>
      <c r="BA2207" s="322"/>
      <c r="BB2207" s="322"/>
      <c r="BC2207" s="322"/>
      <c r="BD2207" s="322"/>
      <c r="BE2207" s="322"/>
    </row>
    <row r="2208" spans="50:57" x14ac:dyDescent="0.15">
      <c r="AX2208" s="322"/>
      <c r="AY2208" s="322"/>
      <c r="AZ2208" s="322"/>
      <c r="BA2208" s="322"/>
      <c r="BB2208" s="322"/>
      <c r="BC2208" s="322"/>
      <c r="BD2208" s="322"/>
      <c r="BE2208" s="322"/>
    </row>
    <row r="2209" spans="50:57" x14ac:dyDescent="0.15">
      <c r="AX2209" s="322"/>
      <c r="AY2209" s="322"/>
      <c r="AZ2209" s="322"/>
      <c r="BA2209" s="322"/>
      <c r="BB2209" s="322"/>
      <c r="BC2209" s="322"/>
      <c r="BD2209" s="322"/>
      <c r="BE2209" s="322"/>
    </row>
    <row r="2210" spans="50:57" x14ac:dyDescent="0.15">
      <c r="AX2210" s="322"/>
      <c r="AY2210" s="322"/>
      <c r="AZ2210" s="322"/>
      <c r="BA2210" s="322"/>
      <c r="BB2210" s="322"/>
      <c r="BC2210" s="322"/>
      <c r="BD2210" s="322"/>
      <c r="BE2210" s="322"/>
    </row>
    <row r="2211" spans="50:57" x14ac:dyDescent="0.15">
      <c r="AX2211" s="322"/>
      <c r="AY2211" s="322"/>
      <c r="AZ2211" s="322"/>
      <c r="BA2211" s="322"/>
      <c r="BB2211" s="322"/>
      <c r="BC2211" s="322"/>
      <c r="BD2211" s="322"/>
      <c r="BE2211" s="322"/>
    </row>
    <row r="2212" spans="50:57" x14ac:dyDescent="0.15">
      <c r="AX2212" s="322"/>
      <c r="AY2212" s="322"/>
      <c r="AZ2212" s="322"/>
      <c r="BA2212" s="322"/>
      <c r="BB2212" s="322"/>
      <c r="BC2212" s="322"/>
      <c r="BD2212" s="322"/>
      <c r="BE2212" s="322"/>
    </row>
    <row r="2213" spans="50:57" x14ac:dyDescent="0.15">
      <c r="AX2213" s="322"/>
      <c r="AY2213" s="322"/>
      <c r="AZ2213" s="322"/>
      <c r="BA2213" s="322"/>
      <c r="BB2213" s="322"/>
      <c r="BC2213" s="322"/>
      <c r="BD2213" s="322"/>
      <c r="BE2213" s="322"/>
    </row>
    <row r="2214" spans="50:57" x14ac:dyDescent="0.15">
      <c r="AX2214" s="322"/>
      <c r="AY2214" s="322"/>
      <c r="AZ2214" s="322"/>
      <c r="BA2214" s="322"/>
      <c r="BB2214" s="322"/>
      <c r="BC2214" s="322"/>
      <c r="BD2214" s="322"/>
      <c r="BE2214" s="322"/>
    </row>
    <row r="2215" spans="50:57" x14ac:dyDescent="0.15">
      <c r="AX2215" s="322"/>
      <c r="AY2215" s="322"/>
      <c r="AZ2215" s="322"/>
      <c r="BA2215" s="322"/>
      <c r="BB2215" s="322"/>
      <c r="BC2215" s="322"/>
      <c r="BD2215" s="322"/>
      <c r="BE2215" s="322"/>
    </row>
    <row r="2216" spans="50:57" x14ac:dyDescent="0.15">
      <c r="AX2216" s="322"/>
      <c r="AY2216" s="322"/>
      <c r="AZ2216" s="322"/>
      <c r="BA2216" s="322"/>
      <c r="BB2216" s="322"/>
      <c r="BC2216" s="322"/>
      <c r="BD2216" s="322"/>
      <c r="BE2216" s="322"/>
    </row>
    <row r="2217" spans="50:57" x14ac:dyDescent="0.15">
      <c r="AX2217" s="322"/>
      <c r="AY2217" s="322"/>
      <c r="AZ2217" s="322"/>
      <c r="BA2217" s="322"/>
      <c r="BB2217" s="322"/>
      <c r="BC2217" s="322"/>
      <c r="BD2217" s="322"/>
      <c r="BE2217" s="322"/>
    </row>
    <row r="2218" spans="50:57" x14ac:dyDescent="0.15">
      <c r="AX2218" s="322"/>
      <c r="AY2218" s="322"/>
      <c r="AZ2218" s="322"/>
      <c r="BA2218" s="322"/>
      <c r="BB2218" s="322"/>
      <c r="BC2218" s="322"/>
      <c r="BD2218" s="322"/>
      <c r="BE2218" s="322"/>
    </row>
    <row r="2219" spans="50:57" x14ac:dyDescent="0.15">
      <c r="AX2219" s="322"/>
      <c r="AY2219" s="322"/>
      <c r="AZ2219" s="322"/>
      <c r="BA2219" s="322"/>
      <c r="BB2219" s="322"/>
      <c r="BC2219" s="322"/>
      <c r="BD2219" s="322"/>
      <c r="BE2219" s="322"/>
    </row>
    <row r="2220" spans="50:57" x14ac:dyDescent="0.15">
      <c r="AX2220" s="322"/>
      <c r="AY2220" s="322"/>
      <c r="AZ2220" s="322"/>
      <c r="BA2220" s="322"/>
      <c r="BB2220" s="322"/>
      <c r="BC2220" s="322"/>
      <c r="BD2220" s="322"/>
      <c r="BE2220" s="322"/>
    </row>
    <row r="2221" spans="50:57" x14ac:dyDescent="0.15">
      <c r="AX2221" s="322"/>
      <c r="AY2221" s="322"/>
      <c r="AZ2221" s="322"/>
      <c r="BA2221" s="322"/>
      <c r="BB2221" s="322"/>
      <c r="BC2221" s="322"/>
      <c r="BD2221" s="322"/>
      <c r="BE2221" s="322"/>
    </row>
    <row r="2222" spans="50:57" x14ac:dyDescent="0.15">
      <c r="AX2222" s="322"/>
      <c r="AY2222" s="322"/>
      <c r="AZ2222" s="322"/>
      <c r="BA2222" s="322"/>
      <c r="BB2222" s="322"/>
      <c r="BC2222" s="322"/>
      <c r="BD2222" s="322"/>
      <c r="BE2222" s="322"/>
    </row>
    <row r="2223" spans="50:57" x14ac:dyDescent="0.15">
      <c r="AX2223" s="322"/>
      <c r="AY2223" s="322"/>
      <c r="AZ2223" s="322"/>
      <c r="BA2223" s="322"/>
      <c r="BB2223" s="322"/>
      <c r="BC2223" s="322"/>
      <c r="BD2223" s="322"/>
      <c r="BE2223" s="322"/>
    </row>
    <row r="2224" spans="50:57" x14ac:dyDescent="0.15">
      <c r="AX2224" s="322"/>
      <c r="AY2224" s="322"/>
      <c r="AZ2224" s="322"/>
      <c r="BA2224" s="322"/>
      <c r="BB2224" s="322"/>
      <c r="BC2224" s="322"/>
      <c r="BD2224" s="322"/>
      <c r="BE2224" s="322"/>
    </row>
    <row r="2225" spans="50:57" x14ac:dyDescent="0.15">
      <c r="AX2225" s="322"/>
      <c r="AY2225" s="322"/>
      <c r="AZ2225" s="322"/>
      <c r="BA2225" s="322"/>
      <c r="BB2225" s="322"/>
      <c r="BC2225" s="322"/>
      <c r="BD2225" s="322"/>
      <c r="BE2225" s="322"/>
    </row>
    <row r="2226" spans="50:57" x14ac:dyDescent="0.15">
      <c r="AX2226" s="322"/>
      <c r="AY2226" s="322"/>
      <c r="AZ2226" s="322"/>
      <c r="BA2226" s="322"/>
      <c r="BB2226" s="322"/>
      <c r="BC2226" s="322"/>
      <c r="BD2226" s="322"/>
      <c r="BE2226" s="322"/>
    </row>
    <row r="2227" spans="50:57" x14ac:dyDescent="0.15">
      <c r="AX2227" s="322"/>
      <c r="AY2227" s="322"/>
      <c r="AZ2227" s="322"/>
      <c r="BA2227" s="322"/>
      <c r="BB2227" s="322"/>
      <c r="BC2227" s="322"/>
      <c r="BD2227" s="322"/>
      <c r="BE2227" s="322"/>
    </row>
    <row r="2228" spans="50:57" x14ac:dyDescent="0.15">
      <c r="AX2228" s="322"/>
      <c r="AY2228" s="322"/>
      <c r="AZ2228" s="322"/>
      <c r="BA2228" s="322"/>
      <c r="BB2228" s="322"/>
      <c r="BC2228" s="322"/>
      <c r="BD2228" s="322"/>
      <c r="BE2228" s="322"/>
    </row>
    <row r="2229" spans="50:57" x14ac:dyDescent="0.15">
      <c r="AX2229" s="322"/>
      <c r="AY2229" s="322"/>
      <c r="AZ2229" s="322"/>
      <c r="BA2229" s="322"/>
      <c r="BB2229" s="322"/>
      <c r="BC2229" s="322"/>
      <c r="BD2229" s="322"/>
      <c r="BE2229" s="322"/>
    </row>
    <row r="2230" spans="50:57" x14ac:dyDescent="0.15">
      <c r="AX2230" s="322"/>
      <c r="AY2230" s="322"/>
      <c r="AZ2230" s="322"/>
      <c r="BA2230" s="322"/>
      <c r="BB2230" s="322"/>
      <c r="BC2230" s="322"/>
      <c r="BD2230" s="322"/>
      <c r="BE2230" s="322"/>
    </row>
    <row r="2231" spans="50:57" x14ac:dyDescent="0.15">
      <c r="AX2231" s="322"/>
      <c r="AY2231" s="322"/>
      <c r="AZ2231" s="322"/>
      <c r="BA2231" s="322"/>
      <c r="BB2231" s="322"/>
      <c r="BC2231" s="322"/>
      <c r="BD2231" s="322"/>
      <c r="BE2231" s="322"/>
    </row>
    <row r="2232" spans="50:57" x14ac:dyDescent="0.15">
      <c r="AX2232" s="322"/>
      <c r="AY2232" s="322"/>
      <c r="AZ2232" s="322"/>
      <c r="BA2232" s="322"/>
      <c r="BB2232" s="322"/>
      <c r="BC2232" s="322"/>
      <c r="BD2232" s="322"/>
      <c r="BE2232" s="322"/>
    </row>
    <row r="2233" spans="50:57" x14ac:dyDescent="0.15">
      <c r="AX2233" s="322"/>
      <c r="AY2233" s="322"/>
      <c r="AZ2233" s="322"/>
      <c r="BA2233" s="322"/>
      <c r="BB2233" s="322"/>
      <c r="BC2233" s="322"/>
      <c r="BD2233" s="322"/>
      <c r="BE2233" s="322"/>
    </row>
    <row r="2234" spans="50:57" x14ac:dyDescent="0.15">
      <c r="AX2234" s="322"/>
      <c r="AY2234" s="322"/>
      <c r="AZ2234" s="322"/>
      <c r="BA2234" s="322"/>
      <c r="BB2234" s="322"/>
      <c r="BC2234" s="322"/>
      <c r="BD2234" s="322"/>
      <c r="BE2234" s="322"/>
    </row>
    <row r="2235" spans="50:57" x14ac:dyDescent="0.15">
      <c r="AX2235" s="322"/>
      <c r="AY2235" s="322"/>
      <c r="AZ2235" s="322"/>
      <c r="BA2235" s="322"/>
      <c r="BB2235" s="322"/>
      <c r="BC2235" s="322"/>
      <c r="BD2235" s="322"/>
      <c r="BE2235" s="322"/>
    </row>
    <row r="2236" spans="50:57" x14ac:dyDescent="0.15">
      <c r="AX2236" s="322"/>
      <c r="AY2236" s="322"/>
      <c r="AZ2236" s="322"/>
      <c r="BA2236" s="322"/>
      <c r="BB2236" s="322"/>
      <c r="BC2236" s="322"/>
      <c r="BD2236" s="322"/>
      <c r="BE2236" s="322"/>
    </row>
    <row r="2237" spans="50:57" x14ac:dyDescent="0.15">
      <c r="AX2237" s="322"/>
      <c r="AY2237" s="322"/>
      <c r="AZ2237" s="322"/>
      <c r="BA2237" s="322"/>
      <c r="BB2237" s="322"/>
      <c r="BC2237" s="322"/>
      <c r="BD2237" s="322"/>
      <c r="BE2237" s="322"/>
    </row>
    <row r="2238" spans="50:57" x14ac:dyDescent="0.15">
      <c r="AX2238" s="322"/>
      <c r="AY2238" s="322"/>
      <c r="AZ2238" s="322"/>
      <c r="BA2238" s="322"/>
      <c r="BB2238" s="322"/>
      <c r="BC2238" s="322"/>
      <c r="BD2238" s="322"/>
      <c r="BE2238" s="322"/>
    </row>
    <row r="2239" spans="50:57" x14ac:dyDescent="0.15">
      <c r="AX2239" s="322"/>
      <c r="AY2239" s="322"/>
      <c r="AZ2239" s="322"/>
      <c r="BA2239" s="322"/>
      <c r="BB2239" s="322"/>
      <c r="BC2239" s="322"/>
      <c r="BD2239" s="322"/>
      <c r="BE2239" s="322"/>
    </row>
    <row r="2240" spans="50:57" x14ac:dyDescent="0.15">
      <c r="AX2240" s="322"/>
      <c r="AY2240" s="322"/>
      <c r="AZ2240" s="322"/>
      <c r="BA2240" s="322"/>
      <c r="BB2240" s="322"/>
      <c r="BC2240" s="322"/>
      <c r="BD2240" s="322"/>
      <c r="BE2240" s="322"/>
    </row>
    <row r="2241" spans="50:57" x14ac:dyDescent="0.15">
      <c r="AX2241" s="322"/>
      <c r="AY2241" s="322"/>
      <c r="AZ2241" s="322"/>
      <c r="BA2241" s="322"/>
      <c r="BB2241" s="322"/>
      <c r="BC2241" s="322"/>
      <c r="BD2241" s="322"/>
      <c r="BE2241" s="322"/>
    </row>
    <row r="2242" spans="50:57" x14ac:dyDescent="0.15">
      <c r="AX2242" s="322"/>
      <c r="AY2242" s="322"/>
      <c r="AZ2242" s="322"/>
      <c r="BA2242" s="322"/>
      <c r="BB2242" s="322"/>
      <c r="BC2242" s="322"/>
      <c r="BD2242" s="322"/>
      <c r="BE2242" s="322"/>
    </row>
    <row r="2243" spans="50:57" x14ac:dyDescent="0.15">
      <c r="AX2243" s="322"/>
      <c r="AY2243" s="322"/>
      <c r="AZ2243" s="322"/>
      <c r="BA2243" s="322"/>
      <c r="BB2243" s="322"/>
      <c r="BC2243" s="322"/>
      <c r="BD2243" s="322"/>
      <c r="BE2243" s="322"/>
    </row>
    <row r="2244" spans="50:57" x14ac:dyDescent="0.15">
      <c r="AX2244" s="322"/>
      <c r="AY2244" s="322"/>
      <c r="AZ2244" s="322"/>
      <c r="BA2244" s="322"/>
      <c r="BB2244" s="322"/>
      <c r="BC2244" s="322"/>
      <c r="BD2244" s="322"/>
      <c r="BE2244" s="322"/>
    </row>
    <row r="2245" spans="50:57" x14ac:dyDescent="0.15">
      <c r="AX2245" s="322"/>
      <c r="AY2245" s="322"/>
      <c r="AZ2245" s="322"/>
      <c r="BA2245" s="322"/>
      <c r="BB2245" s="322"/>
      <c r="BC2245" s="322"/>
      <c r="BD2245" s="322"/>
      <c r="BE2245" s="322"/>
    </row>
    <row r="2246" spans="50:57" x14ac:dyDescent="0.15">
      <c r="AX2246" s="322"/>
      <c r="AY2246" s="322"/>
      <c r="AZ2246" s="322"/>
      <c r="BA2246" s="322"/>
      <c r="BB2246" s="322"/>
      <c r="BC2246" s="322"/>
      <c r="BD2246" s="322"/>
      <c r="BE2246" s="322"/>
    </row>
    <row r="2247" spans="50:57" x14ac:dyDescent="0.15">
      <c r="AX2247" s="322"/>
      <c r="AY2247" s="322"/>
      <c r="AZ2247" s="322"/>
      <c r="BA2247" s="322"/>
      <c r="BB2247" s="322"/>
      <c r="BC2247" s="322"/>
      <c r="BD2247" s="322"/>
      <c r="BE2247" s="322"/>
    </row>
    <row r="2248" spans="50:57" x14ac:dyDescent="0.15">
      <c r="AX2248" s="322"/>
      <c r="AY2248" s="322"/>
      <c r="AZ2248" s="322"/>
      <c r="BA2248" s="322"/>
      <c r="BB2248" s="322"/>
      <c r="BC2248" s="322"/>
      <c r="BD2248" s="322"/>
      <c r="BE2248" s="322"/>
    </row>
    <row r="2249" spans="50:57" x14ac:dyDescent="0.15">
      <c r="AX2249" s="322"/>
      <c r="AY2249" s="322"/>
      <c r="AZ2249" s="322"/>
      <c r="BA2249" s="322"/>
      <c r="BB2249" s="322"/>
      <c r="BC2249" s="322"/>
      <c r="BD2249" s="322"/>
      <c r="BE2249" s="322"/>
    </row>
    <row r="2250" spans="50:57" x14ac:dyDescent="0.15">
      <c r="AX2250" s="322"/>
      <c r="AY2250" s="322"/>
      <c r="AZ2250" s="322"/>
      <c r="BA2250" s="322"/>
      <c r="BB2250" s="322"/>
      <c r="BC2250" s="322"/>
      <c r="BD2250" s="322"/>
      <c r="BE2250" s="322"/>
    </row>
    <row r="2251" spans="50:57" x14ac:dyDescent="0.15">
      <c r="AX2251" s="322"/>
      <c r="AY2251" s="322"/>
      <c r="AZ2251" s="322"/>
      <c r="BA2251" s="322"/>
      <c r="BB2251" s="322"/>
      <c r="BC2251" s="322"/>
      <c r="BD2251" s="322"/>
      <c r="BE2251" s="322"/>
    </row>
    <row r="2252" spans="50:57" x14ac:dyDescent="0.15">
      <c r="AX2252" s="322"/>
      <c r="AY2252" s="322"/>
      <c r="AZ2252" s="322"/>
      <c r="BA2252" s="322"/>
      <c r="BB2252" s="322"/>
      <c r="BC2252" s="322"/>
      <c r="BD2252" s="322"/>
      <c r="BE2252" s="322"/>
    </row>
    <row r="2253" spans="50:57" x14ac:dyDescent="0.15">
      <c r="AX2253" s="322"/>
      <c r="AY2253" s="322"/>
      <c r="AZ2253" s="322"/>
      <c r="BA2253" s="322"/>
      <c r="BB2253" s="322"/>
      <c r="BC2253" s="322"/>
      <c r="BD2253" s="322"/>
      <c r="BE2253" s="322"/>
    </row>
    <row r="2254" spans="50:57" x14ac:dyDescent="0.15">
      <c r="AX2254" s="322"/>
      <c r="AY2254" s="322"/>
      <c r="AZ2254" s="322"/>
      <c r="BA2254" s="322"/>
      <c r="BB2254" s="322"/>
      <c r="BC2254" s="322"/>
      <c r="BD2254" s="322"/>
      <c r="BE2254" s="322"/>
    </row>
    <row r="2255" spans="50:57" x14ac:dyDescent="0.15">
      <c r="AX2255" s="322"/>
      <c r="AY2255" s="322"/>
      <c r="AZ2255" s="322"/>
      <c r="BA2255" s="322"/>
      <c r="BB2255" s="322"/>
      <c r="BC2255" s="322"/>
      <c r="BD2255" s="322"/>
      <c r="BE2255" s="322"/>
    </row>
    <row r="2256" spans="50:57" x14ac:dyDescent="0.15">
      <c r="AX2256" s="322"/>
      <c r="AY2256" s="322"/>
      <c r="AZ2256" s="322"/>
      <c r="BA2256" s="322"/>
      <c r="BB2256" s="322"/>
      <c r="BC2256" s="322"/>
      <c r="BD2256" s="322"/>
      <c r="BE2256" s="322"/>
    </row>
    <row r="2257" spans="50:57" x14ac:dyDescent="0.15">
      <c r="AX2257" s="322"/>
      <c r="AY2257" s="322"/>
      <c r="AZ2257" s="322"/>
      <c r="BA2257" s="322"/>
      <c r="BB2257" s="322"/>
      <c r="BC2257" s="322"/>
      <c r="BD2257" s="322"/>
      <c r="BE2257" s="322"/>
    </row>
    <row r="2258" spans="50:57" x14ac:dyDescent="0.15">
      <c r="AX2258" s="322"/>
      <c r="AY2258" s="322"/>
      <c r="AZ2258" s="322"/>
      <c r="BA2258" s="322"/>
      <c r="BB2258" s="322"/>
      <c r="BC2258" s="322"/>
      <c r="BD2258" s="322"/>
      <c r="BE2258" s="322"/>
    </row>
    <row r="2259" spans="50:57" x14ac:dyDescent="0.15">
      <c r="AX2259" s="322"/>
      <c r="AY2259" s="322"/>
      <c r="AZ2259" s="322"/>
      <c r="BA2259" s="322"/>
      <c r="BB2259" s="322"/>
      <c r="BC2259" s="322"/>
      <c r="BD2259" s="322"/>
      <c r="BE2259" s="322"/>
    </row>
    <row r="2260" spans="50:57" x14ac:dyDescent="0.15">
      <c r="AX2260" s="322"/>
      <c r="AY2260" s="322"/>
      <c r="AZ2260" s="322"/>
      <c r="BA2260" s="322"/>
      <c r="BB2260" s="322"/>
      <c r="BC2260" s="322"/>
      <c r="BD2260" s="322"/>
      <c r="BE2260" s="322"/>
    </row>
    <row r="2261" spans="50:57" x14ac:dyDescent="0.15">
      <c r="AX2261" s="322"/>
      <c r="AY2261" s="322"/>
      <c r="AZ2261" s="322"/>
      <c r="BA2261" s="322"/>
      <c r="BB2261" s="322"/>
      <c r="BC2261" s="322"/>
      <c r="BD2261" s="322"/>
      <c r="BE2261" s="322"/>
    </row>
    <row r="2262" spans="50:57" x14ac:dyDescent="0.15">
      <c r="AX2262" s="322"/>
      <c r="AY2262" s="322"/>
      <c r="AZ2262" s="322"/>
      <c r="BA2262" s="322"/>
      <c r="BB2262" s="322"/>
      <c r="BC2262" s="322"/>
      <c r="BD2262" s="322"/>
      <c r="BE2262" s="322"/>
    </row>
    <row r="2263" spans="50:57" x14ac:dyDescent="0.15">
      <c r="AX2263" s="322"/>
      <c r="AY2263" s="322"/>
      <c r="AZ2263" s="322"/>
      <c r="BA2263" s="322"/>
      <c r="BB2263" s="322"/>
      <c r="BC2263" s="322"/>
      <c r="BD2263" s="322"/>
      <c r="BE2263" s="322"/>
    </row>
    <row r="2264" spans="50:57" x14ac:dyDescent="0.15">
      <c r="AX2264" s="322"/>
      <c r="AY2264" s="322"/>
      <c r="AZ2264" s="322"/>
      <c r="BA2264" s="322"/>
      <c r="BB2264" s="322"/>
      <c r="BC2264" s="322"/>
      <c r="BD2264" s="322"/>
      <c r="BE2264" s="322"/>
    </row>
    <row r="2265" spans="50:57" x14ac:dyDescent="0.15">
      <c r="AX2265" s="322"/>
      <c r="AY2265" s="322"/>
      <c r="AZ2265" s="322"/>
      <c r="BA2265" s="322"/>
      <c r="BB2265" s="322"/>
      <c r="BC2265" s="322"/>
      <c r="BD2265" s="322"/>
      <c r="BE2265" s="322"/>
    </row>
    <row r="2266" spans="50:57" x14ac:dyDescent="0.15">
      <c r="AX2266" s="322"/>
      <c r="AY2266" s="322"/>
      <c r="AZ2266" s="322"/>
      <c r="BA2266" s="322"/>
      <c r="BB2266" s="322"/>
      <c r="BC2266" s="322"/>
      <c r="BD2266" s="322"/>
      <c r="BE2266" s="322"/>
    </row>
    <row r="2267" spans="50:57" x14ac:dyDescent="0.15">
      <c r="AX2267" s="322"/>
      <c r="AY2267" s="322"/>
      <c r="AZ2267" s="322"/>
      <c r="BA2267" s="322"/>
      <c r="BB2267" s="322"/>
      <c r="BC2267" s="322"/>
      <c r="BD2267" s="322"/>
      <c r="BE2267" s="322"/>
    </row>
    <row r="2268" spans="50:57" x14ac:dyDescent="0.15">
      <c r="AX2268" s="322"/>
      <c r="AY2268" s="322"/>
      <c r="AZ2268" s="322"/>
      <c r="BA2268" s="322"/>
      <c r="BB2268" s="322"/>
      <c r="BC2268" s="322"/>
      <c r="BD2268" s="322"/>
      <c r="BE2268" s="322"/>
    </row>
    <row r="2269" spans="50:57" x14ac:dyDescent="0.15">
      <c r="AX2269" s="322"/>
      <c r="AY2269" s="322"/>
      <c r="AZ2269" s="322"/>
      <c r="BA2269" s="322"/>
      <c r="BB2269" s="322"/>
      <c r="BC2269" s="322"/>
      <c r="BD2269" s="322"/>
      <c r="BE2269" s="322"/>
    </row>
    <row r="2270" spans="50:57" x14ac:dyDescent="0.15">
      <c r="AX2270" s="322"/>
      <c r="AY2270" s="322"/>
      <c r="AZ2270" s="322"/>
      <c r="BA2270" s="322"/>
      <c r="BB2270" s="322"/>
      <c r="BC2270" s="322"/>
      <c r="BD2270" s="322"/>
      <c r="BE2270" s="322"/>
    </row>
    <row r="2271" spans="50:57" x14ac:dyDescent="0.15">
      <c r="AX2271" s="322"/>
      <c r="AY2271" s="322"/>
      <c r="AZ2271" s="322"/>
      <c r="BA2271" s="322"/>
      <c r="BB2271" s="322"/>
      <c r="BC2271" s="322"/>
      <c r="BD2271" s="322"/>
      <c r="BE2271" s="322"/>
    </row>
    <row r="2272" spans="50:57" x14ac:dyDescent="0.15">
      <c r="AX2272" s="322"/>
      <c r="AY2272" s="322"/>
      <c r="AZ2272" s="322"/>
      <c r="BA2272" s="322"/>
      <c r="BB2272" s="322"/>
      <c r="BC2272" s="322"/>
      <c r="BD2272" s="322"/>
      <c r="BE2272" s="322"/>
    </row>
    <row r="2273" spans="50:57" x14ac:dyDescent="0.15">
      <c r="AX2273" s="322"/>
      <c r="AY2273" s="322"/>
      <c r="AZ2273" s="322"/>
      <c r="BA2273" s="322"/>
      <c r="BB2273" s="322"/>
      <c r="BC2273" s="322"/>
      <c r="BD2273" s="322"/>
      <c r="BE2273" s="322"/>
    </row>
    <row r="2274" spans="50:57" x14ac:dyDescent="0.15">
      <c r="AX2274" s="322"/>
      <c r="AY2274" s="322"/>
      <c r="AZ2274" s="322"/>
      <c r="BA2274" s="322"/>
      <c r="BB2274" s="322"/>
      <c r="BC2274" s="322"/>
      <c r="BD2274" s="322"/>
      <c r="BE2274" s="322"/>
    </row>
    <row r="2275" spans="50:57" x14ac:dyDescent="0.15">
      <c r="AX2275" s="322"/>
      <c r="AY2275" s="322"/>
      <c r="AZ2275" s="322"/>
      <c r="BA2275" s="322"/>
      <c r="BB2275" s="322"/>
      <c r="BC2275" s="322"/>
      <c r="BD2275" s="322"/>
      <c r="BE2275" s="322"/>
    </row>
    <row r="2276" spans="50:57" x14ac:dyDescent="0.15">
      <c r="AX2276" s="322"/>
      <c r="AY2276" s="322"/>
      <c r="AZ2276" s="322"/>
      <c r="BA2276" s="322"/>
      <c r="BB2276" s="322"/>
      <c r="BC2276" s="322"/>
      <c r="BD2276" s="322"/>
      <c r="BE2276" s="322"/>
    </row>
    <row r="2277" spans="50:57" x14ac:dyDescent="0.15">
      <c r="AX2277" s="322"/>
      <c r="AY2277" s="322"/>
      <c r="AZ2277" s="322"/>
      <c r="BA2277" s="322"/>
      <c r="BB2277" s="322"/>
      <c r="BC2277" s="322"/>
      <c r="BD2277" s="322"/>
      <c r="BE2277" s="322"/>
    </row>
    <row r="2278" spans="50:57" x14ac:dyDescent="0.15">
      <c r="AX2278" s="322"/>
      <c r="AY2278" s="322"/>
      <c r="AZ2278" s="322"/>
      <c r="BA2278" s="322"/>
      <c r="BB2278" s="322"/>
      <c r="BC2278" s="322"/>
      <c r="BD2278" s="322"/>
      <c r="BE2278" s="322"/>
    </row>
    <row r="2279" spans="50:57" x14ac:dyDescent="0.15">
      <c r="AX2279" s="322"/>
      <c r="AY2279" s="322"/>
      <c r="AZ2279" s="322"/>
      <c r="BA2279" s="322"/>
      <c r="BB2279" s="322"/>
      <c r="BC2279" s="322"/>
      <c r="BD2279" s="322"/>
      <c r="BE2279" s="322"/>
    </row>
    <row r="2280" spans="50:57" x14ac:dyDescent="0.15">
      <c r="AX2280" s="322"/>
      <c r="AY2280" s="322"/>
      <c r="AZ2280" s="322"/>
      <c r="BA2280" s="322"/>
      <c r="BB2280" s="322"/>
      <c r="BC2280" s="322"/>
      <c r="BD2280" s="322"/>
      <c r="BE2280" s="322"/>
    </row>
    <row r="2281" spans="50:57" x14ac:dyDescent="0.15">
      <c r="AX2281" s="322"/>
      <c r="AY2281" s="322"/>
      <c r="AZ2281" s="322"/>
      <c r="BA2281" s="322"/>
      <c r="BB2281" s="322"/>
      <c r="BC2281" s="322"/>
      <c r="BD2281" s="322"/>
      <c r="BE2281" s="322"/>
    </row>
    <row r="2282" spans="50:57" x14ac:dyDescent="0.15">
      <c r="AX2282" s="322"/>
      <c r="AY2282" s="322"/>
      <c r="AZ2282" s="322"/>
      <c r="BA2282" s="322"/>
      <c r="BB2282" s="322"/>
      <c r="BC2282" s="322"/>
      <c r="BD2282" s="322"/>
      <c r="BE2282" s="322"/>
    </row>
    <row r="2283" spans="50:57" x14ac:dyDescent="0.15">
      <c r="AX2283" s="322"/>
      <c r="AY2283" s="322"/>
      <c r="AZ2283" s="322"/>
      <c r="BA2283" s="322"/>
      <c r="BB2283" s="322"/>
      <c r="BC2283" s="322"/>
      <c r="BD2283" s="322"/>
      <c r="BE2283" s="322"/>
    </row>
    <row r="2284" spans="50:57" x14ac:dyDescent="0.15">
      <c r="AX2284" s="322"/>
      <c r="AY2284" s="322"/>
      <c r="AZ2284" s="322"/>
      <c r="BA2284" s="322"/>
      <c r="BB2284" s="322"/>
      <c r="BC2284" s="322"/>
      <c r="BD2284" s="322"/>
      <c r="BE2284" s="322"/>
    </row>
    <row r="2285" spans="50:57" x14ac:dyDescent="0.15">
      <c r="AX2285" s="322"/>
      <c r="AY2285" s="322"/>
      <c r="AZ2285" s="322"/>
      <c r="BA2285" s="322"/>
      <c r="BB2285" s="322"/>
      <c r="BC2285" s="322"/>
      <c r="BD2285" s="322"/>
      <c r="BE2285" s="322"/>
    </row>
    <row r="2286" spans="50:57" x14ac:dyDescent="0.15">
      <c r="AX2286" s="322"/>
      <c r="AY2286" s="322"/>
      <c r="AZ2286" s="322"/>
      <c r="BA2286" s="322"/>
      <c r="BB2286" s="322"/>
      <c r="BC2286" s="322"/>
      <c r="BD2286" s="322"/>
      <c r="BE2286" s="322"/>
    </row>
    <row r="2287" spans="50:57" x14ac:dyDescent="0.15">
      <c r="AX2287" s="322"/>
      <c r="AY2287" s="322"/>
      <c r="AZ2287" s="322"/>
      <c r="BA2287" s="322"/>
      <c r="BB2287" s="322"/>
      <c r="BC2287" s="322"/>
      <c r="BD2287" s="322"/>
      <c r="BE2287" s="322"/>
    </row>
    <row r="2288" spans="50:57" x14ac:dyDescent="0.15">
      <c r="AX2288" s="322"/>
      <c r="AY2288" s="322"/>
      <c r="AZ2288" s="322"/>
      <c r="BA2288" s="322"/>
      <c r="BB2288" s="322"/>
      <c r="BC2288" s="322"/>
      <c r="BD2288" s="322"/>
      <c r="BE2288" s="322"/>
    </row>
    <row r="2289" spans="50:57" x14ac:dyDescent="0.15">
      <c r="AX2289" s="322"/>
      <c r="AY2289" s="322"/>
      <c r="AZ2289" s="322"/>
      <c r="BA2289" s="322"/>
      <c r="BB2289" s="322"/>
      <c r="BC2289" s="322"/>
      <c r="BD2289" s="322"/>
      <c r="BE2289" s="322"/>
    </row>
    <row r="2290" spans="50:57" x14ac:dyDescent="0.15">
      <c r="AX2290" s="322"/>
      <c r="AY2290" s="322"/>
      <c r="AZ2290" s="322"/>
      <c r="BA2290" s="322"/>
      <c r="BB2290" s="322"/>
      <c r="BC2290" s="322"/>
      <c r="BD2290" s="322"/>
      <c r="BE2290" s="322"/>
    </row>
    <row r="2291" spans="50:57" x14ac:dyDescent="0.15">
      <c r="AX2291" s="322"/>
      <c r="AY2291" s="322"/>
      <c r="AZ2291" s="322"/>
      <c r="BA2291" s="322"/>
      <c r="BB2291" s="322"/>
      <c r="BC2291" s="322"/>
      <c r="BD2291" s="322"/>
      <c r="BE2291" s="322"/>
    </row>
    <row r="2292" spans="50:57" x14ac:dyDescent="0.15">
      <c r="AX2292" s="322"/>
      <c r="AY2292" s="322"/>
      <c r="AZ2292" s="322"/>
      <c r="BA2292" s="322"/>
      <c r="BB2292" s="322"/>
      <c r="BC2292" s="322"/>
      <c r="BD2292" s="322"/>
      <c r="BE2292" s="322"/>
    </row>
    <row r="2293" spans="50:57" x14ac:dyDescent="0.15">
      <c r="AX2293" s="322"/>
      <c r="AY2293" s="322"/>
      <c r="AZ2293" s="322"/>
      <c r="BA2293" s="322"/>
      <c r="BB2293" s="322"/>
      <c r="BC2293" s="322"/>
      <c r="BD2293" s="322"/>
      <c r="BE2293" s="322"/>
    </row>
    <row r="2294" spans="50:57" x14ac:dyDescent="0.15">
      <c r="AX2294" s="322"/>
      <c r="AY2294" s="322"/>
      <c r="AZ2294" s="322"/>
      <c r="BA2294" s="322"/>
      <c r="BB2294" s="322"/>
      <c r="BC2294" s="322"/>
      <c r="BD2294" s="322"/>
      <c r="BE2294" s="322"/>
    </row>
    <row r="2295" spans="50:57" x14ac:dyDescent="0.15">
      <c r="AX2295" s="322"/>
      <c r="AY2295" s="322"/>
      <c r="AZ2295" s="322"/>
      <c r="BA2295" s="322"/>
      <c r="BB2295" s="322"/>
      <c r="BC2295" s="322"/>
      <c r="BD2295" s="322"/>
      <c r="BE2295" s="322"/>
    </row>
    <row r="2296" spans="50:57" x14ac:dyDescent="0.15">
      <c r="AX2296" s="322"/>
      <c r="AY2296" s="322"/>
      <c r="AZ2296" s="322"/>
      <c r="BA2296" s="322"/>
      <c r="BB2296" s="322"/>
      <c r="BC2296" s="322"/>
      <c r="BD2296" s="322"/>
      <c r="BE2296" s="322"/>
    </row>
    <row r="2297" spans="50:57" x14ac:dyDescent="0.15">
      <c r="AX2297" s="322"/>
      <c r="AY2297" s="322"/>
      <c r="AZ2297" s="322"/>
      <c r="BA2297" s="322"/>
      <c r="BB2297" s="322"/>
      <c r="BC2297" s="322"/>
      <c r="BD2297" s="322"/>
      <c r="BE2297" s="322"/>
    </row>
    <row r="2298" spans="50:57" x14ac:dyDescent="0.15">
      <c r="AX2298" s="322"/>
      <c r="AY2298" s="322"/>
      <c r="AZ2298" s="322"/>
      <c r="BA2298" s="322"/>
      <c r="BB2298" s="322"/>
      <c r="BC2298" s="322"/>
      <c r="BD2298" s="322"/>
      <c r="BE2298" s="322"/>
    </row>
    <row r="2299" spans="50:57" x14ac:dyDescent="0.15">
      <c r="AX2299" s="322"/>
      <c r="AY2299" s="322"/>
      <c r="AZ2299" s="322"/>
      <c r="BA2299" s="322"/>
      <c r="BB2299" s="322"/>
      <c r="BC2299" s="322"/>
      <c r="BD2299" s="322"/>
      <c r="BE2299" s="322"/>
    </row>
    <row r="2300" spans="50:57" x14ac:dyDescent="0.15">
      <c r="AX2300" s="322"/>
      <c r="AY2300" s="322"/>
      <c r="AZ2300" s="322"/>
      <c r="BA2300" s="322"/>
      <c r="BB2300" s="322"/>
      <c r="BC2300" s="322"/>
      <c r="BD2300" s="322"/>
      <c r="BE2300" s="322"/>
    </row>
    <row r="2301" spans="50:57" x14ac:dyDescent="0.15">
      <c r="AX2301" s="322"/>
      <c r="AY2301" s="322"/>
      <c r="AZ2301" s="322"/>
      <c r="BA2301" s="322"/>
      <c r="BB2301" s="322"/>
      <c r="BC2301" s="322"/>
      <c r="BD2301" s="322"/>
      <c r="BE2301" s="322"/>
    </row>
    <row r="2302" spans="50:57" x14ac:dyDescent="0.15">
      <c r="AX2302" s="322"/>
      <c r="AY2302" s="322"/>
      <c r="AZ2302" s="322"/>
      <c r="BA2302" s="322"/>
      <c r="BB2302" s="322"/>
      <c r="BC2302" s="322"/>
      <c r="BD2302" s="322"/>
      <c r="BE2302" s="322"/>
    </row>
    <row r="2303" spans="50:57" x14ac:dyDescent="0.15">
      <c r="AX2303" s="322"/>
      <c r="AY2303" s="322"/>
      <c r="AZ2303" s="322"/>
      <c r="BA2303" s="322"/>
      <c r="BB2303" s="322"/>
      <c r="BC2303" s="322"/>
      <c r="BD2303" s="322"/>
      <c r="BE2303" s="322"/>
    </row>
    <row r="2304" spans="50:57" x14ac:dyDescent="0.15">
      <c r="AX2304" s="322"/>
      <c r="AY2304" s="322"/>
      <c r="AZ2304" s="322"/>
      <c r="BA2304" s="322"/>
      <c r="BB2304" s="322"/>
      <c r="BC2304" s="322"/>
      <c r="BD2304" s="322"/>
      <c r="BE2304" s="322"/>
    </row>
    <row r="2305" spans="50:57" x14ac:dyDescent="0.15">
      <c r="AX2305" s="322"/>
      <c r="AY2305" s="322"/>
      <c r="AZ2305" s="322"/>
      <c r="BA2305" s="322"/>
      <c r="BB2305" s="322"/>
      <c r="BC2305" s="322"/>
      <c r="BD2305" s="322"/>
      <c r="BE2305" s="322"/>
    </row>
    <row r="2306" spans="50:57" x14ac:dyDescent="0.15">
      <c r="AX2306" s="322"/>
      <c r="AY2306" s="322"/>
      <c r="AZ2306" s="322"/>
      <c r="BA2306" s="322"/>
      <c r="BB2306" s="322"/>
      <c r="BC2306" s="322"/>
      <c r="BD2306" s="322"/>
      <c r="BE2306" s="322"/>
    </row>
    <row r="2307" spans="50:57" x14ac:dyDescent="0.15">
      <c r="AX2307" s="322"/>
      <c r="AY2307" s="322"/>
      <c r="AZ2307" s="322"/>
      <c r="BA2307" s="322"/>
      <c r="BB2307" s="322"/>
      <c r="BC2307" s="322"/>
      <c r="BD2307" s="322"/>
      <c r="BE2307" s="322"/>
    </row>
    <row r="2308" spans="50:57" x14ac:dyDescent="0.15">
      <c r="AX2308" s="322"/>
      <c r="AY2308" s="322"/>
      <c r="AZ2308" s="322"/>
      <c r="BA2308" s="322"/>
      <c r="BB2308" s="322"/>
      <c r="BC2308" s="322"/>
      <c r="BD2308" s="322"/>
      <c r="BE2308" s="322"/>
    </row>
    <row r="2309" spans="50:57" x14ac:dyDescent="0.15">
      <c r="AX2309" s="322"/>
      <c r="AY2309" s="322"/>
      <c r="AZ2309" s="322"/>
      <c r="BA2309" s="322"/>
      <c r="BB2309" s="322"/>
      <c r="BC2309" s="322"/>
      <c r="BD2309" s="322"/>
      <c r="BE2309" s="322"/>
    </row>
    <row r="2310" spans="50:57" x14ac:dyDescent="0.15">
      <c r="AX2310" s="322"/>
      <c r="AY2310" s="322"/>
      <c r="AZ2310" s="322"/>
      <c r="BA2310" s="322"/>
      <c r="BB2310" s="322"/>
      <c r="BC2310" s="322"/>
      <c r="BD2310" s="322"/>
      <c r="BE2310" s="322"/>
    </row>
    <row r="2311" spans="50:57" x14ac:dyDescent="0.15">
      <c r="AX2311" s="322"/>
      <c r="AY2311" s="322"/>
      <c r="AZ2311" s="322"/>
      <c r="BA2311" s="322"/>
      <c r="BB2311" s="322"/>
      <c r="BC2311" s="322"/>
      <c r="BD2311" s="322"/>
      <c r="BE2311" s="322"/>
    </row>
    <row r="2312" spans="50:57" x14ac:dyDescent="0.15">
      <c r="AX2312" s="322"/>
      <c r="AY2312" s="322"/>
      <c r="AZ2312" s="322"/>
      <c r="BA2312" s="322"/>
      <c r="BB2312" s="322"/>
      <c r="BC2312" s="322"/>
      <c r="BD2312" s="322"/>
      <c r="BE2312" s="322"/>
    </row>
    <row r="2313" spans="50:57" x14ac:dyDescent="0.15">
      <c r="AX2313" s="322"/>
      <c r="AY2313" s="322"/>
      <c r="AZ2313" s="322"/>
      <c r="BA2313" s="322"/>
      <c r="BB2313" s="322"/>
      <c r="BC2313" s="322"/>
      <c r="BD2313" s="322"/>
      <c r="BE2313" s="322"/>
    </row>
    <row r="2314" spans="50:57" x14ac:dyDescent="0.15">
      <c r="AX2314" s="322"/>
      <c r="AY2314" s="322"/>
      <c r="AZ2314" s="322"/>
      <c r="BA2314" s="322"/>
      <c r="BB2314" s="322"/>
      <c r="BC2314" s="322"/>
      <c r="BD2314" s="322"/>
      <c r="BE2314" s="322"/>
    </row>
    <row r="2315" spans="50:57" x14ac:dyDescent="0.15">
      <c r="AX2315" s="322"/>
      <c r="AY2315" s="322"/>
      <c r="AZ2315" s="322"/>
      <c r="BA2315" s="322"/>
      <c r="BB2315" s="322"/>
      <c r="BC2315" s="322"/>
      <c r="BD2315" s="322"/>
      <c r="BE2315" s="322"/>
    </row>
    <row r="2316" spans="50:57" x14ac:dyDescent="0.15">
      <c r="AX2316" s="322"/>
      <c r="AY2316" s="322"/>
      <c r="AZ2316" s="322"/>
      <c r="BA2316" s="322"/>
      <c r="BB2316" s="322"/>
      <c r="BC2316" s="322"/>
      <c r="BD2316" s="322"/>
      <c r="BE2316" s="322"/>
    </row>
    <row r="2317" spans="50:57" x14ac:dyDescent="0.15">
      <c r="AX2317" s="322"/>
      <c r="AY2317" s="322"/>
      <c r="AZ2317" s="322"/>
      <c r="BA2317" s="322"/>
      <c r="BB2317" s="322"/>
      <c r="BC2317" s="322"/>
      <c r="BD2317" s="322"/>
      <c r="BE2317" s="322"/>
    </row>
    <row r="2318" spans="50:57" x14ac:dyDescent="0.15">
      <c r="AX2318" s="322"/>
      <c r="AY2318" s="322"/>
      <c r="AZ2318" s="322"/>
      <c r="BA2318" s="322"/>
      <c r="BB2318" s="322"/>
      <c r="BC2318" s="322"/>
      <c r="BD2318" s="322"/>
      <c r="BE2318" s="322"/>
    </row>
    <row r="2319" spans="50:57" x14ac:dyDescent="0.15">
      <c r="AX2319" s="322"/>
      <c r="AY2319" s="322"/>
      <c r="AZ2319" s="322"/>
      <c r="BA2319" s="322"/>
      <c r="BB2319" s="322"/>
      <c r="BC2319" s="322"/>
      <c r="BD2319" s="322"/>
      <c r="BE2319" s="322"/>
    </row>
    <row r="2320" spans="50:57" x14ac:dyDescent="0.15">
      <c r="AX2320" s="322"/>
      <c r="AY2320" s="322"/>
      <c r="AZ2320" s="322"/>
      <c r="BA2320" s="322"/>
      <c r="BB2320" s="322"/>
      <c r="BC2320" s="322"/>
      <c r="BD2320" s="322"/>
      <c r="BE2320" s="322"/>
    </row>
    <row r="2321" spans="50:57" x14ac:dyDescent="0.15">
      <c r="AX2321" s="322"/>
      <c r="AY2321" s="322"/>
      <c r="AZ2321" s="322"/>
      <c r="BA2321" s="322"/>
      <c r="BB2321" s="322"/>
      <c r="BC2321" s="322"/>
      <c r="BD2321" s="322"/>
      <c r="BE2321" s="322"/>
    </row>
    <row r="2322" spans="50:57" x14ac:dyDescent="0.15">
      <c r="AX2322" s="322"/>
      <c r="AY2322" s="322"/>
      <c r="AZ2322" s="322"/>
      <c r="BA2322" s="322"/>
      <c r="BB2322" s="322"/>
      <c r="BC2322" s="322"/>
      <c r="BD2322" s="322"/>
      <c r="BE2322" s="322"/>
    </row>
    <row r="2323" spans="50:57" x14ac:dyDescent="0.15">
      <c r="AX2323" s="322"/>
      <c r="AY2323" s="322"/>
      <c r="AZ2323" s="322"/>
      <c r="BA2323" s="322"/>
      <c r="BB2323" s="322"/>
      <c r="BC2323" s="322"/>
      <c r="BD2323" s="322"/>
      <c r="BE2323" s="322"/>
    </row>
    <row r="2324" spans="50:57" x14ac:dyDescent="0.15">
      <c r="AX2324" s="322"/>
      <c r="AY2324" s="322"/>
      <c r="AZ2324" s="322"/>
      <c r="BA2324" s="322"/>
      <c r="BB2324" s="322"/>
      <c r="BC2324" s="322"/>
      <c r="BD2324" s="322"/>
      <c r="BE2324" s="322"/>
    </row>
    <row r="2325" spans="50:57" x14ac:dyDescent="0.15">
      <c r="AX2325" s="322"/>
      <c r="AY2325" s="322"/>
      <c r="AZ2325" s="322"/>
      <c r="BA2325" s="322"/>
      <c r="BB2325" s="322"/>
      <c r="BC2325" s="322"/>
      <c r="BD2325" s="322"/>
      <c r="BE2325" s="322"/>
    </row>
    <row r="2326" spans="50:57" x14ac:dyDescent="0.15">
      <c r="AX2326" s="322"/>
      <c r="AY2326" s="322"/>
      <c r="AZ2326" s="322"/>
      <c r="BA2326" s="322"/>
      <c r="BB2326" s="322"/>
      <c r="BC2326" s="322"/>
      <c r="BD2326" s="322"/>
      <c r="BE2326" s="322"/>
    </row>
    <row r="2327" spans="50:57" x14ac:dyDescent="0.15">
      <c r="AX2327" s="322"/>
      <c r="AY2327" s="322"/>
      <c r="AZ2327" s="322"/>
      <c r="BA2327" s="322"/>
      <c r="BB2327" s="322"/>
      <c r="BC2327" s="322"/>
      <c r="BD2327" s="322"/>
      <c r="BE2327" s="322"/>
    </row>
    <row r="2328" spans="50:57" x14ac:dyDescent="0.15">
      <c r="AX2328" s="322"/>
      <c r="AY2328" s="322"/>
      <c r="AZ2328" s="322"/>
      <c r="BA2328" s="322"/>
      <c r="BB2328" s="322"/>
      <c r="BC2328" s="322"/>
      <c r="BD2328" s="322"/>
      <c r="BE2328" s="322"/>
    </row>
    <row r="2329" spans="50:57" x14ac:dyDescent="0.15">
      <c r="AX2329" s="322"/>
      <c r="AY2329" s="322"/>
      <c r="AZ2329" s="322"/>
      <c r="BA2329" s="322"/>
      <c r="BB2329" s="322"/>
      <c r="BC2329" s="322"/>
      <c r="BD2329" s="322"/>
      <c r="BE2329" s="322"/>
    </row>
    <row r="2330" spans="50:57" x14ac:dyDescent="0.15">
      <c r="AX2330" s="322"/>
      <c r="AY2330" s="322"/>
      <c r="AZ2330" s="322"/>
      <c r="BA2330" s="322"/>
      <c r="BB2330" s="322"/>
      <c r="BC2330" s="322"/>
      <c r="BD2330" s="322"/>
      <c r="BE2330" s="322"/>
    </row>
    <row r="2331" spans="50:57" x14ac:dyDescent="0.15">
      <c r="AX2331" s="322"/>
      <c r="AY2331" s="322"/>
      <c r="AZ2331" s="322"/>
      <c r="BA2331" s="322"/>
      <c r="BB2331" s="322"/>
      <c r="BC2331" s="322"/>
      <c r="BD2331" s="322"/>
      <c r="BE2331" s="322"/>
    </row>
    <row r="2332" spans="50:57" x14ac:dyDescent="0.15">
      <c r="AX2332" s="322"/>
      <c r="AY2332" s="322"/>
      <c r="AZ2332" s="322"/>
      <c r="BA2332" s="322"/>
      <c r="BB2332" s="322"/>
      <c r="BC2332" s="322"/>
      <c r="BD2332" s="322"/>
      <c r="BE2332" s="322"/>
    </row>
    <row r="2333" spans="50:57" x14ac:dyDescent="0.15">
      <c r="AX2333" s="322"/>
      <c r="AY2333" s="322"/>
      <c r="AZ2333" s="322"/>
      <c r="BA2333" s="322"/>
      <c r="BB2333" s="322"/>
      <c r="BC2333" s="322"/>
      <c r="BD2333" s="322"/>
      <c r="BE2333" s="322"/>
    </row>
    <row r="2334" spans="50:57" x14ac:dyDescent="0.15">
      <c r="AX2334" s="322"/>
      <c r="AY2334" s="322"/>
      <c r="AZ2334" s="322"/>
      <c r="BA2334" s="322"/>
      <c r="BB2334" s="322"/>
      <c r="BC2334" s="322"/>
      <c r="BD2334" s="322"/>
      <c r="BE2334" s="322"/>
    </row>
    <row r="2335" spans="50:57" x14ac:dyDescent="0.15">
      <c r="AX2335" s="322"/>
      <c r="AY2335" s="322"/>
      <c r="AZ2335" s="322"/>
      <c r="BA2335" s="322"/>
      <c r="BB2335" s="322"/>
      <c r="BC2335" s="322"/>
      <c r="BD2335" s="322"/>
      <c r="BE2335" s="322"/>
    </row>
    <row r="2336" spans="50:57" x14ac:dyDescent="0.15">
      <c r="AX2336" s="322"/>
      <c r="AY2336" s="322"/>
      <c r="AZ2336" s="322"/>
      <c r="BA2336" s="322"/>
      <c r="BB2336" s="322"/>
      <c r="BC2336" s="322"/>
      <c r="BD2336" s="322"/>
      <c r="BE2336" s="322"/>
    </row>
    <row r="2337" spans="50:57" x14ac:dyDescent="0.15">
      <c r="AX2337" s="322"/>
      <c r="AY2337" s="322"/>
      <c r="AZ2337" s="322"/>
      <c r="BA2337" s="322"/>
      <c r="BB2337" s="322"/>
      <c r="BC2337" s="322"/>
      <c r="BD2337" s="322"/>
      <c r="BE2337" s="322"/>
    </row>
    <row r="2338" spans="50:57" x14ac:dyDescent="0.15">
      <c r="AX2338" s="322"/>
      <c r="AY2338" s="322"/>
      <c r="AZ2338" s="322"/>
      <c r="BA2338" s="322"/>
      <c r="BB2338" s="322"/>
      <c r="BC2338" s="322"/>
      <c r="BD2338" s="322"/>
      <c r="BE2338" s="322"/>
    </row>
    <row r="2339" spans="50:57" x14ac:dyDescent="0.15">
      <c r="AX2339" s="322"/>
      <c r="AY2339" s="322"/>
      <c r="AZ2339" s="322"/>
      <c r="BA2339" s="322"/>
      <c r="BB2339" s="322"/>
      <c r="BC2339" s="322"/>
      <c r="BD2339" s="322"/>
      <c r="BE2339" s="322"/>
    </row>
    <row r="2340" spans="50:57" x14ac:dyDescent="0.15">
      <c r="AX2340" s="322"/>
      <c r="AY2340" s="322"/>
      <c r="AZ2340" s="322"/>
      <c r="BA2340" s="322"/>
      <c r="BB2340" s="322"/>
      <c r="BC2340" s="322"/>
      <c r="BD2340" s="322"/>
      <c r="BE2340" s="322"/>
    </row>
    <row r="2341" spans="50:57" x14ac:dyDescent="0.15">
      <c r="AX2341" s="322"/>
      <c r="AY2341" s="322"/>
      <c r="AZ2341" s="322"/>
      <c r="BA2341" s="322"/>
      <c r="BB2341" s="322"/>
      <c r="BC2341" s="322"/>
      <c r="BD2341" s="322"/>
      <c r="BE2341" s="322"/>
    </row>
    <row r="2342" spans="50:57" x14ac:dyDescent="0.15">
      <c r="AX2342" s="322"/>
      <c r="AY2342" s="322"/>
      <c r="AZ2342" s="322"/>
      <c r="BA2342" s="322"/>
      <c r="BB2342" s="322"/>
      <c r="BC2342" s="322"/>
      <c r="BD2342" s="322"/>
      <c r="BE2342" s="322"/>
    </row>
    <row r="2343" spans="50:57" x14ac:dyDescent="0.15">
      <c r="AX2343" s="322"/>
      <c r="AY2343" s="322"/>
      <c r="AZ2343" s="322"/>
      <c r="BA2343" s="322"/>
      <c r="BB2343" s="322"/>
      <c r="BC2343" s="322"/>
      <c r="BD2343" s="322"/>
      <c r="BE2343" s="322"/>
    </row>
    <row r="2344" spans="50:57" x14ac:dyDescent="0.15">
      <c r="AX2344" s="322"/>
      <c r="AY2344" s="322"/>
      <c r="AZ2344" s="322"/>
      <c r="BA2344" s="322"/>
      <c r="BB2344" s="322"/>
      <c r="BC2344" s="322"/>
      <c r="BD2344" s="322"/>
      <c r="BE2344" s="322"/>
    </row>
    <row r="2345" spans="50:57" x14ac:dyDescent="0.15">
      <c r="AX2345" s="322"/>
      <c r="AY2345" s="322"/>
      <c r="AZ2345" s="322"/>
      <c r="BA2345" s="322"/>
      <c r="BB2345" s="322"/>
      <c r="BC2345" s="322"/>
      <c r="BD2345" s="322"/>
      <c r="BE2345" s="322"/>
    </row>
    <row r="2346" spans="50:57" x14ac:dyDescent="0.15">
      <c r="AX2346" s="322"/>
      <c r="AY2346" s="322"/>
      <c r="AZ2346" s="322"/>
      <c r="BA2346" s="322"/>
      <c r="BB2346" s="322"/>
      <c r="BC2346" s="322"/>
      <c r="BD2346" s="322"/>
      <c r="BE2346" s="322"/>
    </row>
    <row r="2347" spans="50:57" x14ac:dyDescent="0.15">
      <c r="AX2347" s="322"/>
      <c r="AY2347" s="322"/>
      <c r="AZ2347" s="322"/>
      <c r="BA2347" s="322"/>
      <c r="BB2347" s="322"/>
      <c r="BC2347" s="322"/>
      <c r="BD2347" s="322"/>
      <c r="BE2347" s="322"/>
    </row>
    <row r="2348" spans="50:57" x14ac:dyDescent="0.15">
      <c r="AX2348" s="322"/>
      <c r="AY2348" s="322"/>
      <c r="AZ2348" s="322"/>
      <c r="BA2348" s="322"/>
      <c r="BB2348" s="322"/>
      <c r="BC2348" s="322"/>
      <c r="BD2348" s="322"/>
      <c r="BE2348" s="322"/>
    </row>
    <row r="2349" spans="50:57" x14ac:dyDescent="0.15">
      <c r="AX2349" s="322"/>
      <c r="AY2349" s="322"/>
      <c r="AZ2349" s="322"/>
      <c r="BA2349" s="322"/>
      <c r="BB2349" s="322"/>
      <c r="BC2349" s="322"/>
      <c r="BD2349" s="322"/>
      <c r="BE2349" s="322"/>
    </row>
    <row r="2350" spans="50:57" x14ac:dyDescent="0.15">
      <c r="AX2350" s="322"/>
      <c r="AY2350" s="322"/>
      <c r="AZ2350" s="322"/>
      <c r="BA2350" s="322"/>
      <c r="BB2350" s="322"/>
      <c r="BC2350" s="322"/>
      <c r="BD2350" s="322"/>
      <c r="BE2350" s="322"/>
    </row>
    <row r="2351" spans="50:57" x14ac:dyDescent="0.15">
      <c r="AX2351" s="322"/>
      <c r="AY2351" s="322"/>
      <c r="AZ2351" s="322"/>
      <c r="BA2351" s="322"/>
      <c r="BB2351" s="322"/>
      <c r="BC2351" s="322"/>
      <c r="BD2351" s="322"/>
      <c r="BE2351" s="322"/>
    </row>
    <row r="2352" spans="50:57" x14ac:dyDescent="0.15">
      <c r="AX2352" s="322"/>
      <c r="AY2352" s="322"/>
      <c r="AZ2352" s="322"/>
      <c r="BA2352" s="322"/>
      <c r="BB2352" s="322"/>
      <c r="BC2352" s="322"/>
      <c r="BD2352" s="322"/>
      <c r="BE2352" s="322"/>
    </row>
    <row r="2353" spans="50:57" x14ac:dyDescent="0.15">
      <c r="AX2353" s="322"/>
      <c r="AY2353" s="322"/>
      <c r="AZ2353" s="322"/>
      <c r="BA2353" s="322"/>
      <c r="BB2353" s="322"/>
      <c r="BC2353" s="322"/>
      <c r="BD2353" s="322"/>
      <c r="BE2353" s="322"/>
    </row>
    <row r="2354" spans="50:57" x14ac:dyDescent="0.15">
      <c r="AX2354" s="322"/>
      <c r="AY2354" s="322"/>
      <c r="AZ2354" s="322"/>
      <c r="BA2354" s="322"/>
      <c r="BB2354" s="322"/>
      <c r="BC2354" s="322"/>
      <c r="BD2354" s="322"/>
      <c r="BE2354" s="322"/>
    </row>
    <row r="2355" spans="50:57" x14ac:dyDescent="0.15">
      <c r="AX2355" s="322"/>
      <c r="AY2355" s="322"/>
      <c r="AZ2355" s="322"/>
      <c r="BA2355" s="322"/>
      <c r="BB2355" s="322"/>
      <c r="BC2355" s="322"/>
      <c r="BD2355" s="322"/>
      <c r="BE2355" s="322"/>
    </row>
    <row r="2356" spans="50:57" x14ac:dyDescent="0.15">
      <c r="AX2356" s="322"/>
      <c r="AY2356" s="322"/>
      <c r="AZ2356" s="322"/>
      <c r="BA2356" s="322"/>
      <c r="BB2356" s="322"/>
      <c r="BC2356" s="322"/>
      <c r="BD2356" s="322"/>
      <c r="BE2356" s="322"/>
    </row>
    <row r="2357" spans="50:57" x14ac:dyDescent="0.15">
      <c r="AX2357" s="322"/>
      <c r="AY2357" s="322"/>
      <c r="AZ2357" s="322"/>
      <c r="BA2357" s="322"/>
      <c r="BB2357" s="322"/>
      <c r="BC2357" s="322"/>
      <c r="BD2357" s="322"/>
      <c r="BE2357" s="322"/>
    </row>
    <row r="2358" spans="50:57" x14ac:dyDescent="0.15">
      <c r="AX2358" s="322"/>
      <c r="AY2358" s="322"/>
      <c r="AZ2358" s="322"/>
      <c r="BA2358" s="322"/>
      <c r="BB2358" s="322"/>
      <c r="BC2358" s="322"/>
      <c r="BD2358" s="322"/>
      <c r="BE2358" s="322"/>
    </row>
    <row r="2359" spans="50:57" x14ac:dyDescent="0.15">
      <c r="AX2359" s="322"/>
      <c r="AY2359" s="322"/>
      <c r="AZ2359" s="322"/>
      <c r="BA2359" s="322"/>
      <c r="BB2359" s="322"/>
      <c r="BC2359" s="322"/>
      <c r="BD2359" s="322"/>
      <c r="BE2359" s="322"/>
    </row>
    <row r="2360" spans="50:57" x14ac:dyDescent="0.15">
      <c r="AX2360" s="322"/>
      <c r="AY2360" s="322"/>
      <c r="AZ2360" s="322"/>
      <c r="BA2360" s="322"/>
      <c r="BB2360" s="322"/>
      <c r="BC2360" s="322"/>
      <c r="BD2360" s="322"/>
      <c r="BE2360" s="322"/>
    </row>
    <row r="2361" spans="50:57" x14ac:dyDescent="0.15">
      <c r="AX2361" s="322"/>
      <c r="AY2361" s="322"/>
      <c r="AZ2361" s="322"/>
      <c r="BA2361" s="322"/>
      <c r="BB2361" s="322"/>
      <c r="BC2361" s="322"/>
      <c r="BD2361" s="322"/>
      <c r="BE2361" s="322"/>
    </row>
    <row r="2362" spans="50:57" x14ac:dyDescent="0.15">
      <c r="AX2362" s="322"/>
      <c r="AY2362" s="322"/>
      <c r="AZ2362" s="322"/>
      <c r="BA2362" s="322"/>
      <c r="BB2362" s="322"/>
      <c r="BC2362" s="322"/>
      <c r="BD2362" s="322"/>
      <c r="BE2362" s="322"/>
    </row>
    <row r="2363" spans="50:57" x14ac:dyDescent="0.15">
      <c r="AX2363" s="322"/>
      <c r="AY2363" s="322"/>
      <c r="AZ2363" s="322"/>
      <c r="BA2363" s="322"/>
      <c r="BB2363" s="322"/>
      <c r="BC2363" s="322"/>
      <c r="BD2363" s="322"/>
      <c r="BE2363" s="322"/>
    </row>
    <row r="2364" spans="50:57" x14ac:dyDescent="0.15">
      <c r="AX2364" s="322"/>
      <c r="AY2364" s="322"/>
      <c r="AZ2364" s="322"/>
      <c r="BA2364" s="322"/>
      <c r="BB2364" s="322"/>
      <c r="BC2364" s="322"/>
      <c r="BD2364" s="322"/>
      <c r="BE2364" s="322"/>
    </row>
    <row r="2365" spans="50:57" x14ac:dyDescent="0.15">
      <c r="AX2365" s="322"/>
      <c r="AY2365" s="322"/>
      <c r="AZ2365" s="322"/>
      <c r="BA2365" s="322"/>
      <c r="BB2365" s="322"/>
      <c r="BC2365" s="322"/>
      <c r="BD2365" s="322"/>
      <c r="BE2365" s="322"/>
    </row>
    <row r="2366" spans="50:57" x14ac:dyDescent="0.15">
      <c r="AX2366" s="322"/>
      <c r="AY2366" s="322"/>
      <c r="AZ2366" s="322"/>
      <c r="BA2366" s="322"/>
      <c r="BB2366" s="322"/>
      <c r="BC2366" s="322"/>
      <c r="BD2366" s="322"/>
      <c r="BE2366" s="322"/>
    </row>
    <row r="2367" spans="50:57" x14ac:dyDescent="0.15">
      <c r="AX2367" s="322"/>
      <c r="AY2367" s="322"/>
      <c r="AZ2367" s="322"/>
      <c r="BA2367" s="322"/>
      <c r="BB2367" s="322"/>
      <c r="BC2367" s="322"/>
      <c r="BD2367" s="322"/>
      <c r="BE2367" s="322"/>
    </row>
    <row r="2368" spans="50:57" x14ac:dyDescent="0.15">
      <c r="AX2368" s="322"/>
      <c r="AY2368" s="322"/>
      <c r="AZ2368" s="322"/>
      <c r="BA2368" s="322"/>
      <c r="BB2368" s="322"/>
      <c r="BC2368" s="322"/>
      <c r="BD2368" s="322"/>
      <c r="BE2368" s="322"/>
    </row>
    <row r="2369" spans="50:57" x14ac:dyDescent="0.15">
      <c r="AX2369" s="322"/>
      <c r="AY2369" s="322"/>
      <c r="AZ2369" s="322"/>
      <c r="BA2369" s="322"/>
      <c r="BB2369" s="322"/>
      <c r="BC2369" s="322"/>
      <c r="BD2369" s="322"/>
      <c r="BE2369" s="322"/>
    </row>
    <row r="2370" spans="50:57" x14ac:dyDescent="0.15">
      <c r="AX2370" s="322"/>
      <c r="AY2370" s="322"/>
      <c r="AZ2370" s="322"/>
      <c r="BA2370" s="322"/>
      <c r="BB2370" s="322"/>
      <c r="BC2370" s="322"/>
      <c r="BD2370" s="322"/>
      <c r="BE2370" s="322"/>
    </row>
    <row r="2371" spans="50:57" x14ac:dyDescent="0.15">
      <c r="AX2371" s="322"/>
      <c r="AY2371" s="322"/>
      <c r="AZ2371" s="322"/>
      <c r="BA2371" s="322"/>
      <c r="BB2371" s="322"/>
      <c r="BC2371" s="322"/>
      <c r="BD2371" s="322"/>
      <c r="BE2371" s="322"/>
    </row>
    <row r="2372" spans="50:57" x14ac:dyDescent="0.15">
      <c r="AX2372" s="322"/>
      <c r="AY2372" s="322"/>
      <c r="AZ2372" s="322"/>
      <c r="BA2372" s="322"/>
      <c r="BB2372" s="322"/>
      <c r="BC2372" s="322"/>
      <c r="BD2372" s="322"/>
      <c r="BE2372" s="322"/>
    </row>
    <row r="2373" spans="50:57" x14ac:dyDescent="0.15">
      <c r="AX2373" s="322"/>
      <c r="AY2373" s="322"/>
      <c r="AZ2373" s="322"/>
      <c r="BA2373" s="322"/>
      <c r="BB2373" s="322"/>
      <c r="BC2373" s="322"/>
      <c r="BD2373" s="322"/>
      <c r="BE2373" s="322"/>
    </row>
    <row r="2374" spans="50:57" x14ac:dyDescent="0.15">
      <c r="AX2374" s="322"/>
      <c r="AY2374" s="322"/>
      <c r="AZ2374" s="322"/>
      <c r="BA2374" s="322"/>
      <c r="BB2374" s="322"/>
      <c r="BC2374" s="322"/>
      <c r="BD2374" s="322"/>
      <c r="BE2374" s="322"/>
    </row>
    <row r="2375" spans="50:57" x14ac:dyDescent="0.15">
      <c r="AX2375" s="322"/>
      <c r="AY2375" s="322"/>
      <c r="AZ2375" s="322"/>
      <c r="BA2375" s="322"/>
      <c r="BB2375" s="322"/>
      <c r="BC2375" s="322"/>
      <c r="BD2375" s="322"/>
      <c r="BE2375" s="322"/>
    </row>
    <row r="2376" spans="50:57" x14ac:dyDescent="0.15">
      <c r="AX2376" s="322"/>
      <c r="AY2376" s="322"/>
      <c r="AZ2376" s="322"/>
      <c r="BA2376" s="322"/>
      <c r="BB2376" s="322"/>
      <c r="BC2376" s="322"/>
      <c r="BD2376" s="322"/>
      <c r="BE2376" s="322"/>
    </row>
    <row r="2377" spans="50:57" x14ac:dyDescent="0.15">
      <c r="AX2377" s="322"/>
      <c r="AY2377" s="322"/>
      <c r="AZ2377" s="322"/>
      <c r="BA2377" s="322"/>
      <c r="BB2377" s="322"/>
      <c r="BC2377" s="322"/>
      <c r="BD2377" s="322"/>
      <c r="BE2377" s="322"/>
    </row>
    <row r="2378" spans="50:57" x14ac:dyDescent="0.15">
      <c r="AX2378" s="322"/>
      <c r="AY2378" s="322"/>
      <c r="AZ2378" s="322"/>
      <c r="BA2378" s="322"/>
      <c r="BB2378" s="322"/>
      <c r="BC2378" s="322"/>
      <c r="BD2378" s="322"/>
      <c r="BE2378" s="322"/>
    </row>
    <row r="2379" spans="50:57" x14ac:dyDescent="0.15">
      <c r="AX2379" s="322"/>
      <c r="AY2379" s="322"/>
      <c r="AZ2379" s="322"/>
      <c r="BA2379" s="322"/>
      <c r="BB2379" s="322"/>
      <c r="BC2379" s="322"/>
      <c r="BD2379" s="322"/>
      <c r="BE2379" s="322"/>
    </row>
    <row r="2380" spans="50:57" x14ac:dyDescent="0.15">
      <c r="AX2380" s="322"/>
      <c r="AY2380" s="322"/>
      <c r="AZ2380" s="322"/>
      <c r="BA2380" s="322"/>
      <c r="BB2380" s="322"/>
      <c r="BC2380" s="322"/>
      <c r="BD2380" s="322"/>
      <c r="BE2380" s="322"/>
    </row>
    <row r="2381" spans="50:57" x14ac:dyDescent="0.15">
      <c r="AX2381" s="322"/>
      <c r="AY2381" s="322"/>
      <c r="AZ2381" s="322"/>
      <c r="BA2381" s="322"/>
      <c r="BB2381" s="322"/>
      <c r="BC2381" s="322"/>
      <c r="BD2381" s="322"/>
      <c r="BE2381" s="322"/>
    </row>
    <row r="2382" spans="50:57" x14ac:dyDescent="0.15">
      <c r="AX2382" s="322"/>
      <c r="AY2382" s="322"/>
      <c r="AZ2382" s="322"/>
      <c r="BA2382" s="322"/>
      <c r="BB2382" s="322"/>
      <c r="BC2382" s="322"/>
      <c r="BD2382" s="322"/>
      <c r="BE2382" s="322"/>
    </row>
    <row r="2383" spans="50:57" x14ac:dyDescent="0.15">
      <c r="AX2383" s="322"/>
      <c r="AY2383" s="322"/>
      <c r="AZ2383" s="322"/>
      <c r="BA2383" s="322"/>
      <c r="BB2383" s="322"/>
      <c r="BC2383" s="322"/>
      <c r="BD2383" s="322"/>
      <c r="BE2383" s="322"/>
    </row>
    <row r="2384" spans="50:57" x14ac:dyDescent="0.15">
      <c r="AX2384" s="322"/>
      <c r="AY2384" s="322"/>
      <c r="AZ2384" s="322"/>
      <c r="BA2384" s="322"/>
      <c r="BB2384" s="322"/>
      <c r="BC2384" s="322"/>
      <c r="BD2384" s="322"/>
      <c r="BE2384" s="322"/>
    </row>
    <row r="2385" spans="50:57" x14ac:dyDescent="0.15">
      <c r="AX2385" s="322"/>
      <c r="AY2385" s="322"/>
      <c r="AZ2385" s="322"/>
      <c r="BA2385" s="322"/>
      <c r="BB2385" s="322"/>
      <c r="BC2385" s="322"/>
      <c r="BD2385" s="322"/>
      <c r="BE2385" s="322"/>
    </row>
    <row r="2386" spans="50:57" x14ac:dyDescent="0.15">
      <c r="AX2386" s="322"/>
      <c r="AY2386" s="322"/>
      <c r="AZ2386" s="322"/>
      <c r="BA2386" s="322"/>
      <c r="BB2386" s="322"/>
      <c r="BC2386" s="322"/>
      <c r="BD2386" s="322"/>
      <c r="BE2386" s="322"/>
    </row>
    <row r="2387" spans="50:57" x14ac:dyDescent="0.15">
      <c r="AX2387" s="322"/>
      <c r="AY2387" s="322"/>
      <c r="AZ2387" s="322"/>
      <c r="BA2387" s="322"/>
      <c r="BB2387" s="322"/>
      <c r="BC2387" s="322"/>
      <c r="BD2387" s="322"/>
      <c r="BE2387" s="322"/>
    </row>
    <row r="2388" spans="50:57" x14ac:dyDescent="0.15">
      <c r="AX2388" s="322"/>
      <c r="AY2388" s="322"/>
      <c r="AZ2388" s="322"/>
      <c r="BA2388" s="322"/>
      <c r="BB2388" s="322"/>
      <c r="BC2388" s="322"/>
      <c r="BD2388" s="322"/>
      <c r="BE2388" s="322"/>
    </row>
    <row r="2389" spans="50:57" x14ac:dyDescent="0.15">
      <c r="AX2389" s="322"/>
      <c r="AY2389" s="322"/>
      <c r="AZ2389" s="322"/>
      <c r="BA2389" s="322"/>
      <c r="BB2389" s="322"/>
      <c r="BC2389" s="322"/>
      <c r="BD2389" s="322"/>
      <c r="BE2389" s="322"/>
    </row>
    <row r="2390" spans="50:57" x14ac:dyDescent="0.15">
      <c r="AX2390" s="322"/>
      <c r="AY2390" s="322"/>
      <c r="AZ2390" s="322"/>
      <c r="BA2390" s="322"/>
      <c r="BB2390" s="322"/>
      <c r="BC2390" s="322"/>
      <c r="BD2390" s="322"/>
      <c r="BE2390" s="322"/>
    </row>
    <row r="2391" spans="50:57" x14ac:dyDescent="0.15">
      <c r="AX2391" s="322"/>
      <c r="AY2391" s="322"/>
      <c r="AZ2391" s="322"/>
      <c r="BA2391" s="322"/>
      <c r="BB2391" s="322"/>
      <c r="BC2391" s="322"/>
      <c r="BD2391" s="322"/>
      <c r="BE2391" s="322"/>
    </row>
    <row r="2392" spans="50:57" x14ac:dyDescent="0.15">
      <c r="AX2392" s="322"/>
      <c r="AY2392" s="322"/>
      <c r="AZ2392" s="322"/>
      <c r="BA2392" s="322"/>
      <c r="BB2392" s="322"/>
      <c r="BC2392" s="322"/>
      <c r="BD2392" s="322"/>
      <c r="BE2392" s="322"/>
    </row>
    <row r="2393" spans="50:57" x14ac:dyDescent="0.15">
      <c r="AX2393" s="322"/>
      <c r="AY2393" s="322"/>
      <c r="AZ2393" s="322"/>
      <c r="BA2393" s="322"/>
      <c r="BB2393" s="322"/>
      <c r="BC2393" s="322"/>
      <c r="BD2393" s="322"/>
      <c r="BE2393" s="322"/>
    </row>
    <row r="2394" spans="50:57" x14ac:dyDescent="0.15">
      <c r="AX2394" s="322"/>
      <c r="AY2394" s="322"/>
      <c r="AZ2394" s="322"/>
      <c r="BA2394" s="322"/>
      <c r="BB2394" s="322"/>
      <c r="BC2394" s="322"/>
      <c r="BD2394" s="322"/>
      <c r="BE2394" s="322"/>
    </row>
    <row r="2395" spans="50:57" x14ac:dyDescent="0.15">
      <c r="AX2395" s="322"/>
      <c r="AY2395" s="322"/>
      <c r="AZ2395" s="322"/>
      <c r="BA2395" s="322"/>
      <c r="BB2395" s="322"/>
      <c r="BC2395" s="322"/>
      <c r="BD2395" s="322"/>
      <c r="BE2395" s="322"/>
    </row>
    <row r="2396" spans="50:57" x14ac:dyDescent="0.15">
      <c r="AX2396" s="322"/>
      <c r="AY2396" s="322"/>
      <c r="AZ2396" s="322"/>
      <c r="BA2396" s="322"/>
      <c r="BB2396" s="322"/>
      <c r="BC2396" s="322"/>
      <c r="BD2396" s="322"/>
      <c r="BE2396" s="322"/>
    </row>
    <row r="2397" spans="50:57" x14ac:dyDescent="0.15">
      <c r="AX2397" s="322"/>
      <c r="AY2397" s="322"/>
      <c r="AZ2397" s="322"/>
      <c r="BA2397" s="322"/>
      <c r="BB2397" s="322"/>
      <c r="BC2397" s="322"/>
      <c r="BD2397" s="322"/>
      <c r="BE2397" s="322"/>
    </row>
    <row r="2398" spans="50:57" x14ac:dyDescent="0.15">
      <c r="AX2398" s="322"/>
      <c r="AY2398" s="322"/>
      <c r="AZ2398" s="322"/>
      <c r="BA2398" s="322"/>
      <c r="BB2398" s="322"/>
      <c r="BC2398" s="322"/>
      <c r="BD2398" s="322"/>
      <c r="BE2398" s="322"/>
    </row>
    <row r="2399" spans="50:57" x14ac:dyDescent="0.15">
      <c r="AX2399" s="322"/>
      <c r="AY2399" s="322"/>
      <c r="AZ2399" s="322"/>
      <c r="BA2399" s="322"/>
      <c r="BB2399" s="322"/>
      <c r="BC2399" s="322"/>
      <c r="BD2399" s="322"/>
      <c r="BE2399" s="322"/>
    </row>
    <row r="2400" spans="50:57" x14ac:dyDescent="0.15">
      <c r="AX2400" s="322"/>
      <c r="AY2400" s="322"/>
      <c r="AZ2400" s="322"/>
      <c r="BA2400" s="322"/>
      <c r="BB2400" s="322"/>
      <c r="BC2400" s="322"/>
      <c r="BD2400" s="322"/>
      <c r="BE2400" s="322"/>
    </row>
    <row r="2401" spans="50:57" x14ac:dyDescent="0.15">
      <c r="AX2401" s="322"/>
      <c r="AY2401" s="322"/>
      <c r="AZ2401" s="322"/>
      <c r="BA2401" s="322"/>
      <c r="BB2401" s="322"/>
      <c r="BC2401" s="322"/>
      <c r="BD2401" s="322"/>
      <c r="BE2401" s="322"/>
    </row>
    <row r="2402" spans="50:57" x14ac:dyDescent="0.15">
      <c r="AX2402" s="322"/>
      <c r="AY2402" s="322"/>
      <c r="AZ2402" s="322"/>
      <c r="BA2402" s="322"/>
      <c r="BB2402" s="322"/>
      <c r="BC2402" s="322"/>
      <c r="BD2402" s="322"/>
      <c r="BE2402" s="322"/>
    </row>
    <row r="2403" spans="50:57" x14ac:dyDescent="0.15">
      <c r="AX2403" s="322"/>
      <c r="AY2403" s="322"/>
      <c r="AZ2403" s="322"/>
      <c r="BA2403" s="322"/>
      <c r="BB2403" s="322"/>
      <c r="BC2403" s="322"/>
      <c r="BD2403" s="322"/>
      <c r="BE2403" s="322"/>
    </row>
    <row r="2404" spans="50:57" x14ac:dyDescent="0.15">
      <c r="AX2404" s="322"/>
      <c r="AY2404" s="322"/>
      <c r="AZ2404" s="322"/>
      <c r="BA2404" s="322"/>
      <c r="BB2404" s="322"/>
      <c r="BC2404" s="322"/>
      <c r="BD2404" s="322"/>
      <c r="BE2404" s="322"/>
    </row>
    <row r="2405" spans="50:57" x14ac:dyDescent="0.15">
      <c r="AX2405" s="322"/>
      <c r="AY2405" s="322"/>
      <c r="AZ2405" s="322"/>
      <c r="BA2405" s="322"/>
      <c r="BB2405" s="322"/>
      <c r="BC2405" s="322"/>
      <c r="BD2405" s="322"/>
      <c r="BE2405" s="322"/>
    </row>
    <row r="2406" spans="50:57" x14ac:dyDescent="0.15">
      <c r="AX2406" s="322"/>
      <c r="AY2406" s="322"/>
      <c r="AZ2406" s="322"/>
      <c r="BA2406" s="322"/>
      <c r="BB2406" s="322"/>
      <c r="BC2406" s="322"/>
      <c r="BD2406" s="322"/>
      <c r="BE2406" s="322"/>
    </row>
    <row r="2407" spans="50:57" x14ac:dyDescent="0.15">
      <c r="AX2407" s="322"/>
      <c r="AY2407" s="322"/>
      <c r="AZ2407" s="322"/>
      <c r="BA2407" s="322"/>
      <c r="BB2407" s="322"/>
      <c r="BC2407" s="322"/>
      <c r="BD2407" s="322"/>
      <c r="BE2407" s="322"/>
    </row>
    <row r="2408" spans="50:57" x14ac:dyDescent="0.15">
      <c r="AX2408" s="322"/>
      <c r="AY2408" s="322"/>
      <c r="AZ2408" s="322"/>
      <c r="BA2408" s="322"/>
      <c r="BB2408" s="322"/>
      <c r="BC2408" s="322"/>
      <c r="BD2408" s="322"/>
      <c r="BE2408" s="322"/>
    </row>
    <row r="2409" spans="50:57" x14ac:dyDescent="0.15">
      <c r="AX2409" s="322"/>
      <c r="AY2409" s="322"/>
      <c r="AZ2409" s="322"/>
      <c r="BA2409" s="322"/>
      <c r="BB2409" s="322"/>
      <c r="BC2409" s="322"/>
      <c r="BD2409" s="322"/>
      <c r="BE2409" s="322"/>
    </row>
    <row r="2410" spans="50:57" x14ac:dyDescent="0.15">
      <c r="AX2410" s="322"/>
      <c r="AY2410" s="322"/>
      <c r="AZ2410" s="322"/>
      <c r="BA2410" s="322"/>
      <c r="BB2410" s="322"/>
      <c r="BC2410" s="322"/>
      <c r="BD2410" s="322"/>
      <c r="BE2410" s="322"/>
    </row>
    <row r="2411" spans="50:57" x14ac:dyDescent="0.15">
      <c r="AX2411" s="322"/>
      <c r="AY2411" s="322"/>
      <c r="AZ2411" s="322"/>
      <c r="BA2411" s="322"/>
      <c r="BB2411" s="322"/>
      <c r="BC2411" s="322"/>
      <c r="BD2411" s="322"/>
      <c r="BE2411" s="322"/>
    </row>
    <row r="2412" spans="50:57" x14ac:dyDescent="0.15">
      <c r="AX2412" s="322"/>
      <c r="AY2412" s="322"/>
      <c r="AZ2412" s="322"/>
      <c r="BA2412" s="322"/>
      <c r="BB2412" s="322"/>
      <c r="BC2412" s="322"/>
      <c r="BD2412" s="322"/>
      <c r="BE2412" s="322"/>
    </row>
    <row r="2413" spans="50:57" x14ac:dyDescent="0.15">
      <c r="AX2413" s="322"/>
      <c r="AY2413" s="322"/>
      <c r="AZ2413" s="322"/>
      <c r="BA2413" s="322"/>
      <c r="BB2413" s="322"/>
      <c r="BC2413" s="322"/>
      <c r="BD2413" s="322"/>
      <c r="BE2413" s="322"/>
    </row>
    <row r="2414" spans="50:57" x14ac:dyDescent="0.15">
      <c r="AX2414" s="322"/>
      <c r="AY2414" s="322"/>
      <c r="AZ2414" s="322"/>
      <c r="BA2414" s="322"/>
      <c r="BB2414" s="322"/>
      <c r="BC2414" s="322"/>
      <c r="BD2414" s="322"/>
      <c r="BE2414" s="322"/>
    </row>
    <row r="2415" spans="50:57" x14ac:dyDescent="0.15">
      <c r="AX2415" s="322"/>
      <c r="AY2415" s="322"/>
      <c r="AZ2415" s="322"/>
      <c r="BA2415" s="322"/>
      <c r="BB2415" s="322"/>
      <c r="BC2415" s="322"/>
      <c r="BD2415" s="322"/>
      <c r="BE2415" s="322"/>
    </row>
    <row r="2416" spans="50:57" x14ac:dyDescent="0.15">
      <c r="AX2416" s="322"/>
      <c r="AY2416" s="322"/>
      <c r="AZ2416" s="322"/>
      <c r="BA2416" s="322"/>
      <c r="BB2416" s="322"/>
      <c r="BC2416" s="322"/>
      <c r="BD2416" s="322"/>
      <c r="BE2416" s="322"/>
    </row>
    <row r="2417" spans="50:57" x14ac:dyDescent="0.15">
      <c r="AX2417" s="322"/>
      <c r="AY2417" s="322"/>
      <c r="AZ2417" s="322"/>
      <c r="BA2417" s="322"/>
      <c r="BB2417" s="322"/>
      <c r="BC2417" s="322"/>
      <c r="BD2417" s="322"/>
      <c r="BE2417" s="322"/>
    </row>
    <row r="2418" spans="50:57" x14ac:dyDescent="0.15">
      <c r="AX2418" s="322"/>
      <c r="AY2418" s="322"/>
      <c r="AZ2418" s="322"/>
      <c r="BA2418" s="322"/>
      <c r="BB2418" s="322"/>
      <c r="BC2418" s="322"/>
      <c r="BD2418" s="322"/>
      <c r="BE2418" s="322"/>
    </row>
    <row r="2419" spans="50:57" x14ac:dyDescent="0.15">
      <c r="AX2419" s="322"/>
      <c r="AY2419" s="322"/>
      <c r="AZ2419" s="322"/>
      <c r="BA2419" s="322"/>
      <c r="BB2419" s="322"/>
      <c r="BC2419" s="322"/>
      <c r="BD2419" s="322"/>
      <c r="BE2419" s="322"/>
    </row>
    <row r="2420" spans="50:57" x14ac:dyDescent="0.15">
      <c r="AX2420" s="322"/>
      <c r="AY2420" s="322"/>
      <c r="AZ2420" s="322"/>
      <c r="BA2420" s="322"/>
      <c r="BB2420" s="322"/>
      <c r="BC2420" s="322"/>
      <c r="BD2420" s="322"/>
      <c r="BE2420" s="322"/>
    </row>
    <row r="2421" spans="50:57" x14ac:dyDescent="0.15">
      <c r="AX2421" s="322"/>
      <c r="AY2421" s="322"/>
      <c r="AZ2421" s="322"/>
      <c r="BA2421" s="322"/>
      <c r="BB2421" s="322"/>
      <c r="BC2421" s="322"/>
      <c r="BD2421" s="322"/>
      <c r="BE2421" s="322"/>
    </row>
    <row r="2422" spans="50:57" x14ac:dyDescent="0.15">
      <c r="AX2422" s="322"/>
      <c r="AY2422" s="322"/>
      <c r="AZ2422" s="322"/>
      <c r="BA2422" s="322"/>
      <c r="BB2422" s="322"/>
      <c r="BC2422" s="322"/>
      <c r="BD2422" s="322"/>
      <c r="BE2422" s="322"/>
    </row>
    <row r="2423" spans="50:57" x14ac:dyDescent="0.15">
      <c r="AX2423" s="322"/>
      <c r="AY2423" s="322"/>
      <c r="AZ2423" s="322"/>
      <c r="BA2423" s="322"/>
      <c r="BB2423" s="322"/>
      <c r="BC2423" s="322"/>
      <c r="BD2423" s="322"/>
      <c r="BE2423" s="322"/>
    </row>
    <row r="2424" spans="50:57" x14ac:dyDescent="0.15">
      <c r="AX2424" s="322"/>
      <c r="AY2424" s="322"/>
      <c r="AZ2424" s="322"/>
      <c r="BA2424" s="322"/>
      <c r="BB2424" s="322"/>
      <c r="BC2424" s="322"/>
      <c r="BD2424" s="322"/>
      <c r="BE2424" s="322"/>
    </row>
    <row r="2425" spans="50:57" x14ac:dyDescent="0.15">
      <c r="AX2425" s="322"/>
      <c r="AY2425" s="322"/>
      <c r="AZ2425" s="322"/>
      <c r="BA2425" s="322"/>
      <c r="BB2425" s="322"/>
      <c r="BC2425" s="322"/>
      <c r="BD2425" s="322"/>
      <c r="BE2425" s="322"/>
    </row>
    <row r="2426" spans="50:57" x14ac:dyDescent="0.15">
      <c r="AX2426" s="322"/>
      <c r="AY2426" s="322"/>
      <c r="AZ2426" s="322"/>
      <c r="BA2426" s="322"/>
      <c r="BB2426" s="322"/>
      <c r="BC2426" s="322"/>
      <c r="BD2426" s="322"/>
      <c r="BE2426" s="322"/>
    </row>
    <row r="2427" spans="50:57" x14ac:dyDescent="0.15">
      <c r="AX2427" s="322"/>
      <c r="AY2427" s="322"/>
      <c r="AZ2427" s="322"/>
      <c r="BA2427" s="322"/>
      <c r="BB2427" s="322"/>
      <c r="BC2427" s="322"/>
      <c r="BD2427" s="322"/>
      <c r="BE2427" s="322"/>
    </row>
    <row r="2428" spans="50:57" x14ac:dyDescent="0.15">
      <c r="AX2428" s="322"/>
      <c r="AY2428" s="322"/>
      <c r="AZ2428" s="322"/>
      <c r="BA2428" s="322"/>
      <c r="BB2428" s="322"/>
      <c r="BC2428" s="322"/>
      <c r="BD2428" s="322"/>
      <c r="BE2428" s="322"/>
    </row>
    <row r="2429" spans="50:57" x14ac:dyDescent="0.15">
      <c r="AX2429" s="322"/>
      <c r="AY2429" s="322"/>
      <c r="AZ2429" s="322"/>
      <c r="BA2429" s="322"/>
      <c r="BB2429" s="322"/>
      <c r="BC2429" s="322"/>
      <c r="BD2429" s="322"/>
      <c r="BE2429" s="322"/>
    </row>
    <row r="2430" spans="50:57" x14ac:dyDescent="0.15">
      <c r="AX2430" s="322"/>
      <c r="AY2430" s="322"/>
      <c r="AZ2430" s="322"/>
      <c r="BA2430" s="322"/>
      <c r="BB2430" s="322"/>
      <c r="BC2430" s="322"/>
      <c r="BD2430" s="322"/>
      <c r="BE2430" s="322"/>
    </row>
    <row r="2431" spans="50:57" x14ac:dyDescent="0.15">
      <c r="AX2431" s="322"/>
      <c r="AY2431" s="322"/>
      <c r="AZ2431" s="322"/>
      <c r="BA2431" s="322"/>
      <c r="BB2431" s="322"/>
      <c r="BC2431" s="322"/>
      <c r="BD2431" s="322"/>
      <c r="BE2431" s="322"/>
    </row>
    <row r="2432" spans="50:57" x14ac:dyDescent="0.15">
      <c r="AX2432" s="322"/>
      <c r="AY2432" s="322"/>
      <c r="AZ2432" s="322"/>
      <c r="BA2432" s="322"/>
      <c r="BB2432" s="322"/>
      <c r="BC2432" s="322"/>
      <c r="BD2432" s="322"/>
      <c r="BE2432" s="322"/>
    </row>
    <row r="2433" spans="50:57" x14ac:dyDescent="0.15">
      <c r="AX2433" s="322"/>
      <c r="AY2433" s="322"/>
      <c r="AZ2433" s="322"/>
      <c r="BA2433" s="322"/>
      <c r="BB2433" s="322"/>
      <c r="BC2433" s="322"/>
      <c r="BD2433" s="322"/>
      <c r="BE2433" s="322"/>
    </row>
    <row r="2434" spans="50:57" x14ac:dyDescent="0.15">
      <c r="AX2434" s="322"/>
      <c r="AY2434" s="322"/>
      <c r="AZ2434" s="322"/>
      <c r="BA2434" s="322"/>
      <c r="BB2434" s="322"/>
      <c r="BC2434" s="322"/>
      <c r="BD2434" s="322"/>
      <c r="BE2434" s="322"/>
    </row>
    <row r="2435" spans="50:57" x14ac:dyDescent="0.15">
      <c r="AX2435" s="322"/>
      <c r="AY2435" s="322"/>
      <c r="AZ2435" s="322"/>
      <c r="BA2435" s="322"/>
      <c r="BB2435" s="322"/>
      <c r="BC2435" s="322"/>
      <c r="BD2435" s="322"/>
      <c r="BE2435" s="322"/>
    </row>
    <row r="2436" spans="50:57" x14ac:dyDescent="0.15">
      <c r="AX2436" s="322"/>
      <c r="AY2436" s="322"/>
      <c r="AZ2436" s="322"/>
      <c r="BA2436" s="322"/>
      <c r="BB2436" s="322"/>
      <c r="BC2436" s="322"/>
      <c r="BD2436" s="322"/>
      <c r="BE2436" s="322"/>
    </row>
    <row r="2437" spans="50:57" x14ac:dyDescent="0.15">
      <c r="AX2437" s="322"/>
      <c r="AY2437" s="322"/>
      <c r="AZ2437" s="322"/>
      <c r="BA2437" s="322"/>
      <c r="BB2437" s="322"/>
      <c r="BC2437" s="322"/>
      <c r="BD2437" s="322"/>
      <c r="BE2437" s="322"/>
    </row>
    <row r="2438" spans="50:57" x14ac:dyDescent="0.15">
      <c r="AX2438" s="322"/>
      <c r="AY2438" s="322"/>
      <c r="AZ2438" s="322"/>
      <c r="BA2438" s="322"/>
      <c r="BB2438" s="322"/>
      <c r="BC2438" s="322"/>
      <c r="BD2438" s="322"/>
      <c r="BE2438" s="322"/>
    </row>
    <row r="2439" spans="50:57" x14ac:dyDescent="0.15">
      <c r="AX2439" s="322"/>
      <c r="AY2439" s="322"/>
      <c r="AZ2439" s="322"/>
      <c r="BA2439" s="322"/>
      <c r="BB2439" s="322"/>
      <c r="BC2439" s="322"/>
      <c r="BD2439" s="322"/>
      <c r="BE2439" s="322"/>
    </row>
    <row r="2440" spans="50:57" x14ac:dyDescent="0.15">
      <c r="AX2440" s="322"/>
      <c r="AY2440" s="322"/>
      <c r="AZ2440" s="322"/>
      <c r="BA2440" s="322"/>
      <c r="BB2440" s="322"/>
      <c r="BC2440" s="322"/>
      <c r="BD2440" s="322"/>
      <c r="BE2440" s="322"/>
    </row>
    <row r="2441" spans="50:57" x14ac:dyDescent="0.15">
      <c r="AX2441" s="322"/>
      <c r="AY2441" s="322"/>
      <c r="AZ2441" s="322"/>
      <c r="BA2441" s="322"/>
      <c r="BB2441" s="322"/>
      <c r="BC2441" s="322"/>
      <c r="BD2441" s="322"/>
      <c r="BE2441" s="322"/>
    </row>
    <row r="2442" spans="50:57" x14ac:dyDescent="0.15">
      <c r="AX2442" s="322"/>
      <c r="AY2442" s="322"/>
      <c r="AZ2442" s="322"/>
      <c r="BA2442" s="322"/>
      <c r="BB2442" s="322"/>
      <c r="BC2442" s="322"/>
      <c r="BD2442" s="322"/>
      <c r="BE2442" s="322"/>
    </row>
    <row r="2443" spans="50:57" x14ac:dyDescent="0.15">
      <c r="AX2443" s="322"/>
      <c r="AY2443" s="322"/>
      <c r="AZ2443" s="322"/>
      <c r="BA2443" s="322"/>
      <c r="BB2443" s="322"/>
      <c r="BC2443" s="322"/>
      <c r="BD2443" s="322"/>
      <c r="BE2443" s="322"/>
    </row>
    <row r="2444" spans="50:57" x14ac:dyDescent="0.15">
      <c r="AX2444" s="322"/>
      <c r="AY2444" s="322"/>
      <c r="AZ2444" s="322"/>
      <c r="BA2444" s="322"/>
      <c r="BB2444" s="322"/>
      <c r="BC2444" s="322"/>
      <c r="BD2444" s="322"/>
      <c r="BE2444" s="322"/>
    </row>
    <row r="2445" spans="50:57" x14ac:dyDescent="0.15">
      <c r="AX2445" s="322"/>
      <c r="AY2445" s="322"/>
      <c r="AZ2445" s="322"/>
      <c r="BA2445" s="322"/>
      <c r="BB2445" s="322"/>
      <c r="BC2445" s="322"/>
      <c r="BD2445" s="322"/>
      <c r="BE2445" s="322"/>
    </row>
    <row r="2446" spans="50:57" x14ac:dyDescent="0.15">
      <c r="AX2446" s="322"/>
      <c r="AY2446" s="322"/>
      <c r="AZ2446" s="322"/>
      <c r="BA2446" s="322"/>
      <c r="BB2446" s="322"/>
      <c r="BC2446" s="322"/>
      <c r="BD2446" s="322"/>
      <c r="BE2446" s="322"/>
    </row>
    <row r="2447" spans="50:57" x14ac:dyDescent="0.15">
      <c r="AX2447" s="322"/>
      <c r="AY2447" s="322"/>
      <c r="AZ2447" s="322"/>
      <c r="BA2447" s="322"/>
      <c r="BB2447" s="322"/>
      <c r="BC2447" s="322"/>
      <c r="BD2447" s="322"/>
      <c r="BE2447" s="322"/>
    </row>
    <row r="2448" spans="50:57" x14ac:dyDescent="0.15">
      <c r="AX2448" s="322"/>
      <c r="AY2448" s="322"/>
      <c r="AZ2448" s="322"/>
      <c r="BA2448" s="322"/>
      <c r="BB2448" s="322"/>
      <c r="BC2448" s="322"/>
      <c r="BD2448" s="322"/>
      <c r="BE2448" s="322"/>
    </row>
    <row r="2449" spans="50:57" x14ac:dyDescent="0.15">
      <c r="AX2449" s="322"/>
      <c r="AY2449" s="322"/>
      <c r="AZ2449" s="322"/>
      <c r="BA2449" s="322"/>
      <c r="BB2449" s="322"/>
      <c r="BC2449" s="322"/>
      <c r="BD2449" s="322"/>
      <c r="BE2449" s="322"/>
    </row>
    <row r="2450" spans="50:57" x14ac:dyDescent="0.15">
      <c r="AX2450" s="322"/>
      <c r="AY2450" s="322"/>
      <c r="AZ2450" s="322"/>
      <c r="BA2450" s="322"/>
      <c r="BB2450" s="322"/>
      <c r="BC2450" s="322"/>
      <c r="BD2450" s="322"/>
      <c r="BE2450" s="322"/>
    </row>
    <row r="2451" spans="50:57" x14ac:dyDescent="0.15">
      <c r="AX2451" s="322"/>
      <c r="AY2451" s="322"/>
      <c r="AZ2451" s="322"/>
      <c r="BA2451" s="322"/>
      <c r="BB2451" s="322"/>
      <c r="BC2451" s="322"/>
      <c r="BD2451" s="322"/>
      <c r="BE2451" s="322"/>
    </row>
    <row r="2452" spans="50:57" x14ac:dyDescent="0.15">
      <c r="AX2452" s="322"/>
      <c r="AY2452" s="322"/>
      <c r="AZ2452" s="322"/>
      <c r="BA2452" s="322"/>
      <c r="BB2452" s="322"/>
      <c r="BC2452" s="322"/>
      <c r="BD2452" s="322"/>
      <c r="BE2452" s="322"/>
    </row>
    <row r="2453" spans="50:57" x14ac:dyDescent="0.15">
      <c r="AX2453" s="322"/>
      <c r="AY2453" s="322"/>
      <c r="AZ2453" s="322"/>
      <c r="BA2453" s="322"/>
      <c r="BB2453" s="322"/>
      <c r="BC2453" s="322"/>
      <c r="BD2453" s="322"/>
      <c r="BE2453" s="322"/>
    </row>
    <row r="2454" spans="50:57" x14ac:dyDescent="0.15">
      <c r="AX2454" s="322"/>
      <c r="AY2454" s="322"/>
      <c r="AZ2454" s="322"/>
      <c r="BA2454" s="322"/>
      <c r="BB2454" s="322"/>
      <c r="BC2454" s="322"/>
      <c r="BD2454" s="322"/>
      <c r="BE2454" s="322"/>
    </row>
    <row r="2455" spans="50:57" x14ac:dyDescent="0.15">
      <c r="AX2455" s="322"/>
      <c r="AY2455" s="322"/>
      <c r="AZ2455" s="322"/>
      <c r="BA2455" s="322"/>
      <c r="BB2455" s="322"/>
      <c r="BC2455" s="322"/>
      <c r="BD2455" s="322"/>
      <c r="BE2455" s="322"/>
    </row>
    <row r="2456" spans="50:57" x14ac:dyDescent="0.15">
      <c r="AX2456" s="322"/>
      <c r="AY2456" s="322"/>
      <c r="AZ2456" s="322"/>
      <c r="BA2456" s="322"/>
      <c r="BB2456" s="322"/>
      <c r="BC2456" s="322"/>
      <c r="BD2456" s="322"/>
      <c r="BE2456" s="322"/>
    </row>
    <row r="2457" spans="50:57" x14ac:dyDescent="0.15">
      <c r="AX2457" s="322"/>
      <c r="AY2457" s="322"/>
      <c r="AZ2457" s="322"/>
      <c r="BA2457" s="322"/>
      <c r="BB2457" s="322"/>
      <c r="BC2457" s="322"/>
      <c r="BD2457" s="322"/>
      <c r="BE2457" s="322"/>
    </row>
    <row r="2458" spans="50:57" x14ac:dyDescent="0.15">
      <c r="AX2458" s="322"/>
      <c r="AY2458" s="322"/>
      <c r="AZ2458" s="322"/>
      <c r="BA2458" s="322"/>
      <c r="BB2458" s="322"/>
      <c r="BC2458" s="322"/>
      <c r="BD2458" s="322"/>
      <c r="BE2458" s="322"/>
    </row>
    <row r="2459" spans="50:57" x14ac:dyDescent="0.15">
      <c r="AX2459" s="322"/>
      <c r="AY2459" s="322"/>
      <c r="AZ2459" s="322"/>
      <c r="BA2459" s="322"/>
      <c r="BB2459" s="322"/>
      <c r="BC2459" s="322"/>
      <c r="BD2459" s="322"/>
      <c r="BE2459" s="322"/>
    </row>
    <row r="2460" spans="50:57" x14ac:dyDescent="0.15">
      <c r="AX2460" s="322"/>
      <c r="AY2460" s="322"/>
      <c r="AZ2460" s="322"/>
      <c r="BA2460" s="322"/>
      <c r="BB2460" s="322"/>
      <c r="BC2460" s="322"/>
      <c r="BD2460" s="322"/>
      <c r="BE2460" s="322"/>
    </row>
    <row r="2461" spans="50:57" x14ac:dyDescent="0.15">
      <c r="AX2461" s="322"/>
      <c r="AY2461" s="322"/>
      <c r="AZ2461" s="322"/>
      <c r="BA2461" s="322"/>
      <c r="BB2461" s="322"/>
      <c r="BC2461" s="322"/>
      <c r="BD2461" s="322"/>
      <c r="BE2461" s="322"/>
    </row>
    <row r="2462" spans="50:57" x14ac:dyDescent="0.15">
      <c r="AX2462" s="322"/>
      <c r="AY2462" s="322"/>
      <c r="AZ2462" s="322"/>
      <c r="BA2462" s="322"/>
      <c r="BB2462" s="322"/>
      <c r="BC2462" s="322"/>
      <c r="BD2462" s="322"/>
      <c r="BE2462" s="322"/>
    </row>
    <row r="2463" spans="50:57" x14ac:dyDescent="0.15">
      <c r="AX2463" s="322"/>
      <c r="AY2463" s="322"/>
      <c r="AZ2463" s="322"/>
      <c r="BA2463" s="322"/>
      <c r="BB2463" s="322"/>
      <c r="BC2463" s="322"/>
      <c r="BD2463" s="322"/>
      <c r="BE2463" s="322"/>
    </row>
    <row r="2464" spans="50:57" x14ac:dyDescent="0.15">
      <c r="AX2464" s="322"/>
      <c r="AY2464" s="322"/>
      <c r="AZ2464" s="322"/>
      <c r="BA2464" s="322"/>
      <c r="BB2464" s="322"/>
      <c r="BC2464" s="322"/>
      <c r="BD2464" s="322"/>
      <c r="BE2464" s="322"/>
    </row>
    <row r="2465" spans="50:57" x14ac:dyDescent="0.15">
      <c r="AX2465" s="322"/>
      <c r="AY2465" s="322"/>
      <c r="AZ2465" s="322"/>
      <c r="BA2465" s="322"/>
      <c r="BB2465" s="322"/>
      <c r="BC2465" s="322"/>
      <c r="BD2465" s="322"/>
      <c r="BE2465" s="322"/>
    </row>
    <row r="2466" spans="50:57" x14ac:dyDescent="0.15">
      <c r="AX2466" s="322"/>
      <c r="AY2466" s="322"/>
      <c r="AZ2466" s="322"/>
      <c r="BA2466" s="322"/>
      <c r="BB2466" s="322"/>
      <c r="BC2466" s="322"/>
      <c r="BD2466" s="322"/>
      <c r="BE2466" s="322"/>
    </row>
    <row r="2467" spans="50:57" x14ac:dyDescent="0.15">
      <c r="AX2467" s="322"/>
      <c r="AY2467" s="322"/>
      <c r="AZ2467" s="322"/>
      <c r="BA2467" s="322"/>
      <c r="BB2467" s="322"/>
      <c r="BC2467" s="322"/>
      <c r="BD2467" s="322"/>
      <c r="BE2467" s="322"/>
    </row>
    <row r="2468" spans="50:57" x14ac:dyDescent="0.15">
      <c r="AX2468" s="322"/>
      <c r="AY2468" s="322"/>
      <c r="AZ2468" s="322"/>
      <c r="BA2468" s="322"/>
      <c r="BB2468" s="322"/>
      <c r="BC2468" s="322"/>
      <c r="BD2468" s="322"/>
      <c r="BE2468" s="322"/>
    </row>
    <row r="2469" spans="50:57" x14ac:dyDescent="0.15">
      <c r="AX2469" s="322"/>
      <c r="AY2469" s="322"/>
      <c r="AZ2469" s="322"/>
      <c r="BA2469" s="322"/>
      <c r="BB2469" s="322"/>
      <c r="BC2469" s="322"/>
      <c r="BD2469" s="322"/>
      <c r="BE2469" s="322"/>
    </row>
    <row r="2470" spans="50:57" x14ac:dyDescent="0.15">
      <c r="AX2470" s="322"/>
      <c r="AY2470" s="322"/>
      <c r="AZ2470" s="322"/>
      <c r="BA2470" s="322"/>
      <c r="BB2470" s="322"/>
      <c r="BC2470" s="322"/>
      <c r="BD2470" s="322"/>
      <c r="BE2470" s="322"/>
    </row>
    <row r="2471" spans="50:57" x14ac:dyDescent="0.15">
      <c r="AX2471" s="322"/>
      <c r="AY2471" s="322"/>
      <c r="AZ2471" s="322"/>
      <c r="BA2471" s="322"/>
      <c r="BB2471" s="322"/>
      <c r="BC2471" s="322"/>
      <c r="BD2471" s="322"/>
      <c r="BE2471" s="322"/>
    </row>
    <row r="2472" spans="50:57" x14ac:dyDescent="0.15">
      <c r="AX2472" s="322"/>
      <c r="AY2472" s="322"/>
      <c r="AZ2472" s="322"/>
      <c r="BA2472" s="322"/>
      <c r="BB2472" s="322"/>
      <c r="BC2472" s="322"/>
      <c r="BD2472" s="322"/>
      <c r="BE2472" s="322"/>
    </row>
    <row r="2473" spans="50:57" x14ac:dyDescent="0.15">
      <c r="AX2473" s="322"/>
      <c r="AY2473" s="322"/>
      <c r="AZ2473" s="322"/>
      <c r="BA2473" s="322"/>
      <c r="BB2473" s="322"/>
      <c r="BC2473" s="322"/>
      <c r="BD2473" s="322"/>
      <c r="BE2473" s="322"/>
    </row>
    <row r="2474" spans="50:57" x14ac:dyDescent="0.15">
      <c r="AX2474" s="322"/>
      <c r="AY2474" s="322"/>
      <c r="AZ2474" s="322"/>
      <c r="BA2474" s="322"/>
      <c r="BB2474" s="322"/>
      <c r="BC2474" s="322"/>
      <c r="BD2474" s="322"/>
      <c r="BE2474" s="322"/>
    </row>
    <row r="2475" spans="50:57" x14ac:dyDescent="0.15">
      <c r="AX2475" s="322"/>
      <c r="AY2475" s="322"/>
      <c r="AZ2475" s="322"/>
      <c r="BA2475" s="322"/>
      <c r="BB2475" s="322"/>
      <c r="BC2475" s="322"/>
      <c r="BD2475" s="322"/>
      <c r="BE2475" s="322"/>
    </row>
    <row r="2476" spans="50:57" x14ac:dyDescent="0.15">
      <c r="AX2476" s="322"/>
      <c r="AY2476" s="322"/>
      <c r="AZ2476" s="322"/>
      <c r="BA2476" s="322"/>
      <c r="BB2476" s="322"/>
      <c r="BC2476" s="322"/>
      <c r="BD2476" s="322"/>
      <c r="BE2476" s="322"/>
    </row>
    <row r="2477" spans="50:57" x14ac:dyDescent="0.15">
      <c r="AX2477" s="322"/>
      <c r="AY2477" s="322"/>
      <c r="AZ2477" s="322"/>
      <c r="BA2477" s="322"/>
      <c r="BB2477" s="322"/>
      <c r="BC2477" s="322"/>
      <c r="BD2477" s="322"/>
      <c r="BE2477" s="322"/>
    </row>
    <row r="2478" spans="50:57" x14ac:dyDescent="0.15">
      <c r="AX2478" s="322"/>
      <c r="AY2478" s="322"/>
      <c r="AZ2478" s="322"/>
      <c r="BA2478" s="322"/>
      <c r="BB2478" s="322"/>
      <c r="BC2478" s="322"/>
      <c r="BD2478" s="322"/>
      <c r="BE2478" s="322"/>
    </row>
    <row r="2479" spans="50:57" x14ac:dyDescent="0.15">
      <c r="AX2479" s="322"/>
      <c r="AY2479" s="322"/>
      <c r="AZ2479" s="322"/>
      <c r="BA2479" s="322"/>
      <c r="BB2479" s="322"/>
      <c r="BC2479" s="322"/>
      <c r="BD2479" s="322"/>
      <c r="BE2479" s="322"/>
    </row>
    <row r="2480" spans="50:57" x14ac:dyDescent="0.15">
      <c r="AX2480" s="322"/>
      <c r="AY2480" s="322"/>
      <c r="AZ2480" s="322"/>
      <c r="BA2480" s="322"/>
      <c r="BB2480" s="322"/>
      <c r="BC2480" s="322"/>
      <c r="BD2480" s="322"/>
      <c r="BE2480" s="322"/>
    </row>
    <row r="2481" spans="50:57" x14ac:dyDescent="0.15">
      <c r="AX2481" s="322"/>
      <c r="AY2481" s="322"/>
      <c r="AZ2481" s="322"/>
      <c r="BA2481" s="322"/>
      <c r="BB2481" s="322"/>
      <c r="BC2481" s="322"/>
      <c r="BD2481" s="322"/>
      <c r="BE2481" s="322"/>
    </row>
    <row r="2482" spans="50:57" x14ac:dyDescent="0.15">
      <c r="AX2482" s="322"/>
      <c r="AY2482" s="322"/>
      <c r="AZ2482" s="322"/>
      <c r="BA2482" s="322"/>
      <c r="BB2482" s="322"/>
      <c r="BC2482" s="322"/>
      <c r="BD2482" s="322"/>
      <c r="BE2482" s="322"/>
    </row>
    <row r="2483" spans="50:57" x14ac:dyDescent="0.15">
      <c r="AX2483" s="322"/>
      <c r="AY2483" s="322"/>
      <c r="AZ2483" s="322"/>
      <c r="BA2483" s="322"/>
      <c r="BB2483" s="322"/>
      <c r="BC2483" s="322"/>
      <c r="BD2483" s="322"/>
      <c r="BE2483" s="322"/>
    </row>
    <row r="2484" spans="50:57" x14ac:dyDescent="0.15">
      <c r="AX2484" s="322"/>
      <c r="AY2484" s="322"/>
      <c r="AZ2484" s="322"/>
      <c r="BA2484" s="322"/>
      <c r="BB2484" s="322"/>
      <c r="BC2484" s="322"/>
      <c r="BD2484" s="322"/>
      <c r="BE2484" s="322"/>
    </row>
    <row r="2485" spans="50:57" x14ac:dyDescent="0.15">
      <c r="AX2485" s="322"/>
      <c r="AY2485" s="322"/>
      <c r="AZ2485" s="322"/>
      <c r="BA2485" s="322"/>
      <c r="BB2485" s="322"/>
      <c r="BC2485" s="322"/>
      <c r="BD2485" s="322"/>
      <c r="BE2485" s="322"/>
    </row>
    <row r="2486" spans="50:57" x14ac:dyDescent="0.15">
      <c r="AX2486" s="322"/>
      <c r="AY2486" s="322"/>
      <c r="AZ2486" s="322"/>
      <c r="BA2486" s="322"/>
      <c r="BB2486" s="322"/>
      <c r="BC2486" s="322"/>
      <c r="BD2486" s="322"/>
      <c r="BE2486" s="322"/>
    </row>
    <row r="2487" spans="50:57" x14ac:dyDescent="0.15">
      <c r="AX2487" s="322"/>
      <c r="AY2487" s="322"/>
      <c r="AZ2487" s="322"/>
      <c r="BA2487" s="322"/>
      <c r="BB2487" s="322"/>
      <c r="BC2487" s="322"/>
      <c r="BD2487" s="322"/>
      <c r="BE2487" s="322"/>
    </row>
    <row r="2488" spans="50:57" x14ac:dyDescent="0.15">
      <c r="AX2488" s="322"/>
      <c r="AY2488" s="322"/>
      <c r="AZ2488" s="322"/>
      <c r="BA2488" s="322"/>
      <c r="BB2488" s="322"/>
      <c r="BC2488" s="322"/>
      <c r="BD2488" s="322"/>
      <c r="BE2488" s="322"/>
    </row>
    <row r="2489" spans="50:57" x14ac:dyDescent="0.15">
      <c r="AX2489" s="322"/>
      <c r="AY2489" s="322"/>
      <c r="AZ2489" s="322"/>
      <c r="BA2489" s="322"/>
      <c r="BB2489" s="322"/>
      <c r="BC2489" s="322"/>
      <c r="BD2489" s="322"/>
      <c r="BE2489" s="322"/>
    </row>
    <row r="2490" spans="50:57" x14ac:dyDescent="0.15">
      <c r="AX2490" s="322"/>
      <c r="AY2490" s="322"/>
      <c r="AZ2490" s="322"/>
      <c r="BA2490" s="322"/>
      <c r="BB2490" s="322"/>
      <c r="BC2490" s="322"/>
      <c r="BD2490" s="322"/>
      <c r="BE2490" s="322"/>
    </row>
    <row r="2491" spans="50:57" x14ac:dyDescent="0.15">
      <c r="AX2491" s="322"/>
      <c r="AY2491" s="322"/>
      <c r="AZ2491" s="322"/>
      <c r="BA2491" s="322"/>
      <c r="BB2491" s="322"/>
      <c r="BC2491" s="322"/>
      <c r="BD2491" s="322"/>
      <c r="BE2491" s="322"/>
    </row>
    <row r="2492" spans="50:57" x14ac:dyDescent="0.15">
      <c r="AX2492" s="322"/>
      <c r="AY2492" s="322"/>
      <c r="AZ2492" s="322"/>
      <c r="BA2492" s="322"/>
      <c r="BB2492" s="322"/>
      <c r="BC2492" s="322"/>
      <c r="BD2492" s="322"/>
      <c r="BE2492" s="322"/>
    </row>
    <row r="2493" spans="50:57" x14ac:dyDescent="0.15">
      <c r="AX2493" s="322"/>
      <c r="AY2493" s="322"/>
      <c r="AZ2493" s="322"/>
      <c r="BA2493" s="322"/>
      <c r="BB2493" s="322"/>
      <c r="BC2493" s="322"/>
      <c r="BD2493" s="322"/>
      <c r="BE2493" s="322"/>
    </row>
    <row r="2494" spans="50:57" x14ac:dyDescent="0.15">
      <c r="AX2494" s="322"/>
      <c r="AY2494" s="322"/>
      <c r="AZ2494" s="322"/>
      <c r="BA2494" s="322"/>
      <c r="BB2494" s="322"/>
      <c r="BC2494" s="322"/>
      <c r="BD2494" s="322"/>
      <c r="BE2494" s="322"/>
    </row>
    <row r="2495" spans="50:57" x14ac:dyDescent="0.15">
      <c r="AX2495" s="322"/>
      <c r="AY2495" s="322"/>
      <c r="AZ2495" s="322"/>
      <c r="BA2495" s="322"/>
      <c r="BB2495" s="322"/>
      <c r="BC2495" s="322"/>
      <c r="BD2495" s="322"/>
      <c r="BE2495" s="322"/>
    </row>
    <row r="2496" spans="50:57" x14ac:dyDescent="0.15">
      <c r="AX2496" s="322"/>
      <c r="AY2496" s="322"/>
      <c r="AZ2496" s="322"/>
      <c r="BA2496" s="322"/>
      <c r="BB2496" s="322"/>
      <c r="BC2496" s="322"/>
      <c r="BD2496" s="322"/>
      <c r="BE2496" s="322"/>
    </row>
    <row r="2497" spans="50:57" x14ac:dyDescent="0.15">
      <c r="AX2497" s="322"/>
      <c r="AY2497" s="322"/>
      <c r="AZ2497" s="322"/>
      <c r="BA2497" s="322"/>
      <c r="BB2497" s="322"/>
      <c r="BC2497" s="322"/>
      <c r="BD2497" s="322"/>
      <c r="BE2497" s="322"/>
    </row>
    <row r="2498" spans="50:57" x14ac:dyDescent="0.15">
      <c r="AX2498" s="322"/>
      <c r="AY2498" s="322"/>
      <c r="AZ2498" s="322"/>
      <c r="BA2498" s="322"/>
      <c r="BB2498" s="322"/>
      <c r="BC2498" s="322"/>
      <c r="BD2498" s="322"/>
      <c r="BE2498" s="322"/>
    </row>
    <row r="2499" spans="50:57" x14ac:dyDescent="0.15">
      <c r="AX2499" s="322"/>
      <c r="AY2499" s="322"/>
      <c r="AZ2499" s="322"/>
      <c r="BA2499" s="322"/>
      <c r="BB2499" s="322"/>
      <c r="BC2499" s="322"/>
      <c r="BD2499" s="322"/>
      <c r="BE2499" s="322"/>
    </row>
    <row r="2500" spans="50:57" x14ac:dyDescent="0.15">
      <c r="AX2500" s="322"/>
      <c r="AY2500" s="322"/>
      <c r="AZ2500" s="322"/>
      <c r="BA2500" s="322"/>
      <c r="BB2500" s="322"/>
      <c r="BC2500" s="322"/>
      <c r="BD2500" s="322"/>
      <c r="BE2500" s="322"/>
    </row>
    <row r="2501" spans="50:57" x14ac:dyDescent="0.15">
      <c r="AX2501" s="322"/>
      <c r="AY2501" s="322"/>
      <c r="AZ2501" s="322"/>
      <c r="BA2501" s="322"/>
      <c r="BB2501" s="322"/>
      <c r="BC2501" s="322"/>
      <c r="BD2501" s="322"/>
      <c r="BE2501" s="322"/>
    </row>
    <row r="2502" spans="50:57" x14ac:dyDescent="0.15">
      <c r="AX2502" s="322"/>
      <c r="AY2502" s="322"/>
      <c r="AZ2502" s="322"/>
      <c r="BA2502" s="322"/>
      <c r="BB2502" s="322"/>
      <c r="BC2502" s="322"/>
      <c r="BD2502" s="322"/>
      <c r="BE2502" s="322"/>
    </row>
    <row r="2503" spans="50:57" x14ac:dyDescent="0.15">
      <c r="AX2503" s="322"/>
      <c r="AY2503" s="322"/>
      <c r="AZ2503" s="322"/>
      <c r="BA2503" s="322"/>
      <c r="BB2503" s="322"/>
      <c r="BC2503" s="322"/>
      <c r="BD2503" s="322"/>
      <c r="BE2503" s="322"/>
    </row>
    <row r="2504" spans="50:57" x14ac:dyDescent="0.15">
      <c r="AX2504" s="322"/>
      <c r="AY2504" s="322"/>
      <c r="AZ2504" s="322"/>
      <c r="BA2504" s="322"/>
      <c r="BB2504" s="322"/>
      <c r="BC2504" s="322"/>
      <c r="BD2504" s="322"/>
      <c r="BE2504" s="322"/>
    </row>
    <row r="2505" spans="50:57" x14ac:dyDescent="0.15">
      <c r="AX2505" s="322"/>
      <c r="AY2505" s="322"/>
      <c r="AZ2505" s="322"/>
      <c r="BA2505" s="322"/>
      <c r="BB2505" s="322"/>
      <c r="BC2505" s="322"/>
      <c r="BD2505" s="322"/>
      <c r="BE2505" s="322"/>
    </row>
    <row r="2506" spans="50:57" x14ac:dyDescent="0.15">
      <c r="AX2506" s="322"/>
      <c r="AY2506" s="322"/>
      <c r="AZ2506" s="322"/>
      <c r="BA2506" s="322"/>
      <c r="BB2506" s="322"/>
      <c r="BC2506" s="322"/>
      <c r="BD2506" s="322"/>
      <c r="BE2506" s="322"/>
    </row>
    <row r="2507" spans="50:57" x14ac:dyDescent="0.15">
      <c r="AX2507" s="322"/>
      <c r="AY2507" s="322"/>
      <c r="AZ2507" s="322"/>
      <c r="BA2507" s="322"/>
      <c r="BB2507" s="322"/>
      <c r="BC2507" s="322"/>
      <c r="BD2507" s="322"/>
      <c r="BE2507" s="322"/>
    </row>
    <row r="2508" spans="50:57" x14ac:dyDescent="0.15">
      <c r="AX2508" s="322"/>
      <c r="AY2508" s="322"/>
      <c r="AZ2508" s="322"/>
      <c r="BA2508" s="322"/>
      <c r="BB2508" s="322"/>
      <c r="BC2508" s="322"/>
      <c r="BD2508" s="322"/>
      <c r="BE2508" s="322"/>
    </row>
    <row r="2509" spans="50:57" x14ac:dyDescent="0.15">
      <c r="AX2509" s="322"/>
      <c r="AY2509" s="322"/>
      <c r="AZ2509" s="322"/>
      <c r="BA2509" s="322"/>
      <c r="BB2509" s="322"/>
      <c r="BC2509" s="322"/>
      <c r="BD2509" s="322"/>
      <c r="BE2509" s="322"/>
    </row>
    <row r="2510" spans="50:57" x14ac:dyDescent="0.15">
      <c r="AX2510" s="322"/>
      <c r="AY2510" s="322"/>
      <c r="AZ2510" s="322"/>
      <c r="BA2510" s="322"/>
      <c r="BB2510" s="322"/>
      <c r="BC2510" s="322"/>
      <c r="BD2510" s="322"/>
      <c r="BE2510" s="322"/>
    </row>
    <row r="2511" spans="50:57" x14ac:dyDescent="0.15">
      <c r="AX2511" s="322"/>
      <c r="AY2511" s="322"/>
      <c r="AZ2511" s="322"/>
      <c r="BA2511" s="322"/>
      <c r="BB2511" s="322"/>
      <c r="BC2511" s="322"/>
      <c r="BD2511" s="322"/>
      <c r="BE2511" s="322"/>
    </row>
    <row r="2512" spans="50:57" x14ac:dyDescent="0.15">
      <c r="AX2512" s="322"/>
      <c r="AY2512" s="322"/>
      <c r="AZ2512" s="322"/>
      <c r="BA2512" s="322"/>
      <c r="BB2512" s="322"/>
      <c r="BC2512" s="322"/>
      <c r="BD2512" s="322"/>
      <c r="BE2512" s="322"/>
    </row>
    <row r="2513" spans="50:57" x14ac:dyDescent="0.15">
      <c r="AX2513" s="322"/>
      <c r="AY2513" s="322"/>
      <c r="AZ2513" s="322"/>
      <c r="BA2513" s="322"/>
      <c r="BB2513" s="322"/>
      <c r="BC2513" s="322"/>
      <c r="BD2513" s="322"/>
      <c r="BE2513" s="322"/>
    </row>
    <row r="2514" spans="50:57" x14ac:dyDescent="0.15">
      <c r="AX2514" s="322"/>
      <c r="AY2514" s="322"/>
      <c r="AZ2514" s="322"/>
      <c r="BA2514" s="322"/>
      <c r="BB2514" s="322"/>
      <c r="BC2514" s="322"/>
      <c r="BD2514" s="322"/>
      <c r="BE2514" s="322"/>
    </row>
    <row r="2515" spans="50:57" x14ac:dyDescent="0.15">
      <c r="AX2515" s="322"/>
      <c r="AY2515" s="322"/>
      <c r="AZ2515" s="322"/>
      <c r="BA2515" s="322"/>
      <c r="BB2515" s="322"/>
      <c r="BC2515" s="322"/>
      <c r="BD2515" s="322"/>
      <c r="BE2515" s="322"/>
    </row>
    <row r="2516" spans="50:57" x14ac:dyDescent="0.15">
      <c r="AX2516" s="322"/>
      <c r="AY2516" s="322"/>
      <c r="AZ2516" s="322"/>
      <c r="BA2516" s="322"/>
      <c r="BB2516" s="322"/>
      <c r="BC2516" s="322"/>
      <c r="BD2516" s="322"/>
      <c r="BE2516" s="322"/>
    </row>
    <row r="2517" spans="50:57" x14ac:dyDescent="0.15">
      <c r="AX2517" s="322"/>
      <c r="AY2517" s="322"/>
      <c r="AZ2517" s="322"/>
      <c r="BA2517" s="322"/>
      <c r="BB2517" s="322"/>
      <c r="BC2517" s="322"/>
      <c r="BD2517" s="322"/>
      <c r="BE2517" s="322"/>
    </row>
    <row r="2518" spans="50:57" x14ac:dyDescent="0.15">
      <c r="AX2518" s="322"/>
      <c r="AY2518" s="322"/>
      <c r="AZ2518" s="322"/>
      <c r="BA2518" s="322"/>
      <c r="BB2518" s="322"/>
      <c r="BC2518" s="322"/>
      <c r="BD2518" s="322"/>
      <c r="BE2518" s="322"/>
    </row>
    <row r="2519" spans="50:57" x14ac:dyDescent="0.15">
      <c r="AX2519" s="322"/>
      <c r="AY2519" s="322"/>
      <c r="AZ2519" s="322"/>
      <c r="BA2519" s="322"/>
      <c r="BB2519" s="322"/>
      <c r="BC2519" s="322"/>
      <c r="BD2519" s="322"/>
      <c r="BE2519" s="322"/>
    </row>
    <row r="2520" spans="50:57" x14ac:dyDescent="0.15">
      <c r="AX2520" s="322"/>
      <c r="AY2520" s="322"/>
      <c r="AZ2520" s="322"/>
      <c r="BA2520" s="322"/>
      <c r="BB2520" s="322"/>
      <c r="BC2520" s="322"/>
      <c r="BD2520" s="322"/>
      <c r="BE2520" s="322"/>
    </row>
    <row r="2521" spans="50:57" x14ac:dyDescent="0.15">
      <c r="AX2521" s="322"/>
      <c r="AY2521" s="322"/>
      <c r="AZ2521" s="322"/>
      <c r="BA2521" s="322"/>
      <c r="BB2521" s="322"/>
      <c r="BC2521" s="322"/>
      <c r="BD2521" s="322"/>
      <c r="BE2521" s="322"/>
    </row>
    <row r="2522" spans="50:57" x14ac:dyDescent="0.15">
      <c r="AX2522" s="322"/>
      <c r="AY2522" s="322"/>
      <c r="AZ2522" s="322"/>
      <c r="BA2522" s="322"/>
      <c r="BB2522" s="322"/>
      <c r="BC2522" s="322"/>
      <c r="BD2522" s="322"/>
      <c r="BE2522" s="322"/>
    </row>
    <row r="2523" spans="50:57" x14ac:dyDescent="0.15">
      <c r="AX2523" s="322"/>
      <c r="AY2523" s="322"/>
      <c r="AZ2523" s="322"/>
      <c r="BA2523" s="322"/>
      <c r="BB2523" s="322"/>
      <c r="BC2523" s="322"/>
      <c r="BD2523" s="322"/>
      <c r="BE2523" s="322"/>
    </row>
    <row r="2524" spans="50:57" x14ac:dyDescent="0.15">
      <c r="AX2524" s="322"/>
      <c r="AY2524" s="322"/>
      <c r="AZ2524" s="322"/>
      <c r="BA2524" s="322"/>
      <c r="BB2524" s="322"/>
      <c r="BC2524" s="322"/>
      <c r="BD2524" s="322"/>
      <c r="BE2524" s="322"/>
    </row>
    <row r="2525" spans="50:57" x14ac:dyDescent="0.15">
      <c r="AX2525" s="322"/>
      <c r="AY2525" s="322"/>
      <c r="AZ2525" s="322"/>
      <c r="BA2525" s="322"/>
      <c r="BB2525" s="322"/>
      <c r="BC2525" s="322"/>
      <c r="BD2525" s="322"/>
      <c r="BE2525" s="322"/>
    </row>
    <row r="2526" spans="50:57" x14ac:dyDescent="0.15">
      <c r="AX2526" s="322"/>
      <c r="AY2526" s="322"/>
      <c r="AZ2526" s="322"/>
      <c r="BA2526" s="322"/>
      <c r="BB2526" s="322"/>
      <c r="BC2526" s="322"/>
      <c r="BD2526" s="322"/>
      <c r="BE2526" s="322"/>
    </row>
    <row r="2527" spans="50:57" x14ac:dyDescent="0.15">
      <c r="AX2527" s="322"/>
      <c r="AY2527" s="322"/>
      <c r="AZ2527" s="322"/>
      <c r="BA2527" s="322"/>
      <c r="BB2527" s="322"/>
      <c r="BC2527" s="322"/>
      <c r="BD2527" s="322"/>
      <c r="BE2527" s="322"/>
    </row>
    <row r="2528" spans="50:57" x14ac:dyDescent="0.15">
      <c r="AX2528" s="322"/>
      <c r="AY2528" s="322"/>
      <c r="AZ2528" s="322"/>
      <c r="BA2528" s="322"/>
      <c r="BB2528" s="322"/>
      <c r="BC2528" s="322"/>
      <c r="BD2528" s="322"/>
      <c r="BE2528" s="322"/>
    </row>
    <row r="2529" spans="50:57" x14ac:dyDescent="0.15">
      <c r="AX2529" s="322"/>
      <c r="AY2529" s="322"/>
      <c r="AZ2529" s="322"/>
      <c r="BA2529" s="322"/>
      <c r="BB2529" s="322"/>
      <c r="BC2529" s="322"/>
      <c r="BD2529" s="322"/>
      <c r="BE2529" s="322"/>
    </row>
    <row r="2530" spans="50:57" x14ac:dyDescent="0.15">
      <c r="AX2530" s="322"/>
      <c r="AY2530" s="322"/>
      <c r="AZ2530" s="322"/>
      <c r="BA2530" s="322"/>
      <c r="BB2530" s="322"/>
      <c r="BC2530" s="322"/>
      <c r="BD2530" s="322"/>
      <c r="BE2530" s="322"/>
    </row>
    <row r="2531" spans="50:57" x14ac:dyDescent="0.15">
      <c r="AX2531" s="322"/>
      <c r="AY2531" s="322"/>
      <c r="AZ2531" s="322"/>
      <c r="BA2531" s="322"/>
      <c r="BB2531" s="322"/>
      <c r="BC2531" s="322"/>
      <c r="BD2531" s="322"/>
      <c r="BE2531" s="322"/>
    </row>
    <row r="2532" spans="50:57" x14ac:dyDescent="0.15">
      <c r="AX2532" s="322"/>
      <c r="AY2532" s="322"/>
      <c r="AZ2532" s="322"/>
      <c r="BA2532" s="322"/>
      <c r="BB2532" s="322"/>
      <c r="BC2532" s="322"/>
      <c r="BD2532" s="322"/>
      <c r="BE2532" s="322"/>
    </row>
    <row r="2533" spans="50:57" x14ac:dyDescent="0.15">
      <c r="AX2533" s="322"/>
      <c r="AY2533" s="322"/>
      <c r="AZ2533" s="322"/>
      <c r="BA2533" s="322"/>
      <c r="BB2533" s="322"/>
      <c r="BC2533" s="322"/>
      <c r="BD2533" s="322"/>
      <c r="BE2533" s="322"/>
    </row>
    <row r="2534" spans="50:57" x14ac:dyDescent="0.15">
      <c r="AX2534" s="322"/>
      <c r="AY2534" s="322"/>
      <c r="AZ2534" s="322"/>
      <c r="BA2534" s="322"/>
      <c r="BB2534" s="322"/>
      <c r="BC2534" s="322"/>
      <c r="BD2534" s="322"/>
      <c r="BE2534" s="322"/>
    </row>
    <row r="2535" spans="50:57" x14ac:dyDescent="0.15">
      <c r="AX2535" s="322"/>
      <c r="AY2535" s="322"/>
      <c r="AZ2535" s="322"/>
      <c r="BA2535" s="322"/>
      <c r="BB2535" s="322"/>
      <c r="BC2535" s="322"/>
      <c r="BD2535" s="322"/>
      <c r="BE2535" s="322"/>
    </row>
    <row r="2536" spans="50:57" x14ac:dyDescent="0.15">
      <c r="AX2536" s="322"/>
      <c r="AY2536" s="322"/>
      <c r="AZ2536" s="322"/>
      <c r="BA2536" s="322"/>
      <c r="BB2536" s="322"/>
      <c r="BC2536" s="322"/>
      <c r="BD2536" s="322"/>
      <c r="BE2536" s="322"/>
    </row>
    <row r="2537" spans="50:57" x14ac:dyDescent="0.15">
      <c r="AX2537" s="322"/>
      <c r="AY2537" s="322"/>
      <c r="AZ2537" s="322"/>
      <c r="BA2537" s="322"/>
      <c r="BB2537" s="322"/>
      <c r="BC2537" s="322"/>
      <c r="BD2537" s="322"/>
      <c r="BE2537" s="322"/>
    </row>
    <row r="2538" spans="50:57" x14ac:dyDescent="0.15">
      <c r="AX2538" s="322"/>
      <c r="AY2538" s="322"/>
      <c r="AZ2538" s="322"/>
      <c r="BA2538" s="322"/>
      <c r="BB2538" s="322"/>
      <c r="BC2538" s="322"/>
      <c r="BD2538" s="322"/>
      <c r="BE2538" s="322"/>
    </row>
    <row r="2539" spans="50:57" x14ac:dyDescent="0.15">
      <c r="AX2539" s="322"/>
      <c r="AY2539" s="322"/>
      <c r="AZ2539" s="322"/>
      <c r="BA2539" s="322"/>
      <c r="BB2539" s="322"/>
      <c r="BC2539" s="322"/>
      <c r="BD2539" s="322"/>
      <c r="BE2539" s="322"/>
    </row>
    <row r="2540" spans="50:57" x14ac:dyDescent="0.15">
      <c r="AX2540" s="322"/>
      <c r="AY2540" s="322"/>
      <c r="AZ2540" s="322"/>
      <c r="BA2540" s="322"/>
      <c r="BB2540" s="322"/>
      <c r="BC2540" s="322"/>
      <c r="BD2540" s="322"/>
      <c r="BE2540" s="322"/>
    </row>
    <row r="2541" spans="50:57" x14ac:dyDescent="0.15">
      <c r="AX2541" s="322"/>
      <c r="AY2541" s="322"/>
      <c r="AZ2541" s="322"/>
      <c r="BA2541" s="322"/>
      <c r="BB2541" s="322"/>
      <c r="BC2541" s="322"/>
      <c r="BD2541" s="322"/>
      <c r="BE2541" s="322"/>
    </row>
    <row r="2542" spans="50:57" x14ac:dyDescent="0.15">
      <c r="AX2542" s="322"/>
      <c r="AY2542" s="322"/>
      <c r="AZ2542" s="322"/>
      <c r="BA2542" s="322"/>
      <c r="BB2542" s="322"/>
      <c r="BC2542" s="322"/>
      <c r="BD2542" s="322"/>
      <c r="BE2542" s="322"/>
    </row>
    <row r="2543" spans="50:57" x14ac:dyDescent="0.15">
      <c r="AX2543" s="322"/>
      <c r="AY2543" s="322"/>
      <c r="AZ2543" s="322"/>
      <c r="BA2543" s="322"/>
      <c r="BB2543" s="322"/>
      <c r="BC2543" s="322"/>
      <c r="BD2543" s="322"/>
      <c r="BE2543" s="322"/>
    </row>
    <row r="2544" spans="50:57" x14ac:dyDescent="0.15">
      <c r="AX2544" s="322"/>
      <c r="AY2544" s="322"/>
      <c r="AZ2544" s="322"/>
      <c r="BA2544" s="322"/>
      <c r="BB2544" s="322"/>
      <c r="BC2544" s="322"/>
      <c r="BD2544" s="322"/>
      <c r="BE2544" s="322"/>
    </row>
    <row r="2545" spans="50:57" x14ac:dyDescent="0.15">
      <c r="AX2545" s="322"/>
      <c r="AY2545" s="322"/>
      <c r="AZ2545" s="322"/>
      <c r="BA2545" s="322"/>
      <c r="BB2545" s="322"/>
      <c r="BC2545" s="322"/>
      <c r="BD2545" s="322"/>
      <c r="BE2545" s="322"/>
    </row>
    <row r="2546" spans="50:57" x14ac:dyDescent="0.15">
      <c r="AX2546" s="322"/>
      <c r="AY2546" s="322"/>
      <c r="AZ2546" s="322"/>
      <c r="BA2546" s="322"/>
      <c r="BB2546" s="322"/>
      <c r="BC2546" s="322"/>
      <c r="BD2546" s="322"/>
      <c r="BE2546" s="322"/>
    </row>
    <row r="2547" spans="50:57" x14ac:dyDescent="0.15">
      <c r="AX2547" s="322"/>
      <c r="AY2547" s="322"/>
      <c r="AZ2547" s="322"/>
      <c r="BA2547" s="322"/>
      <c r="BB2547" s="322"/>
      <c r="BC2547" s="322"/>
      <c r="BD2547" s="322"/>
      <c r="BE2547" s="322"/>
    </row>
    <row r="2548" spans="50:57" x14ac:dyDescent="0.15">
      <c r="AX2548" s="322"/>
      <c r="AY2548" s="322"/>
      <c r="AZ2548" s="322"/>
      <c r="BA2548" s="322"/>
      <c r="BB2548" s="322"/>
      <c r="BC2548" s="322"/>
      <c r="BD2548" s="322"/>
      <c r="BE2548" s="322"/>
    </row>
    <row r="2549" spans="50:57" x14ac:dyDescent="0.15">
      <c r="AX2549" s="322"/>
      <c r="AY2549" s="322"/>
      <c r="AZ2549" s="322"/>
      <c r="BA2549" s="322"/>
      <c r="BB2549" s="322"/>
      <c r="BC2549" s="322"/>
      <c r="BD2549" s="322"/>
      <c r="BE2549" s="322"/>
    </row>
    <row r="2550" spans="50:57" x14ac:dyDescent="0.15">
      <c r="AX2550" s="322"/>
      <c r="AY2550" s="322"/>
      <c r="AZ2550" s="322"/>
      <c r="BA2550" s="322"/>
      <c r="BB2550" s="322"/>
      <c r="BC2550" s="322"/>
      <c r="BD2550" s="322"/>
      <c r="BE2550" s="322"/>
    </row>
    <row r="2551" spans="50:57" x14ac:dyDescent="0.15">
      <c r="AX2551" s="322"/>
      <c r="AY2551" s="322"/>
      <c r="AZ2551" s="322"/>
      <c r="BA2551" s="322"/>
      <c r="BB2551" s="322"/>
      <c r="BC2551" s="322"/>
      <c r="BD2551" s="322"/>
      <c r="BE2551" s="322"/>
    </row>
    <row r="2552" spans="50:57" x14ac:dyDescent="0.15">
      <c r="AX2552" s="322"/>
      <c r="AY2552" s="322"/>
      <c r="AZ2552" s="322"/>
      <c r="BA2552" s="322"/>
      <c r="BB2552" s="322"/>
      <c r="BC2552" s="322"/>
      <c r="BD2552" s="322"/>
      <c r="BE2552" s="322"/>
    </row>
    <row r="2553" spans="50:57" x14ac:dyDescent="0.15">
      <c r="AX2553" s="322"/>
      <c r="AY2553" s="322"/>
      <c r="AZ2553" s="322"/>
      <c r="BA2553" s="322"/>
      <c r="BB2553" s="322"/>
      <c r="BC2553" s="322"/>
      <c r="BD2553" s="322"/>
      <c r="BE2553" s="322"/>
    </row>
    <row r="2554" spans="50:57" x14ac:dyDescent="0.15">
      <c r="AX2554" s="322"/>
      <c r="AY2554" s="322"/>
      <c r="AZ2554" s="322"/>
      <c r="BA2554" s="322"/>
      <c r="BB2554" s="322"/>
      <c r="BC2554" s="322"/>
      <c r="BD2554" s="322"/>
      <c r="BE2554" s="322"/>
    </row>
    <row r="2555" spans="50:57" x14ac:dyDescent="0.15">
      <c r="AX2555" s="322"/>
      <c r="AY2555" s="322"/>
      <c r="AZ2555" s="322"/>
      <c r="BA2555" s="322"/>
      <c r="BB2555" s="322"/>
      <c r="BC2555" s="322"/>
      <c r="BD2555" s="322"/>
      <c r="BE2555" s="322"/>
    </row>
    <row r="2556" spans="50:57" x14ac:dyDescent="0.15">
      <c r="AX2556" s="322"/>
      <c r="AY2556" s="322"/>
      <c r="AZ2556" s="322"/>
      <c r="BA2556" s="322"/>
      <c r="BB2556" s="322"/>
      <c r="BC2556" s="322"/>
      <c r="BD2556" s="322"/>
      <c r="BE2556" s="322"/>
    </row>
    <row r="2557" spans="50:57" x14ac:dyDescent="0.15">
      <c r="AX2557" s="322"/>
      <c r="AY2557" s="322"/>
      <c r="AZ2557" s="322"/>
      <c r="BA2557" s="322"/>
      <c r="BB2557" s="322"/>
      <c r="BC2557" s="322"/>
      <c r="BD2557" s="322"/>
      <c r="BE2557" s="322"/>
    </row>
    <row r="2558" spans="50:57" x14ac:dyDescent="0.15">
      <c r="AX2558" s="322"/>
      <c r="AY2558" s="322"/>
      <c r="AZ2558" s="322"/>
      <c r="BA2558" s="322"/>
      <c r="BB2558" s="322"/>
      <c r="BC2558" s="322"/>
      <c r="BD2558" s="322"/>
      <c r="BE2558" s="322"/>
    </row>
    <row r="2559" spans="50:57" x14ac:dyDescent="0.15">
      <c r="AX2559" s="322"/>
      <c r="AY2559" s="322"/>
      <c r="AZ2559" s="322"/>
      <c r="BA2559" s="322"/>
      <c r="BB2559" s="322"/>
      <c r="BC2559" s="322"/>
      <c r="BD2559" s="322"/>
      <c r="BE2559" s="322"/>
    </row>
    <row r="2560" spans="50:57" x14ac:dyDescent="0.15">
      <c r="AX2560" s="322"/>
      <c r="AY2560" s="322"/>
      <c r="AZ2560" s="322"/>
      <c r="BA2560" s="322"/>
      <c r="BB2560" s="322"/>
      <c r="BC2560" s="322"/>
      <c r="BD2560" s="322"/>
      <c r="BE2560" s="322"/>
    </row>
    <row r="2561" spans="50:57" x14ac:dyDescent="0.15">
      <c r="AX2561" s="322"/>
      <c r="AY2561" s="322"/>
      <c r="AZ2561" s="322"/>
      <c r="BA2561" s="322"/>
      <c r="BB2561" s="322"/>
      <c r="BC2561" s="322"/>
      <c r="BD2561" s="322"/>
      <c r="BE2561" s="322"/>
    </row>
    <row r="2562" spans="50:57" x14ac:dyDescent="0.15">
      <c r="AX2562" s="322"/>
      <c r="AY2562" s="322"/>
      <c r="AZ2562" s="322"/>
      <c r="BA2562" s="322"/>
      <c r="BB2562" s="322"/>
      <c r="BC2562" s="322"/>
      <c r="BD2562" s="322"/>
      <c r="BE2562" s="322"/>
    </row>
    <row r="2563" spans="50:57" x14ac:dyDescent="0.15">
      <c r="AX2563" s="322"/>
      <c r="AY2563" s="322"/>
      <c r="AZ2563" s="322"/>
      <c r="BA2563" s="322"/>
      <c r="BB2563" s="322"/>
      <c r="BC2563" s="322"/>
      <c r="BD2563" s="322"/>
      <c r="BE2563" s="322"/>
    </row>
    <row r="2564" spans="50:57" x14ac:dyDescent="0.15">
      <c r="AX2564" s="322"/>
      <c r="AY2564" s="322"/>
      <c r="AZ2564" s="322"/>
      <c r="BA2564" s="322"/>
      <c r="BB2564" s="322"/>
      <c r="BC2564" s="322"/>
      <c r="BD2564" s="322"/>
      <c r="BE2564" s="322"/>
    </row>
    <row r="2565" spans="50:57" x14ac:dyDescent="0.15">
      <c r="AX2565" s="322"/>
      <c r="AY2565" s="322"/>
      <c r="AZ2565" s="322"/>
      <c r="BA2565" s="322"/>
      <c r="BB2565" s="322"/>
      <c r="BC2565" s="322"/>
      <c r="BD2565" s="322"/>
      <c r="BE2565" s="322"/>
    </row>
    <row r="2566" spans="50:57" x14ac:dyDescent="0.15">
      <c r="AX2566" s="322"/>
      <c r="AY2566" s="322"/>
      <c r="AZ2566" s="322"/>
      <c r="BA2566" s="322"/>
      <c r="BB2566" s="322"/>
      <c r="BC2566" s="322"/>
      <c r="BD2566" s="322"/>
      <c r="BE2566" s="322"/>
    </row>
    <row r="2567" spans="50:57" x14ac:dyDescent="0.15">
      <c r="AX2567" s="322"/>
      <c r="AY2567" s="322"/>
      <c r="AZ2567" s="322"/>
      <c r="BA2567" s="322"/>
      <c r="BB2567" s="322"/>
      <c r="BC2567" s="322"/>
      <c r="BD2567" s="322"/>
      <c r="BE2567" s="322"/>
    </row>
    <row r="2568" spans="50:57" x14ac:dyDescent="0.15">
      <c r="AX2568" s="322"/>
      <c r="AY2568" s="322"/>
      <c r="AZ2568" s="322"/>
      <c r="BA2568" s="322"/>
      <c r="BB2568" s="322"/>
      <c r="BC2568" s="322"/>
      <c r="BD2568" s="322"/>
      <c r="BE2568" s="322"/>
    </row>
    <row r="2569" spans="50:57" x14ac:dyDescent="0.15">
      <c r="AX2569" s="322"/>
      <c r="AY2569" s="322"/>
      <c r="AZ2569" s="322"/>
      <c r="BA2569" s="322"/>
      <c r="BB2569" s="322"/>
      <c r="BC2569" s="322"/>
      <c r="BD2569" s="322"/>
      <c r="BE2569" s="322"/>
    </row>
    <row r="2570" spans="50:57" x14ac:dyDescent="0.15">
      <c r="AX2570" s="322"/>
      <c r="AY2570" s="322"/>
      <c r="AZ2570" s="322"/>
      <c r="BA2570" s="322"/>
      <c r="BB2570" s="322"/>
      <c r="BC2570" s="322"/>
      <c r="BD2570" s="322"/>
      <c r="BE2570" s="322"/>
    </row>
    <row r="2571" spans="50:57" x14ac:dyDescent="0.15">
      <c r="AX2571" s="322"/>
      <c r="AY2571" s="322"/>
      <c r="AZ2571" s="322"/>
      <c r="BA2571" s="322"/>
      <c r="BB2571" s="322"/>
      <c r="BC2571" s="322"/>
      <c r="BD2571" s="322"/>
      <c r="BE2571" s="322"/>
    </row>
    <row r="2572" spans="50:57" x14ac:dyDescent="0.15">
      <c r="AX2572" s="322"/>
      <c r="AY2572" s="322"/>
      <c r="AZ2572" s="322"/>
      <c r="BA2572" s="322"/>
      <c r="BB2572" s="322"/>
      <c r="BC2572" s="322"/>
      <c r="BD2572" s="322"/>
      <c r="BE2572" s="322"/>
    </row>
    <row r="2573" spans="50:57" x14ac:dyDescent="0.15">
      <c r="AX2573" s="322"/>
      <c r="AY2573" s="322"/>
      <c r="AZ2573" s="322"/>
      <c r="BA2573" s="322"/>
      <c r="BB2573" s="322"/>
      <c r="BC2573" s="322"/>
      <c r="BD2573" s="322"/>
      <c r="BE2573" s="322"/>
    </row>
    <row r="2574" spans="50:57" x14ac:dyDescent="0.15">
      <c r="AX2574" s="322"/>
      <c r="AY2574" s="322"/>
      <c r="AZ2574" s="322"/>
      <c r="BA2574" s="322"/>
      <c r="BB2574" s="322"/>
      <c r="BC2574" s="322"/>
      <c r="BD2574" s="322"/>
      <c r="BE2574" s="322"/>
    </row>
    <row r="2575" spans="50:57" x14ac:dyDescent="0.15">
      <c r="AX2575" s="322"/>
      <c r="AY2575" s="322"/>
      <c r="AZ2575" s="322"/>
      <c r="BA2575" s="322"/>
      <c r="BB2575" s="322"/>
      <c r="BC2575" s="322"/>
      <c r="BD2575" s="322"/>
      <c r="BE2575" s="322"/>
    </row>
    <row r="2576" spans="50:57" x14ac:dyDescent="0.15">
      <c r="AX2576" s="322"/>
      <c r="AY2576" s="322"/>
      <c r="AZ2576" s="322"/>
      <c r="BA2576" s="322"/>
      <c r="BB2576" s="322"/>
      <c r="BC2576" s="322"/>
      <c r="BD2576" s="322"/>
      <c r="BE2576" s="322"/>
    </row>
    <row r="2577" spans="50:57" x14ac:dyDescent="0.15">
      <c r="AX2577" s="322"/>
      <c r="AY2577" s="322"/>
      <c r="AZ2577" s="322"/>
      <c r="BA2577" s="322"/>
      <c r="BB2577" s="322"/>
      <c r="BC2577" s="322"/>
      <c r="BD2577" s="322"/>
      <c r="BE2577" s="322"/>
    </row>
    <row r="2578" spans="50:57" x14ac:dyDescent="0.15">
      <c r="AX2578" s="322"/>
      <c r="AY2578" s="322"/>
      <c r="AZ2578" s="322"/>
      <c r="BA2578" s="322"/>
      <c r="BB2578" s="322"/>
      <c r="BC2578" s="322"/>
      <c r="BD2578" s="322"/>
      <c r="BE2578" s="322"/>
    </row>
    <row r="2579" spans="50:57" x14ac:dyDescent="0.15">
      <c r="AX2579" s="322"/>
      <c r="AY2579" s="322"/>
      <c r="AZ2579" s="322"/>
      <c r="BA2579" s="322"/>
      <c r="BB2579" s="322"/>
      <c r="BC2579" s="322"/>
      <c r="BD2579" s="322"/>
      <c r="BE2579" s="322"/>
    </row>
    <row r="2580" spans="50:57" x14ac:dyDescent="0.15">
      <c r="AX2580" s="322"/>
      <c r="AY2580" s="322"/>
      <c r="AZ2580" s="322"/>
      <c r="BA2580" s="322"/>
      <c r="BB2580" s="322"/>
      <c r="BC2580" s="322"/>
      <c r="BD2580" s="322"/>
      <c r="BE2580" s="322"/>
    </row>
    <row r="2581" spans="50:57" x14ac:dyDescent="0.15">
      <c r="AX2581" s="322"/>
      <c r="AY2581" s="322"/>
      <c r="AZ2581" s="322"/>
      <c r="BA2581" s="322"/>
      <c r="BB2581" s="322"/>
      <c r="BC2581" s="322"/>
      <c r="BD2581" s="322"/>
      <c r="BE2581" s="322"/>
    </row>
    <row r="2582" spans="50:57" x14ac:dyDescent="0.15">
      <c r="AX2582" s="322"/>
      <c r="AY2582" s="322"/>
      <c r="AZ2582" s="322"/>
      <c r="BA2582" s="322"/>
      <c r="BB2582" s="322"/>
      <c r="BC2582" s="322"/>
      <c r="BD2582" s="322"/>
      <c r="BE2582" s="322"/>
    </row>
    <row r="2583" spans="50:57" x14ac:dyDescent="0.15">
      <c r="AX2583" s="322"/>
      <c r="AY2583" s="322"/>
      <c r="AZ2583" s="322"/>
      <c r="BA2583" s="322"/>
      <c r="BB2583" s="322"/>
      <c r="BC2583" s="322"/>
      <c r="BD2583" s="322"/>
      <c r="BE2583" s="322"/>
    </row>
    <row r="2584" spans="50:57" x14ac:dyDescent="0.15">
      <c r="AX2584" s="322"/>
      <c r="AY2584" s="322"/>
      <c r="AZ2584" s="322"/>
      <c r="BA2584" s="322"/>
      <c r="BB2584" s="322"/>
      <c r="BC2584" s="322"/>
      <c r="BD2584" s="322"/>
      <c r="BE2584" s="322"/>
    </row>
    <row r="2585" spans="50:57" x14ac:dyDescent="0.15">
      <c r="AX2585" s="322"/>
      <c r="AY2585" s="322"/>
      <c r="AZ2585" s="322"/>
      <c r="BA2585" s="322"/>
      <c r="BB2585" s="322"/>
      <c r="BC2585" s="322"/>
      <c r="BD2585" s="322"/>
      <c r="BE2585" s="322"/>
    </row>
    <row r="2586" spans="50:57" x14ac:dyDescent="0.15">
      <c r="AX2586" s="322"/>
      <c r="AY2586" s="322"/>
      <c r="AZ2586" s="322"/>
      <c r="BA2586" s="322"/>
      <c r="BB2586" s="322"/>
      <c r="BC2586" s="322"/>
      <c r="BD2586" s="322"/>
      <c r="BE2586" s="322"/>
    </row>
    <row r="2587" spans="50:57" x14ac:dyDescent="0.15">
      <c r="AX2587" s="322"/>
      <c r="AY2587" s="322"/>
      <c r="AZ2587" s="322"/>
      <c r="BA2587" s="322"/>
      <c r="BB2587" s="322"/>
      <c r="BC2587" s="322"/>
      <c r="BD2587" s="322"/>
      <c r="BE2587" s="322"/>
    </row>
    <row r="2588" spans="50:57" x14ac:dyDescent="0.15">
      <c r="AX2588" s="322"/>
      <c r="AY2588" s="322"/>
      <c r="AZ2588" s="322"/>
      <c r="BA2588" s="322"/>
      <c r="BB2588" s="322"/>
      <c r="BC2588" s="322"/>
      <c r="BD2588" s="322"/>
      <c r="BE2588" s="322"/>
    </row>
    <row r="2589" spans="50:57" x14ac:dyDescent="0.15">
      <c r="AX2589" s="322"/>
      <c r="AY2589" s="322"/>
      <c r="AZ2589" s="322"/>
      <c r="BA2589" s="322"/>
      <c r="BB2589" s="322"/>
      <c r="BC2589" s="322"/>
      <c r="BD2589" s="322"/>
      <c r="BE2589" s="322"/>
    </row>
    <row r="2590" spans="50:57" x14ac:dyDescent="0.15">
      <c r="AX2590" s="322"/>
      <c r="AY2590" s="322"/>
      <c r="AZ2590" s="322"/>
      <c r="BA2590" s="322"/>
      <c r="BB2590" s="322"/>
      <c r="BC2590" s="322"/>
      <c r="BD2590" s="322"/>
      <c r="BE2590" s="322"/>
    </row>
    <row r="2591" spans="50:57" x14ac:dyDescent="0.15">
      <c r="AX2591" s="322"/>
      <c r="AY2591" s="322"/>
      <c r="AZ2591" s="322"/>
      <c r="BA2591" s="322"/>
      <c r="BB2591" s="322"/>
      <c r="BC2591" s="322"/>
      <c r="BD2591" s="322"/>
      <c r="BE2591" s="322"/>
    </row>
    <row r="2592" spans="50:57" x14ac:dyDescent="0.15">
      <c r="AX2592" s="322"/>
      <c r="AY2592" s="322"/>
      <c r="AZ2592" s="322"/>
      <c r="BA2592" s="322"/>
      <c r="BB2592" s="322"/>
      <c r="BC2592" s="322"/>
      <c r="BD2592" s="322"/>
      <c r="BE2592" s="322"/>
    </row>
    <row r="2593" spans="50:57" x14ac:dyDescent="0.15">
      <c r="AX2593" s="322"/>
      <c r="AY2593" s="322"/>
      <c r="AZ2593" s="322"/>
      <c r="BA2593" s="322"/>
      <c r="BB2593" s="322"/>
      <c r="BC2593" s="322"/>
      <c r="BD2593" s="322"/>
      <c r="BE2593" s="322"/>
    </row>
    <row r="2594" spans="50:57" x14ac:dyDescent="0.15">
      <c r="AX2594" s="322"/>
      <c r="AY2594" s="322"/>
      <c r="AZ2594" s="322"/>
      <c r="BA2594" s="322"/>
      <c r="BB2594" s="322"/>
      <c r="BC2594" s="322"/>
      <c r="BD2594" s="322"/>
      <c r="BE2594" s="322"/>
    </row>
    <row r="2595" spans="50:57" x14ac:dyDescent="0.15">
      <c r="AX2595" s="322"/>
      <c r="AY2595" s="322"/>
      <c r="AZ2595" s="322"/>
      <c r="BA2595" s="322"/>
      <c r="BB2595" s="322"/>
      <c r="BC2595" s="322"/>
      <c r="BD2595" s="322"/>
      <c r="BE2595" s="322"/>
    </row>
    <row r="2596" spans="50:57" x14ac:dyDescent="0.15">
      <c r="AX2596" s="322"/>
      <c r="AY2596" s="322"/>
      <c r="AZ2596" s="322"/>
      <c r="BA2596" s="322"/>
      <c r="BB2596" s="322"/>
      <c r="BC2596" s="322"/>
      <c r="BD2596" s="322"/>
      <c r="BE2596" s="322"/>
    </row>
    <row r="2597" spans="50:57" x14ac:dyDescent="0.15">
      <c r="AX2597" s="322"/>
      <c r="AY2597" s="322"/>
      <c r="AZ2597" s="322"/>
      <c r="BA2597" s="322"/>
      <c r="BB2597" s="322"/>
      <c r="BC2597" s="322"/>
      <c r="BD2597" s="322"/>
      <c r="BE2597" s="322"/>
    </row>
    <row r="2598" spans="50:57" x14ac:dyDescent="0.15">
      <c r="AX2598" s="322"/>
      <c r="AY2598" s="322"/>
      <c r="AZ2598" s="322"/>
      <c r="BA2598" s="322"/>
      <c r="BB2598" s="322"/>
      <c r="BC2598" s="322"/>
      <c r="BD2598" s="322"/>
      <c r="BE2598" s="322"/>
    </row>
    <row r="2599" spans="50:57" x14ac:dyDescent="0.15">
      <c r="AX2599" s="322"/>
      <c r="AY2599" s="322"/>
      <c r="AZ2599" s="322"/>
      <c r="BA2599" s="322"/>
      <c r="BB2599" s="322"/>
      <c r="BC2599" s="322"/>
      <c r="BD2599" s="322"/>
      <c r="BE2599" s="322"/>
    </row>
    <row r="2600" spans="50:57" x14ac:dyDescent="0.15">
      <c r="AX2600" s="322"/>
      <c r="AY2600" s="322"/>
      <c r="AZ2600" s="322"/>
      <c r="BA2600" s="322"/>
      <c r="BB2600" s="322"/>
      <c r="BC2600" s="322"/>
      <c r="BD2600" s="322"/>
      <c r="BE2600" s="322"/>
    </row>
    <row r="2601" spans="50:57" x14ac:dyDescent="0.15">
      <c r="AX2601" s="322"/>
      <c r="AY2601" s="322"/>
      <c r="AZ2601" s="322"/>
      <c r="BA2601" s="322"/>
      <c r="BB2601" s="322"/>
      <c r="BC2601" s="322"/>
      <c r="BD2601" s="322"/>
      <c r="BE2601" s="322"/>
    </row>
    <row r="2602" spans="50:57" x14ac:dyDescent="0.15">
      <c r="AX2602" s="322"/>
      <c r="AY2602" s="322"/>
      <c r="AZ2602" s="322"/>
      <c r="BA2602" s="322"/>
      <c r="BB2602" s="322"/>
      <c r="BC2602" s="322"/>
      <c r="BD2602" s="322"/>
      <c r="BE2602" s="322"/>
    </row>
    <row r="2603" spans="50:57" x14ac:dyDescent="0.15">
      <c r="AX2603" s="322"/>
      <c r="AY2603" s="322"/>
      <c r="AZ2603" s="322"/>
      <c r="BA2603" s="322"/>
      <c r="BB2603" s="322"/>
      <c r="BC2603" s="322"/>
      <c r="BD2603" s="322"/>
      <c r="BE2603" s="322"/>
    </row>
    <row r="2604" spans="50:57" x14ac:dyDescent="0.15">
      <c r="AX2604" s="322"/>
      <c r="AY2604" s="322"/>
      <c r="AZ2604" s="322"/>
      <c r="BA2604" s="322"/>
      <c r="BB2604" s="322"/>
      <c r="BC2604" s="322"/>
      <c r="BD2604" s="322"/>
      <c r="BE2604" s="322"/>
    </row>
    <row r="2605" spans="50:57" x14ac:dyDescent="0.15">
      <c r="AX2605" s="322"/>
      <c r="AY2605" s="322"/>
      <c r="AZ2605" s="322"/>
      <c r="BA2605" s="322"/>
      <c r="BB2605" s="322"/>
      <c r="BC2605" s="322"/>
      <c r="BD2605" s="322"/>
      <c r="BE2605" s="322"/>
    </row>
    <row r="2606" spans="50:57" x14ac:dyDescent="0.15">
      <c r="AX2606" s="322"/>
      <c r="AY2606" s="322"/>
      <c r="AZ2606" s="322"/>
      <c r="BA2606" s="322"/>
      <c r="BB2606" s="322"/>
      <c r="BC2606" s="322"/>
      <c r="BD2606" s="322"/>
      <c r="BE2606" s="322"/>
    </row>
    <row r="2607" spans="50:57" x14ac:dyDescent="0.15">
      <c r="AX2607" s="322"/>
      <c r="AY2607" s="322"/>
      <c r="AZ2607" s="322"/>
      <c r="BA2607" s="322"/>
      <c r="BB2607" s="322"/>
      <c r="BC2607" s="322"/>
      <c r="BD2607" s="322"/>
      <c r="BE2607" s="322"/>
    </row>
    <row r="2608" spans="50:57" x14ac:dyDescent="0.15">
      <c r="AX2608" s="322"/>
      <c r="AY2608" s="322"/>
      <c r="AZ2608" s="322"/>
      <c r="BA2608" s="322"/>
      <c r="BB2608" s="322"/>
      <c r="BC2608" s="322"/>
      <c r="BD2608" s="322"/>
      <c r="BE2608" s="322"/>
    </row>
    <row r="2609" spans="50:57" x14ac:dyDescent="0.15">
      <c r="AX2609" s="322"/>
      <c r="AY2609" s="322"/>
      <c r="AZ2609" s="322"/>
      <c r="BA2609" s="322"/>
      <c r="BB2609" s="322"/>
      <c r="BC2609" s="322"/>
      <c r="BD2609" s="322"/>
      <c r="BE2609" s="322"/>
    </row>
    <row r="2610" spans="50:57" x14ac:dyDescent="0.15">
      <c r="AX2610" s="322"/>
      <c r="AY2610" s="322"/>
      <c r="AZ2610" s="322"/>
      <c r="BA2610" s="322"/>
      <c r="BB2610" s="322"/>
      <c r="BC2610" s="322"/>
      <c r="BD2610" s="322"/>
      <c r="BE2610" s="322"/>
    </row>
    <row r="2611" spans="50:57" x14ac:dyDescent="0.15">
      <c r="AX2611" s="322"/>
      <c r="AY2611" s="322"/>
      <c r="AZ2611" s="322"/>
      <c r="BA2611" s="322"/>
      <c r="BB2611" s="322"/>
      <c r="BC2611" s="322"/>
      <c r="BD2611" s="322"/>
      <c r="BE2611" s="322"/>
    </row>
    <row r="2612" spans="50:57" x14ac:dyDescent="0.15">
      <c r="AX2612" s="322"/>
      <c r="AY2612" s="322"/>
      <c r="AZ2612" s="322"/>
      <c r="BA2612" s="322"/>
      <c r="BB2612" s="322"/>
      <c r="BC2612" s="322"/>
      <c r="BD2612" s="322"/>
      <c r="BE2612" s="322"/>
    </row>
    <row r="2613" spans="50:57" x14ac:dyDescent="0.15">
      <c r="AX2613" s="322"/>
      <c r="AY2613" s="322"/>
      <c r="AZ2613" s="322"/>
      <c r="BA2613" s="322"/>
      <c r="BB2613" s="322"/>
      <c r="BC2613" s="322"/>
      <c r="BD2613" s="322"/>
      <c r="BE2613" s="322"/>
    </row>
    <row r="2614" spans="50:57" x14ac:dyDescent="0.15">
      <c r="AX2614" s="322"/>
      <c r="AY2614" s="322"/>
      <c r="AZ2614" s="322"/>
      <c r="BA2614" s="322"/>
      <c r="BB2614" s="322"/>
      <c r="BC2614" s="322"/>
      <c r="BD2614" s="322"/>
      <c r="BE2614" s="322"/>
    </row>
    <row r="2615" spans="50:57" x14ac:dyDescent="0.15">
      <c r="AX2615" s="322"/>
      <c r="AY2615" s="322"/>
      <c r="AZ2615" s="322"/>
      <c r="BA2615" s="322"/>
      <c r="BB2615" s="322"/>
      <c r="BC2615" s="322"/>
      <c r="BD2615" s="322"/>
      <c r="BE2615" s="322"/>
    </row>
    <row r="2616" spans="50:57" x14ac:dyDescent="0.15">
      <c r="AX2616" s="322"/>
      <c r="AY2616" s="322"/>
      <c r="AZ2616" s="322"/>
      <c r="BA2616" s="322"/>
      <c r="BB2616" s="322"/>
      <c r="BC2616" s="322"/>
      <c r="BD2616" s="322"/>
      <c r="BE2616" s="322"/>
    </row>
    <row r="2617" spans="50:57" x14ac:dyDescent="0.15">
      <c r="AX2617" s="322"/>
      <c r="AY2617" s="322"/>
      <c r="AZ2617" s="322"/>
      <c r="BA2617" s="322"/>
      <c r="BB2617" s="322"/>
      <c r="BC2617" s="322"/>
      <c r="BD2617" s="322"/>
      <c r="BE2617" s="322"/>
    </row>
    <row r="2618" spans="50:57" x14ac:dyDescent="0.15">
      <c r="AX2618" s="322"/>
      <c r="AY2618" s="322"/>
      <c r="AZ2618" s="322"/>
      <c r="BA2618" s="322"/>
      <c r="BB2618" s="322"/>
      <c r="BC2618" s="322"/>
      <c r="BD2618" s="322"/>
      <c r="BE2618" s="322"/>
    </row>
    <row r="2619" spans="50:57" x14ac:dyDescent="0.15">
      <c r="AX2619" s="322"/>
      <c r="AY2619" s="322"/>
      <c r="AZ2619" s="322"/>
      <c r="BA2619" s="322"/>
      <c r="BB2619" s="322"/>
      <c r="BC2619" s="322"/>
      <c r="BD2619" s="322"/>
      <c r="BE2619" s="322"/>
    </row>
    <row r="2620" spans="50:57" x14ac:dyDescent="0.15">
      <c r="AX2620" s="322"/>
      <c r="AY2620" s="322"/>
      <c r="AZ2620" s="322"/>
      <c r="BA2620" s="322"/>
      <c r="BB2620" s="322"/>
      <c r="BC2620" s="322"/>
      <c r="BD2620" s="322"/>
      <c r="BE2620" s="322"/>
    </row>
    <row r="2621" spans="50:57" x14ac:dyDescent="0.15">
      <c r="AX2621" s="322"/>
      <c r="AY2621" s="322"/>
      <c r="AZ2621" s="322"/>
      <c r="BA2621" s="322"/>
      <c r="BB2621" s="322"/>
      <c r="BC2621" s="322"/>
      <c r="BD2621" s="322"/>
      <c r="BE2621" s="322"/>
    </row>
    <row r="2622" spans="50:57" x14ac:dyDescent="0.15">
      <c r="AX2622" s="322"/>
      <c r="AY2622" s="322"/>
      <c r="AZ2622" s="322"/>
      <c r="BA2622" s="322"/>
      <c r="BB2622" s="322"/>
      <c r="BC2622" s="322"/>
      <c r="BD2622" s="322"/>
      <c r="BE2622" s="322"/>
    </row>
    <row r="2623" spans="50:57" x14ac:dyDescent="0.15">
      <c r="AX2623" s="322"/>
      <c r="AY2623" s="322"/>
      <c r="AZ2623" s="322"/>
      <c r="BA2623" s="322"/>
      <c r="BB2623" s="322"/>
      <c r="BC2623" s="322"/>
      <c r="BD2623" s="322"/>
      <c r="BE2623" s="322"/>
    </row>
    <row r="2624" spans="50:57" x14ac:dyDescent="0.15">
      <c r="AX2624" s="322"/>
      <c r="AY2624" s="322"/>
      <c r="AZ2624" s="322"/>
      <c r="BA2624" s="322"/>
      <c r="BB2624" s="322"/>
      <c r="BC2624" s="322"/>
      <c r="BD2624" s="322"/>
      <c r="BE2624" s="322"/>
    </row>
    <row r="2625" spans="50:57" x14ac:dyDescent="0.15">
      <c r="AX2625" s="322"/>
      <c r="AY2625" s="322"/>
      <c r="AZ2625" s="322"/>
      <c r="BA2625" s="322"/>
      <c r="BB2625" s="322"/>
      <c r="BC2625" s="322"/>
      <c r="BD2625" s="322"/>
      <c r="BE2625" s="322"/>
    </row>
    <row r="2626" spans="50:57" x14ac:dyDescent="0.15">
      <c r="AX2626" s="322"/>
      <c r="AY2626" s="322"/>
      <c r="AZ2626" s="322"/>
      <c r="BA2626" s="322"/>
      <c r="BB2626" s="322"/>
      <c r="BC2626" s="322"/>
      <c r="BD2626" s="322"/>
      <c r="BE2626" s="322"/>
    </row>
    <row r="2627" spans="50:57" x14ac:dyDescent="0.15">
      <c r="AX2627" s="322"/>
      <c r="AY2627" s="322"/>
      <c r="AZ2627" s="322"/>
      <c r="BA2627" s="322"/>
      <c r="BB2627" s="322"/>
      <c r="BC2627" s="322"/>
      <c r="BD2627" s="322"/>
      <c r="BE2627" s="322"/>
    </row>
    <row r="2628" spans="50:57" x14ac:dyDescent="0.15">
      <c r="AX2628" s="322"/>
      <c r="AY2628" s="322"/>
      <c r="AZ2628" s="322"/>
      <c r="BA2628" s="322"/>
      <c r="BB2628" s="322"/>
      <c r="BC2628" s="322"/>
      <c r="BD2628" s="322"/>
      <c r="BE2628" s="322"/>
    </row>
    <row r="2629" spans="50:57" x14ac:dyDescent="0.15">
      <c r="AX2629" s="322"/>
      <c r="AY2629" s="322"/>
      <c r="AZ2629" s="322"/>
      <c r="BA2629" s="322"/>
      <c r="BB2629" s="322"/>
      <c r="BC2629" s="322"/>
      <c r="BD2629" s="322"/>
      <c r="BE2629" s="322"/>
    </row>
    <row r="2630" spans="50:57" x14ac:dyDescent="0.15">
      <c r="AX2630" s="322"/>
      <c r="AY2630" s="322"/>
      <c r="AZ2630" s="322"/>
      <c r="BA2630" s="322"/>
      <c r="BB2630" s="322"/>
      <c r="BC2630" s="322"/>
      <c r="BD2630" s="322"/>
      <c r="BE2630" s="322"/>
    </row>
    <row r="2631" spans="50:57" x14ac:dyDescent="0.15">
      <c r="AX2631" s="322"/>
      <c r="AY2631" s="322"/>
      <c r="AZ2631" s="322"/>
      <c r="BA2631" s="322"/>
      <c r="BB2631" s="322"/>
      <c r="BC2631" s="322"/>
      <c r="BD2631" s="322"/>
      <c r="BE2631" s="322"/>
    </row>
    <row r="2632" spans="50:57" x14ac:dyDescent="0.15">
      <c r="AX2632" s="322"/>
      <c r="AY2632" s="322"/>
      <c r="AZ2632" s="322"/>
      <c r="BA2632" s="322"/>
      <c r="BB2632" s="322"/>
      <c r="BC2632" s="322"/>
      <c r="BD2632" s="322"/>
      <c r="BE2632" s="322"/>
    </row>
    <row r="2633" spans="50:57" x14ac:dyDescent="0.15">
      <c r="AX2633" s="322"/>
      <c r="AY2633" s="322"/>
      <c r="AZ2633" s="322"/>
      <c r="BA2633" s="322"/>
      <c r="BB2633" s="322"/>
      <c r="BC2633" s="322"/>
      <c r="BD2633" s="322"/>
      <c r="BE2633" s="322"/>
    </row>
    <row r="2634" spans="50:57" x14ac:dyDescent="0.15">
      <c r="AX2634" s="322"/>
      <c r="AY2634" s="322"/>
      <c r="AZ2634" s="322"/>
      <c r="BA2634" s="322"/>
      <c r="BB2634" s="322"/>
      <c r="BC2634" s="322"/>
      <c r="BD2634" s="322"/>
      <c r="BE2634" s="322"/>
    </row>
    <row r="2635" spans="50:57" x14ac:dyDescent="0.15">
      <c r="AX2635" s="322"/>
      <c r="AY2635" s="322"/>
      <c r="AZ2635" s="322"/>
      <c r="BA2635" s="322"/>
      <c r="BB2635" s="322"/>
      <c r="BC2635" s="322"/>
      <c r="BD2635" s="322"/>
      <c r="BE2635" s="322"/>
    </row>
    <row r="2636" spans="50:57" x14ac:dyDescent="0.15">
      <c r="AX2636" s="322"/>
      <c r="AY2636" s="322"/>
      <c r="AZ2636" s="322"/>
      <c r="BA2636" s="322"/>
      <c r="BB2636" s="322"/>
      <c r="BC2636" s="322"/>
      <c r="BD2636" s="322"/>
      <c r="BE2636" s="322"/>
    </row>
    <row r="2637" spans="50:57" x14ac:dyDescent="0.15">
      <c r="AX2637" s="322"/>
      <c r="AY2637" s="322"/>
      <c r="AZ2637" s="322"/>
      <c r="BA2637" s="322"/>
      <c r="BB2637" s="322"/>
      <c r="BC2637" s="322"/>
      <c r="BD2637" s="322"/>
      <c r="BE2637" s="322"/>
    </row>
    <row r="2638" spans="50:57" x14ac:dyDescent="0.15">
      <c r="AX2638" s="322"/>
      <c r="AY2638" s="322"/>
      <c r="AZ2638" s="322"/>
      <c r="BA2638" s="322"/>
      <c r="BB2638" s="322"/>
      <c r="BC2638" s="322"/>
      <c r="BD2638" s="322"/>
      <c r="BE2638" s="322"/>
    </row>
    <row r="2639" spans="50:57" x14ac:dyDescent="0.15">
      <c r="AX2639" s="322"/>
      <c r="AY2639" s="322"/>
      <c r="AZ2639" s="322"/>
      <c r="BA2639" s="322"/>
      <c r="BB2639" s="322"/>
      <c r="BC2639" s="322"/>
      <c r="BD2639" s="322"/>
      <c r="BE2639" s="322"/>
    </row>
    <row r="2640" spans="50:57" x14ac:dyDescent="0.15">
      <c r="AX2640" s="322"/>
      <c r="AY2640" s="322"/>
      <c r="AZ2640" s="322"/>
      <c r="BA2640" s="322"/>
      <c r="BB2640" s="322"/>
      <c r="BC2640" s="322"/>
      <c r="BD2640" s="322"/>
      <c r="BE2640" s="322"/>
    </row>
    <row r="2641" spans="50:57" x14ac:dyDescent="0.15">
      <c r="AX2641" s="322"/>
      <c r="AY2641" s="322"/>
      <c r="AZ2641" s="322"/>
      <c r="BA2641" s="322"/>
      <c r="BB2641" s="322"/>
      <c r="BC2641" s="322"/>
      <c r="BD2641" s="322"/>
      <c r="BE2641" s="322"/>
    </row>
    <row r="2642" spans="50:57" x14ac:dyDescent="0.15">
      <c r="AX2642" s="322"/>
      <c r="AY2642" s="322"/>
      <c r="AZ2642" s="322"/>
      <c r="BA2642" s="322"/>
      <c r="BB2642" s="322"/>
      <c r="BC2642" s="322"/>
      <c r="BD2642" s="322"/>
      <c r="BE2642" s="322"/>
    </row>
    <row r="2643" spans="50:57" x14ac:dyDescent="0.15">
      <c r="AX2643" s="322"/>
      <c r="AY2643" s="322"/>
      <c r="AZ2643" s="322"/>
      <c r="BA2643" s="322"/>
      <c r="BB2643" s="322"/>
      <c r="BC2643" s="322"/>
      <c r="BD2643" s="322"/>
      <c r="BE2643" s="322"/>
    </row>
    <row r="2644" spans="50:57" x14ac:dyDescent="0.15">
      <c r="AX2644" s="322"/>
      <c r="AY2644" s="322"/>
      <c r="AZ2644" s="322"/>
      <c r="BA2644" s="322"/>
      <c r="BB2644" s="322"/>
      <c r="BC2644" s="322"/>
      <c r="BD2644" s="322"/>
      <c r="BE2644" s="322"/>
    </row>
    <row r="2645" spans="50:57" x14ac:dyDescent="0.15">
      <c r="AX2645" s="322"/>
      <c r="AY2645" s="322"/>
      <c r="AZ2645" s="322"/>
      <c r="BA2645" s="322"/>
      <c r="BB2645" s="322"/>
      <c r="BC2645" s="322"/>
      <c r="BD2645" s="322"/>
      <c r="BE2645" s="322"/>
    </row>
    <row r="2646" spans="50:57" x14ac:dyDescent="0.15">
      <c r="AX2646" s="322"/>
      <c r="AY2646" s="322"/>
      <c r="AZ2646" s="322"/>
      <c r="BA2646" s="322"/>
      <c r="BB2646" s="322"/>
      <c r="BC2646" s="322"/>
      <c r="BD2646" s="322"/>
      <c r="BE2646" s="322"/>
    </row>
    <row r="2647" spans="50:57" x14ac:dyDescent="0.15">
      <c r="AX2647" s="322"/>
      <c r="AY2647" s="322"/>
      <c r="AZ2647" s="322"/>
      <c r="BA2647" s="322"/>
      <c r="BB2647" s="322"/>
      <c r="BC2647" s="322"/>
      <c r="BD2647" s="322"/>
      <c r="BE2647" s="322"/>
    </row>
    <row r="2648" spans="50:57" x14ac:dyDescent="0.15">
      <c r="AX2648" s="322"/>
      <c r="AY2648" s="322"/>
      <c r="AZ2648" s="322"/>
      <c r="BA2648" s="322"/>
      <c r="BB2648" s="322"/>
      <c r="BC2648" s="322"/>
      <c r="BD2648" s="322"/>
      <c r="BE2648" s="322"/>
    </row>
    <row r="2649" spans="50:57" x14ac:dyDescent="0.15">
      <c r="AX2649" s="322"/>
      <c r="AY2649" s="322"/>
      <c r="AZ2649" s="322"/>
      <c r="BA2649" s="322"/>
      <c r="BB2649" s="322"/>
      <c r="BC2649" s="322"/>
      <c r="BD2649" s="322"/>
      <c r="BE2649" s="322"/>
    </row>
    <row r="2650" spans="50:57" x14ac:dyDescent="0.15">
      <c r="AX2650" s="322"/>
      <c r="AY2650" s="322"/>
      <c r="AZ2650" s="322"/>
      <c r="BA2650" s="322"/>
      <c r="BB2650" s="322"/>
      <c r="BC2650" s="322"/>
      <c r="BD2650" s="322"/>
      <c r="BE2650" s="322"/>
    </row>
    <row r="2651" spans="50:57" x14ac:dyDescent="0.15">
      <c r="AX2651" s="322"/>
      <c r="AY2651" s="322"/>
      <c r="AZ2651" s="322"/>
      <c r="BA2651" s="322"/>
      <c r="BB2651" s="322"/>
      <c r="BC2651" s="322"/>
      <c r="BD2651" s="322"/>
      <c r="BE2651" s="322"/>
    </row>
    <row r="2652" spans="50:57" x14ac:dyDescent="0.15">
      <c r="AX2652" s="322"/>
      <c r="AY2652" s="322"/>
      <c r="AZ2652" s="322"/>
      <c r="BA2652" s="322"/>
      <c r="BB2652" s="322"/>
      <c r="BC2652" s="322"/>
      <c r="BD2652" s="322"/>
      <c r="BE2652" s="322"/>
    </row>
    <row r="2653" spans="50:57" x14ac:dyDescent="0.15">
      <c r="AX2653" s="322"/>
      <c r="AY2653" s="322"/>
      <c r="AZ2653" s="322"/>
      <c r="BA2653" s="322"/>
      <c r="BB2653" s="322"/>
      <c r="BC2653" s="322"/>
      <c r="BD2653" s="322"/>
      <c r="BE2653" s="322"/>
    </row>
    <row r="2654" spans="50:57" x14ac:dyDescent="0.15">
      <c r="AX2654" s="322"/>
      <c r="AY2654" s="322"/>
      <c r="AZ2654" s="322"/>
      <c r="BA2654" s="322"/>
      <c r="BB2654" s="322"/>
      <c r="BC2654" s="322"/>
      <c r="BD2654" s="322"/>
      <c r="BE2654" s="322"/>
    </row>
    <row r="2655" spans="50:57" x14ac:dyDescent="0.15">
      <c r="AX2655" s="322"/>
      <c r="AY2655" s="322"/>
      <c r="AZ2655" s="322"/>
      <c r="BA2655" s="322"/>
      <c r="BB2655" s="322"/>
      <c r="BC2655" s="322"/>
      <c r="BD2655" s="322"/>
      <c r="BE2655" s="322"/>
    </row>
    <row r="2656" spans="50:57" x14ac:dyDescent="0.15">
      <c r="AX2656" s="322"/>
      <c r="AY2656" s="322"/>
      <c r="AZ2656" s="322"/>
      <c r="BA2656" s="322"/>
      <c r="BB2656" s="322"/>
      <c r="BC2656" s="322"/>
      <c r="BD2656" s="322"/>
      <c r="BE2656" s="322"/>
    </row>
    <row r="2657" spans="50:57" x14ac:dyDescent="0.15">
      <c r="AX2657" s="322"/>
      <c r="AY2657" s="322"/>
      <c r="AZ2657" s="322"/>
      <c r="BA2657" s="322"/>
      <c r="BB2657" s="322"/>
      <c r="BC2657" s="322"/>
      <c r="BD2657" s="322"/>
      <c r="BE2657" s="322"/>
    </row>
    <row r="2658" spans="50:57" x14ac:dyDescent="0.15">
      <c r="AX2658" s="322"/>
      <c r="AY2658" s="322"/>
      <c r="AZ2658" s="322"/>
      <c r="BA2658" s="322"/>
      <c r="BB2658" s="322"/>
      <c r="BC2658" s="322"/>
      <c r="BD2658" s="322"/>
      <c r="BE2658" s="322"/>
    </row>
    <row r="2659" spans="50:57" x14ac:dyDescent="0.15">
      <c r="AX2659" s="322"/>
      <c r="AY2659" s="322"/>
      <c r="AZ2659" s="322"/>
      <c r="BA2659" s="322"/>
      <c r="BB2659" s="322"/>
      <c r="BC2659" s="322"/>
      <c r="BD2659" s="322"/>
      <c r="BE2659" s="322"/>
    </row>
    <row r="2660" spans="50:57" x14ac:dyDescent="0.15">
      <c r="AX2660" s="322"/>
      <c r="AY2660" s="322"/>
      <c r="AZ2660" s="322"/>
      <c r="BA2660" s="322"/>
      <c r="BB2660" s="322"/>
      <c r="BC2660" s="322"/>
      <c r="BD2660" s="322"/>
      <c r="BE2660" s="322"/>
    </row>
    <row r="2661" spans="50:57" x14ac:dyDescent="0.15">
      <c r="AX2661" s="322"/>
      <c r="AY2661" s="322"/>
      <c r="AZ2661" s="322"/>
      <c r="BA2661" s="322"/>
      <c r="BB2661" s="322"/>
      <c r="BC2661" s="322"/>
      <c r="BD2661" s="322"/>
      <c r="BE2661" s="322"/>
    </row>
    <row r="2662" spans="50:57" x14ac:dyDescent="0.15">
      <c r="AX2662" s="322"/>
      <c r="AY2662" s="322"/>
      <c r="AZ2662" s="322"/>
      <c r="BA2662" s="322"/>
      <c r="BB2662" s="322"/>
      <c r="BC2662" s="322"/>
      <c r="BD2662" s="322"/>
      <c r="BE2662" s="322"/>
    </row>
    <row r="2663" spans="50:57" x14ac:dyDescent="0.15">
      <c r="AX2663" s="322"/>
      <c r="AY2663" s="322"/>
      <c r="AZ2663" s="322"/>
      <c r="BA2663" s="322"/>
      <c r="BB2663" s="322"/>
      <c r="BC2663" s="322"/>
      <c r="BD2663" s="322"/>
      <c r="BE2663" s="322"/>
    </row>
    <row r="2664" spans="50:57" x14ac:dyDescent="0.15">
      <c r="AX2664" s="322"/>
      <c r="AY2664" s="322"/>
      <c r="AZ2664" s="322"/>
      <c r="BA2664" s="322"/>
      <c r="BB2664" s="322"/>
      <c r="BC2664" s="322"/>
      <c r="BD2664" s="322"/>
      <c r="BE2664" s="322"/>
    </row>
    <row r="2665" spans="50:57" x14ac:dyDescent="0.15">
      <c r="AX2665" s="322"/>
      <c r="AY2665" s="322"/>
      <c r="AZ2665" s="322"/>
      <c r="BA2665" s="322"/>
      <c r="BB2665" s="322"/>
      <c r="BC2665" s="322"/>
      <c r="BD2665" s="322"/>
      <c r="BE2665" s="322"/>
    </row>
    <row r="2666" spans="50:57" x14ac:dyDescent="0.15">
      <c r="AX2666" s="322"/>
      <c r="AY2666" s="322"/>
      <c r="AZ2666" s="322"/>
      <c r="BA2666" s="322"/>
      <c r="BB2666" s="322"/>
      <c r="BC2666" s="322"/>
      <c r="BD2666" s="322"/>
      <c r="BE2666" s="322"/>
    </row>
    <row r="2667" spans="50:57" x14ac:dyDescent="0.15">
      <c r="AX2667" s="322"/>
      <c r="AY2667" s="322"/>
      <c r="AZ2667" s="322"/>
      <c r="BA2667" s="322"/>
      <c r="BB2667" s="322"/>
      <c r="BC2667" s="322"/>
      <c r="BD2667" s="322"/>
      <c r="BE2667" s="322"/>
    </row>
    <row r="2668" spans="50:57" x14ac:dyDescent="0.15">
      <c r="AX2668" s="322"/>
      <c r="AY2668" s="322"/>
      <c r="AZ2668" s="322"/>
      <c r="BA2668" s="322"/>
      <c r="BB2668" s="322"/>
      <c r="BC2668" s="322"/>
      <c r="BD2668" s="322"/>
      <c r="BE2668" s="322"/>
    </row>
    <row r="2669" spans="50:57" x14ac:dyDescent="0.15">
      <c r="AX2669" s="322"/>
      <c r="AY2669" s="322"/>
      <c r="AZ2669" s="322"/>
      <c r="BA2669" s="322"/>
      <c r="BB2669" s="322"/>
      <c r="BC2669" s="322"/>
      <c r="BD2669" s="322"/>
      <c r="BE2669" s="322"/>
    </row>
    <row r="2670" spans="50:57" x14ac:dyDescent="0.15">
      <c r="AX2670" s="322"/>
      <c r="AY2670" s="322"/>
      <c r="AZ2670" s="322"/>
      <c r="BA2670" s="322"/>
      <c r="BB2670" s="322"/>
      <c r="BC2670" s="322"/>
      <c r="BD2670" s="322"/>
      <c r="BE2670" s="322"/>
    </row>
    <row r="2671" spans="50:57" x14ac:dyDescent="0.15">
      <c r="AX2671" s="322"/>
      <c r="AY2671" s="322"/>
      <c r="AZ2671" s="322"/>
      <c r="BA2671" s="322"/>
      <c r="BB2671" s="322"/>
      <c r="BC2671" s="322"/>
      <c r="BD2671" s="322"/>
      <c r="BE2671" s="322"/>
    </row>
    <row r="2672" spans="50:57" x14ac:dyDescent="0.15">
      <c r="AX2672" s="322"/>
      <c r="AY2672" s="322"/>
      <c r="AZ2672" s="322"/>
      <c r="BA2672" s="322"/>
      <c r="BB2672" s="322"/>
      <c r="BC2672" s="322"/>
      <c r="BD2672" s="322"/>
      <c r="BE2672" s="322"/>
    </row>
    <row r="2673" spans="50:57" x14ac:dyDescent="0.15">
      <c r="AX2673" s="322"/>
      <c r="AY2673" s="322"/>
      <c r="AZ2673" s="322"/>
      <c r="BA2673" s="322"/>
      <c r="BB2673" s="322"/>
      <c r="BC2673" s="322"/>
      <c r="BD2673" s="322"/>
      <c r="BE2673" s="322"/>
    </row>
    <row r="2674" spans="50:57" x14ac:dyDescent="0.15">
      <c r="AX2674" s="322"/>
      <c r="AY2674" s="322"/>
      <c r="AZ2674" s="322"/>
      <c r="BA2674" s="322"/>
      <c r="BB2674" s="322"/>
      <c r="BC2674" s="322"/>
      <c r="BD2674" s="322"/>
      <c r="BE2674" s="322"/>
    </row>
    <row r="2675" spans="50:57" x14ac:dyDescent="0.15">
      <c r="AX2675" s="322"/>
      <c r="AY2675" s="322"/>
      <c r="AZ2675" s="322"/>
      <c r="BA2675" s="322"/>
      <c r="BB2675" s="322"/>
      <c r="BC2675" s="322"/>
      <c r="BD2675" s="322"/>
      <c r="BE2675" s="322"/>
    </row>
    <row r="2676" spans="50:57" x14ac:dyDescent="0.15">
      <c r="AX2676" s="322"/>
      <c r="AY2676" s="322"/>
      <c r="AZ2676" s="322"/>
      <c r="BA2676" s="322"/>
      <c r="BB2676" s="322"/>
      <c r="BC2676" s="322"/>
      <c r="BD2676" s="322"/>
      <c r="BE2676" s="322"/>
    </row>
    <row r="2677" spans="50:57" x14ac:dyDescent="0.15">
      <c r="AX2677" s="322"/>
      <c r="AY2677" s="322"/>
      <c r="AZ2677" s="322"/>
      <c r="BA2677" s="322"/>
      <c r="BB2677" s="322"/>
      <c r="BC2677" s="322"/>
      <c r="BD2677" s="322"/>
      <c r="BE2677" s="322"/>
    </row>
    <row r="2678" spans="50:57" x14ac:dyDescent="0.15">
      <c r="AX2678" s="322"/>
      <c r="AY2678" s="322"/>
      <c r="AZ2678" s="322"/>
      <c r="BA2678" s="322"/>
      <c r="BB2678" s="322"/>
      <c r="BC2678" s="322"/>
      <c r="BD2678" s="322"/>
      <c r="BE2678" s="322"/>
    </row>
    <row r="2679" spans="50:57" x14ac:dyDescent="0.15">
      <c r="AX2679" s="322"/>
      <c r="AY2679" s="322"/>
      <c r="AZ2679" s="322"/>
      <c r="BA2679" s="322"/>
      <c r="BB2679" s="322"/>
      <c r="BC2679" s="322"/>
      <c r="BD2679" s="322"/>
      <c r="BE2679" s="322"/>
    </row>
    <row r="2680" spans="50:57" x14ac:dyDescent="0.15">
      <c r="AX2680" s="322"/>
      <c r="AY2680" s="322"/>
      <c r="AZ2680" s="322"/>
      <c r="BA2680" s="322"/>
      <c r="BB2680" s="322"/>
      <c r="BC2680" s="322"/>
      <c r="BD2680" s="322"/>
      <c r="BE2680" s="322"/>
    </row>
    <row r="2681" spans="50:57" x14ac:dyDescent="0.15">
      <c r="AX2681" s="322"/>
      <c r="AY2681" s="322"/>
      <c r="AZ2681" s="322"/>
      <c r="BA2681" s="322"/>
      <c r="BB2681" s="322"/>
      <c r="BC2681" s="322"/>
      <c r="BD2681" s="322"/>
      <c r="BE2681" s="322"/>
    </row>
    <row r="2682" spans="50:57" x14ac:dyDescent="0.15">
      <c r="AX2682" s="322"/>
      <c r="AY2682" s="322"/>
      <c r="AZ2682" s="322"/>
      <c r="BA2682" s="322"/>
      <c r="BB2682" s="322"/>
      <c r="BC2682" s="322"/>
      <c r="BD2682" s="322"/>
      <c r="BE2682" s="322"/>
    </row>
    <row r="2683" spans="50:57" x14ac:dyDescent="0.15">
      <c r="AX2683" s="322"/>
      <c r="AY2683" s="322"/>
      <c r="AZ2683" s="322"/>
      <c r="BA2683" s="322"/>
      <c r="BB2683" s="322"/>
      <c r="BC2683" s="322"/>
      <c r="BD2683" s="322"/>
      <c r="BE2683" s="322"/>
    </row>
    <row r="2684" spans="50:57" x14ac:dyDescent="0.15">
      <c r="AX2684" s="322"/>
      <c r="AY2684" s="322"/>
      <c r="AZ2684" s="322"/>
      <c r="BA2684" s="322"/>
      <c r="BB2684" s="322"/>
      <c r="BC2684" s="322"/>
      <c r="BD2684" s="322"/>
      <c r="BE2684" s="322"/>
    </row>
    <row r="2685" spans="50:57" x14ac:dyDescent="0.15">
      <c r="AX2685" s="322"/>
      <c r="AY2685" s="322"/>
      <c r="AZ2685" s="322"/>
      <c r="BA2685" s="322"/>
      <c r="BB2685" s="322"/>
      <c r="BC2685" s="322"/>
      <c r="BD2685" s="322"/>
      <c r="BE2685" s="322"/>
    </row>
    <row r="2686" spans="50:57" x14ac:dyDescent="0.15">
      <c r="AX2686" s="322"/>
      <c r="AY2686" s="322"/>
      <c r="AZ2686" s="322"/>
      <c r="BA2686" s="322"/>
      <c r="BB2686" s="322"/>
      <c r="BC2686" s="322"/>
      <c r="BD2686" s="322"/>
      <c r="BE2686" s="322"/>
    </row>
    <row r="2687" spans="50:57" x14ac:dyDescent="0.15">
      <c r="AX2687" s="322"/>
      <c r="AY2687" s="322"/>
      <c r="AZ2687" s="322"/>
      <c r="BA2687" s="322"/>
      <c r="BB2687" s="322"/>
      <c r="BC2687" s="322"/>
      <c r="BD2687" s="322"/>
      <c r="BE2687" s="322"/>
    </row>
    <row r="2688" spans="50:57" x14ac:dyDescent="0.15">
      <c r="AX2688" s="322"/>
      <c r="AY2688" s="322"/>
      <c r="AZ2688" s="322"/>
      <c r="BA2688" s="322"/>
      <c r="BB2688" s="322"/>
      <c r="BC2688" s="322"/>
      <c r="BD2688" s="322"/>
      <c r="BE2688" s="322"/>
    </row>
    <row r="2689" spans="50:57" x14ac:dyDescent="0.15">
      <c r="AX2689" s="322"/>
      <c r="AY2689" s="322"/>
      <c r="AZ2689" s="322"/>
      <c r="BA2689" s="322"/>
      <c r="BB2689" s="322"/>
      <c r="BC2689" s="322"/>
      <c r="BD2689" s="322"/>
      <c r="BE2689" s="322"/>
    </row>
    <row r="2690" spans="50:57" x14ac:dyDescent="0.15">
      <c r="AX2690" s="322"/>
      <c r="AY2690" s="322"/>
      <c r="AZ2690" s="322"/>
      <c r="BA2690" s="322"/>
      <c r="BB2690" s="322"/>
      <c r="BC2690" s="322"/>
      <c r="BD2690" s="322"/>
      <c r="BE2690" s="322"/>
    </row>
    <row r="2691" spans="50:57" x14ac:dyDescent="0.15">
      <c r="AX2691" s="322"/>
      <c r="AY2691" s="322"/>
      <c r="AZ2691" s="322"/>
      <c r="BA2691" s="322"/>
      <c r="BB2691" s="322"/>
      <c r="BC2691" s="322"/>
      <c r="BD2691" s="322"/>
      <c r="BE2691" s="322"/>
    </row>
    <row r="2692" spans="50:57" x14ac:dyDescent="0.15">
      <c r="AX2692" s="322"/>
      <c r="AY2692" s="322"/>
      <c r="AZ2692" s="322"/>
      <c r="BA2692" s="322"/>
      <c r="BB2692" s="322"/>
      <c r="BC2692" s="322"/>
      <c r="BD2692" s="322"/>
      <c r="BE2692" s="322"/>
    </row>
    <row r="2693" spans="50:57" x14ac:dyDescent="0.15">
      <c r="AX2693" s="322"/>
      <c r="AY2693" s="322"/>
      <c r="AZ2693" s="322"/>
      <c r="BA2693" s="322"/>
      <c r="BB2693" s="322"/>
      <c r="BC2693" s="322"/>
      <c r="BD2693" s="322"/>
      <c r="BE2693" s="322"/>
    </row>
    <row r="2694" spans="50:57" x14ac:dyDescent="0.15">
      <c r="AX2694" s="322"/>
      <c r="AY2694" s="322"/>
      <c r="AZ2694" s="322"/>
      <c r="BA2694" s="322"/>
      <c r="BB2694" s="322"/>
      <c r="BC2694" s="322"/>
      <c r="BD2694" s="322"/>
      <c r="BE2694" s="322"/>
    </row>
    <row r="2695" spans="50:57" x14ac:dyDescent="0.15">
      <c r="AX2695" s="322"/>
      <c r="AY2695" s="322"/>
      <c r="AZ2695" s="322"/>
      <c r="BA2695" s="322"/>
      <c r="BB2695" s="322"/>
      <c r="BC2695" s="322"/>
      <c r="BD2695" s="322"/>
      <c r="BE2695" s="322"/>
    </row>
    <row r="2696" spans="50:57" x14ac:dyDescent="0.15">
      <c r="AX2696" s="322"/>
      <c r="AY2696" s="322"/>
      <c r="AZ2696" s="322"/>
      <c r="BA2696" s="322"/>
      <c r="BB2696" s="322"/>
      <c r="BC2696" s="322"/>
      <c r="BD2696" s="322"/>
      <c r="BE2696" s="322"/>
    </row>
    <row r="2697" spans="50:57" x14ac:dyDescent="0.15">
      <c r="AX2697" s="322"/>
      <c r="AY2697" s="322"/>
      <c r="AZ2697" s="322"/>
      <c r="BA2697" s="322"/>
      <c r="BB2697" s="322"/>
      <c r="BC2697" s="322"/>
      <c r="BD2697" s="322"/>
      <c r="BE2697" s="322"/>
    </row>
    <row r="2698" spans="50:57" x14ac:dyDescent="0.15">
      <c r="AX2698" s="322"/>
      <c r="AY2698" s="322"/>
      <c r="AZ2698" s="322"/>
      <c r="BA2698" s="322"/>
      <c r="BB2698" s="322"/>
      <c r="BC2698" s="322"/>
      <c r="BD2698" s="322"/>
      <c r="BE2698" s="322"/>
    </row>
    <row r="2699" spans="50:57" x14ac:dyDescent="0.15">
      <c r="AX2699" s="322"/>
      <c r="AY2699" s="322"/>
      <c r="AZ2699" s="322"/>
      <c r="BA2699" s="322"/>
      <c r="BB2699" s="322"/>
      <c r="BC2699" s="322"/>
      <c r="BD2699" s="322"/>
      <c r="BE2699" s="322"/>
    </row>
    <row r="2700" spans="50:57" x14ac:dyDescent="0.15">
      <c r="AX2700" s="322"/>
      <c r="AY2700" s="322"/>
      <c r="AZ2700" s="322"/>
      <c r="BA2700" s="322"/>
      <c r="BB2700" s="322"/>
      <c r="BC2700" s="322"/>
      <c r="BD2700" s="322"/>
      <c r="BE2700" s="322"/>
    </row>
    <row r="2701" spans="50:57" x14ac:dyDescent="0.15">
      <c r="AX2701" s="322"/>
      <c r="AY2701" s="322"/>
      <c r="AZ2701" s="322"/>
      <c r="BA2701" s="322"/>
      <c r="BB2701" s="322"/>
      <c r="BC2701" s="322"/>
      <c r="BD2701" s="322"/>
      <c r="BE2701" s="322"/>
    </row>
    <row r="2702" spans="50:57" x14ac:dyDescent="0.15">
      <c r="AX2702" s="322"/>
      <c r="AY2702" s="322"/>
      <c r="AZ2702" s="322"/>
      <c r="BA2702" s="322"/>
      <c r="BB2702" s="322"/>
      <c r="BC2702" s="322"/>
      <c r="BD2702" s="322"/>
      <c r="BE2702" s="322"/>
    </row>
    <row r="2703" spans="50:57" x14ac:dyDescent="0.15">
      <c r="AX2703" s="322"/>
      <c r="AY2703" s="322"/>
      <c r="AZ2703" s="322"/>
      <c r="BA2703" s="322"/>
      <c r="BB2703" s="322"/>
      <c r="BC2703" s="322"/>
      <c r="BD2703" s="322"/>
      <c r="BE2703" s="322"/>
    </row>
    <row r="2704" spans="50:57" x14ac:dyDescent="0.15">
      <c r="AX2704" s="322"/>
      <c r="AY2704" s="322"/>
      <c r="AZ2704" s="322"/>
      <c r="BA2704" s="322"/>
      <c r="BB2704" s="322"/>
      <c r="BC2704" s="322"/>
      <c r="BD2704" s="322"/>
      <c r="BE2704" s="322"/>
    </row>
    <row r="2705" spans="50:57" x14ac:dyDescent="0.15">
      <c r="AX2705" s="322"/>
      <c r="AY2705" s="322"/>
      <c r="AZ2705" s="322"/>
      <c r="BA2705" s="322"/>
      <c r="BB2705" s="322"/>
      <c r="BC2705" s="322"/>
      <c r="BD2705" s="322"/>
      <c r="BE2705" s="322"/>
    </row>
    <row r="2706" spans="50:57" x14ac:dyDescent="0.15">
      <c r="AX2706" s="322"/>
      <c r="AY2706" s="322"/>
      <c r="AZ2706" s="322"/>
      <c r="BA2706" s="322"/>
      <c r="BB2706" s="322"/>
      <c r="BC2706" s="322"/>
      <c r="BD2706" s="322"/>
      <c r="BE2706" s="322"/>
    </row>
    <row r="2707" spans="50:57" x14ac:dyDescent="0.15">
      <c r="AX2707" s="322"/>
      <c r="AY2707" s="322"/>
      <c r="AZ2707" s="322"/>
      <c r="BA2707" s="322"/>
      <c r="BB2707" s="322"/>
      <c r="BC2707" s="322"/>
      <c r="BD2707" s="322"/>
      <c r="BE2707" s="322"/>
    </row>
    <row r="2708" spans="50:57" x14ac:dyDescent="0.15">
      <c r="AX2708" s="322"/>
      <c r="AY2708" s="322"/>
      <c r="AZ2708" s="322"/>
      <c r="BA2708" s="322"/>
      <c r="BB2708" s="322"/>
      <c r="BC2708" s="322"/>
      <c r="BD2708" s="322"/>
      <c r="BE2708" s="322"/>
    </row>
    <row r="2709" spans="50:57" x14ac:dyDescent="0.15">
      <c r="AX2709" s="322"/>
      <c r="AY2709" s="322"/>
      <c r="AZ2709" s="322"/>
      <c r="BA2709" s="322"/>
      <c r="BB2709" s="322"/>
      <c r="BC2709" s="322"/>
      <c r="BD2709" s="322"/>
      <c r="BE2709" s="322"/>
    </row>
    <row r="2710" spans="50:57" x14ac:dyDescent="0.15">
      <c r="AX2710" s="322"/>
      <c r="AY2710" s="322"/>
      <c r="AZ2710" s="322"/>
      <c r="BA2710" s="322"/>
      <c r="BB2710" s="322"/>
      <c r="BC2710" s="322"/>
      <c r="BD2710" s="322"/>
      <c r="BE2710" s="322"/>
    </row>
    <row r="2711" spans="50:57" x14ac:dyDescent="0.15">
      <c r="AX2711" s="322"/>
      <c r="AY2711" s="322"/>
      <c r="AZ2711" s="322"/>
      <c r="BA2711" s="322"/>
      <c r="BB2711" s="322"/>
      <c r="BC2711" s="322"/>
      <c r="BD2711" s="322"/>
      <c r="BE2711" s="322"/>
    </row>
    <row r="2712" spans="50:57" x14ac:dyDescent="0.15">
      <c r="AX2712" s="322"/>
      <c r="AY2712" s="322"/>
      <c r="AZ2712" s="322"/>
      <c r="BA2712" s="322"/>
      <c r="BB2712" s="322"/>
      <c r="BC2712" s="322"/>
      <c r="BD2712" s="322"/>
      <c r="BE2712" s="322"/>
    </row>
    <row r="2713" spans="50:57" x14ac:dyDescent="0.15">
      <c r="AX2713" s="322"/>
      <c r="AY2713" s="322"/>
      <c r="AZ2713" s="322"/>
      <c r="BA2713" s="322"/>
      <c r="BB2713" s="322"/>
      <c r="BC2713" s="322"/>
      <c r="BD2713" s="322"/>
      <c r="BE2713" s="322"/>
    </row>
    <row r="2714" spans="50:57" x14ac:dyDescent="0.15">
      <c r="AX2714" s="322"/>
      <c r="AY2714" s="322"/>
      <c r="AZ2714" s="322"/>
      <c r="BA2714" s="322"/>
      <c r="BB2714" s="322"/>
      <c r="BC2714" s="322"/>
      <c r="BD2714" s="322"/>
      <c r="BE2714" s="322"/>
    </row>
    <row r="2715" spans="50:57" x14ac:dyDescent="0.15">
      <c r="AX2715" s="322"/>
      <c r="AY2715" s="322"/>
      <c r="AZ2715" s="322"/>
      <c r="BA2715" s="322"/>
      <c r="BB2715" s="322"/>
      <c r="BC2715" s="322"/>
      <c r="BD2715" s="322"/>
      <c r="BE2715" s="322"/>
    </row>
    <row r="2716" spans="50:57" x14ac:dyDescent="0.15">
      <c r="AX2716" s="322"/>
      <c r="AY2716" s="322"/>
      <c r="AZ2716" s="322"/>
      <c r="BA2716" s="322"/>
      <c r="BB2716" s="322"/>
      <c r="BC2716" s="322"/>
      <c r="BD2716" s="322"/>
      <c r="BE2716" s="322"/>
    </row>
    <row r="2717" spans="50:57" x14ac:dyDescent="0.15">
      <c r="AX2717" s="322"/>
      <c r="AY2717" s="322"/>
      <c r="AZ2717" s="322"/>
      <c r="BA2717" s="322"/>
      <c r="BB2717" s="322"/>
      <c r="BC2717" s="322"/>
      <c r="BD2717" s="322"/>
      <c r="BE2717" s="322"/>
    </row>
    <row r="2718" spans="50:57" x14ac:dyDescent="0.15">
      <c r="AX2718" s="322"/>
      <c r="AY2718" s="322"/>
      <c r="AZ2718" s="322"/>
      <c r="BA2718" s="322"/>
      <c r="BB2718" s="322"/>
      <c r="BC2718" s="322"/>
      <c r="BD2718" s="322"/>
      <c r="BE2718" s="322"/>
    </row>
    <row r="2719" spans="50:57" x14ac:dyDescent="0.15">
      <c r="AX2719" s="322"/>
      <c r="AY2719" s="322"/>
      <c r="AZ2719" s="322"/>
      <c r="BA2719" s="322"/>
      <c r="BB2719" s="322"/>
      <c r="BC2719" s="322"/>
      <c r="BD2719" s="322"/>
      <c r="BE2719" s="322"/>
    </row>
    <row r="2720" spans="50:57" x14ac:dyDescent="0.15">
      <c r="AX2720" s="322"/>
      <c r="AY2720" s="322"/>
      <c r="AZ2720" s="322"/>
      <c r="BA2720" s="322"/>
      <c r="BB2720" s="322"/>
      <c r="BC2720" s="322"/>
      <c r="BD2720" s="322"/>
      <c r="BE2720" s="322"/>
    </row>
    <row r="2721" spans="50:57" x14ac:dyDescent="0.15">
      <c r="AX2721" s="322"/>
      <c r="AY2721" s="322"/>
      <c r="AZ2721" s="322"/>
      <c r="BA2721" s="322"/>
      <c r="BB2721" s="322"/>
      <c r="BC2721" s="322"/>
      <c r="BD2721" s="322"/>
      <c r="BE2721" s="322"/>
    </row>
    <row r="2722" spans="50:57" x14ac:dyDescent="0.15">
      <c r="AX2722" s="322"/>
      <c r="AY2722" s="322"/>
      <c r="AZ2722" s="322"/>
      <c r="BA2722" s="322"/>
      <c r="BB2722" s="322"/>
      <c r="BC2722" s="322"/>
      <c r="BD2722" s="322"/>
      <c r="BE2722" s="322"/>
    </row>
    <row r="2723" spans="50:57" x14ac:dyDescent="0.15">
      <c r="AX2723" s="322"/>
      <c r="AY2723" s="322"/>
      <c r="AZ2723" s="322"/>
      <c r="BA2723" s="322"/>
      <c r="BB2723" s="322"/>
      <c r="BC2723" s="322"/>
      <c r="BD2723" s="322"/>
      <c r="BE2723" s="322"/>
    </row>
    <row r="2724" spans="50:57" x14ac:dyDescent="0.15">
      <c r="AX2724" s="322"/>
      <c r="AY2724" s="322"/>
      <c r="AZ2724" s="322"/>
      <c r="BA2724" s="322"/>
      <c r="BB2724" s="322"/>
      <c r="BC2724" s="322"/>
      <c r="BD2724" s="322"/>
      <c r="BE2724" s="322"/>
    </row>
    <row r="2725" spans="50:57" x14ac:dyDescent="0.15">
      <c r="AX2725" s="322"/>
      <c r="AY2725" s="322"/>
      <c r="AZ2725" s="322"/>
      <c r="BA2725" s="322"/>
      <c r="BB2725" s="322"/>
      <c r="BC2725" s="322"/>
      <c r="BD2725" s="322"/>
      <c r="BE2725" s="322"/>
    </row>
    <row r="2726" spans="50:57" x14ac:dyDescent="0.15">
      <c r="AX2726" s="322"/>
      <c r="AY2726" s="322"/>
      <c r="AZ2726" s="322"/>
      <c r="BA2726" s="322"/>
      <c r="BB2726" s="322"/>
      <c r="BC2726" s="322"/>
      <c r="BD2726" s="322"/>
      <c r="BE2726" s="322"/>
    </row>
    <row r="2727" spans="50:57" x14ac:dyDescent="0.15">
      <c r="AX2727" s="322"/>
      <c r="AY2727" s="322"/>
      <c r="AZ2727" s="322"/>
      <c r="BA2727" s="322"/>
      <c r="BB2727" s="322"/>
      <c r="BC2727" s="322"/>
      <c r="BD2727" s="322"/>
      <c r="BE2727" s="322"/>
    </row>
    <row r="2728" spans="50:57" x14ac:dyDescent="0.15">
      <c r="AX2728" s="322"/>
      <c r="AY2728" s="322"/>
      <c r="AZ2728" s="322"/>
      <c r="BA2728" s="322"/>
      <c r="BB2728" s="322"/>
      <c r="BC2728" s="322"/>
      <c r="BD2728" s="322"/>
      <c r="BE2728" s="322"/>
    </row>
    <row r="2729" spans="50:57" x14ac:dyDescent="0.15">
      <c r="AX2729" s="322"/>
      <c r="AY2729" s="322"/>
      <c r="AZ2729" s="322"/>
      <c r="BA2729" s="322"/>
      <c r="BB2729" s="322"/>
      <c r="BC2729" s="322"/>
      <c r="BD2729" s="322"/>
      <c r="BE2729" s="322"/>
    </row>
    <row r="2730" spans="50:57" x14ac:dyDescent="0.15">
      <c r="AX2730" s="322"/>
      <c r="AY2730" s="322"/>
      <c r="AZ2730" s="322"/>
      <c r="BA2730" s="322"/>
      <c r="BB2730" s="322"/>
      <c r="BC2730" s="322"/>
      <c r="BD2730" s="322"/>
      <c r="BE2730" s="322"/>
    </row>
    <row r="2731" spans="50:57" x14ac:dyDescent="0.15">
      <c r="AX2731" s="322"/>
      <c r="AY2731" s="322"/>
      <c r="AZ2731" s="322"/>
      <c r="BA2731" s="322"/>
      <c r="BB2731" s="322"/>
      <c r="BC2731" s="322"/>
      <c r="BD2731" s="322"/>
      <c r="BE2731" s="322"/>
    </row>
    <row r="2732" spans="50:57" x14ac:dyDescent="0.15">
      <c r="AX2732" s="322"/>
      <c r="AY2732" s="322"/>
      <c r="AZ2732" s="322"/>
      <c r="BA2732" s="322"/>
      <c r="BB2732" s="322"/>
      <c r="BC2732" s="322"/>
      <c r="BD2732" s="322"/>
      <c r="BE2732" s="322"/>
    </row>
    <row r="2733" spans="50:57" x14ac:dyDescent="0.15">
      <c r="AX2733" s="322"/>
      <c r="AY2733" s="322"/>
      <c r="AZ2733" s="322"/>
      <c r="BA2733" s="322"/>
      <c r="BB2733" s="322"/>
      <c r="BC2733" s="322"/>
      <c r="BD2733" s="322"/>
      <c r="BE2733" s="322"/>
    </row>
    <row r="2734" spans="50:57" x14ac:dyDescent="0.15">
      <c r="AX2734" s="322"/>
      <c r="AY2734" s="322"/>
      <c r="AZ2734" s="322"/>
      <c r="BA2734" s="322"/>
      <c r="BB2734" s="322"/>
      <c r="BC2734" s="322"/>
      <c r="BD2734" s="322"/>
      <c r="BE2734" s="322"/>
    </row>
    <row r="2735" spans="50:57" x14ac:dyDescent="0.15">
      <c r="AX2735" s="322"/>
      <c r="AY2735" s="322"/>
      <c r="AZ2735" s="322"/>
      <c r="BA2735" s="322"/>
      <c r="BB2735" s="322"/>
      <c r="BC2735" s="322"/>
      <c r="BD2735" s="322"/>
      <c r="BE2735" s="322"/>
    </row>
    <row r="2736" spans="50:57" x14ac:dyDescent="0.15">
      <c r="AX2736" s="322"/>
      <c r="AY2736" s="322"/>
      <c r="AZ2736" s="322"/>
      <c r="BA2736" s="322"/>
      <c r="BB2736" s="322"/>
      <c r="BC2736" s="322"/>
      <c r="BD2736" s="322"/>
      <c r="BE2736" s="322"/>
    </row>
    <row r="2737" spans="50:57" x14ac:dyDescent="0.15">
      <c r="AX2737" s="322"/>
      <c r="AY2737" s="322"/>
      <c r="AZ2737" s="322"/>
      <c r="BA2737" s="322"/>
      <c r="BB2737" s="322"/>
      <c r="BC2737" s="322"/>
      <c r="BD2737" s="322"/>
      <c r="BE2737" s="322"/>
    </row>
    <row r="2738" spans="50:57" x14ac:dyDescent="0.15">
      <c r="AX2738" s="322"/>
      <c r="AY2738" s="322"/>
      <c r="AZ2738" s="322"/>
      <c r="BA2738" s="322"/>
      <c r="BB2738" s="322"/>
      <c r="BC2738" s="322"/>
      <c r="BD2738" s="322"/>
      <c r="BE2738" s="322"/>
    </row>
    <row r="2739" spans="50:57" x14ac:dyDescent="0.15">
      <c r="AX2739" s="322"/>
      <c r="AY2739" s="322"/>
      <c r="AZ2739" s="322"/>
      <c r="BA2739" s="322"/>
      <c r="BB2739" s="322"/>
      <c r="BC2739" s="322"/>
      <c r="BD2739" s="322"/>
      <c r="BE2739" s="322"/>
    </row>
    <row r="2740" spans="50:57" x14ac:dyDescent="0.15">
      <c r="AX2740" s="322"/>
      <c r="AY2740" s="322"/>
      <c r="AZ2740" s="322"/>
      <c r="BA2740" s="322"/>
      <c r="BB2740" s="322"/>
      <c r="BC2740" s="322"/>
      <c r="BD2740" s="322"/>
      <c r="BE2740" s="322"/>
    </row>
    <row r="2741" spans="50:57" x14ac:dyDescent="0.15">
      <c r="AX2741" s="322"/>
      <c r="AY2741" s="322"/>
      <c r="AZ2741" s="322"/>
      <c r="BA2741" s="322"/>
      <c r="BB2741" s="322"/>
      <c r="BC2741" s="322"/>
      <c r="BD2741" s="322"/>
      <c r="BE2741" s="322"/>
    </row>
    <row r="2742" spans="50:57" x14ac:dyDescent="0.15">
      <c r="AX2742" s="322"/>
      <c r="AY2742" s="322"/>
      <c r="AZ2742" s="322"/>
      <c r="BA2742" s="322"/>
      <c r="BB2742" s="322"/>
      <c r="BC2742" s="322"/>
      <c r="BD2742" s="322"/>
      <c r="BE2742" s="322"/>
    </row>
    <row r="2743" spans="50:57" x14ac:dyDescent="0.15">
      <c r="AX2743" s="322"/>
      <c r="AY2743" s="322"/>
      <c r="AZ2743" s="322"/>
      <c r="BA2743" s="322"/>
      <c r="BB2743" s="322"/>
      <c r="BC2743" s="322"/>
      <c r="BD2743" s="322"/>
      <c r="BE2743" s="322"/>
    </row>
    <row r="2744" spans="50:57" x14ac:dyDescent="0.15">
      <c r="AX2744" s="322"/>
      <c r="AY2744" s="322"/>
      <c r="AZ2744" s="322"/>
      <c r="BA2744" s="322"/>
      <c r="BB2744" s="322"/>
      <c r="BC2744" s="322"/>
      <c r="BD2744" s="322"/>
      <c r="BE2744" s="322"/>
    </row>
    <row r="2745" spans="50:57" x14ac:dyDescent="0.15">
      <c r="AX2745" s="322"/>
      <c r="AY2745" s="322"/>
      <c r="AZ2745" s="322"/>
      <c r="BA2745" s="322"/>
      <c r="BB2745" s="322"/>
      <c r="BC2745" s="322"/>
      <c r="BD2745" s="322"/>
      <c r="BE2745" s="322"/>
    </row>
    <row r="2746" spans="50:57" x14ac:dyDescent="0.15">
      <c r="AX2746" s="322"/>
      <c r="AY2746" s="322"/>
      <c r="AZ2746" s="322"/>
      <c r="BA2746" s="322"/>
      <c r="BB2746" s="322"/>
      <c r="BC2746" s="322"/>
      <c r="BD2746" s="322"/>
      <c r="BE2746" s="322"/>
    </row>
    <row r="2747" spans="50:57" x14ac:dyDescent="0.15">
      <c r="AX2747" s="322"/>
      <c r="AY2747" s="322"/>
      <c r="AZ2747" s="322"/>
      <c r="BA2747" s="322"/>
      <c r="BB2747" s="322"/>
      <c r="BC2747" s="322"/>
      <c r="BD2747" s="322"/>
      <c r="BE2747" s="322"/>
    </row>
    <row r="2748" spans="50:57" x14ac:dyDescent="0.15">
      <c r="AX2748" s="322"/>
      <c r="AY2748" s="322"/>
      <c r="AZ2748" s="322"/>
      <c r="BA2748" s="322"/>
      <c r="BB2748" s="322"/>
      <c r="BC2748" s="322"/>
      <c r="BD2748" s="322"/>
      <c r="BE2748" s="322"/>
    </row>
    <row r="2749" spans="50:57" x14ac:dyDescent="0.15">
      <c r="AX2749" s="322"/>
      <c r="AY2749" s="322"/>
      <c r="AZ2749" s="322"/>
      <c r="BA2749" s="322"/>
      <c r="BB2749" s="322"/>
      <c r="BC2749" s="322"/>
      <c r="BD2749" s="322"/>
      <c r="BE2749" s="322"/>
    </row>
    <row r="2750" spans="50:57" x14ac:dyDescent="0.15">
      <c r="AX2750" s="322"/>
      <c r="AY2750" s="322"/>
      <c r="AZ2750" s="322"/>
      <c r="BA2750" s="322"/>
      <c r="BB2750" s="322"/>
      <c r="BC2750" s="322"/>
      <c r="BD2750" s="322"/>
      <c r="BE2750" s="322"/>
    </row>
    <row r="2751" spans="50:57" x14ac:dyDescent="0.15">
      <c r="AX2751" s="322"/>
      <c r="AY2751" s="322"/>
      <c r="AZ2751" s="322"/>
      <c r="BA2751" s="322"/>
      <c r="BB2751" s="322"/>
      <c r="BC2751" s="322"/>
      <c r="BD2751" s="322"/>
      <c r="BE2751" s="322"/>
    </row>
    <row r="2752" spans="50:57" x14ac:dyDescent="0.15">
      <c r="AX2752" s="322"/>
      <c r="AY2752" s="322"/>
      <c r="AZ2752" s="322"/>
      <c r="BA2752" s="322"/>
      <c r="BB2752" s="322"/>
      <c r="BC2752" s="322"/>
      <c r="BD2752" s="322"/>
      <c r="BE2752" s="322"/>
    </row>
    <row r="2753" spans="50:57" x14ac:dyDescent="0.15">
      <c r="AX2753" s="322"/>
      <c r="AY2753" s="322"/>
      <c r="AZ2753" s="322"/>
      <c r="BA2753" s="322"/>
      <c r="BB2753" s="322"/>
      <c r="BC2753" s="322"/>
      <c r="BD2753" s="322"/>
      <c r="BE2753" s="322"/>
    </row>
    <row r="2754" spans="50:57" x14ac:dyDescent="0.15">
      <c r="AX2754" s="322"/>
      <c r="AY2754" s="322"/>
      <c r="AZ2754" s="322"/>
      <c r="BA2754" s="322"/>
      <c r="BB2754" s="322"/>
      <c r="BC2754" s="322"/>
      <c r="BD2754" s="322"/>
      <c r="BE2754" s="322"/>
    </row>
    <row r="2755" spans="50:57" x14ac:dyDescent="0.15">
      <c r="AX2755" s="322"/>
      <c r="AY2755" s="322"/>
      <c r="AZ2755" s="322"/>
      <c r="BA2755" s="322"/>
      <c r="BB2755" s="322"/>
      <c r="BC2755" s="322"/>
      <c r="BD2755" s="322"/>
      <c r="BE2755" s="322"/>
    </row>
    <row r="2756" spans="50:57" x14ac:dyDescent="0.15">
      <c r="AX2756" s="322"/>
      <c r="AY2756" s="322"/>
      <c r="AZ2756" s="322"/>
      <c r="BA2756" s="322"/>
      <c r="BB2756" s="322"/>
      <c r="BC2756" s="322"/>
      <c r="BD2756" s="322"/>
      <c r="BE2756" s="322"/>
    </row>
    <row r="2757" spans="50:57" x14ac:dyDescent="0.15">
      <c r="AX2757" s="322"/>
      <c r="AY2757" s="322"/>
      <c r="AZ2757" s="322"/>
      <c r="BA2757" s="322"/>
      <c r="BB2757" s="322"/>
      <c r="BC2757" s="322"/>
      <c r="BD2757" s="322"/>
      <c r="BE2757" s="322"/>
    </row>
    <row r="2758" spans="50:57" x14ac:dyDescent="0.15">
      <c r="AX2758" s="322"/>
      <c r="AY2758" s="322"/>
      <c r="AZ2758" s="322"/>
      <c r="BA2758" s="322"/>
      <c r="BB2758" s="322"/>
      <c r="BC2758" s="322"/>
      <c r="BD2758" s="322"/>
      <c r="BE2758" s="322"/>
    </row>
    <row r="2759" spans="50:57" x14ac:dyDescent="0.15">
      <c r="AX2759" s="322"/>
      <c r="AY2759" s="322"/>
      <c r="AZ2759" s="322"/>
      <c r="BA2759" s="322"/>
      <c r="BB2759" s="322"/>
      <c r="BC2759" s="322"/>
      <c r="BD2759" s="322"/>
      <c r="BE2759" s="322"/>
    </row>
    <row r="2760" spans="50:57" x14ac:dyDescent="0.15">
      <c r="AX2760" s="322"/>
      <c r="AY2760" s="322"/>
      <c r="AZ2760" s="322"/>
      <c r="BA2760" s="322"/>
      <c r="BB2760" s="322"/>
      <c r="BC2760" s="322"/>
      <c r="BD2760" s="322"/>
      <c r="BE2760" s="322"/>
    </row>
    <row r="2761" spans="50:57" x14ac:dyDescent="0.15">
      <c r="AX2761" s="322"/>
      <c r="AY2761" s="322"/>
      <c r="AZ2761" s="322"/>
      <c r="BA2761" s="322"/>
      <c r="BB2761" s="322"/>
      <c r="BC2761" s="322"/>
      <c r="BD2761" s="322"/>
      <c r="BE2761" s="322"/>
    </row>
    <row r="2762" spans="50:57" x14ac:dyDescent="0.15">
      <c r="AX2762" s="322"/>
      <c r="AY2762" s="322"/>
      <c r="AZ2762" s="322"/>
      <c r="BA2762" s="322"/>
      <c r="BB2762" s="322"/>
      <c r="BC2762" s="322"/>
      <c r="BD2762" s="322"/>
      <c r="BE2762" s="322"/>
    </row>
    <row r="2763" spans="50:57" x14ac:dyDescent="0.15">
      <c r="AX2763" s="322"/>
      <c r="AY2763" s="322"/>
      <c r="AZ2763" s="322"/>
      <c r="BA2763" s="322"/>
      <c r="BB2763" s="322"/>
      <c r="BC2763" s="322"/>
      <c r="BD2763" s="322"/>
      <c r="BE2763" s="322"/>
    </row>
    <row r="2764" spans="50:57" x14ac:dyDescent="0.15">
      <c r="AX2764" s="322"/>
      <c r="AY2764" s="322"/>
      <c r="AZ2764" s="322"/>
      <c r="BA2764" s="322"/>
      <c r="BB2764" s="322"/>
      <c r="BC2764" s="322"/>
      <c r="BD2764" s="322"/>
      <c r="BE2764" s="322"/>
    </row>
    <row r="2765" spans="50:57" x14ac:dyDescent="0.15">
      <c r="AX2765" s="322"/>
      <c r="AY2765" s="322"/>
      <c r="AZ2765" s="322"/>
      <c r="BA2765" s="322"/>
      <c r="BB2765" s="322"/>
      <c r="BC2765" s="322"/>
      <c r="BD2765" s="322"/>
      <c r="BE2765" s="322"/>
    </row>
    <row r="2766" spans="50:57" x14ac:dyDescent="0.15">
      <c r="AX2766" s="322"/>
      <c r="AY2766" s="322"/>
      <c r="AZ2766" s="322"/>
      <c r="BA2766" s="322"/>
      <c r="BB2766" s="322"/>
      <c r="BC2766" s="322"/>
      <c r="BD2766" s="322"/>
      <c r="BE2766" s="322"/>
    </row>
    <row r="2767" spans="50:57" x14ac:dyDescent="0.15">
      <c r="AX2767" s="322"/>
      <c r="AY2767" s="322"/>
      <c r="AZ2767" s="322"/>
      <c r="BA2767" s="322"/>
      <c r="BB2767" s="322"/>
      <c r="BC2767" s="322"/>
      <c r="BD2767" s="322"/>
      <c r="BE2767" s="322"/>
    </row>
    <row r="2768" spans="50:57" x14ac:dyDescent="0.15">
      <c r="AX2768" s="322"/>
      <c r="AY2768" s="322"/>
      <c r="AZ2768" s="322"/>
      <c r="BA2768" s="322"/>
      <c r="BB2768" s="322"/>
      <c r="BC2768" s="322"/>
      <c r="BD2768" s="322"/>
      <c r="BE2768" s="322"/>
    </row>
    <row r="2769" spans="50:57" x14ac:dyDescent="0.15">
      <c r="AX2769" s="322"/>
      <c r="AY2769" s="322"/>
      <c r="AZ2769" s="322"/>
      <c r="BA2769" s="322"/>
      <c r="BB2769" s="322"/>
      <c r="BC2769" s="322"/>
      <c r="BD2769" s="322"/>
      <c r="BE2769" s="322"/>
    </row>
    <row r="2770" spans="50:57" x14ac:dyDescent="0.15">
      <c r="AX2770" s="322"/>
      <c r="AY2770" s="322"/>
      <c r="AZ2770" s="322"/>
      <c r="BA2770" s="322"/>
      <c r="BB2770" s="322"/>
      <c r="BC2770" s="322"/>
      <c r="BD2770" s="322"/>
      <c r="BE2770" s="322"/>
    </row>
    <row r="2771" spans="50:57" x14ac:dyDescent="0.15">
      <c r="AX2771" s="322"/>
      <c r="AY2771" s="322"/>
      <c r="AZ2771" s="322"/>
      <c r="BA2771" s="322"/>
      <c r="BB2771" s="322"/>
      <c r="BC2771" s="322"/>
      <c r="BD2771" s="322"/>
      <c r="BE2771" s="322"/>
    </row>
    <row r="2772" spans="50:57" x14ac:dyDescent="0.15">
      <c r="AX2772" s="322"/>
      <c r="AY2772" s="322"/>
      <c r="AZ2772" s="322"/>
      <c r="BA2772" s="322"/>
      <c r="BB2772" s="322"/>
      <c r="BC2772" s="322"/>
      <c r="BD2772" s="322"/>
      <c r="BE2772" s="322"/>
    </row>
    <row r="2773" spans="50:57" x14ac:dyDescent="0.15">
      <c r="AX2773" s="322"/>
      <c r="AY2773" s="322"/>
      <c r="AZ2773" s="322"/>
      <c r="BA2773" s="322"/>
      <c r="BB2773" s="322"/>
      <c r="BC2773" s="322"/>
      <c r="BD2773" s="322"/>
      <c r="BE2773" s="322"/>
    </row>
    <row r="2774" spans="50:57" x14ac:dyDescent="0.15">
      <c r="AX2774" s="322"/>
      <c r="AY2774" s="322"/>
      <c r="AZ2774" s="322"/>
      <c r="BA2774" s="322"/>
      <c r="BB2774" s="322"/>
      <c r="BC2774" s="322"/>
      <c r="BD2774" s="322"/>
      <c r="BE2774" s="322"/>
    </row>
    <row r="2775" spans="50:57" x14ac:dyDescent="0.15">
      <c r="AX2775" s="322"/>
      <c r="AY2775" s="322"/>
      <c r="AZ2775" s="322"/>
      <c r="BA2775" s="322"/>
      <c r="BB2775" s="322"/>
      <c r="BC2775" s="322"/>
      <c r="BD2775" s="322"/>
      <c r="BE2775" s="322"/>
    </row>
    <row r="2776" spans="50:57" x14ac:dyDescent="0.15">
      <c r="AX2776" s="322"/>
      <c r="AY2776" s="322"/>
      <c r="AZ2776" s="322"/>
      <c r="BA2776" s="322"/>
      <c r="BB2776" s="322"/>
      <c r="BC2776" s="322"/>
      <c r="BD2776" s="322"/>
      <c r="BE2776" s="322"/>
    </row>
    <row r="2777" spans="50:57" x14ac:dyDescent="0.15">
      <c r="AX2777" s="322"/>
      <c r="AY2777" s="322"/>
      <c r="AZ2777" s="322"/>
      <c r="BA2777" s="322"/>
      <c r="BB2777" s="322"/>
      <c r="BC2777" s="322"/>
      <c r="BD2777" s="322"/>
      <c r="BE2777" s="322"/>
    </row>
    <row r="2778" spans="50:57" x14ac:dyDescent="0.15">
      <c r="AX2778" s="322"/>
      <c r="AY2778" s="322"/>
      <c r="AZ2778" s="322"/>
      <c r="BA2778" s="322"/>
      <c r="BB2778" s="322"/>
      <c r="BC2778" s="322"/>
      <c r="BD2778" s="322"/>
      <c r="BE2778" s="322"/>
    </row>
    <row r="2779" spans="50:57" x14ac:dyDescent="0.15">
      <c r="AX2779" s="322"/>
      <c r="AY2779" s="322"/>
      <c r="AZ2779" s="322"/>
      <c r="BA2779" s="322"/>
      <c r="BB2779" s="322"/>
      <c r="BC2779" s="322"/>
      <c r="BD2779" s="322"/>
      <c r="BE2779" s="322"/>
    </row>
    <row r="2780" spans="50:57" x14ac:dyDescent="0.15">
      <c r="AX2780" s="322"/>
      <c r="AY2780" s="322"/>
      <c r="AZ2780" s="322"/>
      <c r="BA2780" s="322"/>
      <c r="BB2780" s="322"/>
      <c r="BC2780" s="322"/>
      <c r="BD2780" s="322"/>
      <c r="BE2780" s="322"/>
    </row>
    <row r="2781" spans="50:57" x14ac:dyDescent="0.15">
      <c r="AX2781" s="322"/>
      <c r="AY2781" s="322"/>
      <c r="AZ2781" s="322"/>
      <c r="BA2781" s="322"/>
      <c r="BB2781" s="322"/>
      <c r="BC2781" s="322"/>
      <c r="BD2781" s="322"/>
      <c r="BE2781" s="322"/>
    </row>
    <row r="2782" spans="50:57" x14ac:dyDescent="0.15">
      <c r="AX2782" s="322"/>
      <c r="AY2782" s="322"/>
      <c r="AZ2782" s="322"/>
      <c r="BA2782" s="322"/>
      <c r="BB2782" s="322"/>
      <c r="BC2782" s="322"/>
      <c r="BD2782" s="322"/>
      <c r="BE2782" s="322"/>
    </row>
    <row r="2783" spans="50:57" x14ac:dyDescent="0.15">
      <c r="AX2783" s="322"/>
      <c r="AY2783" s="322"/>
      <c r="AZ2783" s="322"/>
      <c r="BA2783" s="322"/>
      <c r="BB2783" s="322"/>
      <c r="BC2783" s="322"/>
      <c r="BD2783" s="322"/>
      <c r="BE2783" s="322"/>
    </row>
    <row r="2784" spans="50:57" x14ac:dyDescent="0.15">
      <c r="AX2784" s="322"/>
      <c r="AY2784" s="322"/>
      <c r="AZ2784" s="322"/>
      <c r="BA2784" s="322"/>
      <c r="BB2784" s="322"/>
      <c r="BC2784" s="322"/>
      <c r="BD2784" s="322"/>
      <c r="BE2784" s="322"/>
    </row>
    <row r="2785" spans="50:57" x14ac:dyDescent="0.15">
      <c r="AX2785" s="322"/>
      <c r="AY2785" s="322"/>
      <c r="AZ2785" s="322"/>
      <c r="BA2785" s="322"/>
      <c r="BB2785" s="322"/>
      <c r="BC2785" s="322"/>
      <c r="BD2785" s="322"/>
      <c r="BE2785" s="322"/>
    </row>
    <row r="2786" spans="50:57" x14ac:dyDescent="0.15">
      <c r="AX2786" s="322"/>
      <c r="AY2786" s="322"/>
      <c r="AZ2786" s="322"/>
      <c r="BA2786" s="322"/>
      <c r="BB2786" s="322"/>
      <c r="BC2786" s="322"/>
      <c r="BD2786" s="322"/>
      <c r="BE2786" s="322"/>
    </row>
    <row r="2787" spans="50:57" x14ac:dyDescent="0.15">
      <c r="AX2787" s="322"/>
      <c r="AY2787" s="322"/>
      <c r="AZ2787" s="322"/>
      <c r="BA2787" s="322"/>
      <c r="BB2787" s="322"/>
      <c r="BC2787" s="322"/>
      <c r="BD2787" s="322"/>
      <c r="BE2787" s="322"/>
    </row>
    <row r="2788" spans="50:57" x14ac:dyDescent="0.15">
      <c r="AX2788" s="322"/>
      <c r="AY2788" s="322"/>
      <c r="AZ2788" s="322"/>
      <c r="BA2788" s="322"/>
      <c r="BB2788" s="322"/>
      <c r="BC2788" s="322"/>
      <c r="BD2788" s="322"/>
      <c r="BE2788" s="322"/>
    </row>
    <row r="2789" spans="50:57" x14ac:dyDescent="0.15">
      <c r="AX2789" s="322"/>
      <c r="AY2789" s="322"/>
      <c r="AZ2789" s="322"/>
      <c r="BA2789" s="322"/>
      <c r="BB2789" s="322"/>
      <c r="BC2789" s="322"/>
      <c r="BD2789" s="322"/>
      <c r="BE2789" s="322"/>
    </row>
    <row r="2790" spans="50:57" x14ac:dyDescent="0.15">
      <c r="AX2790" s="322"/>
      <c r="AY2790" s="322"/>
      <c r="AZ2790" s="322"/>
      <c r="BA2790" s="322"/>
      <c r="BB2790" s="322"/>
      <c r="BC2790" s="322"/>
      <c r="BD2790" s="322"/>
      <c r="BE2790" s="322"/>
    </row>
    <row r="2791" spans="50:57" x14ac:dyDescent="0.15">
      <c r="AX2791" s="322"/>
      <c r="AY2791" s="322"/>
      <c r="AZ2791" s="322"/>
      <c r="BA2791" s="322"/>
      <c r="BB2791" s="322"/>
      <c r="BC2791" s="322"/>
      <c r="BD2791" s="322"/>
      <c r="BE2791" s="322"/>
    </row>
    <row r="2792" spans="50:57" x14ac:dyDescent="0.15">
      <c r="AX2792" s="322"/>
      <c r="AY2792" s="322"/>
      <c r="AZ2792" s="322"/>
      <c r="BA2792" s="322"/>
      <c r="BB2792" s="322"/>
      <c r="BC2792" s="322"/>
      <c r="BD2792" s="322"/>
      <c r="BE2792" s="322"/>
    </row>
    <row r="2793" spans="50:57" x14ac:dyDescent="0.15">
      <c r="AX2793" s="322"/>
      <c r="AY2793" s="322"/>
      <c r="AZ2793" s="322"/>
      <c r="BA2793" s="322"/>
      <c r="BB2793" s="322"/>
      <c r="BC2793" s="322"/>
      <c r="BD2793" s="322"/>
      <c r="BE2793" s="322"/>
    </row>
    <row r="2794" spans="50:57" x14ac:dyDescent="0.15">
      <c r="AX2794" s="322"/>
      <c r="AY2794" s="322"/>
      <c r="AZ2794" s="322"/>
      <c r="BA2794" s="322"/>
      <c r="BB2794" s="322"/>
      <c r="BC2794" s="322"/>
      <c r="BD2794" s="322"/>
      <c r="BE2794" s="322"/>
    </row>
    <row r="2795" spans="50:57" x14ac:dyDescent="0.15">
      <c r="AX2795" s="322"/>
      <c r="AY2795" s="322"/>
      <c r="AZ2795" s="322"/>
      <c r="BA2795" s="322"/>
      <c r="BB2795" s="322"/>
      <c r="BC2795" s="322"/>
      <c r="BD2795" s="322"/>
      <c r="BE2795" s="322"/>
    </row>
    <row r="2796" spans="50:57" x14ac:dyDescent="0.15">
      <c r="AX2796" s="322"/>
      <c r="AY2796" s="322"/>
      <c r="AZ2796" s="322"/>
      <c r="BA2796" s="322"/>
      <c r="BB2796" s="322"/>
      <c r="BC2796" s="322"/>
      <c r="BD2796" s="322"/>
      <c r="BE2796" s="322"/>
    </row>
    <row r="2797" spans="50:57" x14ac:dyDescent="0.15">
      <c r="AX2797" s="322"/>
      <c r="AY2797" s="322"/>
      <c r="AZ2797" s="322"/>
      <c r="BA2797" s="322"/>
      <c r="BB2797" s="322"/>
      <c r="BC2797" s="322"/>
      <c r="BD2797" s="322"/>
      <c r="BE2797" s="322"/>
    </row>
    <row r="2798" spans="50:57" x14ac:dyDescent="0.15">
      <c r="AX2798" s="322"/>
      <c r="AY2798" s="322"/>
      <c r="AZ2798" s="322"/>
      <c r="BA2798" s="322"/>
      <c r="BB2798" s="322"/>
      <c r="BC2798" s="322"/>
      <c r="BD2798" s="322"/>
      <c r="BE2798" s="322"/>
    </row>
    <row r="2799" spans="50:57" x14ac:dyDescent="0.15">
      <c r="AX2799" s="322"/>
      <c r="AY2799" s="322"/>
      <c r="AZ2799" s="322"/>
      <c r="BA2799" s="322"/>
      <c r="BB2799" s="322"/>
      <c r="BC2799" s="322"/>
      <c r="BD2799" s="322"/>
      <c r="BE2799" s="322"/>
    </row>
    <row r="2800" spans="50:57" x14ac:dyDescent="0.15">
      <c r="AX2800" s="322"/>
      <c r="AY2800" s="322"/>
      <c r="AZ2800" s="322"/>
      <c r="BA2800" s="322"/>
      <c r="BB2800" s="322"/>
      <c r="BC2800" s="322"/>
      <c r="BD2800" s="322"/>
      <c r="BE2800" s="322"/>
    </row>
    <row r="2801" spans="50:57" x14ac:dyDescent="0.15">
      <c r="AX2801" s="322"/>
      <c r="AY2801" s="322"/>
      <c r="AZ2801" s="322"/>
      <c r="BA2801" s="322"/>
      <c r="BB2801" s="322"/>
      <c r="BC2801" s="322"/>
      <c r="BD2801" s="322"/>
      <c r="BE2801" s="322"/>
    </row>
    <row r="2802" spans="50:57" x14ac:dyDescent="0.15">
      <c r="AX2802" s="322"/>
      <c r="AY2802" s="322"/>
      <c r="AZ2802" s="322"/>
      <c r="BA2802" s="322"/>
      <c r="BB2802" s="322"/>
      <c r="BC2802" s="322"/>
      <c r="BD2802" s="322"/>
      <c r="BE2802" s="322"/>
    </row>
    <row r="2803" spans="50:57" x14ac:dyDescent="0.15">
      <c r="AX2803" s="322"/>
      <c r="AY2803" s="322"/>
      <c r="AZ2803" s="322"/>
      <c r="BA2803" s="322"/>
      <c r="BB2803" s="322"/>
      <c r="BC2803" s="322"/>
      <c r="BD2803" s="322"/>
      <c r="BE2803" s="322"/>
    </row>
    <row r="2804" spans="50:57" x14ac:dyDescent="0.15">
      <c r="AX2804" s="322"/>
      <c r="AY2804" s="322"/>
      <c r="AZ2804" s="322"/>
      <c r="BA2804" s="322"/>
      <c r="BB2804" s="322"/>
      <c r="BC2804" s="322"/>
      <c r="BD2804" s="322"/>
      <c r="BE2804" s="322"/>
    </row>
    <row r="2805" spans="50:57" x14ac:dyDescent="0.15">
      <c r="AX2805" s="322"/>
      <c r="AY2805" s="322"/>
      <c r="AZ2805" s="322"/>
      <c r="BA2805" s="322"/>
      <c r="BB2805" s="322"/>
      <c r="BC2805" s="322"/>
      <c r="BD2805" s="322"/>
      <c r="BE2805" s="322"/>
    </row>
    <row r="2806" spans="50:57" x14ac:dyDescent="0.15">
      <c r="AX2806" s="322"/>
      <c r="AY2806" s="322"/>
      <c r="AZ2806" s="322"/>
      <c r="BA2806" s="322"/>
      <c r="BB2806" s="322"/>
      <c r="BC2806" s="322"/>
      <c r="BD2806" s="322"/>
      <c r="BE2806" s="322"/>
    </row>
    <row r="2807" spans="50:57" x14ac:dyDescent="0.15">
      <c r="AX2807" s="322"/>
      <c r="AY2807" s="322"/>
      <c r="AZ2807" s="322"/>
      <c r="BA2807" s="322"/>
      <c r="BB2807" s="322"/>
      <c r="BC2807" s="322"/>
      <c r="BD2807" s="322"/>
      <c r="BE2807" s="322"/>
    </row>
    <row r="2808" spans="50:57" x14ac:dyDescent="0.15">
      <c r="AX2808" s="322"/>
      <c r="AY2808" s="322"/>
      <c r="AZ2808" s="322"/>
      <c r="BA2808" s="322"/>
      <c r="BB2808" s="322"/>
      <c r="BC2808" s="322"/>
      <c r="BD2808" s="322"/>
      <c r="BE2808" s="322"/>
    </row>
    <row r="2809" spans="50:57" x14ac:dyDescent="0.15">
      <c r="AX2809" s="322"/>
      <c r="AY2809" s="322"/>
      <c r="AZ2809" s="322"/>
      <c r="BA2809" s="322"/>
      <c r="BB2809" s="322"/>
      <c r="BC2809" s="322"/>
      <c r="BD2809" s="322"/>
      <c r="BE2809" s="322"/>
    </row>
    <row r="2810" spans="50:57" x14ac:dyDescent="0.15">
      <c r="AX2810" s="322"/>
      <c r="AY2810" s="322"/>
      <c r="AZ2810" s="322"/>
      <c r="BA2810" s="322"/>
      <c r="BB2810" s="322"/>
      <c r="BC2810" s="322"/>
      <c r="BD2810" s="322"/>
      <c r="BE2810" s="322"/>
    </row>
    <row r="2811" spans="50:57" x14ac:dyDescent="0.15">
      <c r="AX2811" s="322"/>
      <c r="AY2811" s="322"/>
      <c r="AZ2811" s="322"/>
      <c r="BA2811" s="322"/>
      <c r="BB2811" s="322"/>
      <c r="BC2811" s="322"/>
      <c r="BD2811" s="322"/>
      <c r="BE2811" s="322"/>
    </row>
    <row r="2812" spans="50:57" x14ac:dyDescent="0.15">
      <c r="AX2812" s="322"/>
      <c r="AY2812" s="322"/>
      <c r="AZ2812" s="322"/>
      <c r="BA2812" s="322"/>
      <c r="BB2812" s="322"/>
      <c r="BC2812" s="322"/>
      <c r="BD2812" s="322"/>
      <c r="BE2812" s="322"/>
    </row>
    <row r="2813" spans="50:57" x14ac:dyDescent="0.15">
      <c r="AX2813" s="322"/>
      <c r="AY2813" s="322"/>
      <c r="AZ2813" s="322"/>
      <c r="BA2813" s="322"/>
      <c r="BB2813" s="322"/>
      <c r="BC2813" s="322"/>
      <c r="BD2813" s="322"/>
      <c r="BE2813" s="322"/>
    </row>
    <row r="2814" spans="50:57" x14ac:dyDescent="0.15">
      <c r="AX2814" s="322"/>
      <c r="AY2814" s="322"/>
      <c r="AZ2814" s="322"/>
      <c r="BA2814" s="322"/>
      <c r="BB2814" s="322"/>
      <c r="BC2814" s="322"/>
      <c r="BD2814" s="322"/>
      <c r="BE2814" s="322"/>
    </row>
    <row r="2815" spans="50:57" x14ac:dyDescent="0.15">
      <c r="AX2815" s="322"/>
      <c r="AY2815" s="322"/>
      <c r="AZ2815" s="322"/>
      <c r="BA2815" s="322"/>
      <c r="BB2815" s="322"/>
      <c r="BC2815" s="322"/>
      <c r="BD2815" s="322"/>
      <c r="BE2815" s="322"/>
    </row>
    <row r="2816" spans="50:57" x14ac:dyDescent="0.15">
      <c r="AX2816" s="322"/>
      <c r="AY2816" s="322"/>
      <c r="AZ2816" s="322"/>
      <c r="BA2816" s="322"/>
      <c r="BB2816" s="322"/>
      <c r="BC2816" s="322"/>
      <c r="BD2816" s="322"/>
      <c r="BE2816" s="322"/>
    </row>
    <row r="2817" spans="50:57" x14ac:dyDescent="0.15">
      <c r="AX2817" s="322"/>
      <c r="AY2817" s="322"/>
      <c r="AZ2817" s="322"/>
      <c r="BA2817" s="322"/>
      <c r="BB2817" s="322"/>
      <c r="BC2817" s="322"/>
      <c r="BD2817" s="322"/>
      <c r="BE2817" s="322"/>
    </row>
    <row r="2818" spans="50:57" x14ac:dyDescent="0.15">
      <c r="AX2818" s="322"/>
      <c r="AY2818" s="322"/>
      <c r="AZ2818" s="322"/>
      <c r="BA2818" s="322"/>
      <c r="BB2818" s="322"/>
      <c r="BC2818" s="322"/>
      <c r="BD2818" s="322"/>
      <c r="BE2818" s="322"/>
    </row>
    <row r="2819" spans="50:57" x14ac:dyDescent="0.15">
      <c r="AX2819" s="322"/>
      <c r="AY2819" s="322"/>
      <c r="AZ2819" s="322"/>
      <c r="BA2819" s="322"/>
      <c r="BB2819" s="322"/>
      <c r="BC2819" s="322"/>
      <c r="BD2819" s="322"/>
      <c r="BE2819" s="322"/>
    </row>
    <row r="2820" spans="50:57" x14ac:dyDescent="0.15">
      <c r="AX2820" s="322"/>
      <c r="AY2820" s="322"/>
      <c r="AZ2820" s="322"/>
      <c r="BA2820" s="322"/>
      <c r="BB2820" s="322"/>
      <c r="BC2820" s="322"/>
      <c r="BD2820" s="322"/>
      <c r="BE2820" s="322"/>
    </row>
    <row r="2821" spans="50:57" x14ac:dyDescent="0.15">
      <c r="AX2821" s="322"/>
      <c r="AY2821" s="322"/>
      <c r="AZ2821" s="322"/>
      <c r="BA2821" s="322"/>
      <c r="BB2821" s="322"/>
      <c r="BC2821" s="322"/>
      <c r="BD2821" s="322"/>
      <c r="BE2821" s="322"/>
    </row>
    <row r="2822" spans="50:57" x14ac:dyDescent="0.15">
      <c r="AX2822" s="322"/>
      <c r="AY2822" s="322"/>
      <c r="AZ2822" s="322"/>
      <c r="BA2822" s="322"/>
      <c r="BB2822" s="322"/>
      <c r="BC2822" s="322"/>
      <c r="BD2822" s="322"/>
      <c r="BE2822" s="322"/>
    </row>
    <row r="2823" spans="50:57" x14ac:dyDescent="0.15">
      <c r="AX2823" s="322"/>
      <c r="AY2823" s="322"/>
      <c r="AZ2823" s="322"/>
      <c r="BA2823" s="322"/>
      <c r="BB2823" s="322"/>
      <c r="BC2823" s="322"/>
      <c r="BD2823" s="322"/>
      <c r="BE2823" s="322"/>
    </row>
    <row r="2824" spans="50:57" x14ac:dyDescent="0.15">
      <c r="AX2824" s="322"/>
      <c r="AY2824" s="322"/>
      <c r="AZ2824" s="322"/>
      <c r="BA2824" s="322"/>
      <c r="BB2824" s="322"/>
      <c r="BC2824" s="322"/>
      <c r="BD2824" s="322"/>
      <c r="BE2824" s="322"/>
    </row>
    <row r="2825" spans="50:57" x14ac:dyDescent="0.15">
      <c r="AX2825" s="322"/>
      <c r="AY2825" s="322"/>
      <c r="AZ2825" s="322"/>
      <c r="BA2825" s="322"/>
      <c r="BB2825" s="322"/>
      <c r="BC2825" s="322"/>
      <c r="BD2825" s="322"/>
      <c r="BE2825" s="322"/>
    </row>
    <row r="2826" spans="50:57" x14ac:dyDescent="0.15">
      <c r="AX2826" s="322"/>
      <c r="AY2826" s="322"/>
      <c r="AZ2826" s="322"/>
      <c r="BA2826" s="322"/>
      <c r="BB2826" s="322"/>
      <c r="BC2826" s="322"/>
      <c r="BD2826" s="322"/>
      <c r="BE2826" s="322"/>
    </row>
    <row r="2827" spans="50:57" x14ac:dyDescent="0.15">
      <c r="AX2827" s="322"/>
      <c r="AY2827" s="322"/>
      <c r="AZ2827" s="322"/>
      <c r="BA2827" s="322"/>
      <c r="BB2827" s="322"/>
      <c r="BC2827" s="322"/>
      <c r="BD2827" s="322"/>
      <c r="BE2827" s="322"/>
    </row>
    <row r="2828" spans="50:57" x14ac:dyDescent="0.15">
      <c r="AX2828" s="322"/>
      <c r="AY2828" s="322"/>
      <c r="AZ2828" s="322"/>
      <c r="BA2828" s="322"/>
      <c r="BB2828" s="322"/>
      <c r="BC2828" s="322"/>
      <c r="BD2828" s="322"/>
      <c r="BE2828" s="322"/>
    </row>
    <row r="2829" spans="50:57" x14ac:dyDescent="0.15">
      <c r="AX2829" s="322"/>
      <c r="AY2829" s="322"/>
      <c r="AZ2829" s="322"/>
      <c r="BA2829" s="322"/>
      <c r="BB2829" s="322"/>
      <c r="BC2829" s="322"/>
      <c r="BD2829" s="322"/>
      <c r="BE2829" s="322"/>
    </row>
    <row r="2830" spans="50:57" x14ac:dyDescent="0.15">
      <c r="AX2830" s="322"/>
      <c r="AY2830" s="322"/>
      <c r="AZ2830" s="322"/>
      <c r="BA2830" s="322"/>
      <c r="BB2830" s="322"/>
      <c r="BC2830" s="322"/>
      <c r="BD2830" s="322"/>
      <c r="BE2830" s="322"/>
    </row>
    <row r="2831" spans="50:57" x14ac:dyDescent="0.15">
      <c r="AX2831" s="322"/>
      <c r="AY2831" s="322"/>
      <c r="AZ2831" s="322"/>
      <c r="BA2831" s="322"/>
      <c r="BB2831" s="322"/>
      <c r="BC2831" s="322"/>
      <c r="BD2831" s="322"/>
      <c r="BE2831" s="322"/>
    </row>
    <row r="2832" spans="50:57" x14ac:dyDescent="0.15">
      <c r="AX2832" s="322"/>
      <c r="AY2832" s="322"/>
      <c r="AZ2832" s="322"/>
      <c r="BA2832" s="322"/>
      <c r="BB2832" s="322"/>
      <c r="BC2832" s="322"/>
      <c r="BD2832" s="322"/>
      <c r="BE2832" s="322"/>
    </row>
    <row r="2833" spans="50:57" x14ac:dyDescent="0.15">
      <c r="AX2833" s="322"/>
      <c r="AY2833" s="322"/>
      <c r="AZ2833" s="322"/>
      <c r="BA2833" s="322"/>
      <c r="BB2833" s="322"/>
      <c r="BC2833" s="322"/>
      <c r="BD2833" s="322"/>
      <c r="BE2833" s="322"/>
    </row>
    <row r="2834" spans="50:57" x14ac:dyDescent="0.15">
      <c r="AX2834" s="322"/>
      <c r="AY2834" s="322"/>
      <c r="AZ2834" s="322"/>
      <c r="BA2834" s="322"/>
      <c r="BB2834" s="322"/>
      <c r="BC2834" s="322"/>
      <c r="BD2834" s="322"/>
      <c r="BE2834" s="322"/>
    </row>
    <row r="2835" spans="50:57" x14ac:dyDescent="0.15">
      <c r="AX2835" s="322"/>
      <c r="AY2835" s="322"/>
      <c r="AZ2835" s="322"/>
      <c r="BA2835" s="322"/>
      <c r="BB2835" s="322"/>
      <c r="BC2835" s="322"/>
      <c r="BD2835" s="322"/>
      <c r="BE2835" s="322"/>
    </row>
    <row r="2836" spans="50:57" x14ac:dyDescent="0.15">
      <c r="AX2836" s="322"/>
      <c r="AY2836" s="322"/>
      <c r="AZ2836" s="322"/>
      <c r="BA2836" s="322"/>
      <c r="BB2836" s="322"/>
      <c r="BC2836" s="322"/>
      <c r="BD2836" s="322"/>
      <c r="BE2836" s="322"/>
    </row>
    <row r="2837" spans="50:57" x14ac:dyDescent="0.15">
      <c r="AX2837" s="322"/>
      <c r="AY2837" s="322"/>
      <c r="AZ2837" s="322"/>
      <c r="BA2837" s="322"/>
      <c r="BB2837" s="322"/>
      <c r="BC2837" s="322"/>
      <c r="BD2837" s="322"/>
      <c r="BE2837" s="322"/>
    </row>
    <row r="2838" spans="50:57" x14ac:dyDescent="0.15">
      <c r="AX2838" s="322"/>
      <c r="AY2838" s="322"/>
      <c r="AZ2838" s="322"/>
      <c r="BA2838" s="322"/>
      <c r="BB2838" s="322"/>
      <c r="BC2838" s="322"/>
      <c r="BD2838" s="322"/>
      <c r="BE2838" s="322"/>
    </row>
    <row r="2839" spans="50:57" x14ac:dyDescent="0.15">
      <c r="AX2839" s="322"/>
      <c r="AY2839" s="322"/>
      <c r="AZ2839" s="322"/>
      <c r="BA2839" s="322"/>
      <c r="BB2839" s="322"/>
      <c r="BC2839" s="322"/>
      <c r="BD2839" s="322"/>
      <c r="BE2839" s="322"/>
    </row>
    <row r="2840" spans="50:57" x14ac:dyDescent="0.15">
      <c r="AX2840" s="322"/>
      <c r="AY2840" s="322"/>
      <c r="AZ2840" s="322"/>
      <c r="BA2840" s="322"/>
      <c r="BB2840" s="322"/>
      <c r="BC2840" s="322"/>
      <c r="BD2840" s="322"/>
      <c r="BE2840" s="322"/>
    </row>
    <row r="2841" spans="50:57" x14ac:dyDescent="0.15">
      <c r="AX2841" s="322"/>
      <c r="AY2841" s="322"/>
      <c r="AZ2841" s="322"/>
      <c r="BA2841" s="322"/>
      <c r="BB2841" s="322"/>
      <c r="BC2841" s="322"/>
      <c r="BD2841" s="322"/>
      <c r="BE2841" s="322"/>
    </row>
    <row r="2842" spans="50:57" x14ac:dyDescent="0.15">
      <c r="AX2842" s="322"/>
      <c r="AY2842" s="322"/>
      <c r="AZ2842" s="322"/>
      <c r="BA2842" s="322"/>
      <c r="BB2842" s="322"/>
      <c r="BC2842" s="322"/>
      <c r="BD2842" s="322"/>
      <c r="BE2842" s="322"/>
    </row>
    <row r="2843" spans="50:57" x14ac:dyDescent="0.15">
      <c r="AX2843" s="322"/>
      <c r="AY2843" s="322"/>
      <c r="AZ2843" s="322"/>
      <c r="BA2843" s="322"/>
      <c r="BB2843" s="322"/>
      <c r="BC2843" s="322"/>
      <c r="BD2843" s="322"/>
      <c r="BE2843" s="322"/>
    </row>
    <row r="2844" spans="50:57" x14ac:dyDescent="0.15">
      <c r="AX2844" s="322"/>
      <c r="AY2844" s="322"/>
      <c r="AZ2844" s="322"/>
      <c r="BA2844" s="322"/>
      <c r="BB2844" s="322"/>
      <c r="BC2844" s="322"/>
      <c r="BD2844" s="322"/>
      <c r="BE2844" s="322"/>
    </row>
    <row r="2845" spans="50:57" x14ac:dyDescent="0.15">
      <c r="AX2845" s="322"/>
      <c r="AY2845" s="322"/>
      <c r="AZ2845" s="322"/>
      <c r="BA2845" s="322"/>
      <c r="BB2845" s="322"/>
      <c r="BC2845" s="322"/>
      <c r="BD2845" s="322"/>
      <c r="BE2845" s="322"/>
    </row>
    <row r="2846" spans="50:57" x14ac:dyDescent="0.15">
      <c r="AX2846" s="322"/>
      <c r="AY2846" s="322"/>
      <c r="AZ2846" s="322"/>
      <c r="BA2846" s="322"/>
      <c r="BB2846" s="322"/>
      <c r="BC2846" s="322"/>
      <c r="BD2846" s="322"/>
      <c r="BE2846" s="322"/>
    </row>
    <row r="2847" spans="50:57" x14ac:dyDescent="0.15">
      <c r="AX2847" s="322"/>
      <c r="AY2847" s="322"/>
      <c r="AZ2847" s="322"/>
      <c r="BA2847" s="322"/>
      <c r="BB2847" s="322"/>
      <c r="BC2847" s="322"/>
      <c r="BD2847" s="322"/>
      <c r="BE2847" s="322"/>
    </row>
    <row r="2848" spans="50:57" x14ac:dyDescent="0.15">
      <c r="AX2848" s="322"/>
      <c r="AY2848" s="322"/>
      <c r="AZ2848" s="322"/>
      <c r="BA2848" s="322"/>
      <c r="BB2848" s="322"/>
      <c r="BC2848" s="322"/>
      <c r="BD2848" s="322"/>
      <c r="BE2848" s="322"/>
    </row>
    <row r="2849" spans="50:57" x14ac:dyDescent="0.15">
      <c r="AX2849" s="322"/>
      <c r="AY2849" s="322"/>
      <c r="AZ2849" s="322"/>
      <c r="BA2849" s="322"/>
      <c r="BB2849" s="322"/>
      <c r="BC2849" s="322"/>
      <c r="BD2849" s="322"/>
      <c r="BE2849" s="322"/>
    </row>
    <row r="2850" spans="50:57" x14ac:dyDescent="0.15">
      <c r="AX2850" s="322"/>
      <c r="AY2850" s="322"/>
      <c r="AZ2850" s="322"/>
      <c r="BA2850" s="322"/>
      <c r="BB2850" s="322"/>
      <c r="BC2850" s="322"/>
      <c r="BD2850" s="322"/>
      <c r="BE2850" s="322"/>
    </row>
    <row r="2851" spans="50:57" x14ac:dyDescent="0.15">
      <c r="AX2851" s="322"/>
      <c r="AY2851" s="322"/>
      <c r="AZ2851" s="322"/>
      <c r="BA2851" s="322"/>
      <c r="BB2851" s="322"/>
      <c r="BC2851" s="322"/>
      <c r="BD2851" s="322"/>
      <c r="BE2851" s="322"/>
    </row>
    <row r="2852" spans="50:57" x14ac:dyDescent="0.15">
      <c r="AX2852" s="322"/>
      <c r="AY2852" s="322"/>
      <c r="AZ2852" s="322"/>
      <c r="BA2852" s="322"/>
      <c r="BB2852" s="322"/>
      <c r="BC2852" s="322"/>
      <c r="BD2852" s="322"/>
      <c r="BE2852" s="322"/>
    </row>
    <row r="2853" spans="50:57" x14ac:dyDescent="0.15">
      <c r="AX2853" s="322"/>
      <c r="AY2853" s="322"/>
      <c r="AZ2853" s="322"/>
      <c r="BA2853" s="322"/>
      <c r="BB2853" s="322"/>
      <c r="BC2853" s="322"/>
      <c r="BD2853" s="322"/>
      <c r="BE2853" s="322"/>
    </row>
    <row r="2854" spans="50:57" x14ac:dyDescent="0.15">
      <c r="AX2854" s="322"/>
      <c r="AY2854" s="322"/>
      <c r="AZ2854" s="322"/>
      <c r="BA2854" s="322"/>
      <c r="BB2854" s="322"/>
      <c r="BC2854" s="322"/>
      <c r="BD2854" s="322"/>
      <c r="BE2854" s="322"/>
    </row>
    <row r="2855" spans="50:57" x14ac:dyDescent="0.15">
      <c r="AX2855" s="322"/>
      <c r="AY2855" s="322"/>
      <c r="AZ2855" s="322"/>
      <c r="BA2855" s="322"/>
      <c r="BB2855" s="322"/>
      <c r="BC2855" s="322"/>
      <c r="BD2855" s="322"/>
      <c r="BE2855" s="322"/>
    </row>
    <row r="2856" spans="50:57" x14ac:dyDescent="0.15">
      <c r="AX2856" s="322"/>
      <c r="AY2856" s="322"/>
      <c r="AZ2856" s="322"/>
      <c r="BA2856" s="322"/>
      <c r="BB2856" s="322"/>
      <c r="BC2856" s="322"/>
      <c r="BD2856" s="322"/>
      <c r="BE2856" s="322"/>
    </row>
    <row r="2857" spans="50:57" x14ac:dyDescent="0.15">
      <c r="AX2857" s="322"/>
      <c r="AY2857" s="322"/>
      <c r="AZ2857" s="322"/>
      <c r="BA2857" s="322"/>
      <c r="BB2857" s="322"/>
      <c r="BC2857" s="322"/>
      <c r="BD2857" s="322"/>
      <c r="BE2857" s="322"/>
    </row>
    <row r="2858" spans="50:57" x14ac:dyDescent="0.15">
      <c r="AX2858" s="322"/>
      <c r="AY2858" s="322"/>
      <c r="AZ2858" s="322"/>
      <c r="BA2858" s="322"/>
      <c r="BB2858" s="322"/>
      <c r="BC2858" s="322"/>
      <c r="BD2858" s="322"/>
      <c r="BE2858" s="322"/>
    </row>
    <row r="2859" spans="50:57" x14ac:dyDescent="0.15">
      <c r="AX2859" s="322"/>
      <c r="AY2859" s="322"/>
      <c r="AZ2859" s="322"/>
      <c r="BA2859" s="322"/>
      <c r="BB2859" s="322"/>
      <c r="BC2859" s="322"/>
      <c r="BD2859" s="322"/>
      <c r="BE2859" s="322"/>
    </row>
    <row r="2860" spans="50:57" x14ac:dyDescent="0.15">
      <c r="AX2860" s="322"/>
      <c r="AY2860" s="322"/>
      <c r="AZ2860" s="322"/>
      <c r="BA2860" s="322"/>
      <c r="BB2860" s="322"/>
      <c r="BC2860" s="322"/>
      <c r="BD2860" s="322"/>
      <c r="BE2860" s="322"/>
    </row>
    <row r="2861" spans="50:57" x14ac:dyDescent="0.15">
      <c r="AX2861" s="322"/>
      <c r="AY2861" s="322"/>
      <c r="AZ2861" s="322"/>
      <c r="BA2861" s="322"/>
      <c r="BB2861" s="322"/>
      <c r="BC2861" s="322"/>
      <c r="BD2861" s="322"/>
      <c r="BE2861" s="322"/>
    </row>
    <row r="2862" spans="50:57" x14ac:dyDescent="0.15">
      <c r="AX2862" s="322"/>
      <c r="AY2862" s="322"/>
      <c r="AZ2862" s="322"/>
      <c r="BA2862" s="322"/>
      <c r="BB2862" s="322"/>
      <c r="BC2862" s="322"/>
      <c r="BD2862" s="322"/>
      <c r="BE2862" s="322"/>
    </row>
    <row r="2863" spans="50:57" x14ac:dyDescent="0.15">
      <c r="AX2863" s="322"/>
      <c r="AY2863" s="322"/>
      <c r="AZ2863" s="322"/>
      <c r="BA2863" s="322"/>
      <c r="BB2863" s="322"/>
      <c r="BC2863" s="322"/>
      <c r="BD2863" s="322"/>
      <c r="BE2863" s="322"/>
    </row>
    <row r="2864" spans="50:57" x14ac:dyDescent="0.15">
      <c r="AX2864" s="322"/>
      <c r="AY2864" s="322"/>
      <c r="AZ2864" s="322"/>
      <c r="BA2864" s="322"/>
      <c r="BB2864" s="322"/>
      <c r="BC2864" s="322"/>
      <c r="BD2864" s="322"/>
      <c r="BE2864" s="322"/>
    </row>
    <row r="2865" spans="50:57" x14ac:dyDescent="0.15">
      <c r="AX2865" s="322"/>
      <c r="AY2865" s="322"/>
      <c r="AZ2865" s="322"/>
      <c r="BA2865" s="322"/>
      <c r="BB2865" s="322"/>
      <c r="BC2865" s="322"/>
      <c r="BD2865" s="322"/>
      <c r="BE2865" s="322"/>
    </row>
    <row r="2866" spans="50:57" x14ac:dyDescent="0.15">
      <c r="AX2866" s="322"/>
      <c r="AY2866" s="322"/>
      <c r="AZ2866" s="322"/>
      <c r="BA2866" s="322"/>
      <c r="BB2866" s="322"/>
      <c r="BC2866" s="322"/>
      <c r="BD2866" s="322"/>
      <c r="BE2866" s="322"/>
    </row>
    <row r="2867" spans="50:57" x14ac:dyDescent="0.15">
      <c r="AX2867" s="322"/>
      <c r="AY2867" s="322"/>
      <c r="AZ2867" s="322"/>
      <c r="BA2867" s="322"/>
      <c r="BB2867" s="322"/>
      <c r="BC2867" s="322"/>
      <c r="BD2867" s="322"/>
      <c r="BE2867" s="322"/>
    </row>
    <row r="2868" spans="50:57" x14ac:dyDescent="0.15">
      <c r="AX2868" s="322"/>
      <c r="AY2868" s="322"/>
      <c r="AZ2868" s="322"/>
      <c r="BA2868" s="322"/>
      <c r="BB2868" s="322"/>
      <c r="BC2868" s="322"/>
      <c r="BD2868" s="322"/>
      <c r="BE2868" s="322"/>
    </row>
    <row r="2869" spans="50:57" x14ac:dyDescent="0.15">
      <c r="AX2869" s="322"/>
      <c r="AY2869" s="322"/>
      <c r="AZ2869" s="322"/>
      <c r="BA2869" s="322"/>
      <c r="BB2869" s="322"/>
      <c r="BC2869" s="322"/>
      <c r="BD2869" s="322"/>
      <c r="BE2869" s="322"/>
    </row>
    <row r="2870" spans="50:57" x14ac:dyDescent="0.15">
      <c r="AX2870" s="322"/>
      <c r="AY2870" s="322"/>
      <c r="AZ2870" s="322"/>
      <c r="BA2870" s="322"/>
      <c r="BB2870" s="322"/>
      <c r="BC2870" s="322"/>
      <c r="BD2870" s="322"/>
      <c r="BE2870" s="322"/>
    </row>
    <row r="2871" spans="50:57" x14ac:dyDescent="0.15">
      <c r="AX2871" s="322"/>
      <c r="AY2871" s="322"/>
      <c r="AZ2871" s="322"/>
      <c r="BA2871" s="322"/>
      <c r="BB2871" s="322"/>
      <c r="BC2871" s="322"/>
      <c r="BD2871" s="322"/>
      <c r="BE2871" s="322"/>
    </row>
    <row r="2872" spans="50:57" x14ac:dyDescent="0.15">
      <c r="AX2872" s="322"/>
      <c r="AY2872" s="322"/>
      <c r="AZ2872" s="322"/>
      <c r="BA2872" s="322"/>
      <c r="BB2872" s="322"/>
      <c r="BC2872" s="322"/>
      <c r="BD2872" s="322"/>
      <c r="BE2872" s="322"/>
    </row>
    <row r="2873" spans="50:57" x14ac:dyDescent="0.15">
      <c r="AX2873" s="322"/>
      <c r="AY2873" s="322"/>
      <c r="AZ2873" s="322"/>
      <c r="BA2873" s="322"/>
      <c r="BB2873" s="322"/>
      <c r="BC2873" s="322"/>
      <c r="BD2873" s="322"/>
      <c r="BE2873" s="322"/>
    </row>
    <row r="2874" spans="50:57" x14ac:dyDescent="0.15">
      <c r="AX2874" s="322"/>
      <c r="AY2874" s="322"/>
      <c r="AZ2874" s="322"/>
      <c r="BA2874" s="322"/>
      <c r="BB2874" s="322"/>
      <c r="BC2874" s="322"/>
      <c r="BD2874" s="322"/>
      <c r="BE2874" s="322"/>
    </row>
    <row r="2875" spans="50:57" x14ac:dyDescent="0.15">
      <c r="AX2875" s="322"/>
      <c r="AY2875" s="322"/>
      <c r="AZ2875" s="322"/>
      <c r="BA2875" s="322"/>
      <c r="BB2875" s="322"/>
      <c r="BC2875" s="322"/>
      <c r="BD2875" s="322"/>
      <c r="BE2875" s="322"/>
    </row>
    <row r="2876" spans="50:57" x14ac:dyDescent="0.15">
      <c r="AX2876" s="322"/>
      <c r="AY2876" s="322"/>
      <c r="AZ2876" s="322"/>
      <c r="BA2876" s="322"/>
      <c r="BB2876" s="322"/>
      <c r="BC2876" s="322"/>
      <c r="BD2876" s="322"/>
      <c r="BE2876" s="322"/>
    </row>
    <row r="2877" spans="50:57" x14ac:dyDescent="0.15">
      <c r="AX2877" s="322"/>
      <c r="AY2877" s="322"/>
      <c r="AZ2877" s="322"/>
      <c r="BA2877" s="322"/>
      <c r="BB2877" s="322"/>
      <c r="BC2877" s="322"/>
      <c r="BD2877" s="322"/>
      <c r="BE2877" s="322"/>
    </row>
    <row r="2878" spans="50:57" x14ac:dyDescent="0.15">
      <c r="AX2878" s="322"/>
      <c r="AY2878" s="322"/>
      <c r="AZ2878" s="322"/>
      <c r="BA2878" s="322"/>
      <c r="BB2878" s="322"/>
      <c r="BC2878" s="322"/>
      <c r="BD2878" s="322"/>
      <c r="BE2878" s="322"/>
    </row>
    <row r="2879" spans="50:57" x14ac:dyDescent="0.15">
      <c r="AX2879" s="322"/>
      <c r="AY2879" s="322"/>
      <c r="AZ2879" s="322"/>
      <c r="BA2879" s="322"/>
      <c r="BB2879" s="322"/>
      <c r="BC2879" s="322"/>
      <c r="BD2879" s="322"/>
      <c r="BE2879" s="322"/>
    </row>
    <row r="2880" spans="50:57" x14ac:dyDescent="0.15">
      <c r="AX2880" s="322"/>
      <c r="AY2880" s="322"/>
      <c r="AZ2880" s="322"/>
      <c r="BA2880" s="322"/>
      <c r="BB2880" s="322"/>
      <c r="BC2880" s="322"/>
      <c r="BD2880" s="322"/>
      <c r="BE2880" s="322"/>
    </row>
    <row r="2881" spans="50:57" x14ac:dyDescent="0.15">
      <c r="AX2881" s="322"/>
      <c r="AY2881" s="322"/>
      <c r="AZ2881" s="322"/>
      <c r="BA2881" s="322"/>
      <c r="BB2881" s="322"/>
      <c r="BC2881" s="322"/>
      <c r="BD2881" s="322"/>
      <c r="BE2881" s="322"/>
    </row>
    <row r="2882" spans="50:57" x14ac:dyDescent="0.15">
      <c r="AX2882" s="322"/>
      <c r="AY2882" s="322"/>
      <c r="AZ2882" s="322"/>
      <c r="BA2882" s="322"/>
      <c r="BB2882" s="322"/>
      <c r="BC2882" s="322"/>
      <c r="BD2882" s="322"/>
      <c r="BE2882" s="322"/>
    </row>
    <row r="2883" spans="50:57" x14ac:dyDescent="0.15">
      <c r="AX2883" s="322"/>
      <c r="AY2883" s="322"/>
      <c r="AZ2883" s="322"/>
      <c r="BA2883" s="322"/>
      <c r="BB2883" s="322"/>
      <c r="BC2883" s="322"/>
      <c r="BD2883" s="322"/>
      <c r="BE2883" s="322"/>
    </row>
    <row r="2884" spans="50:57" x14ac:dyDescent="0.15">
      <c r="AX2884" s="322"/>
      <c r="AY2884" s="322"/>
      <c r="AZ2884" s="322"/>
      <c r="BA2884" s="322"/>
      <c r="BB2884" s="322"/>
      <c r="BC2884" s="322"/>
      <c r="BD2884" s="322"/>
      <c r="BE2884" s="322"/>
    </row>
    <row r="2885" spans="50:57" x14ac:dyDescent="0.15">
      <c r="AX2885" s="322"/>
      <c r="AY2885" s="322"/>
      <c r="AZ2885" s="322"/>
      <c r="BA2885" s="322"/>
      <c r="BB2885" s="322"/>
      <c r="BC2885" s="322"/>
      <c r="BD2885" s="322"/>
      <c r="BE2885" s="322"/>
    </row>
    <row r="2886" spans="50:57" x14ac:dyDescent="0.15">
      <c r="AX2886" s="322"/>
      <c r="AY2886" s="322"/>
      <c r="AZ2886" s="322"/>
      <c r="BA2886" s="322"/>
      <c r="BB2886" s="322"/>
      <c r="BC2886" s="322"/>
      <c r="BD2886" s="322"/>
      <c r="BE2886" s="322"/>
    </row>
    <row r="2887" spans="50:57" x14ac:dyDescent="0.15">
      <c r="AX2887" s="322"/>
      <c r="AY2887" s="322"/>
      <c r="AZ2887" s="322"/>
      <c r="BA2887" s="322"/>
      <c r="BB2887" s="322"/>
      <c r="BC2887" s="322"/>
      <c r="BD2887" s="322"/>
      <c r="BE2887" s="322"/>
    </row>
    <row r="2888" spans="50:57" x14ac:dyDescent="0.15">
      <c r="AX2888" s="322"/>
      <c r="AY2888" s="322"/>
      <c r="AZ2888" s="322"/>
      <c r="BA2888" s="322"/>
      <c r="BB2888" s="322"/>
      <c r="BC2888" s="322"/>
      <c r="BD2888" s="322"/>
      <c r="BE2888" s="322"/>
    </row>
    <row r="2889" spans="50:57" x14ac:dyDescent="0.15">
      <c r="AX2889" s="322"/>
      <c r="AY2889" s="322"/>
      <c r="AZ2889" s="322"/>
      <c r="BA2889" s="322"/>
      <c r="BB2889" s="322"/>
      <c r="BC2889" s="322"/>
      <c r="BD2889" s="322"/>
      <c r="BE2889" s="322"/>
    </row>
    <row r="2890" spans="50:57" x14ac:dyDescent="0.15">
      <c r="AX2890" s="322"/>
      <c r="AY2890" s="322"/>
      <c r="AZ2890" s="322"/>
      <c r="BA2890" s="322"/>
      <c r="BB2890" s="322"/>
      <c r="BC2890" s="322"/>
      <c r="BD2890" s="322"/>
      <c r="BE2890" s="322"/>
    </row>
    <row r="2891" spans="50:57" x14ac:dyDescent="0.15">
      <c r="AX2891" s="322"/>
      <c r="AY2891" s="322"/>
      <c r="AZ2891" s="322"/>
      <c r="BA2891" s="322"/>
      <c r="BB2891" s="322"/>
      <c r="BC2891" s="322"/>
      <c r="BD2891" s="322"/>
      <c r="BE2891" s="322"/>
    </row>
    <row r="2892" spans="50:57" x14ac:dyDescent="0.15">
      <c r="AX2892" s="322"/>
      <c r="AY2892" s="322"/>
      <c r="AZ2892" s="322"/>
      <c r="BA2892" s="322"/>
      <c r="BB2892" s="322"/>
      <c r="BC2892" s="322"/>
      <c r="BD2892" s="322"/>
      <c r="BE2892" s="322"/>
    </row>
    <row r="2893" spans="50:57" x14ac:dyDescent="0.15">
      <c r="AX2893" s="322"/>
      <c r="AY2893" s="322"/>
      <c r="AZ2893" s="322"/>
      <c r="BA2893" s="322"/>
      <c r="BB2893" s="322"/>
      <c r="BC2893" s="322"/>
      <c r="BD2893" s="322"/>
      <c r="BE2893" s="322"/>
    </row>
    <row r="2894" spans="50:57" x14ac:dyDescent="0.15">
      <c r="AX2894" s="322"/>
      <c r="AY2894" s="322"/>
      <c r="AZ2894" s="322"/>
      <c r="BA2894" s="322"/>
      <c r="BB2894" s="322"/>
      <c r="BC2894" s="322"/>
      <c r="BD2894" s="322"/>
      <c r="BE2894" s="322"/>
    </row>
    <row r="2895" spans="50:57" x14ac:dyDescent="0.15">
      <c r="AX2895" s="322"/>
      <c r="AY2895" s="322"/>
      <c r="AZ2895" s="322"/>
      <c r="BA2895" s="322"/>
      <c r="BB2895" s="322"/>
      <c r="BC2895" s="322"/>
      <c r="BD2895" s="322"/>
      <c r="BE2895" s="322"/>
    </row>
    <row r="2896" spans="50:57" x14ac:dyDescent="0.15">
      <c r="AX2896" s="322"/>
      <c r="AY2896" s="322"/>
      <c r="AZ2896" s="322"/>
      <c r="BA2896" s="322"/>
      <c r="BB2896" s="322"/>
      <c r="BC2896" s="322"/>
      <c r="BD2896" s="322"/>
      <c r="BE2896" s="322"/>
    </row>
    <row r="2897" spans="50:57" x14ac:dyDescent="0.15">
      <c r="AX2897" s="322"/>
      <c r="AY2897" s="322"/>
      <c r="AZ2897" s="322"/>
      <c r="BA2897" s="322"/>
      <c r="BB2897" s="322"/>
      <c r="BC2897" s="322"/>
      <c r="BD2897" s="322"/>
      <c r="BE2897" s="322"/>
    </row>
    <row r="2898" spans="50:57" x14ac:dyDescent="0.15">
      <c r="AX2898" s="322"/>
      <c r="AY2898" s="322"/>
      <c r="AZ2898" s="322"/>
      <c r="BA2898" s="322"/>
      <c r="BB2898" s="322"/>
      <c r="BC2898" s="322"/>
      <c r="BD2898" s="322"/>
      <c r="BE2898" s="322"/>
    </row>
    <row r="2899" spans="50:57" x14ac:dyDescent="0.15">
      <c r="AX2899" s="322"/>
      <c r="AY2899" s="322"/>
      <c r="AZ2899" s="322"/>
      <c r="BA2899" s="322"/>
      <c r="BB2899" s="322"/>
      <c r="BC2899" s="322"/>
      <c r="BD2899" s="322"/>
      <c r="BE2899" s="322"/>
    </row>
    <row r="2900" spans="50:57" x14ac:dyDescent="0.15">
      <c r="AX2900" s="322"/>
      <c r="AY2900" s="322"/>
      <c r="AZ2900" s="322"/>
      <c r="BA2900" s="322"/>
      <c r="BB2900" s="322"/>
      <c r="BC2900" s="322"/>
      <c r="BD2900" s="322"/>
      <c r="BE2900" s="322"/>
    </row>
    <row r="2901" spans="50:57" x14ac:dyDescent="0.15">
      <c r="AX2901" s="322"/>
      <c r="AY2901" s="322"/>
      <c r="AZ2901" s="322"/>
      <c r="BA2901" s="322"/>
      <c r="BB2901" s="322"/>
      <c r="BC2901" s="322"/>
      <c r="BD2901" s="322"/>
      <c r="BE2901" s="322"/>
    </row>
    <row r="2902" spans="50:57" x14ac:dyDescent="0.15">
      <c r="AX2902" s="322"/>
      <c r="AY2902" s="322"/>
      <c r="AZ2902" s="322"/>
      <c r="BA2902" s="322"/>
      <c r="BB2902" s="322"/>
      <c r="BC2902" s="322"/>
      <c r="BD2902" s="322"/>
      <c r="BE2902" s="322"/>
    </row>
    <row r="2903" spans="50:57" x14ac:dyDescent="0.15">
      <c r="AX2903" s="322"/>
      <c r="AY2903" s="322"/>
      <c r="AZ2903" s="322"/>
      <c r="BA2903" s="322"/>
      <c r="BB2903" s="322"/>
      <c r="BC2903" s="322"/>
      <c r="BD2903" s="322"/>
      <c r="BE2903" s="322"/>
    </row>
    <row r="2904" spans="50:57" x14ac:dyDescent="0.15">
      <c r="AX2904" s="322"/>
      <c r="AY2904" s="322"/>
      <c r="AZ2904" s="322"/>
      <c r="BA2904" s="322"/>
      <c r="BB2904" s="322"/>
      <c r="BC2904" s="322"/>
      <c r="BD2904" s="322"/>
      <c r="BE2904" s="322"/>
    </row>
    <row r="2905" spans="50:57" x14ac:dyDescent="0.15">
      <c r="AX2905" s="322"/>
      <c r="AY2905" s="322"/>
      <c r="AZ2905" s="322"/>
      <c r="BA2905" s="322"/>
      <c r="BB2905" s="322"/>
      <c r="BC2905" s="322"/>
      <c r="BD2905" s="322"/>
      <c r="BE2905" s="322"/>
    </row>
    <row r="2906" spans="50:57" x14ac:dyDescent="0.15">
      <c r="AX2906" s="322"/>
      <c r="AY2906" s="322"/>
      <c r="AZ2906" s="322"/>
      <c r="BA2906" s="322"/>
      <c r="BB2906" s="322"/>
      <c r="BC2906" s="322"/>
      <c r="BD2906" s="322"/>
      <c r="BE2906" s="322"/>
    </row>
    <row r="2907" spans="50:57" x14ac:dyDescent="0.15">
      <c r="AX2907" s="322"/>
      <c r="AY2907" s="322"/>
      <c r="AZ2907" s="322"/>
      <c r="BA2907" s="322"/>
      <c r="BB2907" s="322"/>
      <c r="BC2907" s="322"/>
      <c r="BD2907" s="322"/>
      <c r="BE2907" s="322"/>
    </row>
    <row r="2908" spans="50:57" x14ac:dyDescent="0.15">
      <c r="AX2908" s="322"/>
      <c r="AY2908" s="322"/>
      <c r="AZ2908" s="322"/>
      <c r="BA2908" s="322"/>
      <c r="BB2908" s="322"/>
      <c r="BC2908" s="322"/>
      <c r="BD2908" s="322"/>
      <c r="BE2908" s="322"/>
    </row>
    <row r="2909" spans="50:57" x14ac:dyDescent="0.15">
      <c r="AX2909" s="322"/>
      <c r="AY2909" s="322"/>
      <c r="AZ2909" s="322"/>
      <c r="BA2909" s="322"/>
      <c r="BB2909" s="322"/>
      <c r="BC2909" s="322"/>
      <c r="BD2909" s="322"/>
      <c r="BE2909" s="322"/>
    </row>
    <row r="2910" spans="50:57" x14ac:dyDescent="0.15">
      <c r="AX2910" s="322"/>
      <c r="AY2910" s="322"/>
      <c r="AZ2910" s="322"/>
      <c r="BA2910" s="322"/>
      <c r="BB2910" s="322"/>
      <c r="BC2910" s="322"/>
      <c r="BD2910" s="322"/>
      <c r="BE2910" s="322"/>
    </row>
    <row r="2911" spans="50:57" x14ac:dyDescent="0.15">
      <c r="AX2911" s="322"/>
      <c r="AY2911" s="322"/>
      <c r="AZ2911" s="322"/>
      <c r="BA2911" s="322"/>
      <c r="BB2911" s="322"/>
      <c r="BC2911" s="322"/>
      <c r="BD2911" s="322"/>
      <c r="BE2911" s="322"/>
    </row>
    <row r="2912" spans="50:57" x14ac:dyDescent="0.15">
      <c r="AX2912" s="322"/>
      <c r="AY2912" s="322"/>
      <c r="AZ2912" s="322"/>
      <c r="BA2912" s="322"/>
      <c r="BB2912" s="322"/>
      <c r="BC2912" s="322"/>
      <c r="BD2912" s="322"/>
      <c r="BE2912" s="322"/>
    </row>
    <row r="2913" spans="50:57" x14ac:dyDescent="0.15">
      <c r="AX2913" s="322"/>
      <c r="AY2913" s="322"/>
      <c r="AZ2913" s="322"/>
      <c r="BA2913" s="322"/>
      <c r="BB2913" s="322"/>
      <c r="BC2913" s="322"/>
      <c r="BD2913" s="322"/>
      <c r="BE2913" s="322"/>
    </row>
    <row r="2914" spans="50:57" x14ac:dyDescent="0.15">
      <c r="AX2914" s="322"/>
      <c r="AY2914" s="322"/>
      <c r="AZ2914" s="322"/>
      <c r="BA2914" s="322"/>
      <c r="BB2914" s="322"/>
      <c r="BC2914" s="322"/>
      <c r="BD2914" s="322"/>
      <c r="BE2914" s="322"/>
    </row>
    <row r="2915" spans="50:57" x14ac:dyDescent="0.15">
      <c r="AX2915" s="322"/>
      <c r="AY2915" s="322"/>
      <c r="AZ2915" s="322"/>
      <c r="BA2915" s="322"/>
      <c r="BB2915" s="322"/>
      <c r="BC2915" s="322"/>
      <c r="BD2915" s="322"/>
      <c r="BE2915" s="322"/>
    </row>
    <row r="2916" spans="50:57" x14ac:dyDescent="0.15">
      <c r="AX2916" s="322"/>
      <c r="AY2916" s="322"/>
      <c r="AZ2916" s="322"/>
      <c r="BA2916" s="322"/>
      <c r="BB2916" s="322"/>
      <c r="BC2916" s="322"/>
      <c r="BD2916" s="322"/>
      <c r="BE2916" s="322"/>
    </row>
    <row r="2917" spans="50:57" x14ac:dyDescent="0.15">
      <c r="AX2917" s="322"/>
      <c r="AY2917" s="322"/>
      <c r="AZ2917" s="322"/>
      <c r="BA2917" s="322"/>
      <c r="BB2917" s="322"/>
      <c r="BC2917" s="322"/>
      <c r="BD2917" s="322"/>
      <c r="BE2917" s="322"/>
    </row>
    <row r="2918" spans="50:57" x14ac:dyDescent="0.15">
      <c r="AX2918" s="322"/>
      <c r="AY2918" s="322"/>
      <c r="AZ2918" s="322"/>
      <c r="BA2918" s="322"/>
      <c r="BB2918" s="322"/>
      <c r="BC2918" s="322"/>
      <c r="BD2918" s="322"/>
      <c r="BE2918" s="322"/>
    </row>
    <row r="2919" spans="50:57" x14ac:dyDescent="0.15">
      <c r="AX2919" s="322"/>
      <c r="AY2919" s="322"/>
      <c r="AZ2919" s="322"/>
      <c r="BA2919" s="322"/>
      <c r="BB2919" s="322"/>
      <c r="BC2919" s="322"/>
      <c r="BD2919" s="322"/>
      <c r="BE2919" s="322"/>
    </row>
    <row r="2920" spans="50:57" x14ac:dyDescent="0.15">
      <c r="AX2920" s="322"/>
      <c r="AY2920" s="322"/>
      <c r="AZ2920" s="322"/>
      <c r="BA2920" s="322"/>
      <c r="BB2920" s="322"/>
      <c r="BC2920" s="322"/>
      <c r="BD2920" s="322"/>
      <c r="BE2920" s="322"/>
    </row>
    <row r="2921" spans="50:57" x14ac:dyDescent="0.15">
      <c r="AX2921" s="322"/>
      <c r="AY2921" s="322"/>
      <c r="AZ2921" s="322"/>
      <c r="BA2921" s="322"/>
      <c r="BB2921" s="322"/>
      <c r="BC2921" s="322"/>
      <c r="BD2921" s="322"/>
      <c r="BE2921" s="322"/>
    </row>
    <row r="2922" spans="50:57" x14ac:dyDescent="0.15">
      <c r="AX2922" s="322"/>
      <c r="AY2922" s="322"/>
      <c r="AZ2922" s="322"/>
      <c r="BA2922" s="322"/>
      <c r="BB2922" s="322"/>
      <c r="BC2922" s="322"/>
      <c r="BD2922" s="322"/>
      <c r="BE2922" s="322"/>
    </row>
    <row r="2923" spans="50:57" x14ac:dyDescent="0.15">
      <c r="AX2923" s="322"/>
      <c r="AY2923" s="322"/>
      <c r="AZ2923" s="322"/>
      <c r="BA2923" s="322"/>
      <c r="BB2923" s="322"/>
      <c r="BC2923" s="322"/>
      <c r="BD2923" s="322"/>
      <c r="BE2923" s="322"/>
    </row>
    <row r="2924" spans="50:57" x14ac:dyDescent="0.15">
      <c r="AX2924" s="322"/>
      <c r="AY2924" s="322"/>
      <c r="AZ2924" s="322"/>
      <c r="BA2924" s="322"/>
      <c r="BB2924" s="322"/>
      <c r="BC2924" s="322"/>
      <c r="BD2924" s="322"/>
      <c r="BE2924" s="322"/>
    </row>
    <row r="2925" spans="50:57" x14ac:dyDescent="0.15">
      <c r="AX2925" s="322"/>
      <c r="AY2925" s="322"/>
      <c r="AZ2925" s="322"/>
      <c r="BA2925" s="322"/>
      <c r="BB2925" s="322"/>
      <c r="BC2925" s="322"/>
      <c r="BD2925" s="322"/>
      <c r="BE2925" s="322"/>
    </row>
    <row r="2926" spans="50:57" x14ac:dyDescent="0.15">
      <c r="AX2926" s="322"/>
      <c r="AY2926" s="322"/>
      <c r="AZ2926" s="322"/>
      <c r="BA2926" s="322"/>
      <c r="BB2926" s="322"/>
      <c r="BC2926" s="322"/>
      <c r="BD2926" s="322"/>
      <c r="BE2926" s="322"/>
    </row>
    <row r="2927" spans="50:57" x14ac:dyDescent="0.15">
      <c r="AX2927" s="322"/>
      <c r="AY2927" s="322"/>
      <c r="AZ2927" s="322"/>
      <c r="BA2927" s="322"/>
      <c r="BB2927" s="322"/>
      <c r="BC2927" s="322"/>
      <c r="BD2927" s="322"/>
      <c r="BE2927" s="322"/>
    </row>
    <row r="2928" spans="50:57" x14ac:dyDescent="0.15">
      <c r="AX2928" s="322"/>
      <c r="AY2928" s="322"/>
      <c r="AZ2928" s="322"/>
      <c r="BA2928" s="322"/>
      <c r="BB2928" s="322"/>
      <c r="BC2928" s="322"/>
      <c r="BD2928" s="322"/>
      <c r="BE2928" s="322"/>
    </row>
    <row r="2929" spans="50:57" x14ac:dyDescent="0.15">
      <c r="AX2929" s="322"/>
      <c r="AY2929" s="322"/>
      <c r="AZ2929" s="322"/>
      <c r="BA2929" s="322"/>
      <c r="BB2929" s="322"/>
      <c r="BC2929" s="322"/>
      <c r="BD2929" s="322"/>
      <c r="BE2929" s="322"/>
    </row>
    <row r="2930" spans="50:57" x14ac:dyDescent="0.15">
      <c r="AX2930" s="322"/>
      <c r="AY2930" s="322"/>
      <c r="AZ2930" s="322"/>
      <c r="BA2930" s="322"/>
      <c r="BB2930" s="322"/>
      <c r="BC2930" s="322"/>
      <c r="BD2930" s="322"/>
      <c r="BE2930" s="322"/>
    </row>
    <row r="2931" spans="50:57" x14ac:dyDescent="0.15">
      <c r="AX2931" s="322"/>
      <c r="AY2931" s="322"/>
      <c r="AZ2931" s="322"/>
      <c r="BA2931" s="322"/>
      <c r="BB2931" s="322"/>
      <c r="BC2931" s="322"/>
      <c r="BD2931" s="322"/>
      <c r="BE2931" s="322"/>
    </row>
    <row r="2932" spans="50:57" x14ac:dyDescent="0.15">
      <c r="AX2932" s="322"/>
      <c r="AY2932" s="322"/>
      <c r="AZ2932" s="322"/>
      <c r="BA2932" s="322"/>
      <c r="BB2932" s="322"/>
      <c r="BC2932" s="322"/>
      <c r="BD2932" s="322"/>
      <c r="BE2932" s="322"/>
    </row>
    <row r="2933" spans="50:57" x14ac:dyDescent="0.15">
      <c r="AX2933" s="322"/>
      <c r="AY2933" s="322"/>
      <c r="AZ2933" s="322"/>
      <c r="BA2933" s="322"/>
      <c r="BB2933" s="322"/>
      <c r="BC2933" s="322"/>
      <c r="BD2933" s="322"/>
      <c r="BE2933" s="322"/>
    </row>
    <row r="2934" spans="50:57" x14ac:dyDescent="0.15">
      <c r="AX2934" s="322"/>
      <c r="AY2934" s="322"/>
      <c r="AZ2934" s="322"/>
      <c r="BA2934" s="322"/>
      <c r="BB2934" s="322"/>
      <c r="BC2934" s="322"/>
      <c r="BD2934" s="322"/>
      <c r="BE2934" s="322"/>
    </row>
    <row r="2935" spans="50:57" x14ac:dyDescent="0.15">
      <c r="AX2935" s="322"/>
      <c r="AY2935" s="322"/>
      <c r="AZ2935" s="322"/>
      <c r="BA2935" s="322"/>
      <c r="BB2935" s="322"/>
      <c r="BC2935" s="322"/>
      <c r="BD2935" s="322"/>
      <c r="BE2935" s="322"/>
    </row>
    <row r="2936" spans="50:57" x14ac:dyDescent="0.15">
      <c r="AX2936" s="322"/>
      <c r="AY2936" s="322"/>
      <c r="AZ2936" s="322"/>
      <c r="BA2936" s="322"/>
      <c r="BB2936" s="322"/>
      <c r="BC2936" s="322"/>
      <c r="BD2936" s="322"/>
      <c r="BE2936" s="322"/>
    </row>
    <row r="2937" spans="50:57" x14ac:dyDescent="0.15">
      <c r="AX2937" s="322"/>
      <c r="AY2937" s="322"/>
      <c r="AZ2937" s="322"/>
      <c r="BA2937" s="322"/>
      <c r="BB2937" s="322"/>
      <c r="BC2937" s="322"/>
      <c r="BD2937" s="322"/>
      <c r="BE2937" s="322"/>
    </row>
    <row r="2938" spans="50:57" x14ac:dyDescent="0.15">
      <c r="AX2938" s="322"/>
      <c r="AY2938" s="322"/>
      <c r="AZ2938" s="322"/>
      <c r="BA2938" s="322"/>
      <c r="BB2938" s="322"/>
      <c r="BC2938" s="322"/>
      <c r="BD2938" s="322"/>
      <c r="BE2938" s="322"/>
    </row>
    <row r="2939" spans="50:57" x14ac:dyDescent="0.15">
      <c r="AX2939" s="322"/>
      <c r="AY2939" s="322"/>
      <c r="AZ2939" s="322"/>
      <c r="BA2939" s="322"/>
      <c r="BB2939" s="322"/>
      <c r="BC2939" s="322"/>
      <c r="BD2939" s="322"/>
      <c r="BE2939" s="322"/>
    </row>
    <row r="2940" spans="50:57" x14ac:dyDescent="0.15">
      <c r="AX2940" s="322"/>
      <c r="AY2940" s="322"/>
      <c r="AZ2940" s="322"/>
      <c r="BA2940" s="322"/>
      <c r="BB2940" s="322"/>
      <c r="BC2940" s="322"/>
      <c r="BD2940" s="322"/>
      <c r="BE2940" s="322"/>
    </row>
    <row r="2941" spans="50:57" x14ac:dyDescent="0.15">
      <c r="AX2941" s="322"/>
      <c r="AY2941" s="322"/>
      <c r="AZ2941" s="322"/>
      <c r="BA2941" s="322"/>
      <c r="BB2941" s="322"/>
      <c r="BC2941" s="322"/>
      <c r="BD2941" s="322"/>
      <c r="BE2941" s="322"/>
    </row>
    <row r="2942" spans="50:57" x14ac:dyDescent="0.15">
      <c r="AX2942" s="322"/>
      <c r="AY2942" s="322"/>
      <c r="AZ2942" s="322"/>
      <c r="BA2942" s="322"/>
      <c r="BB2942" s="322"/>
      <c r="BC2942" s="322"/>
      <c r="BD2942" s="322"/>
      <c r="BE2942" s="322"/>
    </row>
    <row r="2943" spans="50:57" x14ac:dyDescent="0.15">
      <c r="AX2943" s="322"/>
      <c r="AY2943" s="322"/>
      <c r="AZ2943" s="322"/>
      <c r="BA2943" s="322"/>
      <c r="BB2943" s="322"/>
      <c r="BC2943" s="322"/>
      <c r="BD2943" s="322"/>
      <c r="BE2943" s="322"/>
    </row>
    <row r="2944" spans="50:57" x14ac:dyDescent="0.15">
      <c r="AX2944" s="322"/>
      <c r="AY2944" s="322"/>
      <c r="AZ2944" s="322"/>
      <c r="BA2944" s="322"/>
      <c r="BB2944" s="322"/>
      <c r="BC2944" s="322"/>
      <c r="BD2944" s="322"/>
      <c r="BE2944" s="322"/>
    </row>
    <row r="2945" spans="50:57" x14ac:dyDescent="0.15">
      <c r="AX2945" s="322"/>
      <c r="AY2945" s="322"/>
      <c r="AZ2945" s="322"/>
      <c r="BA2945" s="322"/>
      <c r="BB2945" s="322"/>
      <c r="BC2945" s="322"/>
      <c r="BD2945" s="322"/>
      <c r="BE2945" s="322"/>
    </row>
    <row r="2946" spans="50:57" x14ac:dyDescent="0.15">
      <c r="AX2946" s="322"/>
      <c r="AY2946" s="322"/>
      <c r="AZ2946" s="322"/>
      <c r="BA2946" s="322"/>
      <c r="BB2946" s="322"/>
      <c r="BC2946" s="322"/>
      <c r="BD2946" s="322"/>
      <c r="BE2946" s="322"/>
    </row>
    <row r="2947" spans="50:57" x14ac:dyDescent="0.15">
      <c r="AX2947" s="322"/>
      <c r="AY2947" s="322"/>
      <c r="AZ2947" s="322"/>
      <c r="BA2947" s="322"/>
      <c r="BB2947" s="322"/>
      <c r="BC2947" s="322"/>
      <c r="BD2947" s="322"/>
      <c r="BE2947" s="322"/>
    </row>
    <row r="2948" spans="50:57" x14ac:dyDescent="0.15">
      <c r="AX2948" s="322"/>
      <c r="AY2948" s="322"/>
      <c r="AZ2948" s="322"/>
      <c r="BA2948" s="322"/>
      <c r="BB2948" s="322"/>
      <c r="BC2948" s="322"/>
      <c r="BD2948" s="322"/>
      <c r="BE2948" s="322"/>
    </row>
    <row r="2949" spans="50:57" x14ac:dyDescent="0.15">
      <c r="AX2949" s="322"/>
      <c r="AY2949" s="322"/>
      <c r="AZ2949" s="322"/>
      <c r="BA2949" s="322"/>
      <c r="BB2949" s="322"/>
      <c r="BC2949" s="322"/>
      <c r="BD2949" s="322"/>
      <c r="BE2949" s="322"/>
    </row>
    <row r="2950" spans="50:57" x14ac:dyDescent="0.15">
      <c r="AX2950" s="322"/>
      <c r="AY2950" s="322"/>
      <c r="AZ2950" s="322"/>
      <c r="BA2950" s="322"/>
      <c r="BB2950" s="322"/>
      <c r="BC2950" s="322"/>
      <c r="BD2950" s="322"/>
      <c r="BE2950" s="322"/>
    </row>
    <row r="2951" spans="50:57" x14ac:dyDescent="0.15">
      <c r="AX2951" s="322"/>
      <c r="AY2951" s="322"/>
      <c r="AZ2951" s="322"/>
      <c r="BA2951" s="322"/>
      <c r="BB2951" s="322"/>
      <c r="BC2951" s="322"/>
      <c r="BD2951" s="322"/>
      <c r="BE2951" s="322"/>
    </row>
    <row r="2952" spans="50:57" x14ac:dyDescent="0.15">
      <c r="AX2952" s="322"/>
      <c r="AY2952" s="322"/>
      <c r="AZ2952" s="322"/>
      <c r="BA2952" s="322"/>
      <c r="BB2952" s="322"/>
      <c r="BC2952" s="322"/>
      <c r="BD2952" s="322"/>
      <c r="BE2952" s="322"/>
    </row>
    <row r="2953" spans="50:57" x14ac:dyDescent="0.15">
      <c r="AX2953" s="322"/>
      <c r="AY2953" s="322"/>
      <c r="AZ2953" s="322"/>
      <c r="BA2953" s="322"/>
      <c r="BB2953" s="322"/>
      <c r="BC2953" s="322"/>
      <c r="BD2953" s="322"/>
      <c r="BE2953" s="322"/>
    </row>
    <row r="2954" spans="50:57" x14ac:dyDescent="0.15">
      <c r="AX2954" s="322"/>
      <c r="AY2954" s="322"/>
      <c r="AZ2954" s="322"/>
      <c r="BA2954" s="322"/>
      <c r="BB2954" s="322"/>
      <c r="BC2954" s="322"/>
      <c r="BD2954" s="322"/>
      <c r="BE2954" s="322"/>
    </row>
    <row r="2955" spans="50:57" x14ac:dyDescent="0.15">
      <c r="AX2955" s="322"/>
      <c r="AY2955" s="322"/>
      <c r="AZ2955" s="322"/>
      <c r="BA2955" s="322"/>
      <c r="BB2955" s="322"/>
      <c r="BC2955" s="322"/>
      <c r="BD2955" s="322"/>
      <c r="BE2955" s="322"/>
    </row>
    <row r="2956" spans="50:57" x14ac:dyDescent="0.15">
      <c r="AX2956" s="322"/>
      <c r="AY2956" s="322"/>
      <c r="AZ2956" s="322"/>
      <c r="BA2956" s="322"/>
      <c r="BB2956" s="322"/>
      <c r="BC2956" s="322"/>
      <c r="BD2956" s="322"/>
      <c r="BE2956" s="322"/>
    </row>
    <row r="2957" spans="50:57" x14ac:dyDescent="0.15">
      <c r="AX2957" s="322"/>
      <c r="AY2957" s="322"/>
      <c r="AZ2957" s="322"/>
      <c r="BA2957" s="322"/>
      <c r="BB2957" s="322"/>
      <c r="BC2957" s="322"/>
      <c r="BD2957" s="322"/>
      <c r="BE2957" s="322"/>
    </row>
    <row r="2958" spans="50:57" x14ac:dyDescent="0.15">
      <c r="AX2958" s="322"/>
      <c r="AY2958" s="322"/>
      <c r="AZ2958" s="322"/>
      <c r="BA2958" s="322"/>
      <c r="BB2958" s="322"/>
      <c r="BC2958" s="322"/>
      <c r="BD2958" s="322"/>
      <c r="BE2958" s="322"/>
    </row>
    <row r="2959" spans="50:57" x14ac:dyDescent="0.15">
      <c r="AX2959" s="322"/>
      <c r="AY2959" s="322"/>
      <c r="AZ2959" s="322"/>
      <c r="BA2959" s="322"/>
      <c r="BB2959" s="322"/>
      <c r="BC2959" s="322"/>
      <c r="BD2959" s="322"/>
      <c r="BE2959" s="322"/>
    </row>
    <row r="2960" spans="50:57" x14ac:dyDescent="0.15">
      <c r="AX2960" s="322"/>
      <c r="AY2960" s="322"/>
      <c r="AZ2960" s="322"/>
      <c r="BA2960" s="322"/>
      <c r="BB2960" s="322"/>
      <c r="BC2960" s="322"/>
      <c r="BD2960" s="322"/>
      <c r="BE2960" s="322"/>
    </row>
    <row r="2961" spans="50:57" x14ac:dyDescent="0.15">
      <c r="AX2961" s="322"/>
      <c r="AY2961" s="322"/>
      <c r="AZ2961" s="322"/>
      <c r="BA2961" s="322"/>
      <c r="BB2961" s="322"/>
      <c r="BC2961" s="322"/>
      <c r="BD2961" s="322"/>
      <c r="BE2961" s="322"/>
    </row>
    <row r="2962" spans="50:57" x14ac:dyDescent="0.15">
      <c r="AX2962" s="322"/>
      <c r="AY2962" s="322"/>
      <c r="AZ2962" s="322"/>
      <c r="BA2962" s="322"/>
      <c r="BB2962" s="322"/>
      <c r="BC2962" s="322"/>
      <c r="BD2962" s="322"/>
      <c r="BE2962" s="322"/>
    </row>
    <row r="2963" spans="50:57" x14ac:dyDescent="0.15">
      <c r="AX2963" s="322"/>
      <c r="AY2963" s="322"/>
      <c r="AZ2963" s="322"/>
      <c r="BA2963" s="322"/>
      <c r="BB2963" s="322"/>
      <c r="BC2963" s="322"/>
      <c r="BD2963" s="322"/>
      <c r="BE2963" s="322"/>
    </row>
    <row r="2964" spans="50:57" x14ac:dyDescent="0.15">
      <c r="AX2964" s="322"/>
      <c r="AY2964" s="322"/>
      <c r="AZ2964" s="322"/>
      <c r="BA2964" s="322"/>
      <c r="BB2964" s="322"/>
      <c r="BC2964" s="322"/>
      <c r="BD2964" s="322"/>
      <c r="BE2964" s="322"/>
    </row>
    <row r="2965" spans="50:57" x14ac:dyDescent="0.15">
      <c r="AX2965" s="322"/>
      <c r="AY2965" s="322"/>
      <c r="AZ2965" s="322"/>
      <c r="BA2965" s="322"/>
      <c r="BB2965" s="322"/>
      <c r="BC2965" s="322"/>
      <c r="BD2965" s="322"/>
      <c r="BE2965" s="322"/>
    </row>
    <row r="2966" spans="50:57" x14ac:dyDescent="0.15">
      <c r="AX2966" s="322"/>
      <c r="AY2966" s="322"/>
      <c r="AZ2966" s="322"/>
      <c r="BA2966" s="322"/>
      <c r="BB2966" s="322"/>
      <c r="BC2966" s="322"/>
      <c r="BD2966" s="322"/>
      <c r="BE2966" s="322"/>
    </row>
    <row r="2967" spans="50:57" x14ac:dyDescent="0.15">
      <c r="AX2967" s="322"/>
      <c r="AY2967" s="322"/>
      <c r="AZ2967" s="322"/>
      <c r="BA2967" s="322"/>
      <c r="BB2967" s="322"/>
      <c r="BC2967" s="322"/>
      <c r="BD2967" s="322"/>
      <c r="BE2967" s="322"/>
    </row>
    <row r="2968" spans="50:57" x14ac:dyDescent="0.15">
      <c r="AX2968" s="322"/>
      <c r="AY2968" s="322"/>
      <c r="AZ2968" s="322"/>
      <c r="BA2968" s="322"/>
      <c r="BB2968" s="322"/>
      <c r="BC2968" s="322"/>
      <c r="BD2968" s="322"/>
      <c r="BE2968" s="322"/>
    </row>
    <row r="2969" spans="50:57" x14ac:dyDescent="0.15">
      <c r="AX2969" s="322"/>
      <c r="AY2969" s="322"/>
      <c r="AZ2969" s="322"/>
      <c r="BA2969" s="322"/>
      <c r="BB2969" s="322"/>
      <c r="BC2969" s="322"/>
      <c r="BD2969" s="322"/>
      <c r="BE2969" s="322"/>
    </row>
    <row r="2970" spans="50:57" x14ac:dyDescent="0.15">
      <c r="AX2970" s="322"/>
      <c r="AY2970" s="322"/>
      <c r="AZ2970" s="322"/>
      <c r="BA2970" s="322"/>
      <c r="BB2970" s="322"/>
      <c r="BC2970" s="322"/>
      <c r="BD2970" s="322"/>
      <c r="BE2970" s="322"/>
    </row>
    <row r="2971" spans="50:57" x14ac:dyDescent="0.15">
      <c r="AX2971" s="322"/>
      <c r="AY2971" s="322"/>
      <c r="AZ2971" s="322"/>
      <c r="BA2971" s="322"/>
      <c r="BB2971" s="322"/>
      <c r="BC2971" s="322"/>
      <c r="BD2971" s="322"/>
      <c r="BE2971" s="322"/>
    </row>
    <row r="2972" spans="50:57" x14ac:dyDescent="0.15">
      <c r="AX2972" s="322"/>
      <c r="AY2972" s="322"/>
      <c r="AZ2972" s="322"/>
      <c r="BA2972" s="322"/>
      <c r="BB2972" s="322"/>
      <c r="BC2972" s="322"/>
      <c r="BD2972" s="322"/>
      <c r="BE2972" s="322"/>
    </row>
    <row r="2973" spans="50:57" x14ac:dyDescent="0.15">
      <c r="AX2973" s="322"/>
      <c r="AY2973" s="322"/>
      <c r="AZ2973" s="322"/>
      <c r="BA2973" s="322"/>
      <c r="BB2973" s="322"/>
      <c r="BC2973" s="322"/>
      <c r="BD2973" s="322"/>
      <c r="BE2973" s="322"/>
    </row>
    <row r="2974" spans="50:57" x14ac:dyDescent="0.15">
      <c r="AX2974" s="322"/>
      <c r="AY2974" s="322"/>
      <c r="AZ2974" s="322"/>
      <c r="BA2974" s="322"/>
      <c r="BB2974" s="322"/>
      <c r="BC2974" s="322"/>
      <c r="BD2974" s="322"/>
      <c r="BE2974" s="322"/>
    </row>
    <row r="2975" spans="50:57" x14ac:dyDescent="0.15">
      <c r="AX2975" s="322"/>
      <c r="AY2975" s="322"/>
      <c r="AZ2975" s="322"/>
      <c r="BA2975" s="322"/>
      <c r="BB2975" s="322"/>
      <c r="BC2975" s="322"/>
      <c r="BD2975" s="322"/>
      <c r="BE2975" s="322"/>
    </row>
    <row r="2976" spans="50:57" x14ac:dyDescent="0.15">
      <c r="AX2976" s="322"/>
      <c r="AY2976" s="322"/>
      <c r="AZ2976" s="322"/>
      <c r="BA2976" s="322"/>
      <c r="BB2976" s="322"/>
      <c r="BC2976" s="322"/>
      <c r="BD2976" s="322"/>
      <c r="BE2976" s="322"/>
    </row>
    <row r="2977" spans="50:57" x14ac:dyDescent="0.15">
      <c r="AX2977" s="322"/>
      <c r="AY2977" s="322"/>
      <c r="AZ2977" s="322"/>
      <c r="BA2977" s="322"/>
      <c r="BB2977" s="322"/>
      <c r="BC2977" s="322"/>
      <c r="BD2977" s="322"/>
      <c r="BE2977" s="322"/>
    </row>
    <row r="2978" spans="50:57" x14ac:dyDescent="0.15">
      <c r="AX2978" s="322"/>
      <c r="AY2978" s="322"/>
      <c r="AZ2978" s="322"/>
      <c r="BA2978" s="322"/>
      <c r="BB2978" s="322"/>
      <c r="BC2978" s="322"/>
      <c r="BD2978" s="322"/>
      <c r="BE2978" s="322"/>
    </row>
    <row r="2979" spans="50:57" x14ac:dyDescent="0.15">
      <c r="AX2979" s="322"/>
      <c r="AY2979" s="322"/>
      <c r="AZ2979" s="322"/>
      <c r="BA2979" s="322"/>
      <c r="BB2979" s="322"/>
      <c r="BC2979" s="322"/>
      <c r="BD2979" s="322"/>
      <c r="BE2979" s="322"/>
    </row>
    <row r="2980" spans="50:57" x14ac:dyDescent="0.15">
      <c r="AX2980" s="322"/>
      <c r="AY2980" s="322"/>
      <c r="AZ2980" s="322"/>
      <c r="BA2980" s="322"/>
      <c r="BB2980" s="322"/>
      <c r="BC2980" s="322"/>
      <c r="BD2980" s="322"/>
      <c r="BE2980" s="322"/>
    </row>
    <row r="2981" spans="50:57" x14ac:dyDescent="0.15">
      <c r="AX2981" s="322"/>
      <c r="AY2981" s="322"/>
      <c r="AZ2981" s="322"/>
      <c r="BA2981" s="322"/>
      <c r="BB2981" s="322"/>
      <c r="BC2981" s="322"/>
      <c r="BD2981" s="322"/>
      <c r="BE2981" s="322"/>
    </row>
    <row r="2982" spans="50:57" x14ac:dyDescent="0.15">
      <c r="AX2982" s="322"/>
      <c r="AY2982" s="322"/>
      <c r="AZ2982" s="322"/>
      <c r="BA2982" s="322"/>
      <c r="BB2982" s="322"/>
      <c r="BC2982" s="322"/>
      <c r="BD2982" s="322"/>
      <c r="BE2982" s="322"/>
    </row>
    <row r="2983" spans="50:57" x14ac:dyDescent="0.15">
      <c r="AX2983" s="322"/>
      <c r="AY2983" s="322"/>
      <c r="AZ2983" s="322"/>
      <c r="BA2983" s="322"/>
      <c r="BB2983" s="322"/>
      <c r="BC2983" s="322"/>
      <c r="BD2983" s="322"/>
      <c r="BE2983" s="322"/>
    </row>
    <row r="2984" spans="50:57" x14ac:dyDescent="0.15">
      <c r="AX2984" s="322"/>
      <c r="AY2984" s="322"/>
      <c r="AZ2984" s="322"/>
      <c r="BA2984" s="322"/>
      <c r="BB2984" s="322"/>
      <c r="BC2984" s="322"/>
      <c r="BD2984" s="322"/>
      <c r="BE2984" s="322"/>
    </row>
    <row r="2985" spans="50:57" x14ac:dyDescent="0.15">
      <c r="AX2985" s="322"/>
      <c r="AY2985" s="322"/>
      <c r="AZ2985" s="322"/>
      <c r="BA2985" s="322"/>
      <c r="BB2985" s="322"/>
      <c r="BC2985" s="322"/>
      <c r="BD2985" s="322"/>
      <c r="BE2985" s="322"/>
    </row>
    <row r="2986" spans="50:57" x14ac:dyDescent="0.15">
      <c r="AX2986" s="322"/>
      <c r="AY2986" s="322"/>
      <c r="AZ2986" s="322"/>
      <c r="BA2986" s="322"/>
      <c r="BB2986" s="322"/>
      <c r="BC2986" s="322"/>
      <c r="BD2986" s="322"/>
      <c r="BE2986" s="322"/>
    </row>
    <row r="2987" spans="50:57" x14ac:dyDescent="0.15">
      <c r="AX2987" s="322"/>
      <c r="AY2987" s="322"/>
      <c r="AZ2987" s="322"/>
      <c r="BA2987" s="322"/>
      <c r="BB2987" s="322"/>
      <c r="BC2987" s="322"/>
      <c r="BD2987" s="322"/>
      <c r="BE2987" s="322"/>
    </row>
    <row r="2988" spans="50:57" x14ac:dyDescent="0.15">
      <c r="AX2988" s="322"/>
      <c r="AY2988" s="322"/>
      <c r="AZ2988" s="322"/>
      <c r="BA2988" s="322"/>
      <c r="BB2988" s="322"/>
      <c r="BC2988" s="322"/>
      <c r="BD2988" s="322"/>
      <c r="BE2988" s="322"/>
    </row>
    <row r="2989" spans="50:57" x14ac:dyDescent="0.15">
      <c r="AX2989" s="322"/>
      <c r="AY2989" s="322"/>
      <c r="AZ2989" s="322"/>
      <c r="BA2989" s="322"/>
      <c r="BB2989" s="322"/>
      <c r="BC2989" s="322"/>
      <c r="BD2989" s="322"/>
      <c r="BE2989" s="322"/>
    </row>
    <row r="2990" spans="50:57" x14ac:dyDescent="0.15">
      <c r="AX2990" s="322"/>
      <c r="AY2990" s="322"/>
      <c r="AZ2990" s="322"/>
      <c r="BA2990" s="322"/>
      <c r="BB2990" s="322"/>
      <c r="BC2990" s="322"/>
      <c r="BD2990" s="322"/>
      <c r="BE2990" s="322"/>
    </row>
    <row r="2991" spans="50:57" x14ac:dyDescent="0.15">
      <c r="AX2991" s="322"/>
      <c r="AY2991" s="322"/>
      <c r="AZ2991" s="322"/>
      <c r="BA2991" s="322"/>
      <c r="BB2991" s="322"/>
      <c r="BC2991" s="322"/>
      <c r="BD2991" s="322"/>
      <c r="BE2991" s="322"/>
    </row>
    <row r="2992" spans="50:57" x14ac:dyDescent="0.15">
      <c r="AX2992" s="322"/>
      <c r="AY2992" s="322"/>
      <c r="AZ2992" s="322"/>
      <c r="BA2992" s="322"/>
      <c r="BB2992" s="322"/>
      <c r="BC2992" s="322"/>
      <c r="BD2992" s="322"/>
      <c r="BE2992" s="322"/>
    </row>
    <row r="2993" spans="50:57" x14ac:dyDescent="0.15">
      <c r="AX2993" s="322"/>
      <c r="AY2993" s="322"/>
      <c r="AZ2993" s="322"/>
      <c r="BA2993" s="322"/>
      <c r="BB2993" s="322"/>
      <c r="BC2993" s="322"/>
      <c r="BD2993" s="322"/>
      <c r="BE2993" s="322"/>
    </row>
    <row r="2994" spans="50:57" x14ac:dyDescent="0.15">
      <c r="AX2994" s="322"/>
      <c r="AY2994" s="322"/>
      <c r="AZ2994" s="322"/>
      <c r="BA2994" s="322"/>
      <c r="BB2994" s="322"/>
      <c r="BC2994" s="322"/>
      <c r="BD2994" s="322"/>
      <c r="BE2994" s="322"/>
    </row>
    <row r="2995" spans="50:57" x14ac:dyDescent="0.15">
      <c r="AX2995" s="322"/>
      <c r="AY2995" s="322"/>
      <c r="AZ2995" s="322"/>
      <c r="BA2995" s="322"/>
      <c r="BB2995" s="322"/>
      <c r="BC2995" s="322"/>
      <c r="BD2995" s="322"/>
      <c r="BE2995" s="322"/>
    </row>
    <row r="2996" spans="50:57" x14ac:dyDescent="0.15">
      <c r="AX2996" s="322"/>
      <c r="AY2996" s="322"/>
      <c r="AZ2996" s="322"/>
      <c r="BA2996" s="322"/>
      <c r="BB2996" s="322"/>
      <c r="BC2996" s="322"/>
      <c r="BD2996" s="322"/>
      <c r="BE2996" s="322"/>
    </row>
    <row r="2997" spans="50:57" x14ac:dyDescent="0.15">
      <c r="AX2997" s="322"/>
      <c r="AY2997" s="322"/>
      <c r="AZ2997" s="322"/>
      <c r="BA2997" s="322"/>
      <c r="BB2997" s="322"/>
      <c r="BC2997" s="322"/>
      <c r="BD2997" s="322"/>
      <c r="BE2997" s="322"/>
    </row>
    <row r="2998" spans="50:57" x14ac:dyDescent="0.15">
      <c r="AX2998" s="322"/>
      <c r="AY2998" s="322"/>
      <c r="AZ2998" s="322"/>
      <c r="BA2998" s="322"/>
      <c r="BB2998" s="322"/>
      <c r="BC2998" s="322"/>
      <c r="BD2998" s="322"/>
      <c r="BE2998" s="322"/>
    </row>
    <row r="2999" spans="50:57" x14ac:dyDescent="0.15">
      <c r="AX2999" s="322"/>
      <c r="AY2999" s="322"/>
      <c r="AZ2999" s="322"/>
      <c r="BA2999" s="322"/>
      <c r="BB2999" s="322"/>
      <c r="BC2999" s="322"/>
      <c r="BD2999" s="322"/>
      <c r="BE2999" s="322"/>
    </row>
    <row r="3000" spans="50:57" x14ac:dyDescent="0.15">
      <c r="AX3000" s="322"/>
      <c r="AY3000" s="322"/>
      <c r="AZ3000" s="322"/>
      <c r="BA3000" s="322"/>
      <c r="BB3000" s="322"/>
      <c r="BC3000" s="322"/>
      <c r="BD3000" s="322"/>
      <c r="BE3000" s="322"/>
    </row>
    <row r="3001" spans="50:57" x14ac:dyDescent="0.15">
      <c r="AX3001" s="322"/>
      <c r="AY3001" s="322"/>
      <c r="AZ3001" s="322"/>
      <c r="BA3001" s="322"/>
      <c r="BB3001" s="322"/>
      <c r="BC3001" s="322"/>
      <c r="BD3001" s="322"/>
      <c r="BE3001" s="322"/>
    </row>
    <row r="3002" spans="50:57" x14ac:dyDescent="0.15">
      <c r="AX3002" s="322"/>
      <c r="AY3002" s="322"/>
      <c r="AZ3002" s="322"/>
      <c r="BA3002" s="322"/>
      <c r="BB3002" s="322"/>
      <c r="BC3002" s="322"/>
      <c r="BD3002" s="322"/>
      <c r="BE3002" s="322"/>
    </row>
    <row r="3003" spans="50:57" x14ac:dyDescent="0.15">
      <c r="AX3003" s="322"/>
      <c r="AY3003" s="322"/>
      <c r="AZ3003" s="322"/>
      <c r="BA3003" s="322"/>
      <c r="BB3003" s="322"/>
      <c r="BC3003" s="322"/>
      <c r="BD3003" s="322"/>
      <c r="BE3003" s="322"/>
    </row>
    <row r="3004" spans="50:57" x14ac:dyDescent="0.15">
      <c r="AX3004" s="322"/>
      <c r="AY3004" s="322"/>
      <c r="AZ3004" s="322"/>
      <c r="BA3004" s="322"/>
      <c r="BB3004" s="322"/>
      <c r="BC3004" s="322"/>
      <c r="BD3004" s="322"/>
      <c r="BE3004" s="322"/>
    </row>
    <row r="3005" spans="50:57" x14ac:dyDescent="0.15">
      <c r="AX3005" s="322"/>
      <c r="AY3005" s="322"/>
      <c r="AZ3005" s="322"/>
      <c r="BA3005" s="322"/>
      <c r="BB3005" s="322"/>
      <c r="BC3005" s="322"/>
      <c r="BD3005" s="322"/>
      <c r="BE3005" s="322"/>
    </row>
    <row r="3006" spans="50:57" x14ac:dyDescent="0.15">
      <c r="AX3006" s="322"/>
      <c r="AY3006" s="322"/>
      <c r="AZ3006" s="322"/>
      <c r="BA3006" s="322"/>
      <c r="BB3006" s="322"/>
      <c r="BC3006" s="322"/>
      <c r="BD3006" s="322"/>
      <c r="BE3006" s="322"/>
    </row>
    <row r="3007" spans="50:57" x14ac:dyDescent="0.15">
      <c r="AX3007" s="322"/>
      <c r="AY3007" s="322"/>
      <c r="AZ3007" s="322"/>
      <c r="BA3007" s="322"/>
      <c r="BB3007" s="322"/>
      <c r="BC3007" s="322"/>
      <c r="BD3007" s="322"/>
      <c r="BE3007" s="322"/>
    </row>
    <row r="3008" spans="50:57" x14ac:dyDescent="0.15">
      <c r="AX3008" s="322"/>
      <c r="AY3008" s="322"/>
      <c r="AZ3008" s="322"/>
      <c r="BA3008" s="322"/>
      <c r="BB3008" s="322"/>
      <c r="BC3008" s="322"/>
      <c r="BD3008" s="322"/>
      <c r="BE3008" s="322"/>
    </row>
    <row r="3009" spans="50:57" x14ac:dyDescent="0.15">
      <c r="AX3009" s="322"/>
      <c r="AY3009" s="322"/>
      <c r="AZ3009" s="322"/>
      <c r="BA3009" s="322"/>
      <c r="BB3009" s="322"/>
      <c r="BC3009" s="322"/>
      <c r="BD3009" s="322"/>
      <c r="BE3009" s="322"/>
    </row>
    <row r="3010" spans="50:57" x14ac:dyDescent="0.15">
      <c r="AX3010" s="322"/>
      <c r="AY3010" s="322"/>
      <c r="AZ3010" s="322"/>
      <c r="BA3010" s="322"/>
      <c r="BB3010" s="322"/>
      <c r="BC3010" s="322"/>
      <c r="BD3010" s="322"/>
      <c r="BE3010" s="322"/>
    </row>
    <row r="3011" spans="50:57" x14ac:dyDescent="0.15">
      <c r="AX3011" s="322"/>
      <c r="AY3011" s="322"/>
      <c r="AZ3011" s="322"/>
      <c r="BA3011" s="322"/>
      <c r="BB3011" s="322"/>
      <c r="BC3011" s="322"/>
      <c r="BD3011" s="322"/>
      <c r="BE3011" s="322"/>
    </row>
    <row r="3012" spans="50:57" x14ac:dyDescent="0.15">
      <c r="AX3012" s="322"/>
      <c r="AY3012" s="322"/>
      <c r="AZ3012" s="322"/>
      <c r="BA3012" s="322"/>
      <c r="BB3012" s="322"/>
      <c r="BC3012" s="322"/>
      <c r="BD3012" s="322"/>
      <c r="BE3012" s="322"/>
    </row>
    <row r="3013" spans="50:57" x14ac:dyDescent="0.15">
      <c r="AX3013" s="322"/>
      <c r="AY3013" s="322"/>
      <c r="AZ3013" s="322"/>
      <c r="BA3013" s="322"/>
      <c r="BB3013" s="322"/>
      <c r="BC3013" s="322"/>
      <c r="BD3013" s="322"/>
      <c r="BE3013" s="322"/>
    </row>
    <row r="3014" spans="50:57" x14ac:dyDescent="0.15">
      <c r="AX3014" s="322"/>
      <c r="AY3014" s="322"/>
      <c r="AZ3014" s="322"/>
      <c r="BA3014" s="322"/>
      <c r="BB3014" s="322"/>
      <c r="BC3014" s="322"/>
      <c r="BD3014" s="322"/>
      <c r="BE3014" s="322"/>
    </row>
    <row r="3015" spans="50:57" x14ac:dyDescent="0.15">
      <c r="AX3015" s="322"/>
      <c r="AY3015" s="322"/>
      <c r="AZ3015" s="322"/>
      <c r="BA3015" s="322"/>
      <c r="BB3015" s="322"/>
      <c r="BC3015" s="322"/>
      <c r="BD3015" s="322"/>
      <c r="BE3015" s="322"/>
    </row>
    <row r="3016" spans="50:57" x14ac:dyDescent="0.15">
      <c r="AX3016" s="322"/>
      <c r="AY3016" s="322"/>
      <c r="AZ3016" s="322"/>
      <c r="BA3016" s="322"/>
      <c r="BB3016" s="322"/>
      <c r="BC3016" s="322"/>
      <c r="BD3016" s="322"/>
      <c r="BE3016" s="322"/>
    </row>
    <row r="3017" spans="50:57" x14ac:dyDescent="0.15">
      <c r="AX3017" s="322"/>
      <c r="AY3017" s="322"/>
      <c r="AZ3017" s="322"/>
      <c r="BA3017" s="322"/>
      <c r="BB3017" s="322"/>
      <c r="BC3017" s="322"/>
      <c r="BD3017" s="322"/>
      <c r="BE3017" s="322"/>
    </row>
    <row r="3018" spans="50:57" x14ac:dyDescent="0.15">
      <c r="AX3018" s="322"/>
      <c r="AY3018" s="322"/>
      <c r="AZ3018" s="322"/>
      <c r="BA3018" s="322"/>
      <c r="BB3018" s="322"/>
      <c r="BC3018" s="322"/>
      <c r="BD3018" s="322"/>
      <c r="BE3018" s="322"/>
    </row>
    <row r="3019" spans="50:57" x14ac:dyDescent="0.15">
      <c r="AX3019" s="322"/>
      <c r="AY3019" s="322"/>
      <c r="AZ3019" s="322"/>
      <c r="BA3019" s="322"/>
      <c r="BB3019" s="322"/>
      <c r="BC3019" s="322"/>
      <c r="BD3019" s="322"/>
      <c r="BE3019" s="322"/>
    </row>
    <row r="3020" spans="50:57" x14ac:dyDescent="0.15">
      <c r="AX3020" s="322"/>
      <c r="AY3020" s="322"/>
      <c r="AZ3020" s="322"/>
      <c r="BA3020" s="322"/>
      <c r="BB3020" s="322"/>
      <c r="BC3020" s="322"/>
      <c r="BD3020" s="322"/>
      <c r="BE3020" s="322"/>
    </row>
    <row r="3021" spans="50:57" x14ac:dyDescent="0.15">
      <c r="AX3021" s="322"/>
      <c r="AY3021" s="322"/>
      <c r="AZ3021" s="322"/>
      <c r="BA3021" s="322"/>
      <c r="BB3021" s="322"/>
      <c r="BC3021" s="322"/>
      <c r="BD3021" s="322"/>
      <c r="BE3021" s="322"/>
    </row>
    <row r="3022" spans="50:57" x14ac:dyDescent="0.15">
      <c r="AX3022" s="322"/>
      <c r="AY3022" s="322"/>
      <c r="AZ3022" s="322"/>
      <c r="BA3022" s="322"/>
      <c r="BB3022" s="322"/>
      <c r="BC3022" s="322"/>
      <c r="BD3022" s="322"/>
      <c r="BE3022" s="322"/>
    </row>
    <row r="3023" spans="50:57" x14ac:dyDescent="0.15">
      <c r="AX3023" s="322"/>
      <c r="AY3023" s="322"/>
      <c r="AZ3023" s="322"/>
      <c r="BA3023" s="322"/>
      <c r="BB3023" s="322"/>
      <c r="BC3023" s="322"/>
      <c r="BD3023" s="322"/>
      <c r="BE3023" s="322"/>
    </row>
    <row r="3024" spans="50:57" x14ac:dyDescent="0.15">
      <c r="AX3024" s="322"/>
      <c r="AY3024" s="322"/>
      <c r="AZ3024" s="322"/>
      <c r="BA3024" s="322"/>
      <c r="BB3024" s="322"/>
      <c r="BC3024" s="322"/>
      <c r="BD3024" s="322"/>
      <c r="BE3024" s="322"/>
    </row>
    <row r="3025" spans="50:57" x14ac:dyDescent="0.15">
      <c r="AX3025" s="322"/>
      <c r="AY3025" s="322"/>
      <c r="AZ3025" s="322"/>
      <c r="BA3025" s="322"/>
      <c r="BB3025" s="322"/>
      <c r="BC3025" s="322"/>
      <c r="BD3025" s="322"/>
      <c r="BE3025" s="322"/>
    </row>
    <row r="3026" spans="50:57" x14ac:dyDescent="0.15">
      <c r="AX3026" s="322"/>
      <c r="AY3026" s="322"/>
      <c r="AZ3026" s="322"/>
      <c r="BA3026" s="322"/>
      <c r="BB3026" s="322"/>
      <c r="BC3026" s="322"/>
      <c r="BD3026" s="322"/>
      <c r="BE3026" s="322"/>
    </row>
    <row r="3027" spans="50:57" x14ac:dyDescent="0.15">
      <c r="AX3027" s="322"/>
      <c r="AY3027" s="322"/>
      <c r="AZ3027" s="322"/>
      <c r="BA3027" s="322"/>
      <c r="BB3027" s="322"/>
      <c r="BC3027" s="322"/>
      <c r="BD3027" s="322"/>
      <c r="BE3027" s="322"/>
    </row>
    <row r="3028" spans="50:57" x14ac:dyDescent="0.15">
      <c r="AX3028" s="322"/>
      <c r="AY3028" s="322"/>
      <c r="AZ3028" s="322"/>
      <c r="BA3028" s="322"/>
      <c r="BB3028" s="322"/>
      <c r="BC3028" s="322"/>
      <c r="BD3028" s="322"/>
      <c r="BE3028" s="322"/>
    </row>
    <row r="3029" spans="50:57" x14ac:dyDescent="0.15">
      <c r="AX3029" s="322"/>
      <c r="AY3029" s="322"/>
      <c r="AZ3029" s="322"/>
      <c r="BA3029" s="322"/>
      <c r="BB3029" s="322"/>
      <c r="BC3029" s="322"/>
      <c r="BD3029" s="322"/>
      <c r="BE3029" s="322"/>
    </row>
    <row r="3030" spans="50:57" x14ac:dyDescent="0.15">
      <c r="AX3030" s="322"/>
      <c r="AY3030" s="322"/>
      <c r="AZ3030" s="322"/>
      <c r="BA3030" s="322"/>
      <c r="BB3030" s="322"/>
      <c r="BC3030" s="322"/>
      <c r="BD3030" s="322"/>
      <c r="BE3030" s="322"/>
    </row>
    <row r="3031" spans="50:57" x14ac:dyDescent="0.15">
      <c r="AX3031" s="322"/>
      <c r="AY3031" s="322"/>
      <c r="AZ3031" s="322"/>
      <c r="BA3031" s="322"/>
      <c r="BB3031" s="322"/>
      <c r="BC3031" s="322"/>
      <c r="BD3031" s="322"/>
      <c r="BE3031" s="322"/>
    </row>
    <row r="3032" spans="50:57" x14ac:dyDescent="0.15">
      <c r="AX3032" s="322"/>
      <c r="AY3032" s="322"/>
      <c r="AZ3032" s="322"/>
      <c r="BA3032" s="322"/>
      <c r="BB3032" s="322"/>
      <c r="BC3032" s="322"/>
      <c r="BD3032" s="322"/>
      <c r="BE3032" s="322"/>
    </row>
    <row r="3033" spans="50:57" x14ac:dyDescent="0.15">
      <c r="AX3033" s="322"/>
      <c r="AY3033" s="322"/>
      <c r="AZ3033" s="322"/>
      <c r="BA3033" s="322"/>
      <c r="BB3033" s="322"/>
      <c r="BC3033" s="322"/>
      <c r="BD3033" s="322"/>
      <c r="BE3033" s="322"/>
    </row>
    <row r="3034" spans="50:57" x14ac:dyDescent="0.15">
      <c r="AX3034" s="322"/>
      <c r="AY3034" s="322"/>
      <c r="AZ3034" s="322"/>
      <c r="BA3034" s="322"/>
      <c r="BB3034" s="322"/>
      <c r="BC3034" s="322"/>
      <c r="BD3034" s="322"/>
      <c r="BE3034" s="322"/>
    </row>
    <row r="3035" spans="50:57" x14ac:dyDescent="0.15">
      <c r="AX3035" s="322"/>
      <c r="AY3035" s="322"/>
      <c r="AZ3035" s="322"/>
      <c r="BA3035" s="322"/>
      <c r="BB3035" s="322"/>
      <c r="BC3035" s="322"/>
      <c r="BD3035" s="322"/>
      <c r="BE3035" s="322"/>
    </row>
    <row r="3036" spans="50:57" x14ac:dyDescent="0.15">
      <c r="AX3036" s="322"/>
      <c r="AY3036" s="322"/>
      <c r="AZ3036" s="322"/>
      <c r="BA3036" s="322"/>
      <c r="BB3036" s="322"/>
      <c r="BC3036" s="322"/>
      <c r="BD3036" s="322"/>
      <c r="BE3036" s="322"/>
    </row>
    <row r="3037" spans="50:57" x14ac:dyDescent="0.15">
      <c r="AX3037" s="322"/>
      <c r="AY3037" s="322"/>
      <c r="AZ3037" s="322"/>
      <c r="BA3037" s="322"/>
      <c r="BB3037" s="322"/>
      <c r="BC3037" s="322"/>
      <c r="BD3037" s="322"/>
      <c r="BE3037" s="322"/>
    </row>
    <row r="3038" spans="50:57" x14ac:dyDescent="0.15">
      <c r="AX3038" s="322"/>
      <c r="AY3038" s="322"/>
      <c r="AZ3038" s="322"/>
      <c r="BA3038" s="322"/>
      <c r="BB3038" s="322"/>
      <c r="BC3038" s="322"/>
      <c r="BD3038" s="322"/>
      <c r="BE3038" s="322"/>
    </row>
    <row r="3039" spans="50:57" x14ac:dyDescent="0.15">
      <c r="AX3039" s="322"/>
      <c r="AY3039" s="322"/>
      <c r="AZ3039" s="322"/>
      <c r="BA3039" s="322"/>
      <c r="BB3039" s="322"/>
      <c r="BC3039" s="322"/>
      <c r="BD3039" s="322"/>
      <c r="BE3039" s="322"/>
    </row>
    <row r="3040" spans="50:57" x14ac:dyDescent="0.15">
      <c r="AX3040" s="322"/>
      <c r="AY3040" s="322"/>
      <c r="AZ3040" s="322"/>
      <c r="BA3040" s="322"/>
      <c r="BB3040" s="322"/>
      <c r="BC3040" s="322"/>
      <c r="BD3040" s="322"/>
      <c r="BE3040" s="322"/>
    </row>
    <row r="3041" spans="50:57" x14ac:dyDescent="0.15">
      <c r="AX3041" s="322"/>
      <c r="AY3041" s="322"/>
      <c r="AZ3041" s="322"/>
      <c r="BA3041" s="322"/>
      <c r="BB3041" s="322"/>
      <c r="BC3041" s="322"/>
      <c r="BD3041" s="322"/>
      <c r="BE3041" s="322"/>
    </row>
    <row r="3042" spans="50:57" x14ac:dyDescent="0.15">
      <c r="AX3042" s="322"/>
      <c r="AY3042" s="322"/>
      <c r="AZ3042" s="322"/>
      <c r="BA3042" s="322"/>
      <c r="BB3042" s="322"/>
      <c r="BC3042" s="322"/>
      <c r="BD3042" s="322"/>
      <c r="BE3042" s="322"/>
    </row>
    <row r="3043" spans="50:57" x14ac:dyDescent="0.15">
      <c r="AX3043" s="322"/>
      <c r="AY3043" s="322"/>
      <c r="AZ3043" s="322"/>
      <c r="BA3043" s="322"/>
      <c r="BB3043" s="322"/>
      <c r="BC3043" s="322"/>
      <c r="BD3043" s="322"/>
      <c r="BE3043" s="322"/>
    </row>
    <row r="3044" spans="50:57" x14ac:dyDescent="0.15">
      <c r="AX3044" s="322"/>
      <c r="AY3044" s="322"/>
      <c r="AZ3044" s="322"/>
      <c r="BA3044" s="322"/>
      <c r="BB3044" s="322"/>
      <c r="BC3044" s="322"/>
      <c r="BD3044" s="322"/>
      <c r="BE3044" s="322"/>
    </row>
    <row r="3045" spans="50:57" x14ac:dyDescent="0.15">
      <c r="AX3045" s="322"/>
      <c r="AY3045" s="322"/>
      <c r="AZ3045" s="322"/>
      <c r="BA3045" s="322"/>
      <c r="BB3045" s="322"/>
      <c r="BC3045" s="322"/>
      <c r="BD3045" s="322"/>
      <c r="BE3045" s="322"/>
    </row>
    <row r="3046" spans="50:57" x14ac:dyDescent="0.15">
      <c r="AX3046" s="322"/>
      <c r="AY3046" s="322"/>
      <c r="AZ3046" s="322"/>
      <c r="BA3046" s="322"/>
      <c r="BB3046" s="322"/>
      <c r="BC3046" s="322"/>
      <c r="BD3046" s="322"/>
      <c r="BE3046" s="322"/>
    </row>
    <row r="3047" spans="50:57" x14ac:dyDescent="0.15">
      <c r="AX3047" s="322"/>
      <c r="AY3047" s="322"/>
      <c r="AZ3047" s="322"/>
      <c r="BA3047" s="322"/>
      <c r="BB3047" s="322"/>
      <c r="BC3047" s="322"/>
      <c r="BD3047" s="322"/>
      <c r="BE3047" s="322"/>
    </row>
    <row r="3048" spans="50:57" x14ac:dyDescent="0.15">
      <c r="AX3048" s="322"/>
      <c r="AY3048" s="322"/>
      <c r="AZ3048" s="322"/>
      <c r="BA3048" s="322"/>
      <c r="BB3048" s="322"/>
      <c r="BC3048" s="322"/>
      <c r="BD3048" s="322"/>
      <c r="BE3048" s="322"/>
    </row>
    <row r="3049" spans="50:57" x14ac:dyDescent="0.15">
      <c r="AX3049" s="322"/>
      <c r="AY3049" s="322"/>
      <c r="AZ3049" s="322"/>
      <c r="BA3049" s="322"/>
      <c r="BB3049" s="322"/>
      <c r="BC3049" s="322"/>
      <c r="BD3049" s="322"/>
      <c r="BE3049" s="322"/>
    </row>
    <row r="3050" spans="50:57" x14ac:dyDescent="0.15">
      <c r="AX3050" s="322"/>
      <c r="AY3050" s="322"/>
      <c r="AZ3050" s="322"/>
      <c r="BA3050" s="322"/>
      <c r="BB3050" s="322"/>
      <c r="BC3050" s="322"/>
      <c r="BD3050" s="322"/>
      <c r="BE3050" s="322"/>
    </row>
    <row r="3051" spans="50:57" x14ac:dyDescent="0.15">
      <c r="AX3051" s="322"/>
      <c r="AY3051" s="322"/>
      <c r="AZ3051" s="322"/>
      <c r="BA3051" s="322"/>
      <c r="BB3051" s="322"/>
      <c r="BC3051" s="322"/>
      <c r="BD3051" s="322"/>
      <c r="BE3051" s="322"/>
    </row>
    <row r="3052" spans="50:57" x14ac:dyDescent="0.15">
      <c r="AX3052" s="322"/>
      <c r="AY3052" s="322"/>
      <c r="AZ3052" s="322"/>
      <c r="BA3052" s="322"/>
      <c r="BB3052" s="322"/>
      <c r="BC3052" s="322"/>
      <c r="BD3052" s="322"/>
      <c r="BE3052" s="322"/>
    </row>
    <row r="3053" spans="50:57" x14ac:dyDescent="0.15">
      <c r="AX3053" s="322"/>
      <c r="AY3053" s="322"/>
      <c r="AZ3053" s="322"/>
      <c r="BA3053" s="322"/>
      <c r="BB3053" s="322"/>
      <c r="BC3053" s="322"/>
      <c r="BD3053" s="322"/>
      <c r="BE3053" s="322"/>
    </row>
    <row r="3054" spans="50:57" x14ac:dyDescent="0.15">
      <c r="AX3054" s="322"/>
      <c r="AY3054" s="322"/>
      <c r="AZ3054" s="322"/>
      <c r="BA3054" s="322"/>
      <c r="BB3054" s="322"/>
      <c r="BC3054" s="322"/>
      <c r="BD3054" s="322"/>
      <c r="BE3054" s="322"/>
    </row>
    <row r="3055" spans="50:57" x14ac:dyDescent="0.15">
      <c r="AX3055" s="322"/>
      <c r="AY3055" s="322"/>
      <c r="AZ3055" s="322"/>
      <c r="BA3055" s="322"/>
      <c r="BB3055" s="322"/>
      <c r="BC3055" s="322"/>
      <c r="BD3055" s="322"/>
      <c r="BE3055" s="322"/>
    </row>
    <row r="3056" spans="50:57" x14ac:dyDescent="0.15">
      <c r="AX3056" s="322"/>
      <c r="AY3056" s="322"/>
      <c r="AZ3056" s="322"/>
      <c r="BA3056" s="322"/>
      <c r="BB3056" s="322"/>
      <c r="BC3056" s="322"/>
      <c r="BD3056" s="322"/>
      <c r="BE3056" s="322"/>
    </row>
    <row r="3057" spans="50:57" x14ac:dyDescent="0.15">
      <c r="AX3057" s="322"/>
      <c r="AY3057" s="322"/>
      <c r="AZ3057" s="322"/>
      <c r="BA3057" s="322"/>
      <c r="BB3057" s="322"/>
      <c r="BC3057" s="322"/>
      <c r="BD3057" s="322"/>
      <c r="BE3057" s="322"/>
    </row>
    <row r="3058" spans="50:57" x14ac:dyDescent="0.15">
      <c r="AX3058" s="322"/>
      <c r="AY3058" s="322"/>
      <c r="AZ3058" s="322"/>
      <c r="BA3058" s="322"/>
      <c r="BB3058" s="322"/>
      <c r="BC3058" s="322"/>
      <c r="BD3058" s="322"/>
      <c r="BE3058" s="322"/>
    </row>
    <row r="3059" spans="50:57" x14ac:dyDescent="0.15">
      <c r="AX3059" s="322"/>
      <c r="AY3059" s="322"/>
      <c r="AZ3059" s="322"/>
      <c r="BA3059" s="322"/>
      <c r="BB3059" s="322"/>
      <c r="BC3059" s="322"/>
      <c r="BD3059" s="322"/>
      <c r="BE3059" s="322"/>
    </row>
    <row r="3060" spans="50:57" x14ac:dyDescent="0.15">
      <c r="AX3060" s="322"/>
      <c r="AY3060" s="322"/>
      <c r="AZ3060" s="322"/>
      <c r="BA3060" s="322"/>
      <c r="BB3060" s="322"/>
      <c r="BC3060" s="322"/>
      <c r="BD3060" s="322"/>
      <c r="BE3060" s="322"/>
    </row>
    <row r="3061" spans="50:57" x14ac:dyDescent="0.15">
      <c r="AX3061" s="322"/>
      <c r="AY3061" s="322"/>
      <c r="AZ3061" s="322"/>
      <c r="BA3061" s="322"/>
      <c r="BB3061" s="322"/>
      <c r="BC3061" s="322"/>
      <c r="BD3061" s="322"/>
      <c r="BE3061" s="322"/>
    </row>
    <row r="3062" spans="50:57" x14ac:dyDescent="0.15">
      <c r="AX3062" s="322"/>
      <c r="AY3062" s="322"/>
      <c r="AZ3062" s="322"/>
      <c r="BA3062" s="322"/>
      <c r="BB3062" s="322"/>
      <c r="BC3062" s="322"/>
      <c r="BD3062" s="322"/>
      <c r="BE3062" s="322"/>
    </row>
    <row r="3063" spans="50:57" x14ac:dyDescent="0.15">
      <c r="AX3063" s="322"/>
      <c r="AY3063" s="322"/>
      <c r="AZ3063" s="322"/>
      <c r="BA3063" s="322"/>
      <c r="BB3063" s="322"/>
      <c r="BC3063" s="322"/>
      <c r="BD3063" s="322"/>
      <c r="BE3063" s="322"/>
    </row>
    <row r="3064" spans="50:57" x14ac:dyDescent="0.15">
      <c r="AX3064" s="322"/>
      <c r="AY3064" s="322"/>
      <c r="AZ3064" s="322"/>
      <c r="BA3064" s="322"/>
      <c r="BB3064" s="322"/>
      <c r="BC3064" s="322"/>
      <c r="BD3064" s="322"/>
      <c r="BE3064" s="322"/>
    </row>
    <row r="3065" spans="50:57" x14ac:dyDescent="0.15">
      <c r="AX3065" s="322"/>
      <c r="AY3065" s="322"/>
      <c r="AZ3065" s="322"/>
      <c r="BA3065" s="322"/>
      <c r="BB3065" s="322"/>
      <c r="BC3065" s="322"/>
      <c r="BD3065" s="322"/>
      <c r="BE3065" s="322"/>
    </row>
    <row r="3066" spans="50:57" x14ac:dyDescent="0.15">
      <c r="AX3066" s="322"/>
      <c r="AY3066" s="322"/>
      <c r="AZ3066" s="322"/>
      <c r="BA3066" s="322"/>
      <c r="BB3066" s="322"/>
      <c r="BC3066" s="322"/>
      <c r="BD3066" s="322"/>
      <c r="BE3066" s="322"/>
    </row>
    <row r="3067" spans="50:57" x14ac:dyDescent="0.15">
      <c r="AX3067" s="322"/>
      <c r="AY3067" s="322"/>
      <c r="AZ3067" s="322"/>
      <c r="BA3067" s="322"/>
      <c r="BB3067" s="322"/>
      <c r="BC3067" s="322"/>
      <c r="BD3067" s="322"/>
      <c r="BE3067" s="322"/>
    </row>
    <row r="3068" spans="50:57" x14ac:dyDescent="0.15">
      <c r="AX3068" s="322"/>
      <c r="AY3068" s="322"/>
      <c r="AZ3068" s="322"/>
      <c r="BA3068" s="322"/>
      <c r="BB3068" s="322"/>
      <c r="BC3068" s="322"/>
      <c r="BD3068" s="322"/>
      <c r="BE3068" s="322"/>
    </row>
    <row r="3069" spans="50:57" x14ac:dyDescent="0.15">
      <c r="AX3069" s="322"/>
      <c r="AY3069" s="322"/>
      <c r="AZ3069" s="322"/>
      <c r="BA3069" s="322"/>
      <c r="BB3069" s="322"/>
      <c r="BC3069" s="322"/>
      <c r="BD3069" s="322"/>
      <c r="BE3069" s="322"/>
    </row>
    <row r="3070" spans="50:57" x14ac:dyDescent="0.15">
      <c r="AX3070" s="322"/>
      <c r="AY3070" s="322"/>
      <c r="AZ3070" s="322"/>
      <c r="BA3070" s="322"/>
      <c r="BB3070" s="322"/>
      <c r="BC3070" s="322"/>
      <c r="BD3070" s="322"/>
      <c r="BE3070" s="322"/>
    </row>
    <row r="3071" spans="50:57" x14ac:dyDescent="0.15">
      <c r="AX3071" s="322"/>
      <c r="AY3071" s="322"/>
      <c r="AZ3071" s="322"/>
      <c r="BA3071" s="322"/>
      <c r="BB3071" s="322"/>
      <c r="BC3071" s="322"/>
      <c r="BD3071" s="322"/>
      <c r="BE3071" s="322"/>
    </row>
    <row r="3072" spans="50:57" x14ac:dyDescent="0.15">
      <c r="AX3072" s="322"/>
      <c r="AY3072" s="322"/>
      <c r="AZ3072" s="322"/>
      <c r="BA3072" s="322"/>
      <c r="BB3072" s="322"/>
      <c r="BC3072" s="322"/>
      <c r="BD3072" s="322"/>
      <c r="BE3072" s="322"/>
    </row>
    <row r="3073" spans="50:57" x14ac:dyDescent="0.15">
      <c r="AX3073" s="322"/>
      <c r="AY3073" s="322"/>
      <c r="AZ3073" s="322"/>
      <c r="BA3073" s="322"/>
      <c r="BB3073" s="322"/>
      <c r="BC3073" s="322"/>
      <c r="BD3073" s="322"/>
      <c r="BE3073" s="322"/>
    </row>
    <row r="3074" spans="50:57" x14ac:dyDescent="0.15">
      <c r="AX3074" s="322"/>
      <c r="AY3074" s="322"/>
      <c r="AZ3074" s="322"/>
      <c r="BA3074" s="322"/>
      <c r="BB3074" s="322"/>
      <c r="BC3074" s="322"/>
      <c r="BD3074" s="322"/>
      <c r="BE3074" s="322"/>
    </row>
    <row r="3075" spans="50:57" x14ac:dyDescent="0.15">
      <c r="AX3075" s="322"/>
      <c r="AY3075" s="322"/>
      <c r="AZ3075" s="322"/>
      <c r="BA3075" s="322"/>
      <c r="BB3075" s="322"/>
      <c r="BC3075" s="322"/>
      <c r="BD3075" s="322"/>
      <c r="BE3075" s="322"/>
    </row>
    <row r="3076" spans="50:57" x14ac:dyDescent="0.15">
      <c r="AX3076" s="322"/>
      <c r="AY3076" s="322"/>
      <c r="AZ3076" s="322"/>
      <c r="BA3076" s="322"/>
      <c r="BB3076" s="322"/>
      <c r="BC3076" s="322"/>
      <c r="BD3076" s="322"/>
      <c r="BE3076" s="322"/>
    </row>
    <row r="3077" spans="50:57" x14ac:dyDescent="0.15">
      <c r="AX3077" s="322"/>
      <c r="AY3077" s="322"/>
      <c r="AZ3077" s="322"/>
      <c r="BA3077" s="322"/>
      <c r="BB3077" s="322"/>
      <c r="BC3077" s="322"/>
      <c r="BD3077" s="322"/>
      <c r="BE3077" s="322"/>
    </row>
    <row r="3078" spans="50:57" x14ac:dyDescent="0.15">
      <c r="AX3078" s="322"/>
      <c r="AY3078" s="322"/>
      <c r="AZ3078" s="322"/>
      <c r="BA3078" s="322"/>
      <c r="BB3078" s="322"/>
      <c r="BC3078" s="322"/>
      <c r="BD3078" s="322"/>
      <c r="BE3078" s="322"/>
    </row>
    <row r="3079" spans="50:57" x14ac:dyDescent="0.15">
      <c r="AX3079" s="322"/>
      <c r="AY3079" s="322"/>
      <c r="AZ3079" s="322"/>
      <c r="BA3079" s="322"/>
      <c r="BB3079" s="322"/>
      <c r="BC3079" s="322"/>
      <c r="BD3079" s="322"/>
      <c r="BE3079" s="322"/>
    </row>
    <row r="3080" spans="50:57" x14ac:dyDescent="0.15">
      <c r="AX3080" s="322"/>
      <c r="AY3080" s="322"/>
      <c r="AZ3080" s="322"/>
      <c r="BA3080" s="322"/>
      <c r="BB3080" s="322"/>
      <c r="BC3080" s="322"/>
      <c r="BD3080" s="322"/>
      <c r="BE3080" s="322"/>
    </row>
    <row r="3081" spans="50:57" x14ac:dyDescent="0.15">
      <c r="AX3081" s="322"/>
      <c r="AY3081" s="322"/>
      <c r="AZ3081" s="322"/>
      <c r="BA3081" s="322"/>
      <c r="BB3081" s="322"/>
      <c r="BC3081" s="322"/>
      <c r="BD3081" s="322"/>
      <c r="BE3081" s="322"/>
    </row>
    <row r="3082" spans="50:57" x14ac:dyDescent="0.15">
      <c r="AX3082" s="322"/>
      <c r="AY3082" s="322"/>
      <c r="AZ3082" s="322"/>
      <c r="BA3082" s="322"/>
      <c r="BB3082" s="322"/>
      <c r="BC3082" s="322"/>
      <c r="BD3082" s="322"/>
      <c r="BE3082" s="322"/>
    </row>
    <row r="3083" spans="50:57" x14ac:dyDescent="0.15">
      <c r="AX3083" s="322"/>
      <c r="AY3083" s="322"/>
      <c r="AZ3083" s="322"/>
      <c r="BA3083" s="322"/>
      <c r="BB3083" s="322"/>
      <c r="BC3083" s="322"/>
      <c r="BD3083" s="322"/>
      <c r="BE3083" s="322"/>
    </row>
    <row r="3084" spans="50:57" x14ac:dyDescent="0.15">
      <c r="AX3084" s="322"/>
      <c r="AY3084" s="322"/>
      <c r="AZ3084" s="322"/>
      <c r="BA3084" s="322"/>
      <c r="BB3084" s="322"/>
      <c r="BC3084" s="322"/>
      <c r="BD3084" s="322"/>
      <c r="BE3084" s="322"/>
    </row>
    <row r="3085" spans="50:57" x14ac:dyDescent="0.15">
      <c r="AX3085" s="322"/>
      <c r="AY3085" s="322"/>
      <c r="AZ3085" s="322"/>
      <c r="BA3085" s="322"/>
      <c r="BB3085" s="322"/>
      <c r="BC3085" s="322"/>
      <c r="BD3085" s="322"/>
      <c r="BE3085" s="322"/>
    </row>
    <row r="3086" spans="50:57" x14ac:dyDescent="0.15">
      <c r="AX3086" s="322"/>
      <c r="AY3086" s="322"/>
      <c r="AZ3086" s="322"/>
      <c r="BA3086" s="322"/>
      <c r="BB3086" s="322"/>
      <c r="BC3086" s="322"/>
      <c r="BD3086" s="322"/>
      <c r="BE3086" s="322"/>
    </row>
    <row r="3087" spans="50:57" x14ac:dyDescent="0.15">
      <c r="AX3087" s="322"/>
      <c r="AY3087" s="322"/>
      <c r="AZ3087" s="322"/>
      <c r="BA3087" s="322"/>
      <c r="BB3087" s="322"/>
      <c r="BC3087" s="322"/>
      <c r="BD3087" s="322"/>
      <c r="BE3087" s="322"/>
    </row>
    <row r="3088" spans="50:57" x14ac:dyDescent="0.15">
      <c r="AX3088" s="322"/>
      <c r="AY3088" s="322"/>
      <c r="AZ3088" s="322"/>
      <c r="BA3088" s="322"/>
      <c r="BB3088" s="322"/>
      <c r="BC3088" s="322"/>
      <c r="BD3088" s="322"/>
      <c r="BE3088" s="322"/>
    </row>
    <row r="3089" spans="50:57" x14ac:dyDescent="0.15">
      <c r="AX3089" s="322"/>
      <c r="AY3089" s="322"/>
      <c r="AZ3089" s="322"/>
      <c r="BA3089" s="322"/>
      <c r="BB3089" s="322"/>
      <c r="BC3089" s="322"/>
      <c r="BD3089" s="322"/>
      <c r="BE3089" s="322"/>
    </row>
    <row r="3090" spans="50:57" x14ac:dyDescent="0.15">
      <c r="AX3090" s="322"/>
      <c r="AY3090" s="322"/>
      <c r="AZ3090" s="322"/>
      <c r="BA3090" s="322"/>
      <c r="BB3090" s="322"/>
      <c r="BC3090" s="322"/>
      <c r="BD3090" s="322"/>
      <c r="BE3090" s="322"/>
    </row>
    <row r="3091" spans="50:57" x14ac:dyDescent="0.15">
      <c r="AX3091" s="322"/>
      <c r="AY3091" s="322"/>
      <c r="AZ3091" s="322"/>
      <c r="BA3091" s="322"/>
      <c r="BB3091" s="322"/>
      <c r="BC3091" s="322"/>
      <c r="BD3091" s="322"/>
      <c r="BE3091" s="322"/>
    </row>
    <row r="3092" spans="50:57" x14ac:dyDescent="0.15">
      <c r="AX3092" s="322"/>
      <c r="AY3092" s="322"/>
      <c r="AZ3092" s="322"/>
      <c r="BA3092" s="322"/>
      <c r="BB3092" s="322"/>
      <c r="BC3092" s="322"/>
      <c r="BD3092" s="322"/>
      <c r="BE3092" s="322"/>
    </row>
    <row r="3093" spans="50:57" x14ac:dyDescent="0.15">
      <c r="AX3093" s="322"/>
      <c r="AY3093" s="322"/>
      <c r="AZ3093" s="322"/>
      <c r="BA3093" s="322"/>
      <c r="BB3093" s="322"/>
      <c r="BC3093" s="322"/>
      <c r="BD3093" s="322"/>
      <c r="BE3093" s="322"/>
    </row>
    <row r="3094" spans="50:57" x14ac:dyDescent="0.15">
      <c r="AX3094" s="322"/>
      <c r="AY3094" s="322"/>
      <c r="AZ3094" s="322"/>
      <c r="BA3094" s="322"/>
      <c r="BB3094" s="322"/>
      <c r="BC3094" s="322"/>
      <c r="BD3094" s="322"/>
      <c r="BE3094" s="322"/>
    </row>
    <row r="3095" spans="50:57" x14ac:dyDescent="0.15">
      <c r="AX3095" s="322"/>
      <c r="AY3095" s="322"/>
      <c r="AZ3095" s="322"/>
      <c r="BA3095" s="322"/>
      <c r="BB3095" s="322"/>
      <c r="BC3095" s="322"/>
      <c r="BD3095" s="322"/>
      <c r="BE3095" s="322"/>
    </row>
    <row r="3096" spans="50:57" x14ac:dyDescent="0.15">
      <c r="AX3096" s="322"/>
      <c r="AY3096" s="322"/>
      <c r="AZ3096" s="322"/>
      <c r="BA3096" s="322"/>
      <c r="BB3096" s="322"/>
      <c r="BC3096" s="322"/>
      <c r="BD3096" s="322"/>
      <c r="BE3096" s="322"/>
    </row>
    <row r="3097" spans="50:57" x14ac:dyDescent="0.15">
      <c r="AX3097" s="322"/>
      <c r="AY3097" s="322"/>
      <c r="AZ3097" s="322"/>
      <c r="BA3097" s="322"/>
      <c r="BB3097" s="322"/>
      <c r="BC3097" s="322"/>
      <c r="BD3097" s="322"/>
      <c r="BE3097" s="322"/>
    </row>
    <row r="3098" spans="50:57" x14ac:dyDescent="0.15">
      <c r="AX3098" s="322"/>
      <c r="AY3098" s="322"/>
      <c r="AZ3098" s="322"/>
      <c r="BA3098" s="322"/>
      <c r="BB3098" s="322"/>
      <c r="BC3098" s="322"/>
      <c r="BD3098" s="322"/>
      <c r="BE3098" s="322"/>
    </row>
    <row r="3099" spans="50:57" x14ac:dyDescent="0.15">
      <c r="AX3099" s="322"/>
      <c r="AY3099" s="322"/>
      <c r="AZ3099" s="322"/>
      <c r="BA3099" s="322"/>
      <c r="BB3099" s="322"/>
      <c r="BC3099" s="322"/>
      <c r="BD3099" s="322"/>
      <c r="BE3099" s="322"/>
    </row>
    <row r="3100" spans="50:57" x14ac:dyDescent="0.15">
      <c r="AX3100" s="322"/>
      <c r="AY3100" s="322"/>
      <c r="AZ3100" s="322"/>
      <c r="BA3100" s="322"/>
      <c r="BB3100" s="322"/>
      <c r="BC3100" s="322"/>
      <c r="BD3100" s="322"/>
      <c r="BE3100" s="322"/>
    </row>
    <row r="3101" spans="50:57" x14ac:dyDescent="0.15">
      <c r="AX3101" s="322"/>
      <c r="AY3101" s="322"/>
      <c r="AZ3101" s="322"/>
      <c r="BA3101" s="322"/>
      <c r="BB3101" s="322"/>
      <c r="BC3101" s="322"/>
      <c r="BD3101" s="322"/>
      <c r="BE3101" s="322"/>
    </row>
    <row r="3102" spans="50:57" x14ac:dyDescent="0.15">
      <c r="AX3102" s="322"/>
      <c r="AY3102" s="322"/>
      <c r="AZ3102" s="322"/>
      <c r="BA3102" s="322"/>
      <c r="BB3102" s="322"/>
      <c r="BC3102" s="322"/>
      <c r="BD3102" s="322"/>
      <c r="BE3102" s="322"/>
    </row>
    <row r="3103" spans="50:57" x14ac:dyDescent="0.15">
      <c r="AX3103" s="322"/>
      <c r="AY3103" s="322"/>
      <c r="AZ3103" s="322"/>
      <c r="BA3103" s="322"/>
      <c r="BB3103" s="322"/>
      <c r="BC3103" s="322"/>
      <c r="BD3103" s="322"/>
      <c r="BE3103" s="322"/>
    </row>
    <row r="3104" spans="50:57" x14ac:dyDescent="0.15">
      <c r="AX3104" s="322"/>
      <c r="AY3104" s="322"/>
      <c r="AZ3104" s="322"/>
      <c r="BA3104" s="322"/>
      <c r="BB3104" s="322"/>
      <c r="BC3104" s="322"/>
      <c r="BD3104" s="322"/>
      <c r="BE3104" s="322"/>
    </row>
    <row r="3105" spans="50:57" x14ac:dyDescent="0.15">
      <c r="AX3105" s="322"/>
      <c r="AY3105" s="322"/>
      <c r="AZ3105" s="322"/>
      <c r="BA3105" s="322"/>
      <c r="BB3105" s="322"/>
      <c r="BC3105" s="322"/>
      <c r="BD3105" s="322"/>
      <c r="BE3105" s="322"/>
    </row>
    <row r="3106" spans="50:57" x14ac:dyDescent="0.15">
      <c r="AX3106" s="322"/>
      <c r="AY3106" s="322"/>
      <c r="AZ3106" s="322"/>
      <c r="BA3106" s="322"/>
      <c r="BB3106" s="322"/>
      <c r="BC3106" s="322"/>
      <c r="BD3106" s="322"/>
      <c r="BE3106" s="322"/>
    </row>
    <row r="3107" spans="50:57" x14ac:dyDescent="0.15">
      <c r="AX3107" s="322"/>
      <c r="AY3107" s="322"/>
      <c r="AZ3107" s="322"/>
      <c r="BA3107" s="322"/>
      <c r="BB3107" s="322"/>
      <c r="BC3107" s="322"/>
      <c r="BD3107" s="322"/>
      <c r="BE3107" s="322"/>
    </row>
    <row r="3108" spans="50:57" x14ac:dyDescent="0.15">
      <c r="AX3108" s="322"/>
      <c r="AY3108" s="322"/>
      <c r="AZ3108" s="322"/>
      <c r="BA3108" s="322"/>
      <c r="BB3108" s="322"/>
      <c r="BC3108" s="322"/>
      <c r="BD3108" s="322"/>
      <c r="BE3108" s="322"/>
    </row>
    <row r="3109" spans="50:57" x14ac:dyDescent="0.15">
      <c r="AX3109" s="322"/>
      <c r="AY3109" s="322"/>
      <c r="AZ3109" s="322"/>
      <c r="BA3109" s="322"/>
      <c r="BB3109" s="322"/>
      <c r="BC3109" s="322"/>
      <c r="BD3109" s="322"/>
      <c r="BE3109" s="322"/>
    </row>
    <row r="3110" spans="50:57" x14ac:dyDescent="0.15">
      <c r="AX3110" s="322"/>
      <c r="AY3110" s="322"/>
      <c r="AZ3110" s="322"/>
      <c r="BA3110" s="322"/>
      <c r="BB3110" s="322"/>
      <c r="BC3110" s="322"/>
      <c r="BD3110" s="322"/>
      <c r="BE3110" s="322"/>
    </row>
    <row r="3111" spans="50:57" x14ac:dyDescent="0.15">
      <c r="AX3111" s="322"/>
      <c r="AY3111" s="322"/>
      <c r="AZ3111" s="322"/>
      <c r="BA3111" s="322"/>
      <c r="BB3111" s="322"/>
      <c r="BC3111" s="322"/>
      <c r="BD3111" s="322"/>
      <c r="BE3111" s="322"/>
    </row>
    <row r="3112" spans="50:57" x14ac:dyDescent="0.15">
      <c r="AX3112" s="322"/>
      <c r="AY3112" s="322"/>
      <c r="AZ3112" s="322"/>
      <c r="BA3112" s="322"/>
      <c r="BB3112" s="322"/>
      <c r="BC3112" s="322"/>
      <c r="BD3112" s="322"/>
      <c r="BE3112" s="322"/>
    </row>
    <row r="3113" spans="50:57" x14ac:dyDescent="0.15">
      <c r="AX3113" s="322"/>
      <c r="AY3113" s="322"/>
      <c r="AZ3113" s="322"/>
      <c r="BA3113" s="322"/>
      <c r="BB3113" s="322"/>
      <c r="BC3113" s="322"/>
      <c r="BD3113" s="322"/>
      <c r="BE3113" s="322"/>
    </row>
    <row r="3114" spans="50:57" x14ac:dyDescent="0.15">
      <c r="AX3114" s="322"/>
      <c r="AY3114" s="322"/>
      <c r="AZ3114" s="322"/>
      <c r="BA3114" s="322"/>
      <c r="BB3114" s="322"/>
      <c r="BC3114" s="322"/>
      <c r="BD3114" s="322"/>
      <c r="BE3114" s="322"/>
    </row>
    <row r="3115" spans="50:57" x14ac:dyDescent="0.15">
      <c r="AX3115" s="322"/>
      <c r="AY3115" s="322"/>
      <c r="AZ3115" s="322"/>
      <c r="BA3115" s="322"/>
      <c r="BB3115" s="322"/>
      <c r="BC3115" s="322"/>
      <c r="BD3115" s="322"/>
      <c r="BE3115" s="322"/>
    </row>
    <row r="3116" spans="50:57" x14ac:dyDescent="0.15">
      <c r="AX3116" s="322"/>
      <c r="AY3116" s="322"/>
      <c r="AZ3116" s="322"/>
      <c r="BA3116" s="322"/>
      <c r="BB3116" s="322"/>
      <c r="BC3116" s="322"/>
      <c r="BD3116" s="322"/>
      <c r="BE3116" s="322"/>
    </row>
    <row r="3117" spans="50:57" x14ac:dyDescent="0.15">
      <c r="AX3117" s="322"/>
      <c r="AY3117" s="322"/>
      <c r="AZ3117" s="322"/>
      <c r="BA3117" s="322"/>
      <c r="BB3117" s="322"/>
      <c r="BC3117" s="322"/>
      <c r="BD3117" s="322"/>
      <c r="BE3117" s="322"/>
    </row>
    <row r="3118" spans="50:57" x14ac:dyDescent="0.15">
      <c r="AX3118" s="322"/>
      <c r="AY3118" s="322"/>
      <c r="AZ3118" s="322"/>
      <c r="BA3118" s="322"/>
      <c r="BB3118" s="322"/>
      <c r="BC3118" s="322"/>
      <c r="BD3118" s="322"/>
      <c r="BE3118" s="322"/>
    </row>
    <row r="3119" spans="50:57" x14ac:dyDescent="0.15">
      <c r="AX3119" s="322"/>
      <c r="AY3119" s="322"/>
      <c r="AZ3119" s="322"/>
      <c r="BA3119" s="322"/>
      <c r="BB3119" s="322"/>
      <c r="BC3119" s="322"/>
      <c r="BD3119" s="322"/>
      <c r="BE3119" s="322"/>
    </row>
    <row r="3120" spans="50:57" x14ac:dyDescent="0.15">
      <c r="AX3120" s="322"/>
      <c r="AY3120" s="322"/>
      <c r="AZ3120" s="322"/>
      <c r="BA3120" s="322"/>
      <c r="BB3120" s="322"/>
      <c r="BC3120" s="322"/>
      <c r="BD3120" s="322"/>
      <c r="BE3120" s="322"/>
    </row>
    <row r="3121" spans="50:57" x14ac:dyDescent="0.15">
      <c r="AX3121" s="322"/>
      <c r="AY3121" s="322"/>
      <c r="AZ3121" s="322"/>
      <c r="BA3121" s="322"/>
      <c r="BB3121" s="322"/>
      <c r="BC3121" s="322"/>
      <c r="BD3121" s="322"/>
      <c r="BE3121" s="322"/>
    </row>
    <row r="3122" spans="50:57" x14ac:dyDescent="0.15">
      <c r="AX3122" s="322"/>
      <c r="AY3122" s="322"/>
      <c r="AZ3122" s="322"/>
      <c r="BA3122" s="322"/>
      <c r="BB3122" s="322"/>
      <c r="BC3122" s="322"/>
      <c r="BD3122" s="322"/>
      <c r="BE3122" s="322"/>
    </row>
    <row r="3123" spans="50:57" x14ac:dyDescent="0.15">
      <c r="AX3123" s="322"/>
      <c r="AY3123" s="322"/>
      <c r="AZ3123" s="322"/>
      <c r="BA3123" s="322"/>
      <c r="BB3123" s="322"/>
      <c r="BC3123" s="322"/>
      <c r="BD3123" s="322"/>
      <c r="BE3123" s="322"/>
    </row>
    <row r="3124" spans="50:57" x14ac:dyDescent="0.15">
      <c r="AX3124" s="322"/>
      <c r="AY3124" s="322"/>
      <c r="AZ3124" s="322"/>
      <c r="BA3124" s="322"/>
      <c r="BB3124" s="322"/>
      <c r="BC3124" s="322"/>
      <c r="BD3124" s="322"/>
      <c r="BE3124" s="322"/>
    </row>
    <row r="3125" spans="50:57" x14ac:dyDescent="0.15">
      <c r="AX3125" s="322"/>
      <c r="AY3125" s="322"/>
      <c r="AZ3125" s="322"/>
      <c r="BA3125" s="322"/>
      <c r="BB3125" s="322"/>
      <c r="BC3125" s="322"/>
      <c r="BD3125" s="322"/>
      <c r="BE3125" s="322"/>
    </row>
    <row r="3126" spans="50:57" x14ac:dyDescent="0.15">
      <c r="AX3126" s="322"/>
      <c r="AY3126" s="322"/>
      <c r="AZ3126" s="322"/>
      <c r="BA3126" s="322"/>
      <c r="BB3126" s="322"/>
      <c r="BC3126" s="322"/>
      <c r="BD3126" s="322"/>
      <c r="BE3126" s="322"/>
    </row>
    <row r="3127" spans="50:57" x14ac:dyDescent="0.15">
      <c r="AX3127" s="322"/>
      <c r="AY3127" s="322"/>
      <c r="AZ3127" s="322"/>
      <c r="BA3127" s="322"/>
      <c r="BB3127" s="322"/>
      <c r="BC3127" s="322"/>
      <c r="BD3127" s="322"/>
      <c r="BE3127" s="322"/>
    </row>
    <row r="3128" spans="50:57" x14ac:dyDescent="0.15">
      <c r="AX3128" s="322"/>
      <c r="AY3128" s="322"/>
      <c r="AZ3128" s="322"/>
      <c r="BA3128" s="322"/>
      <c r="BB3128" s="322"/>
      <c r="BC3128" s="322"/>
      <c r="BD3128" s="322"/>
      <c r="BE3128" s="322"/>
    </row>
    <row r="3129" spans="50:57" x14ac:dyDescent="0.15">
      <c r="AX3129" s="322"/>
      <c r="AY3129" s="322"/>
      <c r="AZ3129" s="322"/>
      <c r="BA3129" s="322"/>
      <c r="BB3129" s="322"/>
      <c r="BC3129" s="322"/>
      <c r="BD3129" s="322"/>
      <c r="BE3129" s="322"/>
    </row>
    <row r="3130" spans="50:57" x14ac:dyDescent="0.15">
      <c r="AX3130" s="322"/>
      <c r="AY3130" s="322"/>
      <c r="AZ3130" s="322"/>
      <c r="BA3130" s="322"/>
      <c r="BB3130" s="322"/>
      <c r="BC3130" s="322"/>
      <c r="BD3130" s="322"/>
      <c r="BE3130" s="322"/>
    </row>
    <row r="3131" spans="50:57" x14ac:dyDescent="0.15">
      <c r="AX3131" s="322"/>
      <c r="AY3131" s="322"/>
      <c r="AZ3131" s="322"/>
      <c r="BA3131" s="322"/>
      <c r="BB3131" s="322"/>
      <c r="BC3131" s="322"/>
      <c r="BD3131" s="322"/>
      <c r="BE3131" s="322"/>
    </row>
    <row r="3132" spans="50:57" x14ac:dyDescent="0.15">
      <c r="AX3132" s="322"/>
      <c r="AY3132" s="322"/>
      <c r="AZ3132" s="322"/>
      <c r="BA3132" s="322"/>
      <c r="BB3132" s="322"/>
      <c r="BC3132" s="322"/>
      <c r="BD3132" s="322"/>
      <c r="BE3132" s="322"/>
    </row>
    <row r="3133" spans="50:57" x14ac:dyDescent="0.15">
      <c r="AX3133" s="322"/>
      <c r="AY3133" s="322"/>
      <c r="AZ3133" s="322"/>
      <c r="BA3133" s="322"/>
      <c r="BB3133" s="322"/>
      <c r="BC3133" s="322"/>
      <c r="BD3133" s="322"/>
      <c r="BE3133" s="322"/>
    </row>
    <row r="3134" spans="50:57" x14ac:dyDescent="0.15">
      <c r="AX3134" s="322"/>
      <c r="AY3134" s="322"/>
      <c r="AZ3134" s="322"/>
      <c r="BA3134" s="322"/>
      <c r="BB3134" s="322"/>
      <c r="BC3134" s="322"/>
      <c r="BD3134" s="322"/>
      <c r="BE3134" s="322"/>
    </row>
    <row r="3135" spans="50:57" x14ac:dyDescent="0.15">
      <c r="AX3135" s="322"/>
      <c r="AY3135" s="322"/>
      <c r="AZ3135" s="322"/>
      <c r="BA3135" s="322"/>
      <c r="BB3135" s="322"/>
      <c r="BC3135" s="322"/>
      <c r="BD3135" s="322"/>
      <c r="BE3135" s="322"/>
    </row>
    <row r="3136" spans="50:57" x14ac:dyDescent="0.15">
      <c r="AX3136" s="322"/>
      <c r="AY3136" s="322"/>
      <c r="AZ3136" s="322"/>
      <c r="BA3136" s="322"/>
      <c r="BB3136" s="322"/>
      <c r="BC3136" s="322"/>
      <c r="BD3136" s="322"/>
      <c r="BE3136" s="322"/>
    </row>
    <row r="3137" spans="50:57" x14ac:dyDescent="0.15">
      <c r="AX3137" s="322"/>
      <c r="AY3137" s="322"/>
      <c r="AZ3137" s="322"/>
      <c r="BA3137" s="322"/>
      <c r="BB3137" s="322"/>
      <c r="BC3137" s="322"/>
      <c r="BD3137" s="322"/>
      <c r="BE3137" s="322"/>
    </row>
    <row r="3138" spans="50:57" x14ac:dyDescent="0.15">
      <c r="AX3138" s="322"/>
      <c r="AY3138" s="322"/>
      <c r="AZ3138" s="322"/>
      <c r="BA3138" s="322"/>
      <c r="BB3138" s="322"/>
      <c r="BC3138" s="322"/>
      <c r="BD3138" s="322"/>
      <c r="BE3138" s="322"/>
    </row>
    <row r="3139" spans="50:57" x14ac:dyDescent="0.15">
      <c r="AX3139" s="322"/>
      <c r="AY3139" s="322"/>
      <c r="AZ3139" s="322"/>
      <c r="BA3139" s="322"/>
      <c r="BB3139" s="322"/>
      <c r="BC3139" s="322"/>
      <c r="BD3139" s="322"/>
      <c r="BE3139" s="322"/>
    </row>
    <row r="3140" spans="50:57" x14ac:dyDescent="0.15">
      <c r="AX3140" s="322"/>
      <c r="AY3140" s="322"/>
      <c r="AZ3140" s="322"/>
      <c r="BA3140" s="322"/>
      <c r="BB3140" s="322"/>
      <c r="BC3140" s="322"/>
      <c r="BD3140" s="322"/>
      <c r="BE3140" s="322"/>
    </row>
    <row r="3141" spans="50:57" x14ac:dyDescent="0.15">
      <c r="AX3141" s="322"/>
      <c r="AY3141" s="322"/>
      <c r="AZ3141" s="322"/>
      <c r="BA3141" s="322"/>
      <c r="BB3141" s="322"/>
      <c r="BC3141" s="322"/>
      <c r="BD3141" s="322"/>
      <c r="BE3141" s="322"/>
    </row>
    <row r="3142" spans="50:57" x14ac:dyDescent="0.15">
      <c r="AX3142" s="322"/>
      <c r="AY3142" s="322"/>
      <c r="AZ3142" s="322"/>
      <c r="BA3142" s="322"/>
      <c r="BB3142" s="322"/>
      <c r="BC3142" s="322"/>
      <c r="BD3142" s="322"/>
      <c r="BE3142" s="322"/>
    </row>
    <row r="3143" spans="50:57" x14ac:dyDescent="0.15">
      <c r="AX3143" s="322"/>
      <c r="AY3143" s="322"/>
      <c r="AZ3143" s="322"/>
      <c r="BA3143" s="322"/>
      <c r="BB3143" s="322"/>
      <c r="BC3143" s="322"/>
      <c r="BD3143" s="322"/>
      <c r="BE3143" s="322"/>
    </row>
    <row r="3144" spans="50:57" x14ac:dyDescent="0.15">
      <c r="AX3144" s="322"/>
      <c r="AY3144" s="322"/>
      <c r="AZ3144" s="322"/>
      <c r="BA3144" s="322"/>
      <c r="BB3144" s="322"/>
      <c r="BC3144" s="322"/>
      <c r="BD3144" s="322"/>
      <c r="BE3144" s="322"/>
    </row>
    <row r="3145" spans="50:57" x14ac:dyDescent="0.15">
      <c r="AX3145" s="322"/>
      <c r="AY3145" s="322"/>
      <c r="AZ3145" s="322"/>
      <c r="BA3145" s="322"/>
      <c r="BB3145" s="322"/>
      <c r="BC3145" s="322"/>
      <c r="BD3145" s="322"/>
      <c r="BE3145" s="322"/>
    </row>
    <row r="3146" spans="50:57" x14ac:dyDescent="0.15">
      <c r="AX3146" s="322"/>
      <c r="AY3146" s="322"/>
      <c r="AZ3146" s="322"/>
      <c r="BA3146" s="322"/>
      <c r="BB3146" s="322"/>
      <c r="BC3146" s="322"/>
      <c r="BD3146" s="322"/>
      <c r="BE3146" s="322"/>
    </row>
    <row r="3147" spans="50:57" x14ac:dyDescent="0.15">
      <c r="AX3147" s="322"/>
      <c r="AY3147" s="322"/>
      <c r="AZ3147" s="322"/>
      <c r="BA3147" s="322"/>
      <c r="BB3147" s="322"/>
      <c r="BC3147" s="322"/>
      <c r="BD3147" s="322"/>
      <c r="BE3147" s="322"/>
    </row>
    <row r="3148" spans="50:57" x14ac:dyDescent="0.15">
      <c r="AX3148" s="322"/>
      <c r="AY3148" s="322"/>
      <c r="AZ3148" s="322"/>
      <c r="BA3148" s="322"/>
      <c r="BB3148" s="322"/>
      <c r="BC3148" s="322"/>
      <c r="BD3148" s="322"/>
      <c r="BE3148" s="322"/>
    </row>
    <row r="3149" spans="50:57" x14ac:dyDescent="0.15">
      <c r="AX3149" s="322"/>
      <c r="AY3149" s="322"/>
      <c r="AZ3149" s="322"/>
      <c r="BA3149" s="322"/>
      <c r="BB3149" s="322"/>
      <c r="BC3149" s="322"/>
      <c r="BD3149" s="322"/>
      <c r="BE3149" s="322"/>
    </row>
    <row r="3150" spans="50:57" x14ac:dyDescent="0.15">
      <c r="AX3150" s="322"/>
      <c r="AY3150" s="322"/>
      <c r="AZ3150" s="322"/>
      <c r="BA3150" s="322"/>
      <c r="BB3150" s="322"/>
      <c r="BC3150" s="322"/>
      <c r="BD3150" s="322"/>
      <c r="BE3150" s="322"/>
    </row>
    <row r="3151" spans="50:57" x14ac:dyDescent="0.15">
      <c r="AX3151" s="322"/>
      <c r="AY3151" s="322"/>
      <c r="AZ3151" s="322"/>
      <c r="BA3151" s="322"/>
      <c r="BB3151" s="322"/>
      <c r="BC3151" s="322"/>
      <c r="BD3151" s="322"/>
      <c r="BE3151" s="322"/>
    </row>
    <row r="3152" spans="50:57" x14ac:dyDescent="0.15">
      <c r="AX3152" s="322"/>
      <c r="AY3152" s="322"/>
      <c r="AZ3152" s="322"/>
      <c r="BA3152" s="322"/>
      <c r="BB3152" s="322"/>
      <c r="BC3152" s="322"/>
      <c r="BD3152" s="322"/>
      <c r="BE3152" s="322"/>
    </row>
    <row r="3153" spans="50:57" x14ac:dyDescent="0.15">
      <c r="AX3153" s="322"/>
      <c r="AY3153" s="322"/>
      <c r="AZ3153" s="322"/>
      <c r="BA3153" s="322"/>
      <c r="BB3153" s="322"/>
      <c r="BC3153" s="322"/>
      <c r="BD3153" s="322"/>
      <c r="BE3153" s="322"/>
    </row>
    <row r="3154" spans="50:57" x14ac:dyDescent="0.15">
      <c r="AX3154" s="322"/>
      <c r="AY3154" s="322"/>
      <c r="AZ3154" s="322"/>
      <c r="BA3154" s="322"/>
      <c r="BB3154" s="322"/>
      <c r="BC3154" s="322"/>
      <c r="BD3154" s="322"/>
      <c r="BE3154" s="322"/>
    </row>
    <row r="3155" spans="50:57" x14ac:dyDescent="0.15">
      <c r="AX3155" s="322"/>
      <c r="AY3155" s="322"/>
      <c r="AZ3155" s="322"/>
      <c r="BA3155" s="322"/>
      <c r="BB3155" s="322"/>
      <c r="BC3155" s="322"/>
      <c r="BD3155" s="322"/>
      <c r="BE3155" s="322"/>
    </row>
    <row r="3156" spans="50:57" x14ac:dyDescent="0.15">
      <c r="AX3156" s="322"/>
      <c r="AY3156" s="322"/>
      <c r="AZ3156" s="322"/>
      <c r="BA3156" s="322"/>
      <c r="BB3156" s="322"/>
      <c r="BC3156" s="322"/>
      <c r="BD3156" s="322"/>
      <c r="BE3156" s="322"/>
    </row>
    <row r="3157" spans="50:57" x14ac:dyDescent="0.15">
      <c r="AX3157" s="322"/>
      <c r="AY3157" s="322"/>
      <c r="AZ3157" s="322"/>
      <c r="BA3157" s="322"/>
      <c r="BB3157" s="322"/>
      <c r="BC3157" s="322"/>
      <c r="BD3157" s="322"/>
      <c r="BE3157" s="322"/>
    </row>
    <row r="3158" spans="50:57" x14ac:dyDescent="0.15">
      <c r="AX3158" s="322"/>
      <c r="AY3158" s="322"/>
      <c r="AZ3158" s="322"/>
      <c r="BA3158" s="322"/>
      <c r="BB3158" s="322"/>
      <c r="BC3158" s="322"/>
      <c r="BD3158" s="322"/>
      <c r="BE3158" s="322"/>
    </row>
    <row r="3159" spans="50:57" x14ac:dyDescent="0.15">
      <c r="AX3159" s="322"/>
      <c r="AY3159" s="322"/>
      <c r="AZ3159" s="322"/>
      <c r="BA3159" s="322"/>
      <c r="BB3159" s="322"/>
      <c r="BC3159" s="322"/>
      <c r="BD3159" s="322"/>
      <c r="BE3159" s="322"/>
    </row>
    <row r="3160" spans="50:57" x14ac:dyDescent="0.15">
      <c r="AX3160" s="322"/>
      <c r="AY3160" s="322"/>
      <c r="AZ3160" s="322"/>
      <c r="BA3160" s="322"/>
      <c r="BB3160" s="322"/>
      <c r="BC3160" s="322"/>
      <c r="BD3160" s="322"/>
      <c r="BE3160" s="322"/>
    </row>
    <row r="3161" spans="50:57" x14ac:dyDescent="0.15">
      <c r="AX3161" s="322"/>
      <c r="AY3161" s="322"/>
      <c r="AZ3161" s="322"/>
      <c r="BA3161" s="322"/>
      <c r="BB3161" s="322"/>
      <c r="BC3161" s="322"/>
      <c r="BD3161" s="322"/>
      <c r="BE3161" s="322"/>
    </row>
    <row r="3162" spans="50:57" x14ac:dyDescent="0.15">
      <c r="AX3162" s="322"/>
      <c r="AY3162" s="322"/>
      <c r="AZ3162" s="322"/>
      <c r="BA3162" s="322"/>
      <c r="BB3162" s="322"/>
      <c r="BC3162" s="322"/>
      <c r="BD3162" s="322"/>
      <c r="BE3162" s="322"/>
    </row>
    <row r="3163" spans="50:57" x14ac:dyDescent="0.15">
      <c r="AX3163" s="322"/>
      <c r="AY3163" s="322"/>
      <c r="AZ3163" s="322"/>
      <c r="BA3163" s="322"/>
      <c r="BB3163" s="322"/>
      <c r="BC3163" s="322"/>
      <c r="BD3163" s="322"/>
      <c r="BE3163" s="322"/>
    </row>
    <row r="3164" spans="50:57" x14ac:dyDescent="0.15">
      <c r="AX3164" s="322"/>
      <c r="AY3164" s="322"/>
      <c r="AZ3164" s="322"/>
      <c r="BA3164" s="322"/>
      <c r="BB3164" s="322"/>
      <c r="BC3164" s="322"/>
      <c r="BD3164" s="322"/>
      <c r="BE3164" s="322"/>
    </row>
    <row r="3165" spans="50:57" x14ac:dyDescent="0.15">
      <c r="AX3165" s="322"/>
      <c r="AY3165" s="322"/>
      <c r="AZ3165" s="322"/>
      <c r="BA3165" s="322"/>
      <c r="BB3165" s="322"/>
      <c r="BC3165" s="322"/>
      <c r="BD3165" s="322"/>
      <c r="BE3165" s="322"/>
    </row>
    <row r="3166" spans="50:57" x14ac:dyDescent="0.15">
      <c r="AX3166" s="322"/>
      <c r="AY3166" s="322"/>
      <c r="AZ3166" s="322"/>
      <c r="BA3166" s="322"/>
      <c r="BB3166" s="322"/>
      <c r="BC3166" s="322"/>
      <c r="BD3166" s="322"/>
      <c r="BE3166" s="322"/>
    </row>
    <row r="3167" spans="50:57" x14ac:dyDescent="0.15">
      <c r="AX3167" s="322"/>
      <c r="AY3167" s="322"/>
      <c r="AZ3167" s="322"/>
      <c r="BA3167" s="322"/>
      <c r="BB3167" s="322"/>
      <c r="BC3167" s="322"/>
      <c r="BD3167" s="322"/>
      <c r="BE3167" s="322"/>
    </row>
    <row r="3168" spans="50:57" x14ac:dyDescent="0.15">
      <c r="AX3168" s="322"/>
      <c r="AY3168" s="322"/>
      <c r="AZ3168" s="322"/>
      <c r="BA3168" s="322"/>
      <c r="BB3168" s="322"/>
      <c r="BC3168" s="322"/>
      <c r="BD3168" s="322"/>
      <c r="BE3168" s="322"/>
    </row>
    <row r="3169" spans="50:57" x14ac:dyDescent="0.15">
      <c r="AX3169" s="322"/>
      <c r="AY3169" s="322"/>
      <c r="AZ3169" s="322"/>
      <c r="BA3169" s="322"/>
      <c r="BB3169" s="322"/>
      <c r="BC3169" s="322"/>
      <c r="BD3169" s="322"/>
      <c r="BE3169" s="322"/>
    </row>
    <row r="3170" spans="50:57" x14ac:dyDescent="0.15">
      <c r="AX3170" s="322"/>
      <c r="AY3170" s="322"/>
      <c r="AZ3170" s="322"/>
      <c r="BA3170" s="322"/>
      <c r="BB3170" s="322"/>
      <c r="BC3170" s="322"/>
      <c r="BD3170" s="322"/>
      <c r="BE3170" s="322"/>
    </row>
    <row r="3171" spans="50:57" x14ac:dyDescent="0.15">
      <c r="AX3171" s="322"/>
      <c r="AY3171" s="322"/>
      <c r="AZ3171" s="322"/>
      <c r="BA3171" s="322"/>
      <c r="BB3171" s="322"/>
      <c r="BC3171" s="322"/>
      <c r="BD3171" s="322"/>
      <c r="BE3171" s="322"/>
    </row>
    <row r="3172" spans="50:57" x14ac:dyDescent="0.15">
      <c r="AX3172" s="322"/>
      <c r="AY3172" s="322"/>
      <c r="AZ3172" s="322"/>
      <c r="BA3172" s="322"/>
      <c r="BB3172" s="322"/>
      <c r="BC3172" s="322"/>
      <c r="BD3172" s="322"/>
      <c r="BE3172" s="322"/>
    </row>
    <row r="3173" spans="50:57" x14ac:dyDescent="0.15">
      <c r="AX3173" s="322"/>
      <c r="AY3173" s="322"/>
      <c r="AZ3173" s="322"/>
      <c r="BA3173" s="322"/>
      <c r="BB3173" s="322"/>
      <c r="BC3173" s="322"/>
      <c r="BD3173" s="322"/>
      <c r="BE3173" s="322"/>
    </row>
    <row r="3174" spans="50:57" x14ac:dyDescent="0.15">
      <c r="AX3174" s="322"/>
      <c r="AY3174" s="322"/>
      <c r="AZ3174" s="322"/>
      <c r="BA3174" s="322"/>
      <c r="BB3174" s="322"/>
      <c r="BC3174" s="322"/>
      <c r="BD3174" s="322"/>
      <c r="BE3174" s="322"/>
    </row>
    <row r="3175" spans="50:57" x14ac:dyDescent="0.15">
      <c r="AX3175" s="322"/>
      <c r="AY3175" s="322"/>
      <c r="AZ3175" s="322"/>
      <c r="BA3175" s="322"/>
      <c r="BB3175" s="322"/>
      <c r="BC3175" s="322"/>
      <c r="BD3175" s="322"/>
      <c r="BE3175" s="322"/>
    </row>
    <row r="3176" spans="50:57" x14ac:dyDescent="0.15">
      <c r="AX3176" s="322"/>
      <c r="AY3176" s="322"/>
      <c r="AZ3176" s="322"/>
      <c r="BA3176" s="322"/>
      <c r="BB3176" s="322"/>
      <c r="BC3176" s="322"/>
      <c r="BD3176" s="322"/>
      <c r="BE3176" s="322"/>
    </row>
    <row r="3177" spans="50:57" x14ac:dyDescent="0.15">
      <c r="AX3177" s="322"/>
      <c r="AY3177" s="322"/>
      <c r="AZ3177" s="322"/>
      <c r="BA3177" s="322"/>
      <c r="BB3177" s="322"/>
      <c r="BC3177" s="322"/>
      <c r="BD3177" s="322"/>
      <c r="BE3177" s="322"/>
    </row>
    <row r="3178" spans="50:57" x14ac:dyDescent="0.15">
      <c r="AX3178" s="322"/>
      <c r="AY3178" s="322"/>
      <c r="AZ3178" s="322"/>
      <c r="BA3178" s="322"/>
      <c r="BB3178" s="322"/>
      <c r="BC3178" s="322"/>
      <c r="BD3178" s="322"/>
      <c r="BE3178" s="322"/>
    </row>
    <row r="3179" spans="50:57" x14ac:dyDescent="0.15">
      <c r="AX3179" s="322"/>
      <c r="AY3179" s="322"/>
      <c r="AZ3179" s="322"/>
      <c r="BA3179" s="322"/>
      <c r="BB3179" s="322"/>
      <c r="BC3179" s="322"/>
      <c r="BD3179" s="322"/>
      <c r="BE3179" s="322"/>
    </row>
    <row r="3180" spans="50:57" x14ac:dyDescent="0.15">
      <c r="AX3180" s="322"/>
      <c r="AY3180" s="322"/>
      <c r="AZ3180" s="322"/>
      <c r="BA3180" s="322"/>
      <c r="BB3180" s="322"/>
      <c r="BC3180" s="322"/>
      <c r="BD3180" s="322"/>
      <c r="BE3180" s="322"/>
    </row>
    <row r="3181" spans="50:57" x14ac:dyDescent="0.15">
      <c r="AX3181" s="322"/>
      <c r="AY3181" s="322"/>
      <c r="AZ3181" s="322"/>
      <c r="BA3181" s="322"/>
      <c r="BB3181" s="322"/>
      <c r="BC3181" s="322"/>
      <c r="BD3181" s="322"/>
      <c r="BE3181" s="322"/>
    </row>
    <row r="3182" spans="50:57" x14ac:dyDescent="0.15">
      <c r="AX3182" s="322"/>
      <c r="AY3182" s="322"/>
      <c r="AZ3182" s="322"/>
      <c r="BA3182" s="322"/>
      <c r="BB3182" s="322"/>
      <c r="BC3182" s="322"/>
      <c r="BD3182" s="322"/>
      <c r="BE3182" s="322"/>
    </row>
    <row r="3183" spans="50:57" x14ac:dyDescent="0.15">
      <c r="AX3183" s="322"/>
      <c r="AY3183" s="322"/>
      <c r="AZ3183" s="322"/>
      <c r="BA3183" s="322"/>
      <c r="BB3183" s="322"/>
      <c r="BC3183" s="322"/>
      <c r="BD3183" s="322"/>
      <c r="BE3183" s="322"/>
    </row>
    <row r="3184" spans="50:57" x14ac:dyDescent="0.15">
      <c r="AX3184" s="322"/>
      <c r="AY3184" s="322"/>
      <c r="AZ3184" s="322"/>
      <c r="BA3184" s="322"/>
      <c r="BB3184" s="322"/>
      <c r="BC3184" s="322"/>
      <c r="BD3184" s="322"/>
      <c r="BE3184" s="322"/>
    </row>
    <row r="3185" spans="50:57" x14ac:dyDescent="0.15">
      <c r="AX3185" s="322"/>
      <c r="AY3185" s="322"/>
      <c r="AZ3185" s="322"/>
      <c r="BA3185" s="322"/>
      <c r="BB3185" s="322"/>
      <c r="BC3185" s="322"/>
      <c r="BD3185" s="322"/>
      <c r="BE3185" s="322"/>
    </row>
    <row r="3186" spans="50:57" x14ac:dyDescent="0.15">
      <c r="AX3186" s="322"/>
      <c r="AY3186" s="322"/>
      <c r="AZ3186" s="322"/>
      <c r="BA3186" s="322"/>
      <c r="BB3186" s="322"/>
      <c r="BC3186" s="322"/>
      <c r="BD3186" s="322"/>
      <c r="BE3186" s="322"/>
    </row>
    <row r="3187" spans="50:57" x14ac:dyDescent="0.15">
      <c r="AX3187" s="322"/>
      <c r="AY3187" s="322"/>
      <c r="AZ3187" s="322"/>
      <c r="BA3187" s="322"/>
      <c r="BB3187" s="322"/>
      <c r="BC3187" s="322"/>
      <c r="BD3187" s="322"/>
      <c r="BE3187" s="322"/>
    </row>
    <row r="3188" spans="50:57" x14ac:dyDescent="0.15">
      <c r="AX3188" s="322"/>
      <c r="AY3188" s="322"/>
      <c r="AZ3188" s="322"/>
      <c r="BA3188" s="322"/>
      <c r="BB3188" s="322"/>
      <c r="BC3188" s="322"/>
      <c r="BD3188" s="322"/>
      <c r="BE3188" s="322"/>
    </row>
    <row r="3189" spans="50:57" x14ac:dyDescent="0.15">
      <c r="AX3189" s="322"/>
      <c r="AY3189" s="322"/>
      <c r="AZ3189" s="322"/>
      <c r="BA3189" s="322"/>
      <c r="BB3189" s="322"/>
      <c r="BC3189" s="322"/>
      <c r="BD3189" s="322"/>
      <c r="BE3189" s="322"/>
    </row>
    <row r="3190" spans="50:57" x14ac:dyDescent="0.15">
      <c r="AX3190" s="322"/>
      <c r="AY3190" s="322"/>
      <c r="AZ3190" s="322"/>
      <c r="BA3190" s="322"/>
      <c r="BB3190" s="322"/>
      <c r="BC3190" s="322"/>
      <c r="BD3190" s="322"/>
      <c r="BE3190" s="322"/>
    </row>
    <row r="3191" spans="50:57" x14ac:dyDescent="0.15">
      <c r="AX3191" s="322"/>
      <c r="AY3191" s="322"/>
      <c r="AZ3191" s="322"/>
      <c r="BA3191" s="322"/>
      <c r="BB3191" s="322"/>
      <c r="BC3191" s="322"/>
      <c r="BD3191" s="322"/>
      <c r="BE3191" s="322"/>
    </row>
    <row r="3192" spans="50:57" x14ac:dyDescent="0.15">
      <c r="AX3192" s="322"/>
      <c r="AY3192" s="322"/>
      <c r="AZ3192" s="322"/>
      <c r="BA3192" s="322"/>
      <c r="BB3192" s="322"/>
      <c r="BC3192" s="322"/>
      <c r="BD3192" s="322"/>
      <c r="BE3192" s="322"/>
    </row>
    <row r="3193" spans="50:57" x14ac:dyDescent="0.15">
      <c r="AX3193" s="322"/>
      <c r="AY3193" s="322"/>
      <c r="AZ3193" s="322"/>
      <c r="BA3193" s="322"/>
      <c r="BB3193" s="322"/>
      <c r="BC3193" s="322"/>
      <c r="BD3193" s="322"/>
      <c r="BE3193" s="322"/>
    </row>
    <row r="3194" spans="50:57" x14ac:dyDescent="0.15">
      <c r="AX3194" s="322"/>
      <c r="AY3194" s="322"/>
      <c r="AZ3194" s="322"/>
      <c r="BA3194" s="322"/>
      <c r="BB3194" s="322"/>
      <c r="BC3194" s="322"/>
      <c r="BD3194" s="322"/>
      <c r="BE3194" s="322"/>
    </row>
    <row r="3195" spans="50:57" x14ac:dyDescent="0.15">
      <c r="AX3195" s="322"/>
      <c r="AY3195" s="322"/>
      <c r="AZ3195" s="322"/>
      <c r="BA3195" s="322"/>
      <c r="BB3195" s="322"/>
      <c r="BC3195" s="322"/>
      <c r="BD3195" s="322"/>
      <c r="BE3195" s="322"/>
    </row>
    <row r="3196" spans="50:57" x14ac:dyDescent="0.15">
      <c r="AX3196" s="322"/>
      <c r="AY3196" s="322"/>
      <c r="AZ3196" s="322"/>
      <c r="BA3196" s="322"/>
      <c r="BB3196" s="322"/>
      <c r="BC3196" s="322"/>
      <c r="BD3196" s="322"/>
      <c r="BE3196" s="322"/>
    </row>
    <row r="3197" spans="50:57" x14ac:dyDescent="0.15">
      <c r="AX3197" s="322"/>
      <c r="AY3197" s="322"/>
      <c r="AZ3197" s="322"/>
      <c r="BA3197" s="322"/>
      <c r="BB3197" s="322"/>
      <c r="BC3197" s="322"/>
      <c r="BD3197" s="322"/>
      <c r="BE3197" s="322"/>
    </row>
    <row r="3198" spans="50:57" x14ac:dyDescent="0.15">
      <c r="AX3198" s="322"/>
      <c r="AY3198" s="322"/>
      <c r="AZ3198" s="322"/>
      <c r="BA3198" s="322"/>
      <c r="BB3198" s="322"/>
      <c r="BC3198" s="322"/>
      <c r="BD3198" s="322"/>
      <c r="BE3198" s="322"/>
    </row>
    <row r="3199" spans="50:57" x14ac:dyDescent="0.15">
      <c r="AX3199" s="322"/>
      <c r="AY3199" s="322"/>
      <c r="AZ3199" s="322"/>
      <c r="BA3199" s="322"/>
      <c r="BB3199" s="322"/>
      <c r="BC3199" s="322"/>
      <c r="BD3199" s="322"/>
      <c r="BE3199" s="322"/>
    </row>
    <row r="3200" spans="50:57" x14ac:dyDescent="0.15">
      <c r="AX3200" s="322"/>
      <c r="AY3200" s="322"/>
      <c r="AZ3200" s="322"/>
      <c r="BA3200" s="322"/>
      <c r="BB3200" s="322"/>
      <c r="BC3200" s="322"/>
      <c r="BD3200" s="322"/>
      <c r="BE3200" s="322"/>
    </row>
    <row r="3201" spans="50:57" x14ac:dyDescent="0.15">
      <c r="AX3201" s="322"/>
      <c r="AY3201" s="322"/>
      <c r="AZ3201" s="322"/>
      <c r="BA3201" s="322"/>
      <c r="BB3201" s="322"/>
      <c r="BC3201" s="322"/>
      <c r="BD3201" s="322"/>
      <c r="BE3201" s="322"/>
    </row>
    <row r="3202" spans="50:57" x14ac:dyDescent="0.15">
      <c r="AX3202" s="322"/>
      <c r="AY3202" s="322"/>
      <c r="AZ3202" s="322"/>
      <c r="BA3202" s="322"/>
      <c r="BB3202" s="322"/>
      <c r="BC3202" s="322"/>
      <c r="BD3202" s="322"/>
      <c r="BE3202" s="322"/>
    </row>
    <row r="3203" spans="50:57" x14ac:dyDescent="0.15">
      <c r="AX3203" s="322"/>
      <c r="AY3203" s="322"/>
      <c r="AZ3203" s="322"/>
      <c r="BA3203" s="322"/>
      <c r="BB3203" s="322"/>
      <c r="BC3203" s="322"/>
      <c r="BD3203" s="322"/>
      <c r="BE3203" s="322"/>
    </row>
    <row r="3204" spans="50:57" x14ac:dyDescent="0.15">
      <c r="AX3204" s="322"/>
      <c r="AY3204" s="322"/>
      <c r="AZ3204" s="322"/>
      <c r="BA3204" s="322"/>
      <c r="BB3204" s="322"/>
      <c r="BC3204" s="322"/>
      <c r="BD3204" s="322"/>
      <c r="BE3204" s="322"/>
    </row>
    <row r="3205" spans="50:57" x14ac:dyDescent="0.15">
      <c r="AX3205" s="322"/>
      <c r="AY3205" s="322"/>
      <c r="AZ3205" s="322"/>
      <c r="BA3205" s="322"/>
      <c r="BB3205" s="322"/>
      <c r="BC3205" s="322"/>
      <c r="BD3205" s="322"/>
      <c r="BE3205" s="322"/>
    </row>
    <row r="3206" spans="50:57" x14ac:dyDescent="0.15">
      <c r="AX3206" s="322"/>
      <c r="AY3206" s="322"/>
      <c r="AZ3206" s="322"/>
      <c r="BA3206" s="322"/>
      <c r="BB3206" s="322"/>
      <c r="BC3206" s="322"/>
      <c r="BD3206" s="322"/>
      <c r="BE3206" s="322"/>
    </row>
    <row r="3207" spans="50:57" x14ac:dyDescent="0.15">
      <c r="AX3207" s="322"/>
      <c r="AY3207" s="322"/>
      <c r="AZ3207" s="322"/>
      <c r="BA3207" s="322"/>
      <c r="BB3207" s="322"/>
      <c r="BC3207" s="322"/>
      <c r="BD3207" s="322"/>
      <c r="BE3207" s="322"/>
    </row>
    <row r="3208" spans="50:57" x14ac:dyDescent="0.15">
      <c r="AX3208" s="322"/>
      <c r="AY3208" s="322"/>
      <c r="AZ3208" s="322"/>
      <c r="BA3208" s="322"/>
      <c r="BB3208" s="322"/>
      <c r="BC3208" s="322"/>
      <c r="BD3208" s="322"/>
      <c r="BE3208" s="322"/>
    </row>
    <row r="3209" spans="50:57" x14ac:dyDescent="0.15">
      <c r="AX3209" s="322"/>
      <c r="AY3209" s="322"/>
      <c r="AZ3209" s="322"/>
      <c r="BA3209" s="322"/>
      <c r="BB3209" s="322"/>
      <c r="BC3209" s="322"/>
      <c r="BD3209" s="322"/>
      <c r="BE3209" s="322"/>
    </row>
    <row r="3210" spans="50:57" x14ac:dyDescent="0.15">
      <c r="AX3210" s="322"/>
      <c r="AY3210" s="322"/>
      <c r="AZ3210" s="322"/>
      <c r="BA3210" s="322"/>
      <c r="BB3210" s="322"/>
      <c r="BC3210" s="322"/>
      <c r="BD3210" s="322"/>
      <c r="BE3210" s="322"/>
    </row>
    <row r="3211" spans="50:57" x14ac:dyDescent="0.15">
      <c r="AX3211" s="322"/>
      <c r="AY3211" s="322"/>
      <c r="AZ3211" s="322"/>
      <c r="BA3211" s="322"/>
      <c r="BB3211" s="322"/>
      <c r="BC3211" s="322"/>
      <c r="BD3211" s="322"/>
      <c r="BE3211" s="322"/>
    </row>
    <row r="3212" spans="50:57" x14ac:dyDescent="0.15">
      <c r="AX3212" s="322"/>
      <c r="AY3212" s="322"/>
      <c r="AZ3212" s="322"/>
      <c r="BA3212" s="322"/>
      <c r="BB3212" s="322"/>
      <c r="BC3212" s="322"/>
      <c r="BD3212" s="322"/>
      <c r="BE3212" s="322"/>
    </row>
    <row r="3213" spans="50:57" x14ac:dyDescent="0.15">
      <c r="AX3213" s="322"/>
      <c r="AY3213" s="322"/>
      <c r="AZ3213" s="322"/>
      <c r="BA3213" s="322"/>
      <c r="BB3213" s="322"/>
      <c r="BC3213" s="322"/>
      <c r="BD3213" s="322"/>
      <c r="BE3213" s="322"/>
    </row>
    <row r="3214" spans="50:57" x14ac:dyDescent="0.15">
      <c r="AX3214" s="322"/>
      <c r="AY3214" s="322"/>
      <c r="AZ3214" s="322"/>
      <c r="BA3214" s="322"/>
      <c r="BB3214" s="322"/>
      <c r="BC3214" s="322"/>
      <c r="BD3214" s="322"/>
      <c r="BE3214" s="322"/>
    </row>
    <row r="3215" spans="50:57" x14ac:dyDescent="0.15">
      <c r="AX3215" s="322"/>
      <c r="AY3215" s="322"/>
      <c r="AZ3215" s="322"/>
      <c r="BA3215" s="322"/>
      <c r="BB3215" s="322"/>
      <c r="BC3215" s="322"/>
      <c r="BD3215" s="322"/>
      <c r="BE3215" s="322"/>
    </row>
    <row r="3216" spans="50:57" x14ac:dyDescent="0.15">
      <c r="AX3216" s="322"/>
      <c r="AY3216" s="322"/>
      <c r="AZ3216" s="322"/>
      <c r="BA3216" s="322"/>
      <c r="BB3216" s="322"/>
      <c r="BC3216" s="322"/>
      <c r="BD3216" s="322"/>
      <c r="BE3216" s="322"/>
    </row>
    <row r="3217" spans="50:57" x14ac:dyDescent="0.15">
      <c r="AX3217" s="322"/>
      <c r="AY3217" s="322"/>
      <c r="AZ3217" s="322"/>
      <c r="BA3217" s="322"/>
      <c r="BB3217" s="322"/>
      <c r="BC3217" s="322"/>
      <c r="BD3217" s="322"/>
      <c r="BE3217" s="322"/>
    </row>
    <row r="3218" spans="50:57" x14ac:dyDescent="0.15">
      <c r="AX3218" s="322"/>
      <c r="AY3218" s="322"/>
      <c r="AZ3218" s="322"/>
      <c r="BA3218" s="322"/>
      <c r="BB3218" s="322"/>
      <c r="BC3218" s="322"/>
      <c r="BD3218" s="322"/>
      <c r="BE3218" s="322"/>
    </row>
    <row r="3219" spans="50:57" x14ac:dyDescent="0.15">
      <c r="AX3219" s="322"/>
      <c r="AY3219" s="322"/>
      <c r="AZ3219" s="322"/>
      <c r="BA3219" s="322"/>
      <c r="BB3219" s="322"/>
      <c r="BC3219" s="322"/>
      <c r="BD3219" s="322"/>
      <c r="BE3219" s="322"/>
    </row>
    <row r="3220" spans="50:57" x14ac:dyDescent="0.15">
      <c r="AX3220" s="322"/>
      <c r="AY3220" s="322"/>
      <c r="AZ3220" s="322"/>
      <c r="BA3220" s="322"/>
      <c r="BB3220" s="322"/>
      <c r="BC3220" s="322"/>
      <c r="BD3220" s="322"/>
      <c r="BE3220" s="322"/>
    </row>
    <row r="3221" spans="50:57" x14ac:dyDescent="0.15">
      <c r="AX3221" s="322"/>
      <c r="AY3221" s="322"/>
      <c r="AZ3221" s="322"/>
      <c r="BA3221" s="322"/>
      <c r="BB3221" s="322"/>
      <c r="BC3221" s="322"/>
      <c r="BD3221" s="322"/>
      <c r="BE3221" s="322"/>
    </row>
    <row r="3222" spans="50:57" x14ac:dyDescent="0.15">
      <c r="AX3222" s="322"/>
      <c r="AY3222" s="322"/>
      <c r="AZ3222" s="322"/>
      <c r="BA3222" s="322"/>
      <c r="BB3222" s="322"/>
      <c r="BC3222" s="322"/>
      <c r="BD3222" s="322"/>
      <c r="BE3222" s="322"/>
    </row>
    <row r="3223" spans="50:57" x14ac:dyDescent="0.15">
      <c r="AX3223" s="322"/>
      <c r="AY3223" s="322"/>
      <c r="AZ3223" s="322"/>
      <c r="BA3223" s="322"/>
      <c r="BB3223" s="322"/>
      <c r="BC3223" s="322"/>
      <c r="BD3223" s="322"/>
      <c r="BE3223" s="322"/>
    </row>
    <row r="3224" spans="50:57" x14ac:dyDescent="0.15">
      <c r="AX3224" s="322"/>
      <c r="AY3224" s="322"/>
      <c r="AZ3224" s="322"/>
      <c r="BA3224" s="322"/>
      <c r="BB3224" s="322"/>
      <c r="BC3224" s="322"/>
      <c r="BD3224" s="322"/>
      <c r="BE3224" s="322"/>
    </row>
    <row r="3225" spans="50:57" x14ac:dyDescent="0.15">
      <c r="AX3225" s="322"/>
      <c r="AY3225" s="322"/>
      <c r="AZ3225" s="322"/>
      <c r="BA3225" s="322"/>
      <c r="BB3225" s="322"/>
      <c r="BC3225" s="322"/>
      <c r="BD3225" s="322"/>
      <c r="BE3225" s="322"/>
    </row>
    <row r="3226" spans="50:57" x14ac:dyDescent="0.15">
      <c r="AX3226" s="322"/>
      <c r="AY3226" s="322"/>
      <c r="AZ3226" s="322"/>
      <c r="BA3226" s="322"/>
      <c r="BB3226" s="322"/>
      <c r="BC3226" s="322"/>
      <c r="BD3226" s="322"/>
      <c r="BE3226" s="322"/>
    </row>
    <row r="3227" spans="50:57" x14ac:dyDescent="0.15">
      <c r="AX3227" s="322"/>
      <c r="AY3227" s="322"/>
      <c r="AZ3227" s="322"/>
      <c r="BA3227" s="322"/>
      <c r="BB3227" s="322"/>
      <c r="BC3227" s="322"/>
      <c r="BD3227" s="322"/>
      <c r="BE3227" s="322"/>
    </row>
    <row r="3228" spans="50:57" x14ac:dyDescent="0.15">
      <c r="AX3228" s="322"/>
      <c r="AY3228" s="322"/>
      <c r="AZ3228" s="322"/>
      <c r="BA3228" s="322"/>
      <c r="BB3228" s="322"/>
      <c r="BC3228" s="322"/>
      <c r="BD3228" s="322"/>
      <c r="BE3228" s="322"/>
    </row>
    <row r="3229" spans="50:57" x14ac:dyDescent="0.15">
      <c r="AX3229" s="322"/>
      <c r="AY3229" s="322"/>
      <c r="AZ3229" s="322"/>
      <c r="BA3229" s="322"/>
      <c r="BB3229" s="322"/>
      <c r="BC3229" s="322"/>
      <c r="BD3229" s="322"/>
      <c r="BE3229" s="322"/>
    </row>
    <row r="3230" spans="50:57" x14ac:dyDescent="0.15">
      <c r="AX3230" s="322"/>
      <c r="AY3230" s="322"/>
      <c r="AZ3230" s="322"/>
      <c r="BA3230" s="322"/>
      <c r="BB3230" s="322"/>
      <c r="BC3230" s="322"/>
      <c r="BD3230" s="322"/>
      <c r="BE3230" s="322"/>
    </row>
    <row r="3231" spans="50:57" x14ac:dyDescent="0.15">
      <c r="AX3231" s="322"/>
      <c r="AY3231" s="322"/>
      <c r="AZ3231" s="322"/>
      <c r="BA3231" s="322"/>
      <c r="BB3231" s="322"/>
      <c r="BC3231" s="322"/>
      <c r="BD3231" s="322"/>
      <c r="BE3231" s="322"/>
    </row>
    <row r="3232" spans="50:57" x14ac:dyDescent="0.15">
      <c r="AX3232" s="322"/>
      <c r="AY3232" s="322"/>
      <c r="AZ3232" s="322"/>
      <c r="BA3232" s="322"/>
      <c r="BB3232" s="322"/>
      <c r="BC3232" s="322"/>
      <c r="BD3232" s="322"/>
      <c r="BE3232" s="322"/>
    </row>
    <row r="3233" spans="50:57" x14ac:dyDescent="0.15">
      <c r="AX3233" s="322"/>
      <c r="AY3233" s="322"/>
      <c r="AZ3233" s="322"/>
      <c r="BA3233" s="322"/>
      <c r="BB3233" s="322"/>
      <c r="BC3233" s="322"/>
      <c r="BD3233" s="322"/>
      <c r="BE3233" s="322"/>
    </row>
    <row r="3234" spans="50:57" x14ac:dyDescent="0.15">
      <c r="AX3234" s="322"/>
      <c r="AY3234" s="322"/>
      <c r="AZ3234" s="322"/>
      <c r="BA3234" s="322"/>
      <c r="BB3234" s="322"/>
      <c r="BC3234" s="322"/>
      <c r="BD3234" s="322"/>
      <c r="BE3234" s="322"/>
    </row>
    <row r="3235" spans="50:57" x14ac:dyDescent="0.15">
      <c r="AX3235" s="322"/>
      <c r="AY3235" s="322"/>
      <c r="AZ3235" s="322"/>
      <c r="BA3235" s="322"/>
      <c r="BB3235" s="322"/>
      <c r="BC3235" s="322"/>
      <c r="BD3235" s="322"/>
      <c r="BE3235" s="322"/>
    </row>
    <row r="3236" spans="50:57" x14ac:dyDescent="0.15">
      <c r="AX3236" s="322"/>
      <c r="AY3236" s="322"/>
      <c r="AZ3236" s="322"/>
      <c r="BA3236" s="322"/>
      <c r="BB3236" s="322"/>
      <c r="BC3236" s="322"/>
      <c r="BD3236" s="322"/>
      <c r="BE3236" s="322"/>
    </row>
    <row r="3237" spans="50:57" x14ac:dyDescent="0.15">
      <c r="AX3237" s="322"/>
      <c r="AY3237" s="322"/>
      <c r="AZ3237" s="322"/>
      <c r="BA3237" s="322"/>
      <c r="BB3237" s="322"/>
      <c r="BC3237" s="322"/>
      <c r="BD3237" s="322"/>
      <c r="BE3237" s="322"/>
    </row>
    <row r="3238" spans="50:57" x14ac:dyDescent="0.15">
      <c r="AX3238" s="322"/>
      <c r="AY3238" s="322"/>
      <c r="AZ3238" s="322"/>
      <c r="BA3238" s="322"/>
      <c r="BB3238" s="322"/>
      <c r="BC3238" s="322"/>
      <c r="BD3238" s="322"/>
      <c r="BE3238" s="322"/>
    </row>
    <row r="3239" spans="50:57" x14ac:dyDescent="0.15">
      <c r="AX3239" s="322"/>
      <c r="AY3239" s="322"/>
      <c r="AZ3239" s="322"/>
      <c r="BA3239" s="322"/>
      <c r="BB3239" s="322"/>
      <c r="BC3239" s="322"/>
      <c r="BD3239" s="322"/>
      <c r="BE3239" s="322"/>
    </row>
    <row r="3240" spans="50:57" x14ac:dyDescent="0.15">
      <c r="AX3240" s="322"/>
      <c r="AY3240" s="322"/>
      <c r="AZ3240" s="322"/>
      <c r="BA3240" s="322"/>
      <c r="BB3240" s="322"/>
      <c r="BC3240" s="322"/>
      <c r="BD3240" s="322"/>
      <c r="BE3240" s="322"/>
    </row>
    <row r="3241" spans="50:57" x14ac:dyDescent="0.15">
      <c r="AX3241" s="322"/>
      <c r="AY3241" s="322"/>
      <c r="AZ3241" s="322"/>
      <c r="BA3241" s="322"/>
      <c r="BB3241" s="322"/>
      <c r="BC3241" s="322"/>
      <c r="BD3241" s="322"/>
      <c r="BE3241" s="322"/>
    </row>
    <row r="3242" spans="50:57" x14ac:dyDescent="0.15">
      <c r="AX3242" s="322"/>
      <c r="AY3242" s="322"/>
      <c r="AZ3242" s="322"/>
      <c r="BA3242" s="322"/>
      <c r="BB3242" s="322"/>
      <c r="BC3242" s="322"/>
      <c r="BD3242" s="322"/>
      <c r="BE3242" s="322"/>
    </row>
    <row r="3243" spans="50:57" x14ac:dyDescent="0.15">
      <c r="AX3243" s="322"/>
      <c r="AY3243" s="322"/>
      <c r="AZ3243" s="322"/>
      <c r="BA3243" s="322"/>
      <c r="BB3243" s="322"/>
      <c r="BC3243" s="322"/>
      <c r="BD3243" s="322"/>
      <c r="BE3243" s="322"/>
    </row>
    <row r="3244" spans="50:57" x14ac:dyDescent="0.15">
      <c r="AX3244" s="322"/>
      <c r="AY3244" s="322"/>
      <c r="AZ3244" s="322"/>
      <c r="BA3244" s="322"/>
      <c r="BB3244" s="322"/>
      <c r="BC3244" s="322"/>
      <c r="BD3244" s="322"/>
      <c r="BE3244" s="322"/>
    </row>
    <row r="3245" spans="50:57" x14ac:dyDescent="0.15">
      <c r="AX3245" s="322"/>
      <c r="AY3245" s="322"/>
      <c r="AZ3245" s="322"/>
      <c r="BA3245" s="322"/>
      <c r="BB3245" s="322"/>
      <c r="BC3245" s="322"/>
      <c r="BD3245" s="322"/>
      <c r="BE3245" s="322"/>
    </row>
    <row r="3246" spans="50:57" x14ac:dyDescent="0.15">
      <c r="AX3246" s="322"/>
      <c r="AY3246" s="322"/>
      <c r="AZ3246" s="322"/>
      <c r="BA3246" s="322"/>
      <c r="BB3246" s="322"/>
      <c r="BC3246" s="322"/>
      <c r="BD3246" s="322"/>
      <c r="BE3246" s="322"/>
    </row>
    <row r="3247" spans="50:57" x14ac:dyDescent="0.15">
      <c r="AX3247" s="322"/>
      <c r="AY3247" s="322"/>
      <c r="AZ3247" s="322"/>
      <c r="BA3247" s="322"/>
      <c r="BB3247" s="322"/>
      <c r="BC3247" s="322"/>
      <c r="BD3247" s="322"/>
      <c r="BE3247" s="322"/>
    </row>
    <row r="3248" spans="50:57" x14ac:dyDescent="0.15">
      <c r="AX3248" s="322"/>
      <c r="AY3248" s="322"/>
      <c r="AZ3248" s="322"/>
      <c r="BA3248" s="322"/>
      <c r="BB3248" s="322"/>
      <c r="BC3248" s="322"/>
      <c r="BD3248" s="322"/>
      <c r="BE3248" s="322"/>
    </row>
    <row r="3249" spans="50:57" x14ac:dyDescent="0.15">
      <c r="AX3249" s="322"/>
      <c r="AY3249" s="322"/>
      <c r="AZ3249" s="322"/>
      <c r="BA3249" s="322"/>
      <c r="BB3249" s="322"/>
      <c r="BC3249" s="322"/>
      <c r="BD3249" s="322"/>
      <c r="BE3249" s="322"/>
    </row>
    <row r="3250" spans="50:57" x14ac:dyDescent="0.15">
      <c r="AX3250" s="322"/>
      <c r="AY3250" s="322"/>
      <c r="AZ3250" s="322"/>
      <c r="BA3250" s="322"/>
      <c r="BB3250" s="322"/>
      <c r="BC3250" s="322"/>
      <c r="BD3250" s="322"/>
      <c r="BE3250" s="322"/>
    </row>
    <row r="3251" spans="50:57" x14ac:dyDescent="0.15">
      <c r="AX3251" s="322"/>
      <c r="AY3251" s="322"/>
      <c r="AZ3251" s="322"/>
      <c r="BA3251" s="322"/>
      <c r="BB3251" s="322"/>
      <c r="BC3251" s="322"/>
      <c r="BD3251" s="322"/>
      <c r="BE3251" s="322"/>
    </row>
    <row r="3252" spans="50:57" x14ac:dyDescent="0.15">
      <c r="AX3252" s="322"/>
      <c r="AY3252" s="322"/>
      <c r="AZ3252" s="322"/>
      <c r="BA3252" s="322"/>
      <c r="BB3252" s="322"/>
      <c r="BC3252" s="322"/>
      <c r="BD3252" s="322"/>
      <c r="BE3252" s="322"/>
    </row>
    <row r="3253" spans="50:57" x14ac:dyDescent="0.15">
      <c r="AX3253" s="322"/>
      <c r="AY3253" s="322"/>
      <c r="AZ3253" s="322"/>
      <c r="BA3253" s="322"/>
      <c r="BB3253" s="322"/>
      <c r="BC3253" s="322"/>
      <c r="BD3253" s="322"/>
      <c r="BE3253" s="322"/>
    </row>
    <row r="3254" spans="50:57" x14ac:dyDescent="0.15">
      <c r="AX3254" s="322"/>
      <c r="AY3254" s="322"/>
      <c r="AZ3254" s="322"/>
      <c r="BA3254" s="322"/>
      <c r="BB3254" s="322"/>
      <c r="BC3254" s="322"/>
      <c r="BD3254" s="322"/>
      <c r="BE3254" s="322"/>
    </row>
    <row r="3255" spans="50:57" x14ac:dyDescent="0.15">
      <c r="AX3255" s="322"/>
      <c r="AY3255" s="322"/>
      <c r="AZ3255" s="322"/>
      <c r="BA3255" s="322"/>
      <c r="BB3255" s="322"/>
      <c r="BC3255" s="322"/>
      <c r="BD3255" s="322"/>
      <c r="BE3255" s="322"/>
    </row>
    <row r="3256" spans="50:57" x14ac:dyDescent="0.15">
      <c r="AX3256" s="322"/>
      <c r="AY3256" s="322"/>
      <c r="AZ3256" s="322"/>
      <c r="BA3256" s="322"/>
      <c r="BB3256" s="322"/>
      <c r="BC3256" s="322"/>
      <c r="BD3256" s="322"/>
      <c r="BE3256" s="322"/>
    </row>
    <row r="3257" spans="50:57" x14ac:dyDescent="0.15">
      <c r="AX3257" s="322"/>
      <c r="AY3257" s="322"/>
      <c r="AZ3257" s="322"/>
      <c r="BA3257" s="322"/>
      <c r="BB3257" s="322"/>
      <c r="BC3257" s="322"/>
      <c r="BD3257" s="322"/>
      <c r="BE3257" s="322"/>
    </row>
    <row r="3258" spans="50:57" x14ac:dyDescent="0.15">
      <c r="AX3258" s="322"/>
      <c r="AY3258" s="322"/>
      <c r="AZ3258" s="322"/>
      <c r="BA3258" s="322"/>
      <c r="BB3258" s="322"/>
      <c r="BC3258" s="322"/>
      <c r="BD3258" s="322"/>
      <c r="BE3258" s="322"/>
    </row>
    <row r="3259" spans="50:57" x14ac:dyDescent="0.15">
      <c r="AX3259" s="322"/>
      <c r="AY3259" s="322"/>
      <c r="AZ3259" s="322"/>
      <c r="BA3259" s="322"/>
      <c r="BB3259" s="322"/>
      <c r="BC3259" s="322"/>
      <c r="BD3259" s="322"/>
      <c r="BE3259" s="322"/>
    </row>
    <row r="3260" spans="50:57" x14ac:dyDescent="0.15">
      <c r="AX3260" s="322"/>
      <c r="AY3260" s="322"/>
      <c r="AZ3260" s="322"/>
      <c r="BA3260" s="322"/>
      <c r="BB3260" s="322"/>
      <c r="BC3260" s="322"/>
      <c r="BD3260" s="322"/>
      <c r="BE3260" s="322"/>
    </row>
    <row r="3261" spans="50:57" x14ac:dyDescent="0.15">
      <c r="AX3261" s="322"/>
      <c r="AY3261" s="322"/>
      <c r="AZ3261" s="322"/>
      <c r="BA3261" s="322"/>
      <c r="BB3261" s="322"/>
      <c r="BC3261" s="322"/>
      <c r="BD3261" s="322"/>
      <c r="BE3261" s="322"/>
    </row>
    <row r="3262" spans="50:57" x14ac:dyDescent="0.15">
      <c r="AX3262" s="322"/>
      <c r="AY3262" s="322"/>
      <c r="AZ3262" s="322"/>
      <c r="BA3262" s="322"/>
      <c r="BB3262" s="322"/>
      <c r="BC3262" s="322"/>
      <c r="BD3262" s="322"/>
      <c r="BE3262" s="322"/>
    </row>
    <row r="3263" spans="50:57" x14ac:dyDescent="0.15">
      <c r="AX3263" s="322"/>
      <c r="AY3263" s="322"/>
      <c r="AZ3263" s="322"/>
      <c r="BA3263" s="322"/>
      <c r="BB3263" s="322"/>
      <c r="BC3263" s="322"/>
      <c r="BD3263" s="322"/>
      <c r="BE3263" s="322"/>
    </row>
    <row r="3264" spans="50:57" x14ac:dyDescent="0.15">
      <c r="AX3264" s="322"/>
      <c r="AY3264" s="322"/>
      <c r="AZ3264" s="322"/>
      <c r="BA3264" s="322"/>
      <c r="BB3264" s="322"/>
      <c r="BC3264" s="322"/>
      <c r="BD3264" s="322"/>
      <c r="BE3264" s="322"/>
    </row>
    <row r="3265" spans="50:57" x14ac:dyDescent="0.15">
      <c r="AX3265" s="322"/>
      <c r="AY3265" s="322"/>
      <c r="AZ3265" s="322"/>
      <c r="BA3265" s="322"/>
      <c r="BB3265" s="322"/>
      <c r="BC3265" s="322"/>
      <c r="BD3265" s="322"/>
      <c r="BE3265" s="322"/>
    </row>
    <row r="3266" spans="50:57" x14ac:dyDescent="0.15">
      <c r="AX3266" s="322"/>
      <c r="AY3266" s="322"/>
      <c r="AZ3266" s="322"/>
      <c r="BA3266" s="322"/>
      <c r="BB3266" s="322"/>
      <c r="BC3266" s="322"/>
      <c r="BD3266" s="322"/>
      <c r="BE3266" s="322"/>
    </row>
    <row r="3267" spans="50:57" x14ac:dyDescent="0.15">
      <c r="AX3267" s="322"/>
      <c r="AY3267" s="322"/>
      <c r="AZ3267" s="322"/>
      <c r="BA3267" s="322"/>
      <c r="BB3267" s="322"/>
      <c r="BC3267" s="322"/>
      <c r="BD3267" s="322"/>
      <c r="BE3267" s="322"/>
    </row>
    <row r="3268" spans="50:57" x14ac:dyDescent="0.15">
      <c r="AX3268" s="322"/>
      <c r="AY3268" s="322"/>
      <c r="AZ3268" s="322"/>
      <c r="BA3268" s="322"/>
      <c r="BB3268" s="322"/>
      <c r="BC3268" s="322"/>
      <c r="BD3268" s="322"/>
      <c r="BE3268" s="322"/>
    </row>
    <row r="3269" spans="50:57" x14ac:dyDescent="0.15">
      <c r="AX3269" s="322"/>
      <c r="AY3269" s="322"/>
      <c r="AZ3269" s="322"/>
      <c r="BA3269" s="322"/>
      <c r="BB3269" s="322"/>
      <c r="BC3269" s="322"/>
      <c r="BD3269" s="322"/>
      <c r="BE3269" s="322"/>
    </row>
    <row r="3270" spans="50:57" x14ac:dyDescent="0.15">
      <c r="AX3270" s="322"/>
      <c r="AY3270" s="322"/>
      <c r="AZ3270" s="322"/>
      <c r="BA3270" s="322"/>
      <c r="BB3270" s="322"/>
      <c r="BC3270" s="322"/>
      <c r="BD3270" s="322"/>
      <c r="BE3270" s="322"/>
    </row>
    <row r="3271" spans="50:57" x14ac:dyDescent="0.15">
      <c r="AX3271" s="322"/>
      <c r="AY3271" s="322"/>
      <c r="AZ3271" s="322"/>
      <c r="BA3271" s="322"/>
      <c r="BB3271" s="322"/>
      <c r="BC3271" s="322"/>
      <c r="BD3271" s="322"/>
      <c r="BE3271" s="322"/>
    </row>
    <row r="3272" spans="50:57" x14ac:dyDescent="0.15">
      <c r="AX3272" s="322"/>
      <c r="AY3272" s="322"/>
      <c r="AZ3272" s="322"/>
      <c r="BA3272" s="322"/>
      <c r="BB3272" s="322"/>
      <c r="BC3272" s="322"/>
      <c r="BD3272" s="322"/>
      <c r="BE3272" s="322"/>
    </row>
    <row r="3273" spans="50:57" x14ac:dyDescent="0.15">
      <c r="AX3273" s="322"/>
      <c r="AY3273" s="322"/>
      <c r="AZ3273" s="322"/>
      <c r="BA3273" s="322"/>
      <c r="BB3273" s="322"/>
      <c r="BC3273" s="322"/>
      <c r="BD3273" s="322"/>
      <c r="BE3273" s="322"/>
    </row>
    <row r="3274" spans="50:57" x14ac:dyDescent="0.15">
      <c r="AX3274" s="322"/>
      <c r="AY3274" s="322"/>
      <c r="AZ3274" s="322"/>
      <c r="BA3274" s="322"/>
      <c r="BB3274" s="322"/>
      <c r="BC3274" s="322"/>
      <c r="BD3274" s="322"/>
      <c r="BE3274" s="322"/>
    </row>
    <row r="3275" spans="50:57" x14ac:dyDescent="0.15">
      <c r="AX3275" s="322"/>
      <c r="AY3275" s="322"/>
      <c r="AZ3275" s="322"/>
      <c r="BA3275" s="322"/>
      <c r="BB3275" s="322"/>
      <c r="BC3275" s="322"/>
      <c r="BD3275" s="322"/>
      <c r="BE3275" s="322"/>
    </row>
    <row r="3276" spans="50:57" x14ac:dyDescent="0.15">
      <c r="AX3276" s="322"/>
      <c r="AY3276" s="322"/>
      <c r="AZ3276" s="322"/>
      <c r="BA3276" s="322"/>
      <c r="BB3276" s="322"/>
      <c r="BC3276" s="322"/>
      <c r="BD3276" s="322"/>
      <c r="BE3276" s="322"/>
    </row>
    <row r="3277" spans="50:57" x14ac:dyDescent="0.15">
      <c r="AX3277" s="322"/>
      <c r="AY3277" s="322"/>
      <c r="AZ3277" s="322"/>
      <c r="BA3277" s="322"/>
      <c r="BB3277" s="322"/>
      <c r="BC3277" s="322"/>
      <c r="BD3277" s="322"/>
      <c r="BE3277" s="322"/>
    </row>
    <row r="3278" spans="50:57" x14ac:dyDescent="0.15">
      <c r="AX3278" s="322"/>
      <c r="AY3278" s="322"/>
      <c r="AZ3278" s="322"/>
      <c r="BA3278" s="322"/>
      <c r="BB3278" s="322"/>
      <c r="BC3278" s="322"/>
      <c r="BD3278" s="322"/>
      <c r="BE3278" s="322"/>
    </row>
    <row r="3279" spans="50:57" x14ac:dyDescent="0.15">
      <c r="AX3279" s="322"/>
      <c r="AY3279" s="322"/>
      <c r="AZ3279" s="322"/>
      <c r="BA3279" s="322"/>
      <c r="BB3279" s="322"/>
      <c r="BC3279" s="322"/>
      <c r="BD3279" s="322"/>
      <c r="BE3279" s="322"/>
    </row>
    <row r="3280" spans="50:57" x14ac:dyDescent="0.15">
      <c r="AX3280" s="322"/>
      <c r="AY3280" s="322"/>
      <c r="AZ3280" s="322"/>
      <c r="BA3280" s="322"/>
      <c r="BB3280" s="322"/>
      <c r="BC3280" s="322"/>
      <c r="BD3280" s="322"/>
      <c r="BE3280" s="322"/>
    </row>
    <row r="3281" spans="50:57" x14ac:dyDescent="0.15">
      <c r="AX3281" s="322"/>
      <c r="AY3281" s="322"/>
      <c r="AZ3281" s="322"/>
      <c r="BA3281" s="322"/>
      <c r="BB3281" s="322"/>
      <c r="BC3281" s="322"/>
      <c r="BD3281" s="322"/>
      <c r="BE3281" s="322"/>
    </row>
    <row r="3282" spans="50:57" x14ac:dyDescent="0.15">
      <c r="AX3282" s="322"/>
      <c r="AY3282" s="322"/>
      <c r="AZ3282" s="322"/>
      <c r="BA3282" s="322"/>
      <c r="BB3282" s="322"/>
      <c r="BC3282" s="322"/>
      <c r="BD3282" s="322"/>
      <c r="BE3282" s="322"/>
    </row>
    <row r="3283" spans="50:57" x14ac:dyDescent="0.15">
      <c r="AX3283" s="322"/>
      <c r="AY3283" s="322"/>
      <c r="AZ3283" s="322"/>
      <c r="BA3283" s="322"/>
      <c r="BB3283" s="322"/>
      <c r="BC3283" s="322"/>
      <c r="BD3283" s="322"/>
      <c r="BE3283" s="322"/>
    </row>
    <row r="3284" spans="50:57" x14ac:dyDescent="0.15">
      <c r="AX3284" s="322"/>
      <c r="AY3284" s="322"/>
      <c r="AZ3284" s="322"/>
      <c r="BA3284" s="322"/>
      <c r="BB3284" s="322"/>
      <c r="BC3284" s="322"/>
      <c r="BD3284" s="322"/>
      <c r="BE3284" s="322"/>
    </row>
    <row r="3285" spans="50:57" x14ac:dyDescent="0.15">
      <c r="AX3285" s="322"/>
      <c r="AY3285" s="322"/>
      <c r="AZ3285" s="322"/>
      <c r="BA3285" s="322"/>
      <c r="BB3285" s="322"/>
      <c r="BC3285" s="322"/>
      <c r="BD3285" s="322"/>
      <c r="BE3285" s="322"/>
    </row>
    <row r="3286" spans="50:57" x14ac:dyDescent="0.15">
      <c r="AX3286" s="322"/>
      <c r="AY3286" s="322"/>
      <c r="AZ3286" s="322"/>
      <c r="BA3286" s="322"/>
      <c r="BB3286" s="322"/>
      <c r="BC3286" s="322"/>
      <c r="BD3286" s="322"/>
      <c r="BE3286" s="322"/>
    </row>
    <row r="3287" spans="50:57" x14ac:dyDescent="0.15">
      <c r="AX3287" s="322"/>
      <c r="AY3287" s="322"/>
      <c r="AZ3287" s="322"/>
      <c r="BA3287" s="322"/>
      <c r="BB3287" s="322"/>
      <c r="BC3287" s="322"/>
      <c r="BD3287" s="322"/>
      <c r="BE3287" s="322"/>
    </row>
    <row r="3288" spans="50:57" x14ac:dyDescent="0.15">
      <c r="AX3288" s="322"/>
      <c r="AY3288" s="322"/>
      <c r="AZ3288" s="322"/>
      <c r="BA3288" s="322"/>
      <c r="BB3288" s="322"/>
      <c r="BC3288" s="322"/>
      <c r="BD3288" s="322"/>
      <c r="BE3288" s="322"/>
    </row>
    <row r="3289" spans="50:57" x14ac:dyDescent="0.15">
      <c r="AX3289" s="322"/>
      <c r="AY3289" s="322"/>
      <c r="AZ3289" s="322"/>
      <c r="BA3289" s="322"/>
      <c r="BB3289" s="322"/>
      <c r="BC3289" s="322"/>
      <c r="BD3289" s="322"/>
      <c r="BE3289" s="322"/>
    </row>
    <row r="3290" spans="50:57" x14ac:dyDescent="0.15">
      <c r="AX3290" s="322"/>
      <c r="AY3290" s="322"/>
      <c r="AZ3290" s="322"/>
      <c r="BA3290" s="322"/>
      <c r="BB3290" s="322"/>
      <c r="BC3290" s="322"/>
      <c r="BD3290" s="322"/>
      <c r="BE3290" s="322"/>
    </row>
    <row r="3291" spans="50:57" x14ac:dyDescent="0.15">
      <c r="AX3291" s="322"/>
      <c r="AY3291" s="322"/>
      <c r="AZ3291" s="322"/>
      <c r="BA3291" s="322"/>
      <c r="BB3291" s="322"/>
      <c r="BC3291" s="322"/>
      <c r="BD3291" s="322"/>
      <c r="BE3291" s="322"/>
    </row>
    <row r="3292" spans="50:57" x14ac:dyDescent="0.15">
      <c r="AX3292" s="322"/>
      <c r="AY3292" s="322"/>
      <c r="AZ3292" s="322"/>
      <c r="BA3292" s="322"/>
      <c r="BB3292" s="322"/>
      <c r="BC3292" s="322"/>
      <c r="BD3292" s="322"/>
      <c r="BE3292" s="322"/>
    </row>
    <row r="3293" spans="50:57" x14ac:dyDescent="0.15">
      <c r="AX3293" s="322"/>
      <c r="AY3293" s="322"/>
      <c r="AZ3293" s="322"/>
      <c r="BA3293" s="322"/>
      <c r="BB3293" s="322"/>
      <c r="BC3293" s="322"/>
      <c r="BD3293" s="322"/>
      <c r="BE3293" s="322"/>
    </row>
    <row r="3294" spans="50:57" x14ac:dyDescent="0.15">
      <c r="AX3294" s="322"/>
      <c r="AY3294" s="322"/>
      <c r="AZ3294" s="322"/>
      <c r="BA3294" s="322"/>
      <c r="BB3294" s="322"/>
      <c r="BC3294" s="322"/>
      <c r="BD3294" s="322"/>
      <c r="BE3294" s="322"/>
    </row>
    <row r="3295" spans="50:57" x14ac:dyDescent="0.15">
      <c r="AX3295" s="322"/>
      <c r="AY3295" s="322"/>
      <c r="AZ3295" s="322"/>
      <c r="BA3295" s="322"/>
      <c r="BB3295" s="322"/>
      <c r="BC3295" s="322"/>
      <c r="BD3295" s="322"/>
      <c r="BE3295" s="322"/>
    </row>
    <row r="3296" spans="50:57" x14ac:dyDescent="0.15">
      <c r="AX3296" s="322"/>
      <c r="AY3296" s="322"/>
      <c r="AZ3296" s="322"/>
      <c r="BA3296" s="322"/>
      <c r="BB3296" s="322"/>
      <c r="BC3296" s="322"/>
      <c r="BD3296" s="322"/>
      <c r="BE3296" s="322"/>
    </row>
    <row r="3297" spans="50:57" x14ac:dyDescent="0.15">
      <c r="AX3297" s="322"/>
      <c r="AY3297" s="322"/>
      <c r="AZ3297" s="322"/>
      <c r="BA3297" s="322"/>
      <c r="BB3297" s="322"/>
      <c r="BC3297" s="322"/>
      <c r="BD3297" s="322"/>
      <c r="BE3297" s="322"/>
    </row>
    <row r="3298" spans="50:57" x14ac:dyDescent="0.15">
      <c r="AX3298" s="322"/>
      <c r="AY3298" s="322"/>
      <c r="AZ3298" s="322"/>
      <c r="BA3298" s="322"/>
      <c r="BB3298" s="322"/>
      <c r="BC3298" s="322"/>
      <c r="BD3298" s="322"/>
      <c r="BE3298" s="322"/>
    </row>
    <row r="3299" spans="50:57" x14ac:dyDescent="0.15">
      <c r="AX3299" s="322"/>
      <c r="AY3299" s="322"/>
      <c r="AZ3299" s="322"/>
      <c r="BA3299" s="322"/>
      <c r="BB3299" s="322"/>
      <c r="BC3299" s="322"/>
      <c r="BD3299" s="322"/>
      <c r="BE3299" s="322"/>
    </row>
    <row r="3300" spans="50:57" x14ac:dyDescent="0.15">
      <c r="AX3300" s="322"/>
      <c r="AY3300" s="322"/>
      <c r="AZ3300" s="322"/>
      <c r="BA3300" s="322"/>
      <c r="BB3300" s="322"/>
      <c r="BC3300" s="322"/>
      <c r="BD3300" s="322"/>
      <c r="BE3300" s="322"/>
    </row>
    <row r="3301" spans="50:57" x14ac:dyDescent="0.15">
      <c r="AX3301" s="322"/>
      <c r="AY3301" s="322"/>
      <c r="AZ3301" s="322"/>
      <c r="BA3301" s="322"/>
      <c r="BB3301" s="322"/>
      <c r="BC3301" s="322"/>
      <c r="BD3301" s="322"/>
      <c r="BE3301" s="322"/>
    </row>
    <row r="3302" spans="50:57" x14ac:dyDescent="0.15">
      <c r="AX3302" s="322"/>
      <c r="AY3302" s="322"/>
      <c r="AZ3302" s="322"/>
      <c r="BA3302" s="322"/>
      <c r="BB3302" s="322"/>
      <c r="BC3302" s="322"/>
      <c r="BD3302" s="322"/>
      <c r="BE3302" s="322"/>
    </row>
    <row r="3303" spans="50:57" x14ac:dyDescent="0.15">
      <c r="AX3303" s="322"/>
      <c r="AY3303" s="322"/>
      <c r="AZ3303" s="322"/>
      <c r="BA3303" s="322"/>
      <c r="BB3303" s="322"/>
      <c r="BC3303" s="322"/>
      <c r="BD3303" s="322"/>
      <c r="BE3303" s="322"/>
    </row>
    <row r="3304" spans="50:57" x14ac:dyDescent="0.15">
      <c r="AX3304" s="322"/>
      <c r="AY3304" s="322"/>
      <c r="AZ3304" s="322"/>
      <c r="BA3304" s="322"/>
      <c r="BB3304" s="322"/>
      <c r="BC3304" s="322"/>
      <c r="BD3304" s="322"/>
      <c r="BE3304" s="322"/>
    </row>
    <row r="3305" spans="50:57" x14ac:dyDescent="0.15">
      <c r="AX3305" s="322"/>
      <c r="AY3305" s="322"/>
      <c r="AZ3305" s="322"/>
      <c r="BA3305" s="322"/>
      <c r="BB3305" s="322"/>
      <c r="BC3305" s="322"/>
      <c r="BD3305" s="322"/>
      <c r="BE3305" s="322"/>
    </row>
    <row r="3306" spans="50:57" x14ac:dyDescent="0.15">
      <c r="AX3306" s="322"/>
      <c r="AY3306" s="322"/>
      <c r="AZ3306" s="322"/>
      <c r="BA3306" s="322"/>
      <c r="BB3306" s="322"/>
      <c r="BC3306" s="322"/>
      <c r="BD3306" s="322"/>
      <c r="BE3306" s="322"/>
    </row>
    <row r="3307" spans="50:57" x14ac:dyDescent="0.15">
      <c r="AX3307" s="322"/>
      <c r="AY3307" s="322"/>
      <c r="AZ3307" s="322"/>
      <c r="BA3307" s="322"/>
      <c r="BB3307" s="322"/>
      <c r="BC3307" s="322"/>
      <c r="BD3307" s="322"/>
      <c r="BE3307" s="322"/>
    </row>
    <row r="3308" spans="50:57" x14ac:dyDescent="0.15">
      <c r="AX3308" s="322"/>
      <c r="AY3308" s="322"/>
      <c r="AZ3308" s="322"/>
      <c r="BA3308" s="322"/>
      <c r="BB3308" s="322"/>
      <c r="BC3308" s="322"/>
      <c r="BD3308" s="322"/>
      <c r="BE3308" s="322"/>
    </row>
    <row r="3309" spans="50:57" x14ac:dyDescent="0.15">
      <c r="AX3309" s="322"/>
      <c r="AY3309" s="322"/>
      <c r="AZ3309" s="322"/>
      <c r="BA3309" s="322"/>
      <c r="BB3309" s="322"/>
      <c r="BC3309" s="322"/>
      <c r="BD3309" s="322"/>
      <c r="BE3309" s="322"/>
    </row>
    <row r="3310" spans="50:57" x14ac:dyDescent="0.15">
      <c r="AX3310" s="322"/>
      <c r="AY3310" s="322"/>
      <c r="AZ3310" s="322"/>
      <c r="BA3310" s="322"/>
      <c r="BB3310" s="322"/>
      <c r="BC3310" s="322"/>
      <c r="BD3310" s="322"/>
      <c r="BE3310" s="322"/>
    </row>
    <row r="3311" spans="50:57" x14ac:dyDescent="0.15">
      <c r="AX3311" s="322"/>
      <c r="AY3311" s="322"/>
      <c r="AZ3311" s="322"/>
      <c r="BA3311" s="322"/>
      <c r="BB3311" s="322"/>
      <c r="BC3311" s="322"/>
      <c r="BD3311" s="322"/>
      <c r="BE3311" s="322"/>
    </row>
    <row r="3312" spans="50:57" x14ac:dyDescent="0.15">
      <c r="AX3312" s="322"/>
      <c r="AY3312" s="322"/>
      <c r="AZ3312" s="322"/>
      <c r="BA3312" s="322"/>
      <c r="BB3312" s="322"/>
      <c r="BC3312" s="322"/>
      <c r="BD3312" s="322"/>
      <c r="BE3312" s="322"/>
    </row>
    <row r="3313" spans="50:57" x14ac:dyDescent="0.15">
      <c r="AX3313" s="322"/>
      <c r="AY3313" s="322"/>
      <c r="AZ3313" s="322"/>
      <c r="BA3313" s="322"/>
      <c r="BB3313" s="322"/>
      <c r="BC3313" s="322"/>
      <c r="BD3313" s="322"/>
      <c r="BE3313" s="322"/>
    </row>
    <row r="3314" spans="50:57" x14ac:dyDescent="0.15">
      <c r="AX3314" s="322"/>
      <c r="AY3314" s="322"/>
      <c r="AZ3314" s="322"/>
      <c r="BA3314" s="322"/>
      <c r="BB3314" s="322"/>
      <c r="BC3314" s="322"/>
      <c r="BD3314" s="322"/>
      <c r="BE3314" s="322"/>
    </row>
    <row r="3315" spans="50:57" x14ac:dyDescent="0.15">
      <c r="AX3315" s="322"/>
      <c r="AY3315" s="322"/>
      <c r="AZ3315" s="322"/>
      <c r="BA3315" s="322"/>
      <c r="BB3315" s="322"/>
      <c r="BC3315" s="322"/>
      <c r="BD3315" s="322"/>
      <c r="BE3315" s="322"/>
    </row>
    <row r="3316" spans="50:57" x14ac:dyDescent="0.15">
      <c r="AX3316" s="322"/>
      <c r="AY3316" s="322"/>
      <c r="AZ3316" s="322"/>
      <c r="BA3316" s="322"/>
      <c r="BB3316" s="322"/>
      <c r="BC3316" s="322"/>
      <c r="BD3316" s="322"/>
      <c r="BE3316" s="322"/>
    </row>
    <row r="3317" spans="50:57" x14ac:dyDescent="0.15">
      <c r="AX3317" s="322"/>
      <c r="AY3317" s="322"/>
      <c r="AZ3317" s="322"/>
      <c r="BA3317" s="322"/>
      <c r="BB3317" s="322"/>
      <c r="BC3317" s="322"/>
      <c r="BD3317" s="322"/>
      <c r="BE3317" s="322"/>
    </row>
    <row r="3318" spans="50:57" x14ac:dyDescent="0.15">
      <c r="AX3318" s="322"/>
      <c r="AY3318" s="322"/>
      <c r="AZ3318" s="322"/>
      <c r="BA3318" s="322"/>
      <c r="BB3318" s="322"/>
      <c r="BC3318" s="322"/>
      <c r="BD3318" s="322"/>
      <c r="BE3318" s="322"/>
    </row>
    <row r="3319" spans="50:57" x14ac:dyDescent="0.15">
      <c r="AX3319" s="322"/>
      <c r="AY3319" s="322"/>
      <c r="AZ3319" s="322"/>
      <c r="BA3319" s="322"/>
      <c r="BB3319" s="322"/>
      <c r="BC3319" s="322"/>
      <c r="BD3319" s="322"/>
      <c r="BE3319" s="322"/>
    </row>
    <row r="3320" spans="50:57" x14ac:dyDescent="0.15">
      <c r="AX3320" s="322"/>
      <c r="AY3320" s="322"/>
      <c r="AZ3320" s="322"/>
      <c r="BA3320" s="322"/>
      <c r="BB3320" s="322"/>
      <c r="BC3320" s="322"/>
      <c r="BD3320" s="322"/>
      <c r="BE3320" s="322"/>
    </row>
    <row r="3321" spans="50:57" x14ac:dyDescent="0.15">
      <c r="AX3321" s="322"/>
      <c r="AY3321" s="322"/>
      <c r="AZ3321" s="322"/>
      <c r="BA3321" s="322"/>
      <c r="BB3321" s="322"/>
      <c r="BC3321" s="322"/>
      <c r="BD3321" s="322"/>
      <c r="BE3321" s="322"/>
    </row>
    <row r="3322" spans="50:57" x14ac:dyDescent="0.15">
      <c r="AX3322" s="322"/>
      <c r="AY3322" s="322"/>
      <c r="AZ3322" s="322"/>
      <c r="BA3322" s="322"/>
      <c r="BB3322" s="322"/>
      <c r="BC3322" s="322"/>
      <c r="BD3322" s="322"/>
      <c r="BE3322" s="322"/>
    </row>
    <row r="3323" spans="50:57" x14ac:dyDescent="0.15">
      <c r="AX3323" s="322"/>
      <c r="AY3323" s="322"/>
      <c r="AZ3323" s="322"/>
      <c r="BA3323" s="322"/>
      <c r="BB3323" s="322"/>
      <c r="BC3323" s="322"/>
      <c r="BD3323" s="322"/>
      <c r="BE3323" s="322"/>
    </row>
    <row r="3324" spans="50:57" x14ac:dyDescent="0.15">
      <c r="AX3324" s="322"/>
      <c r="AY3324" s="322"/>
      <c r="AZ3324" s="322"/>
      <c r="BA3324" s="322"/>
      <c r="BB3324" s="322"/>
      <c r="BC3324" s="322"/>
      <c r="BD3324" s="322"/>
      <c r="BE3324" s="322"/>
    </row>
    <row r="3325" spans="50:57" x14ac:dyDescent="0.15">
      <c r="AX3325" s="322"/>
      <c r="AY3325" s="322"/>
      <c r="AZ3325" s="322"/>
      <c r="BA3325" s="322"/>
      <c r="BB3325" s="322"/>
      <c r="BC3325" s="322"/>
      <c r="BD3325" s="322"/>
      <c r="BE3325" s="322"/>
    </row>
    <row r="3326" spans="50:57" x14ac:dyDescent="0.15">
      <c r="AX3326" s="322"/>
      <c r="AY3326" s="322"/>
      <c r="AZ3326" s="322"/>
      <c r="BA3326" s="322"/>
      <c r="BB3326" s="322"/>
      <c r="BC3326" s="322"/>
      <c r="BD3326" s="322"/>
      <c r="BE3326" s="322"/>
    </row>
    <row r="3327" spans="50:57" x14ac:dyDescent="0.15">
      <c r="AX3327" s="322"/>
      <c r="AY3327" s="322"/>
      <c r="AZ3327" s="322"/>
      <c r="BA3327" s="322"/>
      <c r="BB3327" s="322"/>
      <c r="BC3327" s="322"/>
      <c r="BD3327" s="322"/>
      <c r="BE3327" s="322"/>
    </row>
    <row r="3328" spans="50:57" x14ac:dyDescent="0.15">
      <c r="AX3328" s="322"/>
      <c r="AY3328" s="322"/>
      <c r="AZ3328" s="322"/>
      <c r="BA3328" s="322"/>
      <c r="BB3328" s="322"/>
      <c r="BC3328" s="322"/>
      <c r="BD3328" s="322"/>
      <c r="BE3328" s="322"/>
    </row>
    <row r="3329" spans="50:57" x14ac:dyDescent="0.15">
      <c r="AX3329" s="322"/>
      <c r="AY3329" s="322"/>
      <c r="AZ3329" s="322"/>
      <c r="BA3329" s="322"/>
      <c r="BB3329" s="322"/>
      <c r="BC3329" s="322"/>
      <c r="BD3329" s="322"/>
      <c r="BE3329" s="322"/>
    </row>
    <row r="3330" spans="50:57" x14ac:dyDescent="0.15">
      <c r="AX3330" s="322"/>
      <c r="AY3330" s="322"/>
      <c r="AZ3330" s="322"/>
      <c r="BA3330" s="322"/>
      <c r="BB3330" s="322"/>
      <c r="BC3330" s="322"/>
      <c r="BD3330" s="322"/>
      <c r="BE3330" s="322"/>
    </row>
    <row r="3331" spans="50:57" x14ac:dyDescent="0.15">
      <c r="AX3331" s="322"/>
      <c r="AY3331" s="322"/>
      <c r="AZ3331" s="322"/>
      <c r="BA3331" s="322"/>
      <c r="BB3331" s="322"/>
      <c r="BC3331" s="322"/>
      <c r="BD3331" s="322"/>
      <c r="BE3331" s="322"/>
    </row>
    <row r="3332" spans="50:57" x14ac:dyDescent="0.15">
      <c r="AX3332" s="322"/>
      <c r="AY3332" s="322"/>
      <c r="AZ3332" s="322"/>
      <c r="BA3332" s="322"/>
      <c r="BB3332" s="322"/>
      <c r="BC3332" s="322"/>
      <c r="BD3332" s="322"/>
      <c r="BE3332" s="322"/>
    </row>
    <row r="3333" spans="50:57" x14ac:dyDescent="0.15">
      <c r="AX3333" s="322"/>
      <c r="AY3333" s="322"/>
      <c r="AZ3333" s="322"/>
      <c r="BA3333" s="322"/>
      <c r="BB3333" s="322"/>
      <c r="BC3333" s="322"/>
      <c r="BD3333" s="322"/>
      <c r="BE3333" s="322"/>
    </row>
    <row r="3334" spans="50:57" x14ac:dyDescent="0.15">
      <c r="AX3334" s="322"/>
      <c r="AY3334" s="322"/>
      <c r="AZ3334" s="322"/>
      <c r="BA3334" s="322"/>
      <c r="BB3334" s="322"/>
      <c r="BC3334" s="322"/>
      <c r="BD3334" s="322"/>
      <c r="BE3334" s="322"/>
    </row>
    <row r="3335" spans="50:57" x14ac:dyDescent="0.15">
      <c r="AX3335" s="322"/>
      <c r="AY3335" s="322"/>
      <c r="AZ3335" s="322"/>
      <c r="BA3335" s="322"/>
      <c r="BB3335" s="322"/>
      <c r="BC3335" s="322"/>
      <c r="BD3335" s="322"/>
      <c r="BE3335" s="322"/>
    </row>
    <row r="3336" spans="50:57" x14ac:dyDescent="0.15">
      <c r="AX3336" s="322"/>
      <c r="AY3336" s="322"/>
      <c r="AZ3336" s="322"/>
      <c r="BA3336" s="322"/>
      <c r="BB3336" s="322"/>
      <c r="BC3336" s="322"/>
      <c r="BD3336" s="322"/>
      <c r="BE3336" s="322"/>
    </row>
    <row r="3337" spans="50:57" x14ac:dyDescent="0.15">
      <c r="AX3337" s="322"/>
      <c r="AY3337" s="322"/>
      <c r="AZ3337" s="322"/>
      <c r="BA3337" s="322"/>
      <c r="BB3337" s="322"/>
      <c r="BC3337" s="322"/>
      <c r="BD3337" s="322"/>
      <c r="BE3337" s="322"/>
    </row>
    <row r="3338" spans="50:57" x14ac:dyDescent="0.15">
      <c r="AX3338" s="322"/>
      <c r="AY3338" s="322"/>
      <c r="AZ3338" s="322"/>
      <c r="BA3338" s="322"/>
      <c r="BB3338" s="322"/>
      <c r="BC3338" s="322"/>
      <c r="BD3338" s="322"/>
      <c r="BE3338" s="322"/>
    </row>
    <row r="3339" spans="50:57" x14ac:dyDescent="0.15">
      <c r="AX3339" s="322"/>
      <c r="AY3339" s="322"/>
      <c r="AZ3339" s="322"/>
      <c r="BA3339" s="322"/>
      <c r="BB3339" s="322"/>
      <c r="BC3339" s="322"/>
      <c r="BD3339" s="322"/>
      <c r="BE3339" s="322"/>
    </row>
    <row r="3340" spans="50:57" x14ac:dyDescent="0.15">
      <c r="AX3340" s="322"/>
      <c r="AY3340" s="322"/>
      <c r="AZ3340" s="322"/>
      <c r="BA3340" s="322"/>
      <c r="BB3340" s="322"/>
      <c r="BC3340" s="322"/>
      <c r="BD3340" s="322"/>
      <c r="BE3340" s="322"/>
    </row>
    <row r="3341" spans="50:57" x14ac:dyDescent="0.15">
      <c r="AX3341" s="322"/>
      <c r="AY3341" s="322"/>
      <c r="AZ3341" s="322"/>
      <c r="BA3341" s="322"/>
      <c r="BB3341" s="322"/>
      <c r="BC3341" s="322"/>
      <c r="BD3341" s="322"/>
      <c r="BE3341" s="322"/>
    </row>
    <row r="3342" spans="50:57" x14ac:dyDescent="0.15">
      <c r="AX3342" s="322"/>
      <c r="AY3342" s="322"/>
      <c r="AZ3342" s="322"/>
      <c r="BA3342" s="322"/>
      <c r="BB3342" s="322"/>
      <c r="BC3342" s="322"/>
      <c r="BD3342" s="322"/>
      <c r="BE3342" s="322"/>
    </row>
    <row r="3343" spans="50:57" x14ac:dyDescent="0.15">
      <c r="AX3343" s="322"/>
      <c r="AY3343" s="322"/>
      <c r="AZ3343" s="322"/>
      <c r="BA3343" s="322"/>
      <c r="BB3343" s="322"/>
      <c r="BC3343" s="322"/>
      <c r="BD3343" s="322"/>
      <c r="BE3343" s="322"/>
    </row>
    <row r="3344" spans="50:57" x14ac:dyDescent="0.15">
      <c r="AX3344" s="322"/>
      <c r="AY3344" s="322"/>
      <c r="AZ3344" s="322"/>
      <c r="BA3344" s="322"/>
      <c r="BB3344" s="322"/>
      <c r="BC3344" s="322"/>
      <c r="BD3344" s="322"/>
      <c r="BE3344" s="322"/>
    </row>
    <row r="3345" spans="50:57" x14ac:dyDescent="0.15">
      <c r="AX3345" s="322"/>
      <c r="AY3345" s="322"/>
      <c r="AZ3345" s="322"/>
      <c r="BA3345" s="322"/>
      <c r="BB3345" s="322"/>
      <c r="BC3345" s="322"/>
      <c r="BD3345" s="322"/>
      <c r="BE3345" s="322"/>
    </row>
    <row r="3346" spans="50:57" x14ac:dyDescent="0.15">
      <c r="AX3346" s="322"/>
      <c r="AY3346" s="322"/>
      <c r="AZ3346" s="322"/>
      <c r="BA3346" s="322"/>
      <c r="BB3346" s="322"/>
      <c r="BC3346" s="322"/>
      <c r="BD3346" s="322"/>
      <c r="BE3346" s="322"/>
    </row>
    <row r="3347" spans="50:57" x14ac:dyDescent="0.15">
      <c r="AX3347" s="322"/>
      <c r="AY3347" s="322"/>
      <c r="AZ3347" s="322"/>
      <c r="BA3347" s="322"/>
      <c r="BB3347" s="322"/>
      <c r="BC3347" s="322"/>
      <c r="BD3347" s="322"/>
      <c r="BE3347" s="322"/>
    </row>
    <row r="3348" spans="50:57" x14ac:dyDescent="0.15">
      <c r="AX3348" s="322"/>
      <c r="AY3348" s="322"/>
      <c r="AZ3348" s="322"/>
      <c r="BA3348" s="322"/>
      <c r="BB3348" s="322"/>
      <c r="BC3348" s="322"/>
      <c r="BD3348" s="322"/>
      <c r="BE3348" s="322"/>
    </row>
    <row r="3349" spans="50:57" x14ac:dyDescent="0.15">
      <c r="AX3349" s="322"/>
      <c r="AY3349" s="322"/>
      <c r="AZ3349" s="322"/>
      <c r="BA3349" s="322"/>
      <c r="BB3349" s="322"/>
      <c r="BC3349" s="322"/>
      <c r="BD3349" s="322"/>
      <c r="BE3349" s="322"/>
    </row>
    <row r="3350" spans="50:57" x14ac:dyDescent="0.15">
      <c r="AX3350" s="322"/>
      <c r="AY3350" s="322"/>
      <c r="AZ3350" s="322"/>
      <c r="BA3350" s="322"/>
      <c r="BB3350" s="322"/>
      <c r="BC3350" s="322"/>
      <c r="BD3350" s="322"/>
      <c r="BE3350" s="322"/>
    </row>
    <row r="3351" spans="50:57" x14ac:dyDescent="0.15">
      <c r="AX3351" s="322"/>
      <c r="AY3351" s="322"/>
      <c r="AZ3351" s="322"/>
      <c r="BA3351" s="322"/>
      <c r="BB3351" s="322"/>
      <c r="BC3351" s="322"/>
      <c r="BD3351" s="322"/>
      <c r="BE3351" s="322"/>
    </row>
    <row r="3352" spans="50:57" x14ac:dyDescent="0.15">
      <c r="AX3352" s="322"/>
      <c r="AY3352" s="322"/>
      <c r="AZ3352" s="322"/>
      <c r="BA3352" s="322"/>
      <c r="BB3352" s="322"/>
      <c r="BC3352" s="322"/>
      <c r="BD3352" s="322"/>
      <c r="BE3352" s="322"/>
    </row>
    <row r="3353" spans="50:57" x14ac:dyDescent="0.15">
      <c r="AX3353" s="322"/>
      <c r="AY3353" s="322"/>
      <c r="AZ3353" s="322"/>
      <c r="BA3353" s="322"/>
      <c r="BB3353" s="322"/>
      <c r="BC3353" s="322"/>
      <c r="BD3353" s="322"/>
      <c r="BE3353" s="322"/>
    </row>
    <row r="3354" spans="50:57" x14ac:dyDescent="0.15">
      <c r="AX3354" s="322"/>
      <c r="AY3354" s="322"/>
      <c r="AZ3354" s="322"/>
      <c r="BA3354" s="322"/>
      <c r="BB3354" s="322"/>
      <c r="BC3354" s="322"/>
      <c r="BD3354" s="322"/>
      <c r="BE3354" s="322"/>
    </row>
    <row r="3355" spans="50:57" x14ac:dyDescent="0.15">
      <c r="AX3355" s="322"/>
      <c r="AY3355" s="322"/>
      <c r="AZ3355" s="322"/>
      <c r="BA3355" s="322"/>
      <c r="BB3355" s="322"/>
      <c r="BC3355" s="322"/>
      <c r="BD3355" s="322"/>
      <c r="BE3355" s="322"/>
    </row>
    <row r="3356" spans="50:57" x14ac:dyDescent="0.15">
      <c r="AX3356" s="322"/>
      <c r="AY3356" s="322"/>
      <c r="AZ3356" s="322"/>
      <c r="BA3356" s="322"/>
      <c r="BB3356" s="322"/>
      <c r="BC3356" s="322"/>
      <c r="BD3356" s="322"/>
      <c r="BE3356" s="322"/>
    </row>
    <row r="3357" spans="50:57" x14ac:dyDescent="0.15">
      <c r="AX3357" s="322"/>
      <c r="AY3357" s="322"/>
      <c r="AZ3357" s="322"/>
      <c r="BA3357" s="322"/>
      <c r="BB3357" s="322"/>
      <c r="BC3357" s="322"/>
      <c r="BD3357" s="322"/>
      <c r="BE3357" s="322"/>
    </row>
    <row r="3358" spans="50:57" x14ac:dyDescent="0.15">
      <c r="AX3358" s="322"/>
      <c r="AY3358" s="322"/>
      <c r="AZ3358" s="322"/>
      <c r="BA3358" s="322"/>
      <c r="BB3358" s="322"/>
      <c r="BC3358" s="322"/>
      <c r="BD3358" s="322"/>
      <c r="BE3358" s="322"/>
    </row>
    <row r="3359" spans="50:57" x14ac:dyDescent="0.15">
      <c r="AX3359" s="322"/>
      <c r="AY3359" s="322"/>
      <c r="AZ3359" s="322"/>
      <c r="BA3359" s="322"/>
      <c r="BB3359" s="322"/>
      <c r="BC3359" s="322"/>
      <c r="BD3359" s="322"/>
      <c r="BE3359" s="322"/>
    </row>
    <row r="3360" spans="50:57" x14ac:dyDescent="0.15">
      <c r="AX3360" s="322"/>
      <c r="AY3360" s="322"/>
      <c r="AZ3360" s="322"/>
      <c r="BA3360" s="322"/>
      <c r="BB3360" s="322"/>
      <c r="BC3360" s="322"/>
      <c r="BD3360" s="322"/>
      <c r="BE3360" s="322"/>
    </row>
    <row r="3361" spans="50:57" x14ac:dyDescent="0.15">
      <c r="AX3361" s="322"/>
      <c r="AY3361" s="322"/>
      <c r="AZ3361" s="322"/>
      <c r="BA3361" s="322"/>
      <c r="BB3361" s="322"/>
      <c r="BC3361" s="322"/>
      <c r="BD3361" s="322"/>
      <c r="BE3361" s="322"/>
    </row>
    <row r="3362" spans="50:57" x14ac:dyDescent="0.15">
      <c r="AX3362" s="322"/>
      <c r="AY3362" s="322"/>
      <c r="AZ3362" s="322"/>
      <c r="BA3362" s="322"/>
      <c r="BB3362" s="322"/>
      <c r="BC3362" s="322"/>
      <c r="BD3362" s="322"/>
      <c r="BE3362" s="322"/>
    </row>
    <row r="3363" spans="50:57" x14ac:dyDescent="0.15">
      <c r="AX3363" s="322"/>
      <c r="AY3363" s="322"/>
      <c r="AZ3363" s="322"/>
      <c r="BA3363" s="322"/>
      <c r="BB3363" s="322"/>
      <c r="BC3363" s="322"/>
      <c r="BD3363" s="322"/>
      <c r="BE3363" s="322"/>
    </row>
    <row r="3364" spans="50:57" x14ac:dyDescent="0.15">
      <c r="AX3364" s="322"/>
      <c r="AY3364" s="322"/>
      <c r="AZ3364" s="322"/>
      <c r="BA3364" s="322"/>
      <c r="BB3364" s="322"/>
      <c r="BC3364" s="322"/>
      <c r="BD3364" s="322"/>
      <c r="BE3364" s="322"/>
    </row>
    <row r="3365" spans="50:57" x14ac:dyDescent="0.15">
      <c r="AX3365" s="322"/>
      <c r="AY3365" s="322"/>
      <c r="AZ3365" s="322"/>
      <c r="BA3365" s="322"/>
      <c r="BB3365" s="322"/>
      <c r="BC3365" s="322"/>
      <c r="BD3365" s="322"/>
      <c r="BE3365" s="322"/>
    </row>
    <row r="3366" spans="50:57" x14ac:dyDescent="0.15">
      <c r="AX3366" s="322"/>
      <c r="AY3366" s="322"/>
      <c r="AZ3366" s="322"/>
      <c r="BA3366" s="322"/>
      <c r="BB3366" s="322"/>
      <c r="BC3366" s="322"/>
      <c r="BD3366" s="322"/>
      <c r="BE3366" s="322"/>
    </row>
    <row r="3367" spans="50:57" x14ac:dyDescent="0.15">
      <c r="AX3367" s="322"/>
      <c r="AY3367" s="322"/>
      <c r="AZ3367" s="322"/>
      <c r="BA3367" s="322"/>
      <c r="BB3367" s="322"/>
      <c r="BC3367" s="322"/>
      <c r="BD3367" s="322"/>
      <c r="BE3367" s="322"/>
    </row>
    <row r="3368" spans="50:57" x14ac:dyDescent="0.15">
      <c r="AX3368" s="322"/>
      <c r="AY3368" s="322"/>
      <c r="AZ3368" s="322"/>
      <c r="BA3368" s="322"/>
      <c r="BB3368" s="322"/>
      <c r="BC3368" s="322"/>
      <c r="BD3368" s="322"/>
      <c r="BE3368" s="322"/>
    </row>
    <row r="3369" spans="50:57" x14ac:dyDescent="0.15">
      <c r="AX3369" s="322"/>
      <c r="AY3369" s="322"/>
      <c r="AZ3369" s="322"/>
      <c r="BA3369" s="322"/>
      <c r="BB3369" s="322"/>
      <c r="BC3369" s="322"/>
      <c r="BD3369" s="322"/>
      <c r="BE3369" s="322"/>
    </row>
    <row r="3370" spans="50:57" x14ac:dyDescent="0.15">
      <c r="AX3370" s="322"/>
      <c r="AY3370" s="322"/>
      <c r="AZ3370" s="322"/>
      <c r="BA3370" s="322"/>
      <c r="BB3370" s="322"/>
      <c r="BC3370" s="322"/>
      <c r="BD3370" s="322"/>
      <c r="BE3370" s="322"/>
    </row>
    <row r="3371" spans="50:57" x14ac:dyDescent="0.15">
      <c r="AX3371" s="322"/>
      <c r="AY3371" s="322"/>
      <c r="AZ3371" s="322"/>
      <c r="BA3371" s="322"/>
      <c r="BB3371" s="322"/>
      <c r="BC3371" s="322"/>
      <c r="BD3371" s="322"/>
      <c r="BE3371" s="322"/>
    </row>
    <row r="3372" spans="50:57" x14ac:dyDescent="0.15">
      <c r="AX3372" s="322"/>
      <c r="AY3372" s="322"/>
      <c r="AZ3372" s="322"/>
      <c r="BA3372" s="322"/>
      <c r="BB3372" s="322"/>
      <c r="BC3372" s="322"/>
      <c r="BD3372" s="322"/>
      <c r="BE3372" s="322"/>
    </row>
    <row r="3373" spans="50:57" x14ac:dyDescent="0.15">
      <c r="AX3373" s="322"/>
      <c r="AY3373" s="322"/>
      <c r="AZ3373" s="322"/>
      <c r="BA3373" s="322"/>
      <c r="BB3373" s="322"/>
      <c r="BC3373" s="322"/>
      <c r="BD3373" s="322"/>
      <c r="BE3373" s="322"/>
    </row>
    <row r="3374" spans="50:57" x14ac:dyDescent="0.15">
      <c r="AX3374" s="322"/>
      <c r="AY3374" s="322"/>
      <c r="AZ3374" s="322"/>
      <c r="BA3374" s="322"/>
      <c r="BB3374" s="322"/>
      <c r="BC3374" s="322"/>
      <c r="BD3374" s="322"/>
      <c r="BE3374" s="322"/>
    </row>
    <row r="3375" spans="50:57" x14ac:dyDescent="0.15">
      <c r="AX3375" s="322"/>
      <c r="AY3375" s="322"/>
      <c r="AZ3375" s="322"/>
      <c r="BA3375" s="322"/>
      <c r="BB3375" s="322"/>
      <c r="BC3375" s="322"/>
      <c r="BD3375" s="322"/>
      <c r="BE3375" s="322"/>
    </row>
    <row r="3376" spans="50:57" x14ac:dyDescent="0.15">
      <c r="AX3376" s="322"/>
      <c r="AY3376" s="322"/>
      <c r="AZ3376" s="322"/>
      <c r="BA3376" s="322"/>
      <c r="BB3376" s="322"/>
      <c r="BC3376" s="322"/>
      <c r="BD3376" s="322"/>
      <c r="BE3376" s="322"/>
    </row>
    <row r="3377" spans="50:57" x14ac:dyDescent="0.15">
      <c r="AX3377" s="322"/>
      <c r="AY3377" s="322"/>
      <c r="AZ3377" s="322"/>
      <c r="BA3377" s="322"/>
      <c r="BB3377" s="322"/>
      <c r="BC3377" s="322"/>
      <c r="BD3377" s="322"/>
      <c r="BE3377" s="322"/>
    </row>
    <row r="3378" spans="50:57" x14ac:dyDescent="0.15">
      <c r="AX3378" s="322"/>
      <c r="AY3378" s="322"/>
      <c r="AZ3378" s="322"/>
      <c r="BA3378" s="322"/>
      <c r="BB3378" s="322"/>
      <c r="BC3378" s="322"/>
      <c r="BD3378" s="322"/>
      <c r="BE3378" s="322"/>
    </row>
    <row r="3379" spans="50:57" x14ac:dyDescent="0.15">
      <c r="AX3379" s="322"/>
      <c r="AY3379" s="322"/>
      <c r="AZ3379" s="322"/>
      <c r="BA3379" s="322"/>
      <c r="BB3379" s="322"/>
      <c r="BC3379" s="322"/>
      <c r="BD3379" s="322"/>
      <c r="BE3379" s="322"/>
    </row>
    <row r="3380" spans="50:57" x14ac:dyDescent="0.15">
      <c r="AX3380" s="322"/>
      <c r="AY3380" s="322"/>
      <c r="AZ3380" s="322"/>
      <c r="BA3380" s="322"/>
      <c r="BB3380" s="322"/>
      <c r="BC3380" s="322"/>
      <c r="BD3380" s="322"/>
      <c r="BE3380" s="322"/>
    </row>
    <row r="3381" spans="50:57" x14ac:dyDescent="0.15">
      <c r="AX3381" s="322"/>
      <c r="AY3381" s="322"/>
      <c r="AZ3381" s="322"/>
      <c r="BA3381" s="322"/>
      <c r="BB3381" s="322"/>
      <c r="BC3381" s="322"/>
      <c r="BD3381" s="322"/>
      <c r="BE3381" s="322"/>
    </row>
    <row r="3382" spans="50:57" x14ac:dyDescent="0.15">
      <c r="AX3382" s="322"/>
      <c r="AY3382" s="322"/>
      <c r="AZ3382" s="322"/>
      <c r="BA3382" s="322"/>
      <c r="BB3382" s="322"/>
      <c r="BC3382" s="322"/>
      <c r="BD3382" s="322"/>
      <c r="BE3382" s="322"/>
    </row>
    <row r="3383" spans="50:57" x14ac:dyDescent="0.15">
      <c r="AX3383" s="322"/>
      <c r="AY3383" s="322"/>
      <c r="AZ3383" s="322"/>
      <c r="BA3383" s="322"/>
      <c r="BB3383" s="322"/>
      <c r="BC3383" s="322"/>
      <c r="BD3383" s="322"/>
      <c r="BE3383" s="322"/>
    </row>
    <row r="3384" spans="50:57" x14ac:dyDescent="0.15">
      <c r="AX3384" s="322"/>
      <c r="AY3384" s="322"/>
      <c r="AZ3384" s="322"/>
      <c r="BA3384" s="322"/>
      <c r="BB3384" s="322"/>
      <c r="BC3384" s="322"/>
      <c r="BD3384" s="322"/>
      <c r="BE3384" s="322"/>
    </row>
    <row r="3385" spans="50:57" x14ac:dyDescent="0.15">
      <c r="AX3385" s="322"/>
      <c r="AY3385" s="322"/>
      <c r="AZ3385" s="322"/>
      <c r="BA3385" s="322"/>
      <c r="BB3385" s="322"/>
      <c r="BC3385" s="322"/>
      <c r="BD3385" s="322"/>
      <c r="BE3385" s="322"/>
    </row>
    <row r="3386" spans="50:57" x14ac:dyDescent="0.15">
      <c r="AX3386" s="322"/>
      <c r="AY3386" s="322"/>
      <c r="AZ3386" s="322"/>
      <c r="BA3386" s="322"/>
      <c r="BB3386" s="322"/>
      <c r="BC3386" s="322"/>
      <c r="BD3386" s="322"/>
      <c r="BE3386" s="322"/>
    </row>
    <row r="3387" spans="50:57" x14ac:dyDescent="0.15">
      <c r="AX3387" s="322"/>
      <c r="AY3387" s="322"/>
      <c r="AZ3387" s="322"/>
      <c r="BA3387" s="322"/>
      <c r="BB3387" s="322"/>
      <c r="BC3387" s="322"/>
      <c r="BD3387" s="322"/>
      <c r="BE3387" s="322"/>
    </row>
    <row r="3388" spans="50:57" x14ac:dyDescent="0.15">
      <c r="AX3388" s="322"/>
      <c r="AY3388" s="322"/>
      <c r="AZ3388" s="322"/>
      <c r="BA3388" s="322"/>
      <c r="BB3388" s="322"/>
      <c r="BC3388" s="322"/>
      <c r="BD3388" s="322"/>
      <c r="BE3388" s="322"/>
    </row>
    <row r="3389" spans="50:57" x14ac:dyDescent="0.15">
      <c r="AX3389" s="322"/>
      <c r="AY3389" s="322"/>
      <c r="AZ3389" s="322"/>
      <c r="BA3389" s="322"/>
      <c r="BB3389" s="322"/>
      <c r="BC3389" s="322"/>
      <c r="BD3389" s="322"/>
      <c r="BE3389" s="322"/>
    </row>
    <row r="3390" spans="50:57" x14ac:dyDescent="0.15">
      <c r="AX3390" s="322"/>
      <c r="AY3390" s="322"/>
      <c r="AZ3390" s="322"/>
      <c r="BA3390" s="322"/>
      <c r="BB3390" s="322"/>
      <c r="BC3390" s="322"/>
      <c r="BD3390" s="322"/>
      <c r="BE3390" s="322"/>
    </row>
    <row r="3391" spans="50:57" x14ac:dyDescent="0.15">
      <c r="AX3391" s="322"/>
      <c r="AY3391" s="322"/>
      <c r="AZ3391" s="322"/>
      <c r="BA3391" s="322"/>
      <c r="BB3391" s="322"/>
      <c r="BC3391" s="322"/>
      <c r="BD3391" s="322"/>
      <c r="BE3391" s="322"/>
    </row>
    <row r="3392" spans="50:57" x14ac:dyDescent="0.15">
      <c r="AX3392" s="322"/>
      <c r="AY3392" s="322"/>
      <c r="AZ3392" s="322"/>
      <c r="BA3392" s="322"/>
      <c r="BB3392" s="322"/>
      <c r="BC3392" s="322"/>
      <c r="BD3392" s="322"/>
      <c r="BE3392" s="322"/>
    </row>
    <row r="3393" spans="50:57" x14ac:dyDescent="0.15">
      <c r="AX3393" s="322"/>
      <c r="AY3393" s="322"/>
      <c r="AZ3393" s="322"/>
      <c r="BA3393" s="322"/>
      <c r="BB3393" s="322"/>
      <c r="BC3393" s="322"/>
      <c r="BD3393" s="322"/>
      <c r="BE3393" s="322"/>
    </row>
    <row r="3394" spans="50:57" x14ac:dyDescent="0.15">
      <c r="AX3394" s="322"/>
      <c r="AY3394" s="322"/>
      <c r="AZ3394" s="322"/>
      <c r="BA3394" s="322"/>
      <c r="BB3394" s="322"/>
      <c r="BC3394" s="322"/>
      <c r="BD3394" s="322"/>
      <c r="BE3394" s="322"/>
    </row>
    <row r="3395" spans="50:57" x14ac:dyDescent="0.15">
      <c r="AX3395" s="322"/>
      <c r="AY3395" s="322"/>
      <c r="AZ3395" s="322"/>
      <c r="BA3395" s="322"/>
      <c r="BB3395" s="322"/>
      <c r="BC3395" s="322"/>
      <c r="BD3395" s="322"/>
      <c r="BE3395" s="322"/>
    </row>
    <row r="3396" spans="50:57" x14ac:dyDescent="0.15">
      <c r="AX3396" s="322"/>
      <c r="AY3396" s="322"/>
      <c r="AZ3396" s="322"/>
      <c r="BA3396" s="322"/>
      <c r="BB3396" s="322"/>
      <c r="BC3396" s="322"/>
      <c r="BD3396" s="322"/>
      <c r="BE3396" s="322"/>
    </row>
    <row r="3397" spans="50:57" x14ac:dyDescent="0.15">
      <c r="AX3397" s="322"/>
      <c r="AY3397" s="322"/>
      <c r="AZ3397" s="322"/>
      <c r="BA3397" s="322"/>
      <c r="BB3397" s="322"/>
      <c r="BC3397" s="322"/>
      <c r="BD3397" s="322"/>
      <c r="BE3397" s="322"/>
    </row>
    <row r="3398" spans="50:57" x14ac:dyDescent="0.15">
      <c r="AX3398" s="322"/>
      <c r="AY3398" s="322"/>
      <c r="AZ3398" s="322"/>
      <c r="BA3398" s="322"/>
      <c r="BB3398" s="322"/>
      <c r="BC3398" s="322"/>
      <c r="BD3398" s="322"/>
      <c r="BE3398" s="322"/>
    </row>
    <row r="3399" spans="50:57" x14ac:dyDescent="0.15">
      <c r="AX3399" s="322"/>
      <c r="AY3399" s="322"/>
      <c r="AZ3399" s="322"/>
      <c r="BA3399" s="322"/>
      <c r="BB3399" s="322"/>
      <c r="BC3399" s="322"/>
      <c r="BD3399" s="322"/>
      <c r="BE3399" s="322"/>
    </row>
    <row r="3400" spans="50:57" x14ac:dyDescent="0.15">
      <c r="AX3400" s="322"/>
      <c r="AY3400" s="322"/>
      <c r="AZ3400" s="322"/>
      <c r="BA3400" s="322"/>
      <c r="BB3400" s="322"/>
      <c r="BC3400" s="322"/>
      <c r="BD3400" s="322"/>
      <c r="BE3400" s="322"/>
    </row>
    <row r="3401" spans="50:57" x14ac:dyDescent="0.15">
      <c r="AX3401" s="322"/>
      <c r="AY3401" s="322"/>
      <c r="AZ3401" s="322"/>
      <c r="BA3401" s="322"/>
      <c r="BB3401" s="322"/>
      <c r="BC3401" s="322"/>
      <c r="BD3401" s="322"/>
      <c r="BE3401" s="322"/>
    </row>
    <row r="3402" spans="50:57" x14ac:dyDescent="0.15">
      <c r="AX3402" s="322"/>
      <c r="AY3402" s="322"/>
      <c r="AZ3402" s="322"/>
      <c r="BA3402" s="322"/>
      <c r="BB3402" s="322"/>
      <c r="BC3402" s="322"/>
      <c r="BD3402" s="322"/>
      <c r="BE3402" s="322"/>
    </row>
    <row r="3403" spans="50:57" x14ac:dyDescent="0.15">
      <c r="AX3403" s="322"/>
      <c r="AY3403" s="322"/>
      <c r="AZ3403" s="322"/>
      <c r="BA3403" s="322"/>
      <c r="BB3403" s="322"/>
      <c r="BC3403" s="322"/>
      <c r="BD3403" s="322"/>
      <c r="BE3403" s="322"/>
    </row>
    <row r="3404" spans="50:57" x14ac:dyDescent="0.15">
      <c r="AX3404" s="322"/>
      <c r="AY3404" s="322"/>
      <c r="AZ3404" s="322"/>
      <c r="BA3404" s="322"/>
      <c r="BB3404" s="322"/>
      <c r="BC3404" s="322"/>
      <c r="BD3404" s="322"/>
      <c r="BE3404" s="322"/>
    </row>
    <row r="3405" spans="50:57" x14ac:dyDescent="0.15">
      <c r="AX3405" s="322"/>
      <c r="AY3405" s="322"/>
      <c r="AZ3405" s="322"/>
      <c r="BA3405" s="322"/>
      <c r="BB3405" s="322"/>
      <c r="BC3405" s="322"/>
      <c r="BD3405" s="322"/>
      <c r="BE3405" s="322"/>
    </row>
    <row r="3406" spans="50:57" x14ac:dyDescent="0.15">
      <c r="AX3406" s="322"/>
      <c r="AY3406" s="322"/>
      <c r="AZ3406" s="322"/>
      <c r="BA3406" s="322"/>
      <c r="BB3406" s="322"/>
      <c r="BC3406" s="322"/>
      <c r="BD3406" s="322"/>
      <c r="BE3406" s="322"/>
    </row>
    <row r="3407" spans="50:57" x14ac:dyDescent="0.15">
      <c r="AX3407" s="322"/>
      <c r="AY3407" s="322"/>
      <c r="AZ3407" s="322"/>
      <c r="BA3407" s="322"/>
      <c r="BB3407" s="322"/>
      <c r="BC3407" s="322"/>
      <c r="BD3407" s="322"/>
      <c r="BE3407" s="322"/>
    </row>
    <row r="3408" spans="50:57" x14ac:dyDescent="0.15">
      <c r="AX3408" s="322"/>
      <c r="AY3408" s="322"/>
      <c r="AZ3408" s="322"/>
      <c r="BA3408" s="322"/>
      <c r="BB3408" s="322"/>
      <c r="BC3408" s="322"/>
      <c r="BD3408" s="322"/>
      <c r="BE3408" s="322"/>
    </row>
    <row r="3409" spans="50:57" x14ac:dyDescent="0.15">
      <c r="AX3409" s="322"/>
      <c r="AY3409" s="322"/>
      <c r="AZ3409" s="322"/>
      <c r="BA3409" s="322"/>
      <c r="BB3409" s="322"/>
      <c r="BC3409" s="322"/>
      <c r="BD3409" s="322"/>
      <c r="BE3409" s="322"/>
    </row>
    <row r="3410" spans="50:57" x14ac:dyDescent="0.15">
      <c r="AX3410" s="322"/>
      <c r="AY3410" s="322"/>
      <c r="AZ3410" s="322"/>
      <c r="BA3410" s="322"/>
      <c r="BB3410" s="322"/>
      <c r="BC3410" s="322"/>
      <c r="BD3410" s="322"/>
      <c r="BE3410" s="322"/>
    </row>
    <row r="3411" spans="50:57" x14ac:dyDescent="0.15">
      <c r="AX3411" s="322"/>
      <c r="AY3411" s="322"/>
      <c r="AZ3411" s="322"/>
      <c r="BA3411" s="322"/>
      <c r="BB3411" s="322"/>
      <c r="BC3411" s="322"/>
      <c r="BD3411" s="322"/>
      <c r="BE3411" s="322"/>
    </row>
    <row r="3412" spans="50:57" x14ac:dyDescent="0.15">
      <c r="AX3412" s="322"/>
      <c r="AY3412" s="322"/>
      <c r="AZ3412" s="322"/>
      <c r="BA3412" s="322"/>
      <c r="BB3412" s="322"/>
      <c r="BC3412" s="322"/>
      <c r="BD3412" s="322"/>
      <c r="BE3412" s="322"/>
    </row>
    <row r="3413" spans="50:57" x14ac:dyDescent="0.15">
      <c r="AX3413" s="322"/>
      <c r="AY3413" s="322"/>
      <c r="AZ3413" s="322"/>
      <c r="BA3413" s="322"/>
      <c r="BB3413" s="322"/>
      <c r="BC3413" s="322"/>
      <c r="BD3413" s="322"/>
      <c r="BE3413" s="322"/>
    </row>
    <row r="3414" spans="50:57" x14ac:dyDescent="0.15">
      <c r="AX3414" s="322"/>
      <c r="AY3414" s="322"/>
      <c r="AZ3414" s="322"/>
      <c r="BA3414" s="322"/>
      <c r="BB3414" s="322"/>
      <c r="BC3414" s="322"/>
      <c r="BD3414" s="322"/>
      <c r="BE3414" s="322"/>
    </row>
    <row r="3415" spans="50:57" x14ac:dyDescent="0.15">
      <c r="AX3415" s="322"/>
      <c r="AY3415" s="322"/>
      <c r="AZ3415" s="322"/>
      <c r="BA3415" s="322"/>
      <c r="BB3415" s="322"/>
      <c r="BC3415" s="322"/>
      <c r="BD3415" s="322"/>
      <c r="BE3415" s="322"/>
    </row>
    <row r="3416" spans="50:57" x14ac:dyDescent="0.15">
      <c r="AX3416" s="322"/>
      <c r="AY3416" s="322"/>
      <c r="AZ3416" s="322"/>
      <c r="BA3416" s="322"/>
      <c r="BB3416" s="322"/>
      <c r="BC3416" s="322"/>
      <c r="BD3416" s="322"/>
      <c r="BE3416" s="322"/>
    </row>
    <row r="3417" spans="50:57" x14ac:dyDescent="0.15">
      <c r="AX3417" s="322"/>
      <c r="AY3417" s="322"/>
      <c r="AZ3417" s="322"/>
      <c r="BA3417" s="322"/>
      <c r="BB3417" s="322"/>
      <c r="BC3417" s="322"/>
      <c r="BD3417" s="322"/>
      <c r="BE3417" s="322"/>
    </row>
    <row r="3418" spans="50:57" x14ac:dyDescent="0.15">
      <c r="AX3418" s="322"/>
      <c r="AY3418" s="322"/>
      <c r="AZ3418" s="322"/>
      <c r="BA3418" s="322"/>
      <c r="BB3418" s="322"/>
      <c r="BC3418" s="322"/>
      <c r="BD3418" s="322"/>
      <c r="BE3418" s="322"/>
    </row>
    <row r="3419" spans="50:57" x14ac:dyDescent="0.15">
      <c r="AX3419" s="322"/>
      <c r="AY3419" s="322"/>
      <c r="AZ3419" s="322"/>
      <c r="BA3419" s="322"/>
      <c r="BB3419" s="322"/>
      <c r="BC3419" s="322"/>
      <c r="BD3419" s="322"/>
      <c r="BE3419" s="322"/>
    </row>
    <row r="3420" spans="50:57" x14ac:dyDescent="0.15">
      <c r="AX3420" s="322"/>
      <c r="AY3420" s="322"/>
      <c r="AZ3420" s="322"/>
      <c r="BA3420" s="322"/>
      <c r="BB3420" s="322"/>
      <c r="BC3420" s="322"/>
      <c r="BD3420" s="322"/>
      <c r="BE3420" s="322"/>
    </row>
    <row r="3421" spans="50:57" x14ac:dyDescent="0.15">
      <c r="AX3421" s="322"/>
      <c r="AY3421" s="322"/>
      <c r="AZ3421" s="322"/>
      <c r="BA3421" s="322"/>
      <c r="BB3421" s="322"/>
      <c r="BC3421" s="322"/>
      <c r="BD3421" s="322"/>
      <c r="BE3421" s="322"/>
    </row>
    <row r="3422" spans="50:57" x14ac:dyDescent="0.15">
      <c r="AX3422" s="322"/>
      <c r="AY3422" s="322"/>
      <c r="AZ3422" s="322"/>
      <c r="BA3422" s="322"/>
      <c r="BB3422" s="322"/>
      <c r="BC3422" s="322"/>
      <c r="BD3422" s="322"/>
      <c r="BE3422" s="322"/>
    </row>
    <row r="3423" spans="50:57" x14ac:dyDescent="0.15">
      <c r="AX3423" s="322"/>
      <c r="AY3423" s="322"/>
      <c r="AZ3423" s="322"/>
      <c r="BA3423" s="322"/>
      <c r="BB3423" s="322"/>
      <c r="BC3423" s="322"/>
      <c r="BD3423" s="322"/>
      <c r="BE3423" s="322"/>
    </row>
    <row r="3424" spans="50:57" x14ac:dyDescent="0.15">
      <c r="AX3424" s="322"/>
      <c r="AY3424" s="322"/>
      <c r="AZ3424" s="322"/>
      <c r="BA3424" s="322"/>
      <c r="BB3424" s="322"/>
      <c r="BC3424" s="322"/>
      <c r="BD3424" s="322"/>
      <c r="BE3424" s="322"/>
    </row>
    <row r="3425" spans="50:57" x14ac:dyDescent="0.15">
      <c r="AX3425" s="322"/>
      <c r="AY3425" s="322"/>
      <c r="AZ3425" s="322"/>
      <c r="BA3425" s="322"/>
      <c r="BB3425" s="322"/>
      <c r="BC3425" s="322"/>
      <c r="BD3425" s="322"/>
      <c r="BE3425" s="322"/>
    </row>
    <row r="3426" spans="50:57" x14ac:dyDescent="0.15">
      <c r="AX3426" s="322"/>
      <c r="AY3426" s="322"/>
      <c r="AZ3426" s="322"/>
      <c r="BA3426" s="322"/>
      <c r="BB3426" s="322"/>
      <c r="BC3426" s="322"/>
      <c r="BD3426" s="322"/>
      <c r="BE3426" s="322"/>
    </row>
    <row r="3427" spans="50:57" x14ac:dyDescent="0.15">
      <c r="AX3427" s="322"/>
      <c r="AY3427" s="322"/>
      <c r="AZ3427" s="322"/>
      <c r="BA3427" s="322"/>
      <c r="BB3427" s="322"/>
      <c r="BC3427" s="322"/>
      <c r="BD3427" s="322"/>
      <c r="BE3427" s="322"/>
    </row>
    <row r="3428" spans="50:57" x14ac:dyDescent="0.15">
      <c r="AX3428" s="322"/>
      <c r="AY3428" s="322"/>
      <c r="AZ3428" s="322"/>
      <c r="BA3428" s="322"/>
      <c r="BB3428" s="322"/>
      <c r="BC3428" s="322"/>
      <c r="BD3428" s="322"/>
      <c r="BE3428" s="322"/>
    </row>
    <row r="3429" spans="50:57" x14ac:dyDescent="0.15">
      <c r="AX3429" s="322"/>
      <c r="AY3429" s="322"/>
      <c r="AZ3429" s="322"/>
      <c r="BA3429" s="322"/>
      <c r="BB3429" s="322"/>
      <c r="BC3429" s="322"/>
      <c r="BD3429" s="322"/>
      <c r="BE3429" s="322"/>
    </row>
    <row r="3430" spans="50:57" x14ac:dyDescent="0.15">
      <c r="AX3430" s="322"/>
      <c r="AY3430" s="322"/>
      <c r="AZ3430" s="322"/>
      <c r="BA3430" s="322"/>
      <c r="BB3430" s="322"/>
      <c r="BC3430" s="322"/>
      <c r="BD3430" s="322"/>
      <c r="BE3430" s="322"/>
    </row>
    <row r="3431" spans="50:57" x14ac:dyDescent="0.15">
      <c r="AX3431" s="322"/>
      <c r="AY3431" s="322"/>
      <c r="AZ3431" s="322"/>
      <c r="BA3431" s="322"/>
      <c r="BB3431" s="322"/>
      <c r="BC3431" s="322"/>
      <c r="BD3431" s="322"/>
      <c r="BE3431" s="322"/>
    </row>
    <row r="3432" spans="50:57" x14ac:dyDescent="0.15">
      <c r="AX3432" s="322"/>
      <c r="AY3432" s="322"/>
      <c r="AZ3432" s="322"/>
      <c r="BA3432" s="322"/>
      <c r="BB3432" s="322"/>
      <c r="BC3432" s="322"/>
      <c r="BD3432" s="322"/>
      <c r="BE3432" s="322"/>
    </row>
    <row r="3433" spans="50:57" x14ac:dyDescent="0.15">
      <c r="AX3433" s="322"/>
      <c r="AY3433" s="322"/>
      <c r="AZ3433" s="322"/>
      <c r="BA3433" s="322"/>
      <c r="BB3433" s="322"/>
      <c r="BC3433" s="322"/>
      <c r="BD3433" s="322"/>
      <c r="BE3433" s="322"/>
    </row>
    <row r="3434" spans="50:57" x14ac:dyDescent="0.15">
      <c r="AX3434" s="322"/>
      <c r="AY3434" s="322"/>
      <c r="AZ3434" s="322"/>
      <c r="BA3434" s="322"/>
      <c r="BB3434" s="322"/>
      <c r="BC3434" s="322"/>
      <c r="BD3434" s="322"/>
      <c r="BE3434" s="322"/>
    </row>
    <row r="3435" spans="50:57" x14ac:dyDescent="0.15">
      <c r="AX3435" s="322"/>
      <c r="AY3435" s="322"/>
      <c r="AZ3435" s="322"/>
      <c r="BA3435" s="322"/>
      <c r="BB3435" s="322"/>
      <c r="BC3435" s="322"/>
      <c r="BD3435" s="322"/>
      <c r="BE3435" s="322"/>
    </row>
    <row r="3436" spans="50:57" x14ac:dyDescent="0.15">
      <c r="AX3436" s="322"/>
      <c r="AY3436" s="322"/>
      <c r="AZ3436" s="322"/>
      <c r="BA3436" s="322"/>
      <c r="BB3436" s="322"/>
      <c r="BC3436" s="322"/>
      <c r="BD3436" s="322"/>
      <c r="BE3436" s="322"/>
    </row>
    <row r="3437" spans="50:57" x14ac:dyDescent="0.15">
      <c r="AX3437" s="322"/>
      <c r="AY3437" s="322"/>
      <c r="AZ3437" s="322"/>
      <c r="BA3437" s="322"/>
      <c r="BB3437" s="322"/>
      <c r="BC3437" s="322"/>
      <c r="BD3437" s="322"/>
      <c r="BE3437" s="322"/>
    </row>
    <row r="3438" spans="50:57" x14ac:dyDescent="0.15">
      <c r="AX3438" s="322"/>
      <c r="AY3438" s="322"/>
      <c r="AZ3438" s="322"/>
      <c r="BA3438" s="322"/>
      <c r="BB3438" s="322"/>
      <c r="BC3438" s="322"/>
      <c r="BD3438" s="322"/>
      <c r="BE3438" s="322"/>
    </row>
    <row r="3439" spans="50:57" x14ac:dyDescent="0.15">
      <c r="AX3439" s="322"/>
      <c r="AY3439" s="322"/>
      <c r="AZ3439" s="322"/>
      <c r="BA3439" s="322"/>
      <c r="BB3439" s="322"/>
      <c r="BC3439" s="322"/>
      <c r="BD3439" s="322"/>
      <c r="BE3439" s="322"/>
    </row>
    <row r="3440" spans="50:57" x14ac:dyDescent="0.15">
      <c r="AX3440" s="322"/>
      <c r="AY3440" s="322"/>
      <c r="AZ3440" s="322"/>
      <c r="BA3440" s="322"/>
      <c r="BB3440" s="322"/>
      <c r="BC3440" s="322"/>
      <c r="BD3440" s="322"/>
      <c r="BE3440" s="322"/>
    </row>
    <row r="3441" spans="50:57" x14ac:dyDescent="0.15">
      <c r="AX3441" s="322"/>
      <c r="AY3441" s="322"/>
      <c r="AZ3441" s="322"/>
      <c r="BA3441" s="322"/>
      <c r="BB3441" s="322"/>
      <c r="BC3441" s="322"/>
      <c r="BD3441" s="322"/>
      <c r="BE3441" s="322"/>
    </row>
    <row r="3442" spans="50:57" x14ac:dyDescent="0.15">
      <c r="AX3442" s="322"/>
      <c r="AY3442" s="322"/>
      <c r="AZ3442" s="322"/>
      <c r="BA3442" s="322"/>
      <c r="BB3442" s="322"/>
      <c r="BC3442" s="322"/>
      <c r="BD3442" s="322"/>
      <c r="BE3442" s="322"/>
    </row>
    <row r="3443" spans="50:57" x14ac:dyDescent="0.15">
      <c r="AX3443" s="322"/>
      <c r="AY3443" s="322"/>
      <c r="AZ3443" s="322"/>
      <c r="BA3443" s="322"/>
      <c r="BB3443" s="322"/>
      <c r="BC3443" s="322"/>
      <c r="BD3443" s="322"/>
      <c r="BE3443" s="322"/>
    </row>
    <row r="3444" spans="50:57" x14ac:dyDescent="0.15">
      <c r="AX3444" s="322"/>
      <c r="AY3444" s="322"/>
      <c r="AZ3444" s="322"/>
      <c r="BA3444" s="322"/>
      <c r="BB3444" s="322"/>
      <c r="BC3444" s="322"/>
      <c r="BD3444" s="322"/>
      <c r="BE3444" s="322"/>
    </row>
    <row r="3445" spans="50:57" x14ac:dyDescent="0.15">
      <c r="AX3445" s="322"/>
      <c r="AY3445" s="322"/>
      <c r="AZ3445" s="322"/>
      <c r="BA3445" s="322"/>
      <c r="BB3445" s="322"/>
      <c r="BC3445" s="322"/>
      <c r="BD3445" s="322"/>
      <c r="BE3445" s="322"/>
    </row>
    <row r="3446" spans="50:57" x14ac:dyDescent="0.15">
      <c r="AX3446" s="322"/>
      <c r="AY3446" s="322"/>
      <c r="AZ3446" s="322"/>
      <c r="BA3446" s="322"/>
      <c r="BB3446" s="322"/>
      <c r="BC3446" s="322"/>
      <c r="BD3446" s="322"/>
      <c r="BE3446" s="322"/>
    </row>
    <row r="3447" spans="50:57" x14ac:dyDescent="0.15">
      <c r="AX3447" s="322"/>
      <c r="AY3447" s="322"/>
      <c r="AZ3447" s="322"/>
      <c r="BA3447" s="322"/>
      <c r="BB3447" s="322"/>
      <c r="BC3447" s="322"/>
      <c r="BD3447" s="322"/>
      <c r="BE3447" s="322"/>
    </row>
    <row r="3448" spans="50:57" x14ac:dyDescent="0.15">
      <c r="AX3448" s="322"/>
      <c r="AY3448" s="322"/>
      <c r="AZ3448" s="322"/>
      <c r="BA3448" s="322"/>
      <c r="BB3448" s="322"/>
      <c r="BC3448" s="322"/>
      <c r="BD3448" s="322"/>
      <c r="BE3448" s="322"/>
    </row>
    <row r="3449" spans="50:57" x14ac:dyDescent="0.15">
      <c r="AX3449" s="322"/>
      <c r="AY3449" s="322"/>
      <c r="AZ3449" s="322"/>
      <c r="BA3449" s="322"/>
      <c r="BB3449" s="322"/>
      <c r="BC3449" s="322"/>
      <c r="BD3449" s="322"/>
      <c r="BE3449" s="322"/>
    </row>
    <row r="3450" spans="50:57" x14ac:dyDescent="0.15">
      <c r="AX3450" s="322"/>
      <c r="AY3450" s="322"/>
      <c r="AZ3450" s="322"/>
      <c r="BA3450" s="322"/>
      <c r="BB3450" s="322"/>
      <c r="BC3450" s="322"/>
      <c r="BD3450" s="322"/>
      <c r="BE3450" s="322"/>
    </row>
    <row r="3451" spans="50:57" x14ac:dyDescent="0.15">
      <c r="AX3451" s="322"/>
      <c r="AY3451" s="322"/>
      <c r="AZ3451" s="322"/>
      <c r="BA3451" s="322"/>
      <c r="BB3451" s="322"/>
      <c r="BC3451" s="322"/>
      <c r="BD3451" s="322"/>
      <c r="BE3451" s="322"/>
    </row>
    <row r="3452" spans="50:57" x14ac:dyDescent="0.15">
      <c r="AX3452" s="322"/>
      <c r="AY3452" s="322"/>
      <c r="AZ3452" s="322"/>
      <c r="BA3452" s="322"/>
      <c r="BB3452" s="322"/>
      <c r="BC3452" s="322"/>
      <c r="BD3452" s="322"/>
      <c r="BE3452" s="322"/>
    </row>
    <row r="3453" spans="50:57" x14ac:dyDescent="0.15">
      <c r="AX3453" s="322"/>
      <c r="AY3453" s="322"/>
      <c r="AZ3453" s="322"/>
      <c r="BA3453" s="322"/>
      <c r="BB3453" s="322"/>
      <c r="BC3453" s="322"/>
      <c r="BD3453" s="322"/>
      <c r="BE3453" s="322"/>
    </row>
    <row r="3454" spans="50:57" x14ac:dyDescent="0.15">
      <c r="AX3454" s="322"/>
      <c r="AY3454" s="322"/>
      <c r="AZ3454" s="322"/>
      <c r="BA3454" s="322"/>
      <c r="BB3454" s="322"/>
      <c r="BC3454" s="322"/>
      <c r="BD3454" s="322"/>
      <c r="BE3454" s="322"/>
    </row>
    <row r="3455" spans="50:57" x14ac:dyDescent="0.15">
      <c r="AX3455" s="322"/>
      <c r="AY3455" s="322"/>
      <c r="AZ3455" s="322"/>
      <c r="BA3455" s="322"/>
      <c r="BB3455" s="322"/>
      <c r="BC3455" s="322"/>
      <c r="BD3455" s="322"/>
      <c r="BE3455" s="322"/>
    </row>
    <row r="3456" spans="50:57" x14ac:dyDescent="0.15">
      <c r="AX3456" s="322"/>
      <c r="AY3456" s="322"/>
      <c r="AZ3456" s="322"/>
      <c r="BA3456" s="322"/>
      <c r="BB3456" s="322"/>
      <c r="BC3456" s="322"/>
      <c r="BD3456" s="322"/>
      <c r="BE3456" s="322"/>
    </row>
    <row r="3457" spans="50:57" x14ac:dyDescent="0.15">
      <c r="AX3457" s="322"/>
      <c r="AY3457" s="322"/>
      <c r="AZ3457" s="322"/>
      <c r="BA3457" s="322"/>
      <c r="BB3457" s="322"/>
      <c r="BC3457" s="322"/>
      <c r="BD3457" s="322"/>
      <c r="BE3457" s="322"/>
    </row>
    <row r="3458" spans="50:57" x14ac:dyDescent="0.15">
      <c r="AX3458" s="322"/>
      <c r="AY3458" s="322"/>
      <c r="AZ3458" s="322"/>
      <c r="BA3458" s="322"/>
      <c r="BB3458" s="322"/>
      <c r="BC3458" s="322"/>
      <c r="BD3458" s="322"/>
      <c r="BE3458" s="322"/>
    </row>
    <row r="3459" spans="50:57" x14ac:dyDescent="0.15">
      <c r="AX3459" s="322"/>
      <c r="AY3459" s="322"/>
      <c r="AZ3459" s="322"/>
      <c r="BA3459" s="322"/>
      <c r="BB3459" s="322"/>
      <c r="BC3459" s="322"/>
      <c r="BD3459" s="322"/>
      <c r="BE3459" s="322"/>
    </row>
    <row r="3460" spans="50:57" x14ac:dyDescent="0.15">
      <c r="AX3460" s="322"/>
      <c r="AY3460" s="322"/>
      <c r="AZ3460" s="322"/>
      <c r="BA3460" s="322"/>
      <c r="BB3460" s="322"/>
      <c r="BC3460" s="322"/>
      <c r="BD3460" s="322"/>
      <c r="BE3460" s="322"/>
    </row>
    <row r="3461" spans="50:57" x14ac:dyDescent="0.15">
      <c r="AX3461" s="322"/>
      <c r="AY3461" s="322"/>
      <c r="AZ3461" s="322"/>
      <c r="BA3461" s="322"/>
      <c r="BB3461" s="322"/>
      <c r="BC3461" s="322"/>
      <c r="BD3461" s="322"/>
      <c r="BE3461" s="322"/>
    </row>
    <row r="3462" spans="50:57" x14ac:dyDescent="0.15">
      <c r="AX3462" s="322"/>
      <c r="AY3462" s="322"/>
      <c r="AZ3462" s="322"/>
      <c r="BA3462" s="322"/>
      <c r="BB3462" s="322"/>
      <c r="BC3462" s="322"/>
      <c r="BD3462" s="322"/>
      <c r="BE3462" s="322"/>
    </row>
    <row r="3463" spans="50:57" x14ac:dyDescent="0.15">
      <c r="AX3463" s="322"/>
      <c r="AY3463" s="322"/>
      <c r="AZ3463" s="322"/>
      <c r="BA3463" s="322"/>
      <c r="BB3463" s="322"/>
      <c r="BC3463" s="322"/>
      <c r="BD3463" s="322"/>
      <c r="BE3463" s="322"/>
    </row>
    <row r="3464" spans="50:57" x14ac:dyDescent="0.15">
      <c r="AX3464" s="322"/>
      <c r="AY3464" s="322"/>
      <c r="AZ3464" s="322"/>
      <c r="BA3464" s="322"/>
      <c r="BB3464" s="322"/>
      <c r="BC3464" s="322"/>
      <c r="BD3464" s="322"/>
      <c r="BE3464" s="322"/>
    </row>
    <row r="3465" spans="50:57" x14ac:dyDescent="0.15">
      <c r="AX3465" s="322"/>
      <c r="AY3465" s="322"/>
      <c r="AZ3465" s="322"/>
      <c r="BA3465" s="322"/>
      <c r="BB3465" s="322"/>
      <c r="BC3465" s="322"/>
      <c r="BD3465" s="322"/>
      <c r="BE3465" s="322"/>
    </row>
    <row r="3466" spans="50:57" x14ac:dyDescent="0.15">
      <c r="AX3466" s="322"/>
      <c r="AY3466" s="322"/>
      <c r="AZ3466" s="322"/>
      <c r="BA3466" s="322"/>
      <c r="BB3466" s="322"/>
      <c r="BC3466" s="322"/>
      <c r="BD3466" s="322"/>
      <c r="BE3466" s="322"/>
    </row>
    <row r="3467" spans="50:57" x14ac:dyDescent="0.15">
      <c r="AX3467" s="322"/>
      <c r="AY3467" s="322"/>
      <c r="AZ3467" s="322"/>
      <c r="BA3467" s="322"/>
      <c r="BB3467" s="322"/>
      <c r="BC3467" s="322"/>
      <c r="BD3467" s="322"/>
      <c r="BE3467" s="322"/>
    </row>
    <row r="3468" spans="50:57" x14ac:dyDescent="0.15">
      <c r="AX3468" s="322"/>
      <c r="AY3468" s="322"/>
      <c r="AZ3468" s="322"/>
      <c r="BA3468" s="322"/>
      <c r="BB3468" s="322"/>
      <c r="BC3468" s="322"/>
      <c r="BD3468" s="322"/>
      <c r="BE3468" s="322"/>
    </row>
    <row r="3469" spans="50:57" x14ac:dyDescent="0.15">
      <c r="AX3469" s="322"/>
      <c r="AY3469" s="322"/>
      <c r="AZ3469" s="322"/>
      <c r="BA3469" s="322"/>
      <c r="BB3469" s="322"/>
      <c r="BC3469" s="322"/>
      <c r="BD3469" s="322"/>
      <c r="BE3469" s="322"/>
    </row>
    <row r="3470" spans="50:57" x14ac:dyDescent="0.15">
      <c r="AX3470" s="322"/>
      <c r="AY3470" s="322"/>
      <c r="AZ3470" s="322"/>
      <c r="BA3470" s="322"/>
      <c r="BB3470" s="322"/>
      <c r="BC3470" s="322"/>
      <c r="BD3470" s="322"/>
      <c r="BE3470" s="322"/>
    </row>
    <row r="3471" spans="50:57" x14ac:dyDescent="0.15">
      <c r="AX3471" s="322"/>
      <c r="AY3471" s="322"/>
      <c r="AZ3471" s="322"/>
      <c r="BA3471" s="322"/>
      <c r="BB3471" s="322"/>
      <c r="BC3471" s="322"/>
      <c r="BD3471" s="322"/>
      <c r="BE3471" s="322"/>
    </row>
    <row r="3472" spans="50:57" x14ac:dyDescent="0.15">
      <c r="AX3472" s="322"/>
      <c r="AY3472" s="322"/>
      <c r="AZ3472" s="322"/>
      <c r="BA3472" s="322"/>
      <c r="BB3472" s="322"/>
      <c r="BC3472" s="322"/>
      <c r="BD3472" s="322"/>
      <c r="BE3472" s="322"/>
    </row>
    <row r="3473" spans="50:57" x14ac:dyDescent="0.15">
      <c r="AX3473" s="322"/>
      <c r="AY3473" s="322"/>
      <c r="AZ3473" s="322"/>
      <c r="BA3473" s="322"/>
      <c r="BB3473" s="322"/>
      <c r="BC3473" s="322"/>
      <c r="BD3473" s="322"/>
      <c r="BE3473" s="322"/>
    </row>
    <row r="3474" spans="50:57" x14ac:dyDescent="0.15">
      <c r="AX3474" s="322"/>
      <c r="AY3474" s="322"/>
      <c r="AZ3474" s="322"/>
      <c r="BA3474" s="322"/>
      <c r="BB3474" s="322"/>
      <c r="BC3474" s="322"/>
      <c r="BD3474" s="322"/>
      <c r="BE3474" s="322"/>
    </row>
    <row r="3475" spans="50:57" x14ac:dyDescent="0.15">
      <c r="AX3475" s="322"/>
      <c r="AY3475" s="322"/>
      <c r="AZ3475" s="322"/>
      <c r="BA3475" s="322"/>
      <c r="BB3475" s="322"/>
      <c r="BC3475" s="322"/>
      <c r="BD3475" s="322"/>
      <c r="BE3475" s="322"/>
    </row>
    <row r="3476" spans="50:57" x14ac:dyDescent="0.15">
      <c r="AX3476" s="322"/>
      <c r="AY3476" s="322"/>
      <c r="AZ3476" s="322"/>
      <c r="BA3476" s="322"/>
      <c r="BB3476" s="322"/>
      <c r="BC3476" s="322"/>
      <c r="BD3476" s="322"/>
      <c r="BE3476" s="322"/>
    </row>
    <row r="3477" spans="50:57" x14ac:dyDescent="0.15">
      <c r="AX3477" s="322"/>
      <c r="AY3477" s="322"/>
      <c r="AZ3477" s="322"/>
      <c r="BA3477" s="322"/>
      <c r="BB3477" s="322"/>
      <c r="BC3477" s="322"/>
      <c r="BD3477" s="322"/>
      <c r="BE3477" s="322"/>
    </row>
    <row r="3478" spans="50:57" x14ac:dyDescent="0.15">
      <c r="AX3478" s="322"/>
      <c r="AY3478" s="322"/>
      <c r="AZ3478" s="322"/>
      <c r="BA3478" s="322"/>
      <c r="BB3478" s="322"/>
      <c r="BC3478" s="322"/>
      <c r="BD3478" s="322"/>
      <c r="BE3478" s="322"/>
    </row>
    <row r="3479" spans="50:57" x14ac:dyDescent="0.15">
      <c r="AX3479" s="322"/>
      <c r="AY3479" s="322"/>
      <c r="AZ3479" s="322"/>
      <c r="BA3479" s="322"/>
      <c r="BB3479" s="322"/>
      <c r="BC3479" s="322"/>
      <c r="BD3479" s="322"/>
      <c r="BE3479" s="322"/>
    </row>
    <row r="3480" spans="50:57" x14ac:dyDescent="0.15">
      <c r="AX3480" s="322"/>
      <c r="AY3480" s="322"/>
      <c r="AZ3480" s="322"/>
      <c r="BA3480" s="322"/>
      <c r="BB3480" s="322"/>
      <c r="BC3480" s="322"/>
      <c r="BD3480" s="322"/>
      <c r="BE3480" s="322"/>
    </row>
    <row r="3481" spans="50:57" x14ac:dyDescent="0.15">
      <c r="AX3481" s="322"/>
      <c r="AY3481" s="322"/>
      <c r="AZ3481" s="322"/>
      <c r="BA3481" s="322"/>
      <c r="BB3481" s="322"/>
      <c r="BC3481" s="322"/>
      <c r="BD3481" s="322"/>
      <c r="BE3481" s="322"/>
    </row>
    <row r="3482" spans="50:57" x14ac:dyDescent="0.15">
      <c r="AX3482" s="322"/>
      <c r="AY3482" s="322"/>
      <c r="AZ3482" s="322"/>
      <c r="BA3482" s="322"/>
      <c r="BB3482" s="322"/>
      <c r="BC3482" s="322"/>
      <c r="BD3482" s="322"/>
      <c r="BE3482" s="322"/>
    </row>
    <row r="3483" spans="50:57" x14ac:dyDescent="0.15">
      <c r="AX3483" s="322"/>
      <c r="AY3483" s="322"/>
      <c r="AZ3483" s="322"/>
      <c r="BA3483" s="322"/>
      <c r="BB3483" s="322"/>
      <c r="BC3483" s="322"/>
      <c r="BD3483" s="322"/>
      <c r="BE3483" s="322"/>
    </row>
    <row r="3484" spans="50:57" x14ac:dyDescent="0.15">
      <c r="AX3484" s="322"/>
      <c r="AY3484" s="322"/>
      <c r="AZ3484" s="322"/>
      <c r="BA3484" s="322"/>
      <c r="BB3484" s="322"/>
      <c r="BC3484" s="322"/>
      <c r="BD3484" s="322"/>
      <c r="BE3484" s="322"/>
    </row>
    <row r="3485" spans="50:57" x14ac:dyDescent="0.15">
      <c r="AX3485" s="322"/>
      <c r="AY3485" s="322"/>
      <c r="AZ3485" s="322"/>
      <c r="BA3485" s="322"/>
      <c r="BB3485" s="322"/>
      <c r="BC3485" s="322"/>
      <c r="BD3485" s="322"/>
      <c r="BE3485" s="322"/>
    </row>
    <row r="3486" spans="50:57" x14ac:dyDescent="0.15">
      <c r="AX3486" s="322"/>
      <c r="AY3486" s="322"/>
      <c r="AZ3486" s="322"/>
      <c r="BA3486" s="322"/>
      <c r="BB3486" s="322"/>
      <c r="BC3486" s="322"/>
      <c r="BD3486" s="322"/>
      <c r="BE3486" s="322"/>
    </row>
    <row r="3487" spans="50:57" x14ac:dyDescent="0.15">
      <c r="AX3487" s="322"/>
      <c r="AY3487" s="322"/>
      <c r="AZ3487" s="322"/>
      <c r="BA3487" s="322"/>
      <c r="BB3487" s="322"/>
      <c r="BC3487" s="322"/>
      <c r="BD3487" s="322"/>
      <c r="BE3487" s="322"/>
    </row>
    <row r="3488" spans="50:57" x14ac:dyDescent="0.15">
      <c r="AX3488" s="322"/>
      <c r="AY3488" s="322"/>
      <c r="AZ3488" s="322"/>
      <c r="BA3488" s="322"/>
      <c r="BB3488" s="322"/>
      <c r="BC3488" s="322"/>
      <c r="BD3488" s="322"/>
      <c r="BE3488" s="322"/>
    </row>
    <row r="3489" spans="50:57" x14ac:dyDescent="0.15">
      <c r="AX3489" s="322"/>
      <c r="AY3489" s="322"/>
      <c r="AZ3489" s="322"/>
      <c r="BA3489" s="322"/>
      <c r="BB3489" s="322"/>
      <c r="BC3489" s="322"/>
      <c r="BD3489" s="322"/>
      <c r="BE3489" s="322"/>
    </row>
    <row r="3490" spans="50:57" x14ac:dyDescent="0.15">
      <c r="AX3490" s="322"/>
      <c r="AY3490" s="322"/>
      <c r="AZ3490" s="322"/>
      <c r="BA3490" s="322"/>
      <c r="BB3490" s="322"/>
      <c r="BC3490" s="322"/>
      <c r="BD3490" s="322"/>
      <c r="BE3490" s="322"/>
    </row>
    <row r="3491" spans="50:57" x14ac:dyDescent="0.15">
      <c r="AX3491" s="322"/>
      <c r="AY3491" s="322"/>
      <c r="AZ3491" s="322"/>
      <c r="BA3491" s="322"/>
      <c r="BB3491" s="322"/>
      <c r="BC3491" s="322"/>
      <c r="BD3491" s="322"/>
      <c r="BE3491" s="322"/>
    </row>
    <row r="3492" spans="50:57" x14ac:dyDescent="0.15">
      <c r="AX3492" s="322"/>
      <c r="AY3492" s="322"/>
      <c r="AZ3492" s="322"/>
      <c r="BA3492" s="322"/>
      <c r="BB3492" s="322"/>
      <c r="BC3492" s="322"/>
      <c r="BD3492" s="322"/>
      <c r="BE3492" s="322"/>
    </row>
    <row r="3493" spans="50:57" x14ac:dyDescent="0.15">
      <c r="AX3493" s="322"/>
      <c r="AY3493" s="322"/>
      <c r="AZ3493" s="322"/>
      <c r="BA3493" s="322"/>
      <c r="BB3493" s="322"/>
      <c r="BC3493" s="322"/>
      <c r="BD3493" s="322"/>
      <c r="BE3493" s="322"/>
    </row>
    <row r="3494" spans="50:57" x14ac:dyDescent="0.15">
      <c r="AX3494" s="322"/>
      <c r="AY3494" s="322"/>
      <c r="AZ3494" s="322"/>
      <c r="BA3494" s="322"/>
      <c r="BB3494" s="322"/>
      <c r="BC3494" s="322"/>
      <c r="BD3494" s="322"/>
      <c r="BE3494" s="322"/>
    </row>
    <row r="3495" spans="50:57" x14ac:dyDescent="0.15">
      <c r="AX3495" s="322"/>
      <c r="AY3495" s="322"/>
      <c r="AZ3495" s="322"/>
      <c r="BA3495" s="322"/>
      <c r="BB3495" s="322"/>
      <c r="BC3495" s="322"/>
      <c r="BD3495" s="322"/>
      <c r="BE3495" s="322"/>
    </row>
    <row r="3496" spans="50:57" x14ac:dyDescent="0.15">
      <c r="AX3496" s="322"/>
      <c r="AY3496" s="322"/>
      <c r="AZ3496" s="322"/>
      <c r="BA3496" s="322"/>
      <c r="BB3496" s="322"/>
      <c r="BC3496" s="322"/>
      <c r="BD3496" s="322"/>
      <c r="BE3496" s="322"/>
    </row>
    <row r="3497" spans="50:57" x14ac:dyDescent="0.15">
      <c r="AX3497" s="322"/>
      <c r="AY3497" s="322"/>
      <c r="AZ3497" s="322"/>
      <c r="BA3497" s="322"/>
      <c r="BB3497" s="322"/>
      <c r="BC3497" s="322"/>
      <c r="BD3497" s="322"/>
      <c r="BE3497" s="322"/>
    </row>
    <row r="3498" spans="50:57" x14ac:dyDescent="0.15">
      <c r="AX3498" s="322"/>
      <c r="AY3498" s="322"/>
      <c r="AZ3498" s="322"/>
      <c r="BA3498" s="322"/>
      <c r="BB3498" s="322"/>
      <c r="BC3498" s="322"/>
      <c r="BD3498" s="322"/>
      <c r="BE3498" s="322"/>
    </row>
    <row r="3499" spans="50:57" x14ac:dyDescent="0.15">
      <c r="AX3499" s="322"/>
      <c r="AY3499" s="322"/>
      <c r="AZ3499" s="322"/>
      <c r="BA3499" s="322"/>
      <c r="BB3499" s="322"/>
      <c r="BC3499" s="322"/>
      <c r="BD3499" s="322"/>
      <c r="BE3499" s="322"/>
    </row>
    <row r="3500" spans="50:57" x14ac:dyDescent="0.15">
      <c r="AX3500" s="322"/>
      <c r="AY3500" s="322"/>
      <c r="AZ3500" s="322"/>
      <c r="BA3500" s="322"/>
      <c r="BB3500" s="322"/>
      <c r="BC3500" s="322"/>
      <c r="BD3500" s="322"/>
      <c r="BE3500" s="322"/>
    </row>
    <row r="3501" spans="50:57" x14ac:dyDescent="0.15">
      <c r="AX3501" s="322"/>
      <c r="AY3501" s="322"/>
      <c r="AZ3501" s="322"/>
      <c r="BA3501" s="322"/>
      <c r="BB3501" s="322"/>
      <c r="BC3501" s="322"/>
      <c r="BD3501" s="322"/>
      <c r="BE3501" s="322"/>
    </row>
    <row r="3502" spans="50:57" x14ac:dyDescent="0.15">
      <c r="AX3502" s="322"/>
      <c r="AY3502" s="322"/>
      <c r="AZ3502" s="322"/>
      <c r="BA3502" s="322"/>
      <c r="BB3502" s="322"/>
      <c r="BC3502" s="322"/>
      <c r="BD3502" s="322"/>
      <c r="BE3502" s="322"/>
    </row>
    <row r="3503" spans="50:57" x14ac:dyDescent="0.15">
      <c r="AX3503" s="322"/>
      <c r="AY3503" s="322"/>
      <c r="AZ3503" s="322"/>
      <c r="BA3503" s="322"/>
      <c r="BB3503" s="322"/>
      <c r="BC3503" s="322"/>
      <c r="BD3503" s="322"/>
      <c r="BE3503" s="322"/>
    </row>
    <row r="3504" spans="50:57" x14ac:dyDescent="0.15">
      <c r="AX3504" s="322"/>
      <c r="AY3504" s="322"/>
      <c r="AZ3504" s="322"/>
      <c r="BA3504" s="322"/>
      <c r="BB3504" s="322"/>
      <c r="BC3504" s="322"/>
      <c r="BD3504" s="322"/>
      <c r="BE3504" s="322"/>
    </row>
    <row r="3505" spans="50:57" x14ac:dyDescent="0.15">
      <c r="AX3505" s="322"/>
      <c r="AY3505" s="322"/>
      <c r="AZ3505" s="322"/>
      <c r="BA3505" s="322"/>
      <c r="BB3505" s="322"/>
      <c r="BC3505" s="322"/>
      <c r="BD3505" s="322"/>
      <c r="BE3505" s="322"/>
    </row>
    <row r="3506" spans="50:57" x14ac:dyDescent="0.15">
      <c r="AX3506" s="322"/>
      <c r="AY3506" s="322"/>
      <c r="AZ3506" s="322"/>
      <c r="BA3506" s="322"/>
      <c r="BB3506" s="322"/>
      <c r="BC3506" s="322"/>
      <c r="BD3506" s="322"/>
      <c r="BE3506" s="322"/>
    </row>
    <row r="3507" spans="50:57" x14ac:dyDescent="0.15">
      <c r="AX3507" s="322"/>
      <c r="AY3507" s="322"/>
      <c r="AZ3507" s="322"/>
      <c r="BA3507" s="322"/>
      <c r="BB3507" s="322"/>
      <c r="BC3507" s="322"/>
      <c r="BD3507" s="322"/>
      <c r="BE3507" s="322"/>
    </row>
    <row r="3508" spans="50:57" x14ac:dyDescent="0.15">
      <c r="AX3508" s="322"/>
      <c r="AY3508" s="322"/>
      <c r="AZ3508" s="322"/>
      <c r="BA3508" s="322"/>
      <c r="BB3508" s="322"/>
      <c r="BC3508" s="322"/>
      <c r="BD3508" s="322"/>
      <c r="BE3508" s="322"/>
    </row>
    <row r="3509" spans="50:57" x14ac:dyDescent="0.15">
      <c r="AX3509" s="322"/>
      <c r="AY3509" s="322"/>
      <c r="AZ3509" s="322"/>
      <c r="BA3509" s="322"/>
      <c r="BB3509" s="322"/>
      <c r="BC3509" s="322"/>
      <c r="BD3509" s="322"/>
      <c r="BE3509" s="322"/>
    </row>
    <row r="3510" spans="50:57" x14ac:dyDescent="0.15">
      <c r="AX3510" s="322"/>
      <c r="AY3510" s="322"/>
      <c r="AZ3510" s="322"/>
      <c r="BA3510" s="322"/>
      <c r="BB3510" s="322"/>
      <c r="BC3510" s="322"/>
      <c r="BD3510" s="322"/>
      <c r="BE3510" s="322"/>
    </row>
    <row r="3511" spans="50:57" x14ac:dyDescent="0.15">
      <c r="AX3511" s="322"/>
      <c r="AY3511" s="322"/>
      <c r="AZ3511" s="322"/>
      <c r="BA3511" s="322"/>
      <c r="BB3511" s="322"/>
      <c r="BC3511" s="322"/>
      <c r="BD3511" s="322"/>
      <c r="BE3511" s="322"/>
    </row>
    <row r="3512" spans="50:57" x14ac:dyDescent="0.15">
      <c r="AX3512" s="322"/>
      <c r="AY3512" s="322"/>
      <c r="AZ3512" s="322"/>
      <c r="BA3512" s="322"/>
      <c r="BB3512" s="322"/>
      <c r="BC3512" s="322"/>
      <c r="BD3512" s="322"/>
      <c r="BE3512" s="322"/>
    </row>
    <row r="3513" spans="50:57" x14ac:dyDescent="0.15">
      <c r="AX3513" s="322"/>
      <c r="AY3513" s="322"/>
      <c r="AZ3513" s="322"/>
      <c r="BA3513" s="322"/>
      <c r="BB3513" s="322"/>
      <c r="BC3513" s="322"/>
      <c r="BD3513" s="322"/>
      <c r="BE3513" s="322"/>
    </row>
    <row r="3514" spans="50:57" x14ac:dyDescent="0.15">
      <c r="AX3514" s="322"/>
      <c r="AY3514" s="322"/>
      <c r="AZ3514" s="322"/>
      <c r="BA3514" s="322"/>
      <c r="BB3514" s="322"/>
      <c r="BC3514" s="322"/>
      <c r="BD3514" s="322"/>
      <c r="BE3514" s="322"/>
    </row>
    <row r="3515" spans="50:57" x14ac:dyDescent="0.15">
      <c r="AX3515" s="322"/>
      <c r="AY3515" s="322"/>
      <c r="AZ3515" s="322"/>
      <c r="BA3515" s="322"/>
      <c r="BB3515" s="322"/>
      <c r="BC3515" s="322"/>
      <c r="BD3515" s="322"/>
      <c r="BE3515" s="322"/>
    </row>
    <row r="3516" spans="50:57" x14ac:dyDescent="0.15">
      <c r="AX3516" s="322"/>
      <c r="AY3516" s="322"/>
      <c r="AZ3516" s="322"/>
      <c r="BA3516" s="322"/>
      <c r="BB3516" s="322"/>
      <c r="BC3516" s="322"/>
      <c r="BD3516" s="322"/>
      <c r="BE3516" s="322"/>
    </row>
    <row r="3517" spans="50:57" x14ac:dyDescent="0.15">
      <c r="AX3517" s="322"/>
      <c r="AY3517" s="322"/>
      <c r="AZ3517" s="322"/>
      <c r="BA3517" s="322"/>
      <c r="BB3517" s="322"/>
      <c r="BC3517" s="322"/>
      <c r="BD3517" s="322"/>
      <c r="BE3517" s="322"/>
    </row>
    <row r="3518" spans="50:57" x14ac:dyDescent="0.15">
      <c r="AX3518" s="322"/>
      <c r="AY3518" s="322"/>
      <c r="AZ3518" s="322"/>
      <c r="BA3518" s="322"/>
      <c r="BB3518" s="322"/>
      <c r="BC3518" s="322"/>
      <c r="BD3518" s="322"/>
      <c r="BE3518" s="322"/>
    </row>
    <row r="3519" spans="50:57" x14ac:dyDescent="0.15">
      <c r="AX3519" s="322"/>
      <c r="AY3519" s="322"/>
      <c r="AZ3519" s="322"/>
      <c r="BA3519" s="322"/>
      <c r="BB3519" s="322"/>
      <c r="BC3519" s="322"/>
      <c r="BD3519" s="322"/>
      <c r="BE3519" s="322"/>
    </row>
    <row r="3520" spans="50:57" x14ac:dyDescent="0.15">
      <c r="AX3520" s="322"/>
      <c r="AY3520" s="322"/>
      <c r="AZ3520" s="322"/>
      <c r="BA3520" s="322"/>
      <c r="BB3520" s="322"/>
      <c r="BC3520" s="322"/>
      <c r="BD3520" s="322"/>
      <c r="BE3520" s="322"/>
    </row>
    <row r="3521" spans="50:57" x14ac:dyDescent="0.15">
      <c r="AX3521" s="322"/>
      <c r="AY3521" s="322"/>
      <c r="AZ3521" s="322"/>
      <c r="BA3521" s="322"/>
      <c r="BB3521" s="322"/>
      <c r="BC3521" s="322"/>
      <c r="BD3521" s="322"/>
      <c r="BE3521" s="322"/>
    </row>
    <row r="3522" spans="50:57" x14ac:dyDescent="0.15">
      <c r="AX3522" s="322"/>
      <c r="AY3522" s="322"/>
      <c r="AZ3522" s="322"/>
      <c r="BA3522" s="322"/>
      <c r="BB3522" s="322"/>
      <c r="BC3522" s="322"/>
      <c r="BD3522" s="322"/>
      <c r="BE3522" s="322"/>
    </row>
    <row r="3523" spans="50:57" x14ac:dyDescent="0.15">
      <c r="AX3523" s="322"/>
      <c r="AY3523" s="322"/>
      <c r="AZ3523" s="322"/>
      <c r="BA3523" s="322"/>
      <c r="BB3523" s="322"/>
      <c r="BC3523" s="322"/>
      <c r="BD3523" s="322"/>
      <c r="BE3523" s="322"/>
    </row>
    <row r="3524" spans="50:57" x14ac:dyDescent="0.15">
      <c r="AX3524" s="322"/>
      <c r="AY3524" s="322"/>
      <c r="AZ3524" s="322"/>
      <c r="BA3524" s="322"/>
      <c r="BB3524" s="322"/>
      <c r="BC3524" s="322"/>
      <c r="BD3524" s="322"/>
      <c r="BE3524" s="322"/>
    </row>
    <row r="3525" spans="50:57" x14ac:dyDescent="0.15">
      <c r="AX3525" s="322"/>
      <c r="AY3525" s="322"/>
      <c r="AZ3525" s="322"/>
      <c r="BA3525" s="322"/>
      <c r="BB3525" s="322"/>
      <c r="BC3525" s="322"/>
      <c r="BD3525" s="322"/>
      <c r="BE3525" s="322"/>
    </row>
    <row r="3526" spans="50:57" x14ac:dyDescent="0.15">
      <c r="AX3526" s="322"/>
      <c r="AY3526" s="322"/>
      <c r="AZ3526" s="322"/>
      <c r="BA3526" s="322"/>
      <c r="BB3526" s="322"/>
      <c r="BC3526" s="322"/>
      <c r="BD3526" s="322"/>
      <c r="BE3526" s="322"/>
    </row>
    <row r="3527" spans="50:57" x14ac:dyDescent="0.15">
      <c r="AX3527" s="322"/>
      <c r="AY3527" s="322"/>
      <c r="AZ3527" s="322"/>
      <c r="BA3527" s="322"/>
      <c r="BB3527" s="322"/>
      <c r="BC3527" s="322"/>
      <c r="BD3527" s="322"/>
      <c r="BE3527" s="322"/>
    </row>
    <row r="3528" spans="50:57" x14ac:dyDescent="0.15">
      <c r="AX3528" s="322"/>
      <c r="AY3528" s="322"/>
      <c r="AZ3528" s="322"/>
      <c r="BA3528" s="322"/>
      <c r="BB3528" s="322"/>
      <c r="BC3528" s="322"/>
      <c r="BD3528" s="322"/>
      <c r="BE3528" s="322"/>
    </row>
    <row r="3529" spans="50:57" x14ac:dyDescent="0.15">
      <c r="AX3529" s="322"/>
      <c r="AY3529" s="322"/>
      <c r="AZ3529" s="322"/>
      <c r="BA3529" s="322"/>
      <c r="BB3529" s="322"/>
      <c r="BC3529" s="322"/>
      <c r="BD3529" s="322"/>
      <c r="BE3529" s="322"/>
    </row>
    <row r="3530" spans="50:57" x14ac:dyDescent="0.15">
      <c r="AX3530" s="322"/>
      <c r="AY3530" s="322"/>
      <c r="AZ3530" s="322"/>
      <c r="BA3530" s="322"/>
      <c r="BB3530" s="322"/>
      <c r="BC3530" s="322"/>
      <c r="BD3530" s="322"/>
      <c r="BE3530" s="322"/>
    </row>
    <row r="3531" spans="50:57" x14ac:dyDescent="0.15">
      <c r="AX3531" s="322"/>
      <c r="AY3531" s="322"/>
      <c r="AZ3531" s="322"/>
      <c r="BA3531" s="322"/>
      <c r="BB3531" s="322"/>
      <c r="BC3531" s="322"/>
      <c r="BD3531" s="322"/>
      <c r="BE3531" s="322"/>
    </row>
    <row r="3532" spans="50:57" x14ac:dyDescent="0.15">
      <c r="AX3532" s="322"/>
      <c r="AY3532" s="322"/>
      <c r="AZ3532" s="322"/>
      <c r="BA3532" s="322"/>
      <c r="BB3532" s="322"/>
      <c r="BC3532" s="322"/>
      <c r="BD3532" s="322"/>
      <c r="BE3532" s="322"/>
    </row>
    <row r="3533" spans="50:57" x14ac:dyDescent="0.15">
      <c r="AX3533" s="322"/>
      <c r="AY3533" s="322"/>
      <c r="AZ3533" s="322"/>
      <c r="BA3533" s="322"/>
      <c r="BB3533" s="322"/>
      <c r="BC3533" s="322"/>
      <c r="BD3533" s="322"/>
      <c r="BE3533" s="322"/>
    </row>
    <row r="3534" spans="50:57" x14ac:dyDescent="0.15">
      <c r="AX3534" s="322"/>
      <c r="AY3534" s="322"/>
      <c r="AZ3534" s="322"/>
      <c r="BA3534" s="322"/>
      <c r="BB3534" s="322"/>
      <c r="BC3534" s="322"/>
      <c r="BD3534" s="322"/>
      <c r="BE3534" s="322"/>
    </row>
    <row r="3535" spans="50:57" x14ac:dyDescent="0.15">
      <c r="AX3535" s="322"/>
      <c r="AY3535" s="322"/>
      <c r="AZ3535" s="322"/>
      <c r="BA3535" s="322"/>
      <c r="BB3535" s="322"/>
      <c r="BC3535" s="322"/>
      <c r="BD3535" s="322"/>
      <c r="BE3535" s="322"/>
    </row>
    <row r="3536" spans="50:57" x14ac:dyDescent="0.15">
      <c r="AX3536" s="322"/>
      <c r="AY3536" s="322"/>
      <c r="AZ3536" s="322"/>
      <c r="BA3536" s="322"/>
      <c r="BB3536" s="322"/>
      <c r="BC3536" s="322"/>
      <c r="BD3536" s="322"/>
      <c r="BE3536" s="322"/>
    </row>
    <row r="3537" spans="50:57" x14ac:dyDescent="0.15">
      <c r="AX3537" s="322"/>
      <c r="AY3537" s="322"/>
      <c r="AZ3537" s="322"/>
      <c r="BA3537" s="322"/>
      <c r="BB3537" s="322"/>
      <c r="BC3537" s="322"/>
      <c r="BD3537" s="322"/>
      <c r="BE3537" s="322"/>
    </row>
    <row r="3538" spans="50:57" x14ac:dyDescent="0.15">
      <c r="AX3538" s="322"/>
      <c r="AY3538" s="322"/>
      <c r="AZ3538" s="322"/>
      <c r="BA3538" s="322"/>
      <c r="BB3538" s="322"/>
      <c r="BC3538" s="322"/>
      <c r="BD3538" s="322"/>
      <c r="BE3538" s="322"/>
    </row>
    <row r="3539" spans="50:57" x14ac:dyDescent="0.15">
      <c r="AX3539" s="322"/>
      <c r="AY3539" s="322"/>
      <c r="AZ3539" s="322"/>
      <c r="BA3539" s="322"/>
      <c r="BB3539" s="322"/>
      <c r="BC3539" s="322"/>
      <c r="BD3539" s="322"/>
      <c r="BE3539" s="322"/>
    </row>
    <row r="3540" spans="50:57" x14ac:dyDescent="0.15">
      <c r="AX3540" s="322"/>
      <c r="AY3540" s="322"/>
      <c r="AZ3540" s="322"/>
      <c r="BA3540" s="322"/>
      <c r="BB3540" s="322"/>
      <c r="BC3540" s="322"/>
      <c r="BD3540" s="322"/>
      <c r="BE3540" s="322"/>
    </row>
    <row r="3541" spans="50:57" x14ac:dyDescent="0.15">
      <c r="AX3541" s="322"/>
      <c r="AY3541" s="322"/>
      <c r="AZ3541" s="322"/>
      <c r="BA3541" s="322"/>
      <c r="BB3541" s="322"/>
      <c r="BC3541" s="322"/>
      <c r="BD3541" s="322"/>
      <c r="BE3541" s="322"/>
    </row>
    <row r="3542" spans="50:57" x14ac:dyDescent="0.15">
      <c r="AX3542" s="322"/>
      <c r="AY3542" s="322"/>
      <c r="AZ3542" s="322"/>
      <c r="BA3542" s="322"/>
      <c r="BB3542" s="322"/>
      <c r="BC3542" s="322"/>
      <c r="BD3542" s="322"/>
      <c r="BE3542" s="322"/>
    </row>
    <row r="3543" spans="50:57" x14ac:dyDescent="0.15">
      <c r="AX3543" s="322"/>
      <c r="AY3543" s="322"/>
      <c r="AZ3543" s="322"/>
      <c r="BA3543" s="322"/>
      <c r="BB3543" s="322"/>
      <c r="BC3543" s="322"/>
      <c r="BD3543" s="322"/>
      <c r="BE3543" s="322"/>
    </row>
    <row r="3544" spans="50:57" x14ac:dyDescent="0.15">
      <c r="AX3544" s="322"/>
      <c r="AY3544" s="322"/>
      <c r="AZ3544" s="322"/>
      <c r="BA3544" s="322"/>
      <c r="BB3544" s="322"/>
      <c r="BC3544" s="322"/>
      <c r="BD3544" s="322"/>
      <c r="BE3544" s="322"/>
    </row>
    <row r="3545" spans="50:57" x14ac:dyDescent="0.15">
      <c r="AX3545" s="322"/>
      <c r="AY3545" s="322"/>
      <c r="AZ3545" s="322"/>
      <c r="BA3545" s="322"/>
      <c r="BB3545" s="322"/>
      <c r="BC3545" s="322"/>
      <c r="BD3545" s="322"/>
      <c r="BE3545" s="322"/>
    </row>
    <row r="3546" spans="50:57" x14ac:dyDescent="0.15">
      <c r="AX3546" s="322"/>
      <c r="AY3546" s="322"/>
      <c r="AZ3546" s="322"/>
      <c r="BA3546" s="322"/>
      <c r="BB3546" s="322"/>
      <c r="BC3546" s="322"/>
      <c r="BD3546" s="322"/>
      <c r="BE3546" s="322"/>
    </row>
    <row r="3547" spans="50:57" x14ac:dyDescent="0.15">
      <c r="AX3547" s="322"/>
      <c r="AY3547" s="322"/>
      <c r="AZ3547" s="322"/>
      <c r="BA3547" s="322"/>
      <c r="BB3547" s="322"/>
      <c r="BC3547" s="322"/>
      <c r="BD3547" s="322"/>
      <c r="BE3547" s="322"/>
    </row>
    <row r="3548" spans="50:57" x14ac:dyDescent="0.15">
      <c r="AX3548" s="322"/>
      <c r="AY3548" s="322"/>
      <c r="AZ3548" s="322"/>
      <c r="BA3548" s="322"/>
      <c r="BB3548" s="322"/>
      <c r="BC3548" s="322"/>
      <c r="BD3548" s="322"/>
      <c r="BE3548" s="322"/>
    </row>
    <row r="3549" spans="50:57" x14ac:dyDescent="0.15">
      <c r="AX3549" s="322"/>
      <c r="AY3549" s="322"/>
      <c r="AZ3549" s="322"/>
      <c r="BA3549" s="322"/>
      <c r="BB3549" s="322"/>
      <c r="BC3549" s="322"/>
      <c r="BD3549" s="322"/>
      <c r="BE3549" s="322"/>
    </row>
    <row r="3550" spans="50:57" x14ac:dyDescent="0.15">
      <c r="AX3550" s="322"/>
      <c r="AY3550" s="322"/>
      <c r="AZ3550" s="322"/>
      <c r="BA3550" s="322"/>
      <c r="BB3550" s="322"/>
      <c r="BC3550" s="322"/>
      <c r="BD3550" s="322"/>
      <c r="BE3550" s="322"/>
    </row>
    <row r="3551" spans="50:57" x14ac:dyDescent="0.15">
      <c r="AX3551" s="322"/>
      <c r="AY3551" s="322"/>
      <c r="AZ3551" s="322"/>
      <c r="BA3551" s="322"/>
      <c r="BB3551" s="322"/>
      <c r="BC3551" s="322"/>
      <c r="BD3551" s="322"/>
      <c r="BE3551" s="322"/>
    </row>
    <row r="3552" spans="50:57" x14ac:dyDescent="0.15">
      <c r="AX3552" s="322"/>
      <c r="AY3552" s="322"/>
      <c r="AZ3552" s="322"/>
      <c r="BA3552" s="322"/>
      <c r="BB3552" s="322"/>
      <c r="BC3552" s="322"/>
      <c r="BD3552" s="322"/>
      <c r="BE3552" s="322"/>
    </row>
    <row r="3553" spans="50:57" x14ac:dyDescent="0.15">
      <c r="AX3553" s="322"/>
      <c r="AY3553" s="322"/>
      <c r="AZ3553" s="322"/>
      <c r="BA3553" s="322"/>
      <c r="BB3553" s="322"/>
      <c r="BC3553" s="322"/>
      <c r="BD3553" s="322"/>
      <c r="BE3553" s="322"/>
    </row>
    <row r="3554" spans="50:57" x14ac:dyDescent="0.15">
      <c r="AX3554" s="322"/>
      <c r="AY3554" s="322"/>
      <c r="AZ3554" s="322"/>
      <c r="BA3554" s="322"/>
      <c r="BB3554" s="322"/>
      <c r="BC3554" s="322"/>
      <c r="BD3554" s="322"/>
      <c r="BE3554" s="322"/>
    </row>
    <row r="3555" spans="50:57" x14ac:dyDescent="0.15">
      <c r="AX3555" s="322"/>
      <c r="AY3555" s="322"/>
      <c r="AZ3555" s="322"/>
      <c r="BA3555" s="322"/>
      <c r="BB3555" s="322"/>
      <c r="BC3555" s="322"/>
      <c r="BD3555" s="322"/>
      <c r="BE3555" s="322"/>
    </row>
    <row r="3556" spans="50:57" x14ac:dyDescent="0.15">
      <c r="AX3556" s="322"/>
      <c r="AY3556" s="322"/>
      <c r="AZ3556" s="322"/>
      <c r="BA3556" s="322"/>
      <c r="BB3556" s="322"/>
      <c r="BC3556" s="322"/>
      <c r="BD3556" s="322"/>
      <c r="BE3556" s="322"/>
    </row>
    <row r="3557" spans="50:57" x14ac:dyDescent="0.15">
      <c r="AX3557" s="322"/>
      <c r="AY3557" s="322"/>
      <c r="AZ3557" s="322"/>
      <c r="BA3557" s="322"/>
      <c r="BB3557" s="322"/>
      <c r="BC3557" s="322"/>
      <c r="BD3557" s="322"/>
      <c r="BE3557" s="322"/>
    </row>
    <row r="3558" spans="50:57" x14ac:dyDescent="0.15">
      <c r="AX3558" s="322"/>
      <c r="AY3558" s="322"/>
      <c r="AZ3558" s="322"/>
      <c r="BA3558" s="322"/>
      <c r="BB3558" s="322"/>
      <c r="BC3558" s="322"/>
      <c r="BD3558" s="322"/>
      <c r="BE3558" s="322"/>
    </row>
    <row r="3559" spans="50:57" x14ac:dyDescent="0.15">
      <c r="AX3559" s="322"/>
      <c r="AY3559" s="322"/>
      <c r="AZ3559" s="322"/>
      <c r="BA3559" s="322"/>
      <c r="BB3559" s="322"/>
      <c r="BC3559" s="322"/>
      <c r="BD3559" s="322"/>
      <c r="BE3559" s="322"/>
    </row>
    <row r="3560" spans="50:57" x14ac:dyDescent="0.15">
      <c r="AX3560" s="322"/>
      <c r="AY3560" s="322"/>
      <c r="AZ3560" s="322"/>
      <c r="BA3560" s="322"/>
      <c r="BB3560" s="322"/>
      <c r="BC3560" s="322"/>
      <c r="BD3560" s="322"/>
      <c r="BE3560" s="322"/>
    </row>
    <row r="3561" spans="50:57" x14ac:dyDescent="0.15">
      <c r="AX3561" s="322"/>
      <c r="AY3561" s="322"/>
      <c r="AZ3561" s="322"/>
      <c r="BA3561" s="322"/>
      <c r="BB3561" s="322"/>
      <c r="BC3561" s="322"/>
      <c r="BD3561" s="322"/>
      <c r="BE3561" s="322"/>
    </row>
    <row r="3562" spans="50:57" x14ac:dyDescent="0.15">
      <c r="AX3562" s="322"/>
      <c r="AY3562" s="322"/>
      <c r="AZ3562" s="322"/>
      <c r="BA3562" s="322"/>
      <c r="BB3562" s="322"/>
      <c r="BC3562" s="322"/>
      <c r="BD3562" s="322"/>
      <c r="BE3562" s="322"/>
    </row>
    <row r="3563" spans="50:57" x14ac:dyDescent="0.15">
      <c r="AX3563" s="322"/>
      <c r="AY3563" s="322"/>
      <c r="AZ3563" s="322"/>
      <c r="BA3563" s="322"/>
      <c r="BB3563" s="322"/>
      <c r="BC3563" s="322"/>
      <c r="BD3563" s="322"/>
      <c r="BE3563" s="322"/>
    </row>
    <row r="3564" spans="50:57" x14ac:dyDescent="0.15">
      <c r="AX3564" s="322"/>
      <c r="AY3564" s="322"/>
      <c r="AZ3564" s="322"/>
      <c r="BA3564" s="322"/>
      <c r="BB3564" s="322"/>
      <c r="BC3564" s="322"/>
      <c r="BD3564" s="322"/>
      <c r="BE3564" s="322"/>
    </row>
    <row r="3565" spans="50:57" x14ac:dyDescent="0.15">
      <c r="AX3565" s="322"/>
      <c r="AY3565" s="322"/>
      <c r="AZ3565" s="322"/>
      <c r="BA3565" s="322"/>
      <c r="BB3565" s="322"/>
      <c r="BC3565" s="322"/>
      <c r="BD3565" s="322"/>
      <c r="BE3565" s="322"/>
    </row>
    <row r="3566" spans="50:57" x14ac:dyDescent="0.15">
      <c r="AX3566" s="322"/>
      <c r="AY3566" s="322"/>
      <c r="AZ3566" s="322"/>
      <c r="BA3566" s="322"/>
      <c r="BB3566" s="322"/>
      <c r="BC3566" s="322"/>
      <c r="BD3566" s="322"/>
      <c r="BE3566" s="322"/>
    </row>
    <row r="3567" spans="50:57" x14ac:dyDescent="0.15">
      <c r="AX3567" s="322"/>
      <c r="AY3567" s="322"/>
      <c r="AZ3567" s="322"/>
      <c r="BA3567" s="322"/>
      <c r="BB3567" s="322"/>
      <c r="BC3567" s="322"/>
      <c r="BD3567" s="322"/>
      <c r="BE3567" s="322"/>
    </row>
    <row r="3568" spans="50:57" x14ac:dyDescent="0.15">
      <c r="AX3568" s="322"/>
      <c r="AY3568" s="322"/>
      <c r="AZ3568" s="322"/>
      <c r="BA3568" s="322"/>
      <c r="BB3568" s="322"/>
      <c r="BC3568" s="322"/>
      <c r="BD3568" s="322"/>
      <c r="BE3568" s="322"/>
    </row>
    <row r="3569" spans="50:57" x14ac:dyDescent="0.15">
      <c r="AX3569" s="322"/>
      <c r="AY3569" s="322"/>
      <c r="AZ3569" s="322"/>
      <c r="BA3569" s="322"/>
      <c r="BB3569" s="322"/>
      <c r="BC3569" s="322"/>
      <c r="BD3569" s="322"/>
      <c r="BE3569" s="322"/>
    </row>
    <row r="3570" spans="50:57" x14ac:dyDescent="0.15">
      <c r="AX3570" s="322"/>
      <c r="AY3570" s="322"/>
      <c r="AZ3570" s="322"/>
      <c r="BA3570" s="322"/>
      <c r="BB3570" s="322"/>
      <c r="BC3570" s="322"/>
      <c r="BD3570" s="322"/>
      <c r="BE3570" s="322"/>
    </row>
    <row r="3571" spans="50:57" x14ac:dyDescent="0.15">
      <c r="AX3571" s="322"/>
      <c r="AY3571" s="322"/>
      <c r="AZ3571" s="322"/>
      <c r="BA3571" s="322"/>
      <c r="BB3571" s="322"/>
      <c r="BC3571" s="322"/>
      <c r="BD3571" s="322"/>
      <c r="BE3571" s="322"/>
    </row>
    <row r="3572" spans="50:57" x14ac:dyDescent="0.15">
      <c r="AX3572" s="322"/>
      <c r="AY3572" s="322"/>
      <c r="AZ3572" s="322"/>
      <c r="BA3572" s="322"/>
      <c r="BB3572" s="322"/>
      <c r="BC3572" s="322"/>
      <c r="BD3572" s="322"/>
      <c r="BE3572" s="322"/>
    </row>
    <row r="3573" spans="50:57" x14ac:dyDescent="0.15">
      <c r="AX3573" s="322"/>
      <c r="AY3573" s="322"/>
      <c r="AZ3573" s="322"/>
      <c r="BA3573" s="322"/>
      <c r="BB3573" s="322"/>
      <c r="BC3573" s="322"/>
      <c r="BD3573" s="322"/>
      <c r="BE3573" s="322"/>
    </row>
    <row r="3574" spans="50:57" x14ac:dyDescent="0.15">
      <c r="AX3574" s="322"/>
      <c r="AY3574" s="322"/>
      <c r="AZ3574" s="322"/>
      <c r="BA3574" s="322"/>
      <c r="BB3574" s="322"/>
      <c r="BC3574" s="322"/>
      <c r="BD3574" s="322"/>
      <c r="BE3574" s="322"/>
    </row>
    <row r="3575" spans="50:57" x14ac:dyDescent="0.15">
      <c r="AX3575" s="322"/>
      <c r="AY3575" s="322"/>
      <c r="AZ3575" s="322"/>
      <c r="BA3575" s="322"/>
      <c r="BB3575" s="322"/>
      <c r="BC3575" s="322"/>
      <c r="BD3575" s="322"/>
      <c r="BE3575" s="322"/>
    </row>
    <row r="3576" spans="50:57" x14ac:dyDescent="0.15">
      <c r="AX3576" s="322"/>
      <c r="AY3576" s="322"/>
      <c r="AZ3576" s="322"/>
      <c r="BA3576" s="322"/>
      <c r="BB3576" s="322"/>
      <c r="BC3576" s="322"/>
      <c r="BD3576" s="322"/>
      <c r="BE3576" s="322"/>
    </row>
    <row r="3577" spans="50:57" x14ac:dyDescent="0.15">
      <c r="AX3577" s="322"/>
      <c r="AY3577" s="322"/>
      <c r="AZ3577" s="322"/>
      <c r="BA3577" s="322"/>
      <c r="BB3577" s="322"/>
      <c r="BC3577" s="322"/>
      <c r="BD3577" s="322"/>
      <c r="BE3577" s="322"/>
    </row>
    <row r="3578" spans="50:57" x14ac:dyDescent="0.15">
      <c r="AX3578" s="322"/>
      <c r="AY3578" s="322"/>
      <c r="AZ3578" s="322"/>
      <c r="BA3578" s="322"/>
      <c r="BB3578" s="322"/>
      <c r="BC3578" s="322"/>
      <c r="BD3578" s="322"/>
      <c r="BE3578" s="322"/>
    </row>
    <row r="3579" spans="50:57" x14ac:dyDescent="0.15">
      <c r="AX3579" s="322"/>
      <c r="AY3579" s="322"/>
      <c r="AZ3579" s="322"/>
      <c r="BA3579" s="322"/>
      <c r="BB3579" s="322"/>
      <c r="BC3579" s="322"/>
      <c r="BD3579" s="322"/>
      <c r="BE3579" s="322"/>
    </row>
    <row r="3580" spans="50:57" x14ac:dyDescent="0.15">
      <c r="AX3580" s="322"/>
      <c r="AY3580" s="322"/>
      <c r="AZ3580" s="322"/>
      <c r="BA3580" s="322"/>
      <c r="BB3580" s="322"/>
      <c r="BC3580" s="322"/>
      <c r="BD3580" s="322"/>
      <c r="BE3580" s="322"/>
    </row>
    <row r="3581" spans="50:57" x14ac:dyDescent="0.15">
      <c r="AX3581" s="322"/>
      <c r="AY3581" s="322"/>
      <c r="AZ3581" s="322"/>
      <c r="BA3581" s="322"/>
      <c r="BB3581" s="322"/>
      <c r="BC3581" s="322"/>
      <c r="BD3581" s="322"/>
      <c r="BE3581" s="322"/>
    </row>
    <row r="3582" spans="50:57" x14ac:dyDescent="0.15">
      <c r="AX3582" s="322"/>
      <c r="AY3582" s="322"/>
      <c r="AZ3582" s="322"/>
      <c r="BA3582" s="322"/>
      <c r="BB3582" s="322"/>
      <c r="BC3582" s="322"/>
      <c r="BD3582" s="322"/>
      <c r="BE3582" s="322"/>
    </row>
    <row r="3583" spans="50:57" x14ac:dyDescent="0.15">
      <c r="AX3583" s="322"/>
      <c r="AY3583" s="322"/>
      <c r="AZ3583" s="322"/>
      <c r="BA3583" s="322"/>
      <c r="BB3583" s="322"/>
      <c r="BC3583" s="322"/>
      <c r="BD3583" s="322"/>
      <c r="BE3583" s="322"/>
    </row>
    <row r="3584" spans="50:57" x14ac:dyDescent="0.15">
      <c r="AX3584" s="322"/>
      <c r="AY3584" s="322"/>
      <c r="AZ3584" s="322"/>
      <c r="BA3584" s="322"/>
      <c r="BB3584" s="322"/>
      <c r="BC3584" s="322"/>
      <c r="BD3584" s="322"/>
      <c r="BE3584" s="322"/>
    </row>
    <row r="3585" spans="50:57" x14ac:dyDescent="0.15">
      <c r="AX3585" s="322"/>
      <c r="AY3585" s="322"/>
      <c r="AZ3585" s="322"/>
      <c r="BA3585" s="322"/>
      <c r="BB3585" s="322"/>
      <c r="BC3585" s="322"/>
      <c r="BD3585" s="322"/>
      <c r="BE3585" s="322"/>
    </row>
    <row r="3586" spans="50:57" x14ac:dyDescent="0.15">
      <c r="AX3586" s="322"/>
      <c r="AY3586" s="322"/>
      <c r="AZ3586" s="322"/>
      <c r="BA3586" s="322"/>
      <c r="BB3586" s="322"/>
      <c r="BC3586" s="322"/>
      <c r="BD3586" s="322"/>
      <c r="BE3586" s="322"/>
    </row>
    <row r="3587" spans="50:57" x14ac:dyDescent="0.15">
      <c r="AX3587" s="322"/>
      <c r="AY3587" s="322"/>
      <c r="AZ3587" s="322"/>
      <c r="BA3587" s="322"/>
      <c r="BB3587" s="322"/>
      <c r="BC3587" s="322"/>
      <c r="BD3587" s="322"/>
      <c r="BE3587" s="322"/>
    </row>
    <row r="3588" spans="50:57" x14ac:dyDescent="0.15">
      <c r="AX3588" s="322"/>
      <c r="AY3588" s="322"/>
      <c r="AZ3588" s="322"/>
      <c r="BA3588" s="322"/>
      <c r="BB3588" s="322"/>
      <c r="BC3588" s="322"/>
      <c r="BD3588" s="322"/>
      <c r="BE3588" s="322"/>
    </row>
    <row r="3589" spans="50:57" x14ac:dyDescent="0.15">
      <c r="AX3589" s="322"/>
      <c r="AY3589" s="322"/>
      <c r="AZ3589" s="322"/>
      <c r="BA3589" s="322"/>
      <c r="BB3589" s="322"/>
      <c r="BC3589" s="322"/>
      <c r="BD3589" s="322"/>
      <c r="BE3589" s="322"/>
    </row>
    <row r="3590" spans="50:57" x14ac:dyDescent="0.15">
      <c r="AX3590" s="322"/>
      <c r="AY3590" s="322"/>
      <c r="AZ3590" s="322"/>
      <c r="BA3590" s="322"/>
      <c r="BB3590" s="322"/>
      <c r="BC3590" s="322"/>
      <c r="BD3590" s="322"/>
      <c r="BE3590" s="322"/>
    </row>
    <row r="3591" spans="50:57" x14ac:dyDescent="0.15">
      <c r="AX3591" s="322"/>
      <c r="AY3591" s="322"/>
      <c r="AZ3591" s="322"/>
      <c r="BA3591" s="322"/>
      <c r="BB3591" s="322"/>
      <c r="BC3591" s="322"/>
      <c r="BD3591" s="322"/>
      <c r="BE3591" s="322"/>
    </row>
    <row r="3592" spans="50:57" x14ac:dyDescent="0.15">
      <c r="AX3592" s="322"/>
      <c r="AY3592" s="322"/>
      <c r="AZ3592" s="322"/>
      <c r="BA3592" s="322"/>
      <c r="BB3592" s="322"/>
      <c r="BC3592" s="322"/>
      <c r="BD3592" s="322"/>
      <c r="BE3592" s="322"/>
    </row>
    <row r="3593" spans="50:57" x14ac:dyDescent="0.15">
      <c r="AX3593" s="322"/>
      <c r="AY3593" s="322"/>
      <c r="AZ3593" s="322"/>
      <c r="BA3593" s="322"/>
      <c r="BB3593" s="322"/>
      <c r="BC3593" s="322"/>
      <c r="BD3593" s="322"/>
      <c r="BE3593" s="322"/>
    </row>
    <row r="3594" spans="50:57" x14ac:dyDescent="0.15">
      <c r="AX3594" s="322"/>
      <c r="AY3594" s="322"/>
      <c r="AZ3594" s="322"/>
      <c r="BA3594" s="322"/>
      <c r="BB3594" s="322"/>
      <c r="BC3594" s="322"/>
      <c r="BD3594" s="322"/>
      <c r="BE3594" s="322"/>
    </row>
    <row r="3595" spans="50:57" x14ac:dyDescent="0.15">
      <c r="AX3595" s="322"/>
      <c r="AY3595" s="322"/>
      <c r="AZ3595" s="322"/>
      <c r="BA3595" s="322"/>
      <c r="BB3595" s="322"/>
      <c r="BC3595" s="322"/>
      <c r="BD3595" s="322"/>
      <c r="BE3595" s="322"/>
    </row>
    <row r="3596" spans="50:57" x14ac:dyDescent="0.15">
      <c r="AX3596" s="322"/>
      <c r="AY3596" s="322"/>
      <c r="AZ3596" s="322"/>
      <c r="BA3596" s="322"/>
      <c r="BB3596" s="322"/>
      <c r="BC3596" s="322"/>
      <c r="BD3596" s="322"/>
      <c r="BE3596" s="322"/>
    </row>
    <row r="3597" spans="50:57" x14ac:dyDescent="0.15">
      <c r="AX3597" s="322"/>
      <c r="AY3597" s="322"/>
      <c r="AZ3597" s="322"/>
      <c r="BA3597" s="322"/>
      <c r="BB3597" s="322"/>
      <c r="BC3597" s="322"/>
      <c r="BD3597" s="322"/>
      <c r="BE3597" s="322"/>
    </row>
    <row r="3598" spans="50:57" x14ac:dyDescent="0.15">
      <c r="AX3598" s="322"/>
      <c r="AY3598" s="322"/>
      <c r="AZ3598" s="322"/>
      <c r="BA3598" s="322"/>
      <c r="BB3598" s="322"/>
      <c r="BC3598" s="322"/>
      <c r="BD3598" s="322"/>
      <c r="BE3598" s="322"/>
    </row>
    <row r="3599" spans="50:57" x14ac:dyDescent="0.15">
      <c r="AX3599" s="322"/>
      <c r="AY3599" s="322"/>
      <c r="AZ3599" s="322"/>
      <c r="BA3599" s="322"/>
      <c r="BB3599" s="322"/>
      <c r="BC3599" s="322"/>
      <c r="BD3599" s="322"/>
      <c r="BE3599" s="322"/>
    </row>
    <row r="3600" spans="50:57" x14ac:dyDescent="0.15">
      <c r="AX3600" s="322"/>
      <c r="AY3600" s="322"/>
      <c r="AZ3600" s="322"/>
      <c r="BA3600" s="322"/>
      <c r="BB3600" s="322"/>
      <c r="BC3600" s="322"/>
      <c r="BD3600" s="322"/>
      <c r="BE3600" s="322"/>
    </row>
    <row r="3601" spans="50:57" x14ac:dyDescent="0.15">
      <c r="AX3601" s="322"/>
      <c r="AY3601" s="322"/>
      <c r="AZ3601" s="322"/>
      <c r="BA3601" s="322"/>
      <c r="BB3601" s="322"/>
      <c r="BC3601" s="322"/>
      <c r="BD3601" s="322"/>
      <c r="BE3601" s="322"/>
    </row>
    <row r="3602" spans="50:57" x14ac:dyDescent="0.15">
      <c r="AX3602" s="322"/>
      <c r="AY3602" s="322"/>
      <c r="AZ3602" s="322"/>
      <c r="BA3602" s="322"/>
      <c r="BB3602" s="322"/>
      <c r="BC3602" s="322"/>
      <c r="BD3602" s="322"/>
      <c r="BE3602" s="322"/>
    </row>
    <row r="3603" spans="50:57" x14ac:dyDescent="0.15">
      <c r="AX3603" s="322"/>
      <c r="AY3603" s="322"/>
      <c r="AZ3603" s="322"/>
      <c r="BA3603" s="322"/>
      <c r="BB3603" s="322"/>
      <c r="BC3603" s="322"/>
      <c r="BD3603" s="322"/>
      <c r="BE3603" s="322"/>
    </row>
    <row r="3604" spans="50:57" x14ac:dyDescent="0.15">
      <c r="AX3604" s="322"/>
      <c r="AY3604" s="322"/>
      <c r="AZ3604" s="322"/>
      <c r="BA3604" s="322"/>
      <c r="BB3604" s="322"/>
      <c r="BC3604" s="322"/>
      <c r="BD3604" s="322"/>
      <c r="BE3604" s="322"/>
    </row>
    <row r="3605" spans="50:57" x14ac:dyDescent="0.15">
      <c r="AX3605" s="322"/>
      <c r="AY3605" s="322"/>
      <c r="AZ3605" s="322"/>
      <c r="BA3605" s="322"/>
      <c r="BB3605" s="322"/>
      <c r="BC3605" s="322"/>
      <c r="BD3605" s="322"/>
      <c r="BE3605" s="322"/>
    </row>
    <row r="3606" spans="50:57" x14ac:dyDescent="0.15">
      <c r="AX3606" s="322"/>
      <c r="AY3606" s="322"/>
      <c r="AZ3606" s="322"/>
      <c r="BA3606" s="322"/>
      <c r="BB3606" s="322"/>
      <c r="BC3606" s="322"/>
      <c r="BD3606" s="322"/>
      <c r="BE3606" s="322"/>
    </row>
    <row r="3607" spans="50:57" x14ac:dyDescent="0.15">
      <c r="AX3607" s="322"/>
      <c r="AY3607" s="322"/>
      <c r="AZ3607" s="322"/>
      <c r="BA3607" s="322"/>
      <c r="BB3607" s="322"/>
      <c r="BC3607" s="322"/>
      <c r="BD3607" s="322"/>
      <c r="BE3607" s="322"/>
    </row>
    <row r="3608" spans="50:57" x14ac:dyDescent="0.15">
      <c r="AX3608" s="322"/>
      <c r="AY3608" s="322"/>
      <c r="AZ3608" s="322"/>
      <c r="BA3608" s="322"/>
      <c r="BB3608" s="322"/>
      <c r="BC3608" s="322"/>
      <c r="BD3608" s="322"/>
      <c r="BE3608" s="322"/>
    </row>
    <row r="3609" spans="50:57" x14ac:dyDescent="0.15">
      <c r="AX3609" s="322"/>
      <c r="AY3609" s="322"/>
      <c r="AZ3609" s="322"/>
      <c r="BA3609" s="322"/>
      <c r="BB3609" s="322"/>
      <c r="BC3609" s="322"/>
      <c r="BD3609" s="322"/>
      <c r="BE3609" s="322"/>
    </row>
    <row r="3610" spans="50:57" x14ac:dyDescent="0.15">
      <c r="AX3610" s="322"/>
      <c r="AY3610" s="322"/>
      <c r="AZ3610" s="322"/>
      <c r="BA3610" s="322"/>
      <c r="BB3610" s="322"/>
      <c r="BC3610" s="322"/>
      <c r="BD3610" s="322"/>
      <c r="BE3610" s="322"/>
    </row>
    <row r="3611" spans="50:57" x14ac:dyDescent="0.15">
      <c r="AX3611" s="322"/>
      <c r="AY3611" s="322"/>
      <c r="AZ3611" s="322"/>
      <c r="BA3611" s="322"/>
      <c r="BB3611" s="322"/>
      <c r="BC3611" s="322"/>
      <c r="BD3611" s="322"/>
      <c r="BE3611" s="322"/>
    </row>
    <row r="3612" spans="50:57" x14ac:dyDescent="0.15">
      <c r="AX3612" s="322"/>
      <c r="AY3612" s="322"/>
      <c r="AZ3612" s="322"/>
      <c r="BA3612" s="322"/>
      <c r="BB3612" s="322"/>
      <c r="BC3612" s="322"/>
      <c r="BD3612" s="322"/>
      <c r="BE3612" s="322"/>
    </row>
    <row r="3613" spans="50:57" x14ac:dyDescent="0.15">
      <c r="AX3613" s="322"/>
      <c r="AY3613" s="322"/>
      <c r="AZ3613" s="322"/>
      <c r="BA3613" s="322"/>
      <c r="BB3613" s="322"/>
      <c r="BC3613" s="322"/>
      <c r="BD3613" s="322"/>
      <c r="BE3613" s="322"/>
    </row>
    <row r="3614" spans="50:57" x14ac:dyDescent="0.15">
      <c r="AX3614" s="322"/>
      <c r="AY3614" s="322"/>
      <c r="AZ3614" s="322"/>
      <c r="BA3614" s="322"/>
      <c r="BB3614" s="322"/>
      <c r="BC3614" s="322"/>
      <c r="BD3614" s="322"/>
      <c r="BE3614" s="322"/>
    </row>
    <row r="3615" spans="50:57" x14ac:dyDescent="0.15">
      <c r="AX3615" s="322"/>
      <c r="AY3615" s="322"/>
      <c r="AZ3615" s="322"/>
      <c r="BA3615" s="322"/>
      <c r="BB3615" s="322"/>
      <c r="BC3615" s="322"/>
      <c r="BD3615" s="322"/>
      <c r="BE3615" s="322"/>
    </row>
    <row r="3616" spans="50:57" x14ac:dyDescent="0.15">
      <c r="AX3616" s="322"/>
      <c r="AY3616" s="322"/>
      <c r="AZ3616" s="322"/>
      <c r="BA3616" s="322"/>
      <c r="BB3616" s="322"/>
      <c r="BC3616" s="322"/>
      <c r="BD3616" s="322"/>
      <c r="BE3616" s="322"/>
    </row>
    <row r="3617" spans="50:57" x14ac:dyDescent="0.15">
      <c r="AX3617" s="322"/>
      <c r="AY3617" s="322"/>
      <c r="AZ3617" s="322"/>
      <c r="BA3617" s="322"/>
      <c r="BB3617" s="322"/>
      <c r="BC3617" s="322"/>
      <c r="BD3617" s="322"/>
      <c r="BE3617" s="322"/>
    </row>
    <row r="3618" spans="50:57" x14ac:dyDescent="0.15">
      <c r="AX3618" s="322"/>
      <c r="AY3618" s="322"/>
      <c r="AZ3618" s="322"/>
      <c r="BA3618" s="322"/>
      <c r="BB3618" s="322"/>
      <c r="BC3618" s="322"/>
      <c r="BD3618" s="322"/>
      <c r="BE3618" s="322"/>
    </row>
    <row r="3619" spans="50:57" x14ac:dyDescent="0.15">
      <c r="AX3619" s="322"/>
      <c r="AY3619" s="322"/>
      <c r="AZ3619" s="322"/>
      <c r="BA3619" s="322"/>
      <c r="BB3619" s="322"/>
      <c r="BC3619" s="322"/>
      <c r="BD3619" s="322"/>
      <c r="BE3619" s="322"/>
    </row>
    <row r="3620" spans="50:57" x14ac:dyDescent="0.15">
      <c r="AX3620" s="322"/>
      <c r="AY3620" s="322"/>
      <c r="AZ3620" s="322"/>
      <c r="BA3620" s="322"/>
      <c r="BB3620" s="322"/>
      <c r="BC3620" s="322"/>
      <c r="BD3620" s="322"/>
      <c r="BE3620" s="322"/>
    </row>
    <row r="3621" spans="50:57" x14ac:dyDescent="0.15">
      <c r="AX3621" s="322"/>
      <c r="AY3621" s="322"/>
      <c r="AZ3621" s="322"/>
      <c r="BA3621" s="322"/>
      <c r="BB3621" s="322"/>
      <c r="BC3621" s="322"/>
      <c r="BD3621" s="322"/>
      <c r="BE3621" s="322"/>
    </row>
    <row r="3622" spans="50:57" x14ac:dyDescent="0.15">
      <c r="AX3622" s="322"/>
      <c r="AY3622" s="322"/>
      <c r="AZ3622" s="322"/>
      <c r="BA3622" s="322"/>
      <c r="BB3622" s="322"/>
      <c r="BC3622" s="322"/>
      <c r="BD3622" s="322"/>
      <c r="BE3622" s="322"/>
    </row>
    <row r="3623" spans="50:57" x14ac:dyDescent="0.15">
      <c r="AX3623" s="322"/>
      <c r="AY3623" s="322"/>
      <c r="AZ3623" s="322"/>
      <c r="BA3623" s="322"/>
      <c r="BB3623" s="322"/>
      <c r="BC3623" s="322"/>
      <c r="BD3623" s="322"/>
      <c r="BE3623" s="322"/>
    </row>
    <row r="3624" spans="50:57" x14ac:dyDescent="0.15">
      <c r="AX3624" s="322"/>
      <c r="AY3624" s="322"/>
      <c r="AZ3624" s="322"/>
      <c r="BA3624" s="322"/>
      <c r="BB3624" s="322"/>
      <c r="BC3624" s="322"/>
      <c r="BD3624" s="322"/>
      <c r="BE3624" s="322"/>
    </row>
    <row r="3625" spans="50:57" x14ac:dyDescent="0.15">
      <c r="AX3625" s="322"/>
      <c r="AY3625" s="322"/>
      <c r="AZ3625" s="322"/>
      <c r="BA3625" s="322"/>
      <c r="BB3625" s="322"/>
      <c r="BC3625" s="322"/>
      <c r="BD3625" s="322"/>
      <c r="BE3625" s="322"/>
    </row>
    <row r="3626" spans="50:57" x14ac:dyDescent="0.15">
      <c r="AX3626" s="322"/>
      <c r="AY3626" s="322"/>
      <c r="AZ3626" s="322"/>
      <c r="BA3626" s="322"/>
      <c r="BB3626" s="322"/>
      <c r="BC3626" s="322"/>
      <c r="BD3626" s="322"/>
      <c r="BE3626" s="322"/>
    </row>
    <row r="3627" spans="50:57" x14ac:dyDescent="0.15">
      <c r="AX3627" s="322"/>
      <c r="AY3627" s="322"/>
      <c r="AZ3627" s="322"/>
      <c r="BA3627" s="322"/>
      <c r="BB3627" s="322"/>
      <c r="BC3627" s="322"/>
      <c r="BD3627" s="322"/>
      <c r="BE3627" s="322"/>
    </row>
    <row r="3628" spans="50:57" x14ac:dyDescent="0.15">
      <c r="AX3628" s="322"/>
      <c r="AY3628" s="322"/>
      <c r="AZ3628" s="322"/>
      <c r="BA3628" s="322"/>
      <c r="BB3628" s="322"/>
      <c r="BC3628" s="322"/>
      <c r="BD3628" s="322"/>
      <c r="BE3628" s="322"/>
    </row>
    <row r="3629" spans="50:57" x14ac:dyDescent="0.15">
      <c r="AX3629" s="322"/>
      <c r="AY3629" s="322"/>
      <c r="AZ3629" s="322"/>
      <c r="BA3629" s="322"/>
      <c r="BB3629" s="322"/>
      <c r="BC3629" s="322"/>
      <c r="BD3629" s="322"/>
      <c r="BE3629" s="322"/>
    </row>
    <row r="3630" spans="50:57" x14ac:dyDescent="0.15">
      <c r="AX3630" s="322"/>
      <c r="AY3630" s="322"/>
      <c r="AZ3630" s="322"/>
      <c r="BA3630" s="322"/>
      <c r="BB3630" s="322"/>
      <c r="BC3630" s="322"/>
      <c r="BD3630" s="322"/>
      <c r="BE3630" s="322"/>
    </row>
    <row r="3631" spans="50:57" x14ac:dyDescent="0.15">
      <c r="AX3631" s="322"/>
      <c r="AY3631" s="322"/>
      <c r="AZ3631" s="322"/>
      <c r="BA3631" s="322"/>
      <c r="BB3631" s="322"/>
      <c r="BC3631" s="322"/>
      <c r="BD3631" s="322"/>
      <c r="BE3631" s="322"/>
    </row>
    <row r="3632" spans="50:57" x14ac:dyDescent="0.15">
      <c r="AX3632" s="322"/>
      <c r="AY3632" s="322"/>
      <c r="AZ3632" s="322"/>
      <c r="BA3632" s="322"/>
      <c r="BB3632" s="322"/>
      <c r="BC3632" s="322"/>
      <c r="BD3632" s="322"/>
      <c r="BE3632" s="322"/>
    </row>
    <row r="3633" spans="50:57" x14ac:dyDescent="0.15">
      <c r="AX3633" s="322"/>
      <c r="AY3633" s="322"/>
      <c r="AZ3633" s="322"/>
      <c r="BA3633" s="322"/>
      <c r="BB3633" s="322"/>
      <c r="BC3633" s="322"/>
      <c r="BD3633" s="322"/>
      <c r="BE3633" s="322"/>
    </row>
    <row r="3634" spans="50:57" x14ac:dyDescent="0.15">
      <c r="AX3634" s="322"/>
      <c r="AY3634" s="322"/>
      <c r="AZ3634" s="322"/>
      <c r="BA3634" s="322"/>
      <c r="BB3634" s="322"/>
      <c r="BC3634" s="322"/>
      <c r="BD3634" s="322"/>
      <c r="BE3634" s="322"/>
    </row>
    <row r="3635" spans="50:57" x14ac:dyDescent="0.15">
      <c r="AX3635" s="322"/>
      <c r="AY3635" s="322"/>
      <c r="AZ3635" s="322"/>
      <c r="BA3635" s="322"/>
      <c r="BB3635" s="322"/>
      <c r="BC3635" s="322"/>
      <c r="BD3635" s="322"/>
      <c r="BE3635" s="322"/>
    </row>
    <row r="3636" spans="50:57" x14ac:dyDescent="0.15">
      <c r="AX3636" s="322"/>
      <c r="AY3636" s="322"/>
      <c r="AZ3636" s="322"/>
      <c r="BA3636" s="322"/>
      <c r="BB3636" s="322"/>
      <c r="BC3636" s="322"/>
      <c r="BD3636" s="322"/>
      <c r="BE3636" s="322"/>
    </row>
    <row r="3637" spans="50:57" x14ac:dyDescent="0.15">
      <c r="AX3637" s="322"/>
      <c r="AY3637" s="322"/>
      <c r="AZ3637" s="322"/>
      <c r="BA3637" s="322"/>
      <c r="BB3637" s="322"/>
      <c r="BC3637" s="322"/>
      <c r="BD3637" s="322"/>
      <c r="BE3637" s="322"/>
    </row>
    <row r="3638" spans="50:57" x14ac:dyDescent="0.15">
      <c r="AX3638" s="322"/>
      <c r="AY3638" s="322"/>
      <c r="AZ3638" s="322"/>
      <c r="BA3638" s="322"/>
      <c r="BB3638" s="322"/>
      <c r="BC3638" s="322"/>
      <c r="BD3638" s="322"/>
      <c r="BE3638" s="322"/>
    </row>
    <row r="3639" spans="50:57" x14ac:dyDescent="0.15">
      <c r="AX3639" s="322"/>
      <c r="AY3639" s="322"/>
      <c r="AZ3639" s="322"/>
      <c r="BA3639" s="322"/>
      <c r="BB3639" s="322"/>
      <c r="BC3639" s="322"/>
      <c r="BD3639" s="322"/>
      <c r="BE3639" s="322"/>
    </row>
    <row r="3640" spans="50:57" x14ac:dyDescent="0.15">
      <c r="AX3640" s="322"/>
      <c r="AY3640" s="322"/>
      <c r="AZ3640" s="322"/>
      <c r="BA3640" s="322"/>
      <c r="BB3640" s="322"/>
      <c r="BC3640" s="322"/>
      <c r="BD3640" s="322"/>
      <c r="BE3640" s="322"/>
    </row>
    <row r="3641" spans="50:57" x14ac:dyDescent="0.15">
      <c r="AX3641" s="322"/>
      <c r="AY3641" s="322"/>
      <c r="AZ3641" s="322"/>
      <c r="BA3641" s="322"/>
      <c r="BB3641" s="322"/>
      <c r="BC3641" s="322"/>
      <c r="BD3641" s="322"/>
      <c r="BE3641" s="322"/>
    </row>
    <row r="3642" spans="50:57" x14ac:dyDescent="0.15">
      <c r="AX3642" s="322"/>
      <c r="AY3642" s="322"/>
      <c r="AZ3642" s="322"/>
      <c r="BA3642" s="322"/>
      <c r="BB3642" s="322"/>
      <c r="BC3642" s="322"/>
      <c r="BD3642" s="322"/>
      <c r="BE3642" s="322"/>
    </row>
    <row r="3643" spans="50:57" x14ac:dyDescent="0.15">
      <c r="AX3643" s="322"/>
      <c r="AY3643" s="322"/>
      <c r="AZ3643" s="322"/>
      <c r="BA3643" s="322"/>
      <c r="BB3643" s="322"/>
      <c r="BC3643" s="322"/>
      <c r="BD3643" s="322"/>
      <c r="BE3643" s="322"/>
    </row>
    <row r="3644" spans="50:57" x14ac:dyDescent="0.15">
      <c r="AX3644" s="322"/>
      <c r="AY3644" s="322"/>
      <c r="AZ3644" s="322"/>
      <c r="BA3644" s="322"/>
      <c r="BB3644" s="322"/>
      <c r="BC3644" s="322"/>
      <c r="BD3644" s="322"/>
      <c r="BE3644" s="322"/>
    </row>
    <row r="3645" spans="50:57" x14ac:dyDescent="0.15">
      <c r="AX3645" s="322"/>
      <c r="AY3645" s="322"/>
      <c r="AZ3645" s="322"/>
      <c r="BA3645" s="322"/>
      <c r="BB3645" s="322"/>
      <c r="BC3645" s="322"/>
      <c r="BD3645" s="322"/>
      <c r="BE3645" s="322"/>
    </row>
    <row r="3646" spans="50:57" x14ac:dyDescent="0.15">
      <c r="AX3646" s="322"/>
      <c r="AY3646" s="322"/>
      <c r="AZ3646" s="322"/>
      <c r="BA3646" s="322"/>
      <c r="BB3646" s="322"/>
      <c r="BC3646" s="322"/>
      <c r="BD3646" s="322"/>
      <c r="BE3646" s="322"/>
    </row>
    <row r="3647" spans="50:57" x14ac:dyDescent="0.15">
      <c r="AX3647" s="322"/>
      <c r="AY3647" s="322"/>
      <c r="AZ3647" s="322"/>
      <c r="BA3647" s="322"/>
      <c r="BB3647" s="322"/>
      <c r="BC3647" s="322"/>
      <c r="BD3647" s="322"/>
      <c r="BE3647" s="322"/>
    </row>
    <row r="3648" spans="50:57" x14ac:dyDescent="0.15">
      <c r="AX3648" s="322"/>
      <c r="AY3648" s="322"/>
      <c r="AZ3648" s="322"/>
      <c r="BA3648" s="322"/>
      <c r="BB3648" s="322"/>
      <c r="BC3648" s="322"/>
      <c r="BD3648" s="322"/>
      <c r="BE3648" s="322"/>
    </row>
    <row r="3649" spans="50:57" x14ac:dyDescent="0.15">
      <c r="AX3649" s="322"/>
      <c r="AY3649" s="322"/>
      <c r="AZ3649" s="322"/>
      <c r="BA3649" s="322"/>
      <c r="BB3649" s="322"/>
      <c r="BC3649" s="322"/>
      <c r="BD3649" s="322"/>
      <c r="BE3649" s="322"/>
    </row>
    <row r="3650" spans="50:57" x14ac:dyDescent="0.15">
      <c r="AX3650" s="322"/>
      <c r="AY3650" s="322"/>
      <c r="AZ3650" s="322"/>
      <c r="BA3650" s="322"/>
      <c r="BB3650" s="322"/>
      <c r="BC3650" s="322"/>
      <c r="BD3650" s="322"/>
      <c r="BE3650" s="322"/>
    </row>
    <row r="3651" spans="50:57" x14ac:dyDescent="0.15">
      <c r="AX3651" s="322"/>
      <c r="AY3651" s="322"/>
      <c r="AZ3651" s="322"/>
      <c r="BA3651" s="322"/>
      <c r="BB3651" s="322"/>
      <c r="BC3651" s="322"/>
      <c r="BD3651" s="322"/>
      <c r="BE3651" s="322"/>
    </row>
    <row r="3652" spans="50:57" x14ac:dyDescent="0.15">
      <c r="AX3652" s="322"/>
      <c r="AY3652" s="322"/>
      <c r="AZ3652" s="322"/>
      <c r="BA3652" s="322"/>
      <c r="BB3652" s="322"/>
      <c r="BC3652" s="322"/>
      <c r="BD3652" s="322"/>
      <c r="BE3652" s="322"/>
    </row>
    <row r="3653" spans="50:57" x14ac:dyDescent="0.15">
      <c r="AX3653" s="322"/>
      <c r="AY3653" s="322"/>
      <c r="AZ3653" s="322"/>
      <c r="BA3653" s="322"/>
      <c r="BB3653" s="322"/>
      <c r="BC3653" s="322"/>
      <c r="BD3653" s="322"/>
      <c r="BE3653" s="322"/>
    </row>
    <row r="3654" spans="50:57" x14ac:dyDescent="0.15">
      <c r="AX3654" s="322"/>
      <c r="AY3654" s="322"/>
      <c r="AZ3654" s="322"/>
      <c r="BA3654" s="322"/>
      <c r="BB3654" s="322"/>
      <c r="BC3654" s="322"/>
      <c r="BD3654" s="322"/>
      <c r="BE3654" s="322"/>
    </row>
    <row r="3655" spans="50:57" x14ac:dyDescent="0.15">
      <c r="AX3655" s="322"/>
      <c r="AY3655" s="322"/>
      <c r="AZ3655" s="322"/>
      <c r="BA3655" s="322"/>
      <c r="BB3655" s="322"/>
      <c r="BC3655" s="322"/>
      <c r="BD3655" s="322"/>
      <c r="BE3655" s="322"/>
    </row>
    <row r="3656" spans="50:57" x14ac:dyDescent="0.15">
      <c r="AX3656" s="322"/>
      <c r="AY3656" s="322"/>
      <c r="AZ3656" s="322"/>
      <c r="BA3656" s="322"/>
      <c r="BB3656" s="322"/>
      <c r="BC3656" s="322"/>
      <c r="BD3656" s="322"/>
      <c r="BE3656" s="322"/>
    </row>
    <row r="3657" spans="50:57" x14ac:dyDescent="0.15">
      <c r="AX3657" s="322"/>
      <c r="AY3657" s="322"/>
      <c r="AZ3657" s="322"/>
      <c r="BA3657" s="322"/>
      <c r="BB3657" s="322"/>
      <c r="BC3657" s="322"/>
      <c r="BD3657" s="322"/>
      <c r="BE3657" s="322"/>
    </row>
    <row r="3658" spans="50:57" x14ac:dyDescent="0.15">
      <c r="AX3658" s="322"/>
      <c r="AY3658" s="322"/>
      <c r="AZ3658" s="322"/>
      <c r="BA3658" s="322"/>
      <c r="BB3658" s="322"/>
      <c r="BC3658" s="322"/>
      <c r="BD3658" s="322"/>
      <c r="BE3658" s="322"/>
    </row>
    <row r="3659" spans="50:57" x14ac:dyDescent="0.15">
      <c r="AX3659" s="322"/>
      <c r="AY3659" s="322"/>
      <c r="AZ3659" s="322"/>
      <c r="BA3659" s="322"/>
      <c r="BB3659" s="322"/>
      <c r="BC3659" s="322"/>
      <c r="BD3659" s="322"/>
      <c r="BE3659" s="322"/>
    </row>
    <row r="3660" spans="50:57" x14ac:dyDescent="0.15">
      <c r="AX3660" s="322"/>
      <c r="AY3660" s="322"/>
      <c r="AZ3660" s="322"/>
      <c r="BA3660" s="322"/>
      <c r="BB3660" s="322"/>
      <c r="BC3660" s="322"/>
      <c r="BD3660" s="322"/>
      <c r="BE3660" s="322"/>
    </row>
    <row r="3661" spans="50:57" x14ac:dyDescent="0.15">
      <c r="AX3661" s="322"/>
      <c r="AY3661" s="322"/>
      <c r="AZ3661" s="322"/>
      <c r="BA3661" s="322"/>
      <c r="BB3661" s="322"/>
      <c r="BC3661" s="322"/>
      <c r="BD3661" s="322"/>
      <c r="BE3661" s="322"/>
    </row>
    <row r="3662" spans="50:57" x14ac:dyDescent="0.15">
      <c r="AX3662" s="322"/>
      <c r="AY3662" s="322"/>
      <c r="AZ3662" s="322"/>
      <c r="BA3662" s="322"/>
      <c r="BB3662" s="322"/>
      <c r="BC3662" s="322"/>
      <c r="BD3662" s="322"/>
      <c r="BE3662" s="322"/>
    </row>
    <row r="3663" spans="50:57" x14ac:dyDescent="0.15">
      <c r="AX3663" s="322"/>
      <c r="AY3663" s="322"/>
      <c r="AZ3663" s="322"/>
      <c r="BA3663" s="322"/>
      <c r="BB3663" s="322"/>
      <c r="BC3663" s="322"/>
      <c r="BD3663" s="322"/>
      <c r="BE3663" s="322"/>
    </row>
    <row r="3664" spans="50:57" x14ac:dyDescent="0.15">
      <c r="AX3664" s="322"/>
      <c r="AY3664" s="322"/>
      <c r="AZ3664" s="322"/>
      <c r="BA3664" s="322"/>
      <c r="BB3664" s="322"/>
      <c r="BC3664" s="322"/>
      <c r="BD3664" s="322"/>
      <c r="BE3664" s="322"/>
    </row>
    <row r="3665" spans="50:57" x14ac:dyDescent="0.15">
      <c r="AX3665" s="322"/>
      <c r="AY3665" s="322"/>
      <c r="AZ3665" s="322"/>
      <c r="BA3665" s="322"/>
      <c r="BB3665" s="322"/>
      <c r="BC3665" s="322"/>
      <c r="BD3665" s="322"/>
      <c r="BE3665" s="322"/>
    </row>
    <row r="3666" spans="50:57" x14ac:dyDescent="0.15">
      <c r="AX3666" s="322"/>
      <c r="AY3666" s="322"/>
      <c r="AZ3666" s="322"/>
      <c r="BA3666" s="322"/>
      <c r="BB3666" s="322"/>
      <c r="BC3666" s="322"/>
      <c r="BD3666" s="322"/>
      <c r="BE3666" s="322"/>
    </row>
    <row r="3667" spans="50:57" x14ac:dyDescent="0.15">
      <c r="AX3667" s="322"/>
      <c r="AY3667" s="322"/>
      <c r="AZ3667" s="322"/>
      <c r="BA3667" s="322"/>
      <c r="BB3667" s="322"/>
      <c r="BC3667" s="322"/>
      <c r="BD3667" s="322"/>
      <c r="BE3667" s="322"/>
    </row>
    <row r="3668" spans="50:57" x14ac:dyDescent="0.15">
      <c r="AX3668" s="322"/>
      <c r="AY3668" s="322"/>
      <c r="AZ3668" s="322"/>
      <c r="BA3668" s="322"/>
      <c r="BB3668" s="322"/>
      <c r="BC3668" s="322"/>
      <c r="BD3668" s="322"/>
      <c r="BE3668" s="322"/>
    </row>
    <row r="3669" spans="50:57" x14ac:dyDescent="0.15">
      <c r="AX3669" s="322"/>
      <c r="AY3669" s="322"/>
      <c r="AZ3669" s="322"/>
      <c r="BA3669" s="322"/>
      <c r="BB3669" s="322"/>
      <c r="BC3669" s="322"/>
      <c r="BD3669" s="322"/>
      <c r="BE3669" s="322"/>
    </row>
    <row r="3670" spans="50:57" x14ac:dyDescent="0.15">
      <c r="AX3670" s="322"/>
      <c r="AY3670" s="322"/>
      <c r="AZ3670" s="322"/>
      <c r="BA3670" s="322"/>
      <c r="BB3670" s="322"/>
      <c r="BC3670" s="322"/>
      <c r="BD3670" s="322"/>
      <c r="BE3670" s="322"/>
    </row>
    <row r="3671" spans="50:57" x14ac:dyDescent="0.15">
      <c r="AX3671" s="322"/>
      <c r="AY3671" s="322"/>
      <c r="AZ3671" s="322"/>
      <c r="BA3671" s="322"/>
      <c r="BB3671" s="322"/>
      <c r="BC3671" s="322"/>
      <c r="BD3671" s="322"/>
      <c r="BE3671" s="322"/>
    </row>
    <row r="3672" spans="50:57" x14ac:dyDescent="0.15">
      <c r="AX3672" s="322"/>
      <c r="AY3672" s="322"/>
      <c r="AZ3672" s="322"/>
      <c r="BA3672" s="322"/>
      <c r="BB3672" s="322"/>
      <c r="BC3672" s="322"/>
      <c r="BD3672" s="322"/>
      <c r="BE3672" s="322"/>
    </row>
    <row r="3673" spans="50:57" x14ac:dyDescent="0.15">
      <c r="AX3673" s="322"/>
      <c r="AY3673" s="322"/>
      <c r="AZ3673" s="322"/>
      <c r="BA3673" s="322"/>
      <c r="BB3673" s="322"/>
      <c r="BC3673" s="322"/>
      <c r="BD3673" s="322"/>
      <c r="BE3673" s="322"/>
    </row>
    <row r="3674" spans="50:57" x14ac:dyDescent="0.15">
      <c r="AX3674" s="322"/>
      <c r="AY3674" s="322"/>
      <c r="AZ3674" s="322"/>
      <c r="BA3674" s="322"/>
      <c r="BB3674" s="322"/>
      <c r="BC3674" s="322"/>
      <c r="BD3674" s="322"/>
      <c r="BE3674" s="322"/>
    </row>
    <row r="3675" spans="50:57" x14ac:dyDescent="0.15">
      <c r="AX3675" s="322"/>
      <c r="AY3675" s="322"/>
      <c r="AZ3675" s="322"/>
      <c r="BA3675" s="322"/>
      <c r="BB3675" s="322"/>
      <c r="BC3675" s="322"/>
      <c r="BD3675" s="322"/>
      <c r="BE3675" s="322"/>
    </row>
    <row r="3676" spans="50:57" x14ac:dyDescent="0.15">
      <c r="AX3676" s="322"/>
      <c r="AY3676" s="322"/>
      <c r="AZ3676" s="322"/>
      <c r="BA3676" s="322"/>
      <c r="BB3676" s="322"/>
      <c r="BC3676" s="322"/>
      <c r="BD3676" s="322"/>
      <c r="BE3676" s="322"/>
    </row>
    <row r="3677" spans="50:57" x14ac:dyDescent="0.15">
      <c r="AX3677" s="322"/>
      <c r="AY3677" s="322"/>
      <c r="AZ3677" s="322"/>
      <c r="BA3677" s="322"/>
      <c r="BB3677" s="322"/>
      <c r="BC3677" s="322"/>
      <c r="BD3677" s="322"/>
      <c r="BE3677" s="322"/>
    </row>
    <row r="3678" spans="50:57" x14ac:dyDescent="0.15">
      <c r="AX3678" s="322"/>
      <c r="AY3678" s="322"/>
      <c r="AZ3678" s="322"/>
      <c r="BA3678" s="322"/>
      <c r="BB3678" s="322"/>
      <c r="BC3678" s="322"/>
      <c r="BD3678" s="322"/>
      <c r="BE3678" s="322"/>
    </row>
    <row r="3679" spans="50:57" x14ac:dyDescent="0.15">
      <c r="AX3679" s="322"/>
      <c r="AY3679" s="322"/>
      <c r="AZ3679" s="322"/>
      <c r="BA3679" s="322"/>
      <c r="BB3679" s="322"/>
      <c r="BC3679" s="322"/>
      <c r="BD3679" s="322"/>
      <c r="BE3679" s="322"/>
    </row>
    <row r="3680" spans="50:57" x14ac:dyDescent="0.15">
      <c r="AX3680" s="322"/>
      <c r="AY3680" s="322"/>
      <c r="AZ3680" s="322"/>
      <c r="BA3680" s="322"/>
      <c r="BB3680" s="322"/>
      <c r="BC3680" s="322"/>
      <c r="BD3680" s="322"/>
      <c r="BE3680" s="322"/>
    </row>
    <row r="3681" spans="50:57" x14ac:dyDescent="0.15">
      <c r="AX3681" s="322"/>
      <c r="AY3681" s="322"/>
      <c r="AZ3681" s="322"/>
      <c r="BA3681" s="322"/>
      <c r="BB3681" s="322"/>
      <c r="BC3681" s="322"/>
      <c r="BD3681" s="322"/>
      <c r="BE3681" s="322"/>
    </row>
    <row r="3682" spans="50:57" x14ac:dyDescent="0.15">
      <c r="AX3682" s="322"/>
      <c r="AY3682" s="322"/>
      <c r="AZ3682" s="322"/>
      <c r="BA3682" s="322"/>
      <c r="BB3682" s="322"/>
      <c r="BC3682" s="322"/>
      <c r="BD3682" s="322"/>
      <c r="BE3682" s="322"/>
    </row>
    <row r="3683" spans="50:57" x14ac:dyDescent="0.15">
      <c r="AX3683" s="322"/>
      <c r="AY3683" s="322"/>
      <c r="AZ3683" s="322"/>
      <c r="BA3683" s="322"/>
      <c r="BB3683" s="322"/>
      <c r="BC3683" s="322"/>
      <c r="BD3683" s="322"/>
      <c r="BE3683" s="322"/>
    </row>
    <row r="3684" spans="50:57" x14ac:dyDescent="0.15">
      <c r="AX3684" s="322"/>
      <c r="AY3684" s="322"/>
      <c r="AZ3684" s="322"/>
      <c r="BA3684" s="322"/>
      <c r="BB3684" s="322"/>
      <c r="BC3684" s="322"/>
      <c r="BD3684" s="322"/>
      <c r="BE3684" s="322"/>
    </row>
    <row r="3685" spans="50:57" x14ac:dyDescent="0.15">
      <c r="AX3685" s="322"/>
      <c r="AY3685" s="322"/>
      <c r="AZ3685" s="322"/>
      <c r="BA3685" s="322"/>
      <c r="BB3685" s="322"/>
      <c r="BC3685" s="322"/>
      <c r="BD3685" s="322"/>
      <c r="BE3685" s="322"/>
    </row>
    <row r="3686" spans="50:57" x14ac:dyDescent="0.15">
      <c r="AX3686" s="322"/>
      <c r="AY3686" s="322"/>
      <c r="AZ3686" s="322"/>
      <c r="BA3686" s="322"/>
      <c r="BB3686" s="322"/>
      <c r="BC3686" s="322"/>
      <c r="BD3686" s="322"/>
      <c r="BE3686" s="322"/>
    </row>
    <row r="3687" spans="50:57" x14ac:dyDescent="0.15">
      <c r="AX3687" s="322"/>
      <c r="AY3687" s="322"/>
      <c r="AZ3687" s="322"/>
      <c r="BA3687" s="322"/>
      <c r="BB3687" s="322"/>
      <c r="BC3687" s="322"/>
      <c r="BD3687" s="322"/>
      <c r="BE3687" s="322"/>
    </row>
    <row r="3688" spans="50:57" x14ac:dyDescent="0.15">
      <c r="AX3688" s="322"/>
      <c r="AY3688" s="322"/>
      <c r="AZ3688" s="322"/>
      <c r="BA3688" s="322"/>
      <c r="BB3688" s="322"/>
      <c r="BC3688" s="322"/>
      <c r="BD3688" s="322"/>
      <c r="BE3688" s="322"/>
    </row>
    <row r="3689" spans="50:57" x14ac:dyDescent="0.15">
      <c r="AX3689" s="322"/>
      <c r="AY3689" s="322"/>
      <c r="AZ3689" s="322"/>
      <c r="BA3689" s="322"/>
      <c r="BB3689" s="322"/>
      <c r="BC3689" s="322"/>
      <c r="BD3689" s="322"/>
      <c r="BE3689" s="322"/>
    </row>
    <row r="3690" spans="50:57" x14ac:dyDescent="0.15">
      <c r="AX3690" s="322"/>
      <c r="AY3690" s="322"/>
      <c r="AZ3690" s="322"/>
      <c r="BA3690" s="322"/>
      <c r="BB3690" s="322"/>
      <c r="BC3690" s="322"/>
      <c r="BD3690" s="322"/>
      <c r="BE3690" s="322"/>
    </row>
    <row r="3691" spans="50:57" x14ac:dyDescent="0.15">
      <c r="AX3691" s="322"/>
      <c r="AY3691" s="322"/>
      <c r="AZ3691" s="322"/>
      <c r="BA3691" s="322"/>
      <c r="BB3691" s="322"/>
      <c r="BC3691" s="322"/>
      <c r="BD3691" s="322"/>
      <c r="BE3691" s="322"/>
    </row>
    <row r="3692" spans="50:57" x14ac:dyDescent="0.15">
      <c r="AX3692" s="322"/>
      <c r="AY3692" s="322"/>
      <c r="AZ3692" s="322"/>
      <c r="BA3692" s="322"/>
      <c r="BB3692" s="322"/>
      <c r="BC3692" s="322"/>
      <c r="BD3692" s="322"/>
      <c r="BE3692" s="322"/>
    </row>
    <row r="3693" spans="50:57" x14ac:dyDescent="0.15">
      <c r="AX3693" s="322"/>
      <c r="AY3693" s="322"/>
      <c r="AZ3693" s="322"/>
      <c r="BA3693" s="322"/>
      <c r="BB3693" s="322"/>
      <c r="BC3693" s="322"/>
      <c r="BD3693" s="322"/>
      <c r="BE3693" s="322"/>
    </row>
    <row r="3694" spans="50:57" x14ac:dyDescent="0.15">
      <c r="AX3694" s="322"/>
      <c r="AY3694" s="322"/>
      <c r="AZ3694" s="322"/>
      <c r="BA3694" s="322"/>
      <c r="BB3694" s="322"/>
      <c r="BC3694" s="322"/>
      <c r="BD3694" s="322"/>
      <c r="BE3694" s="322"/>
    </row>
    <row r="3695" spans="50:57" x14ac:dyDescent="0.15">
      <c r="AX3695" s="322"/>
      <c r="AY3695" s="322"/>
      <c r="AZ3695" s="322"/>
      <c r="BA3695" s="322"/>
      <c r="BB3695" s="322"/>
      <c r="BC3695" s="322"/>
      <c r="BD3695" s="322"/>
      <c r="BE3695" s="322"/>
    </row>
    <row r="3696" spans="50:57" x14ac:dyDescent="0.15">
      <c r="AX3696" s="322"/>
      <c r="AY3696" s="322"/>
      <c r="AZ3696" s="322"/>
      <c r="BA3696" s="322"/>
      <c r="BB3696" s="322"/>
      <c r="BC3696" s="322"/>
      <c r="BD3696" s="322"/>
      <c r="BE3696" s="322"/>
    </row>
    <row r="3697" spans="50:57" x14ac:dyDescent="0.15">
      <c r="AX3697" s="322"/>
      <c r="AY3697" s="322"/>
      <c r="AZ3697" s="322"/>
      <c r="BA3697" s="322"/>
      <c r="BB3697" s="322"/>
      <c r="BC3697" s="322"/>
      <c r="BD3697" s="322"/>
      <c r="BE3697" s="322"/>
    </row>
    <row r="3698" spans="50:57" x14ac:dyDescent="0.15">
      <c r="AX3698" s="322"/>
      <c r="AY3698" s="322"/>
      <c r="AZ3698" s="322"/>
      <c r="BA3698" s="322"/>
      <c r="BB3698" s="322"/>
      <c r="BC3698" s="322"/>
      <c r="BD3698" s="322"/>
      <c r="BE3698" s="322"/>
    </row>
    <row r="3699" spans="50:57" x14ac:dyDescent="0.15">
      <c r="AX3699" s="322"/>
      <c r="AY3699" s="322"/>
      <c r="AZ3699" s="322"/>
      <c r="BA3699" s="322"/>
      <c r="BB3699" s="322"/>
      <c r="BC3699" s="322"/>
      <c r="BD3699" s="322"/>
      <c r="BE3699" s="322"/>
    </row>
    <row r="3700" spans="50:57" x14ac:dyDescent="0.15">
      <c r="AX3700" s="322"/>
      <c r="AY3700" s="322"/>
      <c r="AZ3700" s="322"/>
      <c r="BA3700" s="322"/>
      <c r="BB3700" s="322"/>
      <c r="BC3700" s="322"/>
      <c r="BD3700" s="322"/>
      <c r="BE3700" s="322"/>
    </row>
    <row r="3701" spans="50:57" x14ac:dyDescent="0.15">
      <c r="AX3701" s="322"/>
      <c r="AY3701" s="322"/>
      <c r="AZ3701" s="322"/>
      <c r="BA3701" s="322"/>
      <c r="BB3701" s="322"/>
      <c r="BC3701" s="322"/>
      <c r="BD3701" s="322"/>
      <c r="BE3701" s="322"/>
    </row>
    <row r="3702" spans="50:57" x14ac:dyDescent="0.15">
      <c r="AX3702" s="322"/>
      <c r="AY3702" s="322"/>
      <c r="AZ3702" s="322"/>
      <c r="BA3702" s="322"/>
      <c r="BB3702" s="322"/>
      <c r="BC3702" s="322"/>
      <c r="BD3702" s="322"/>
      <c r="BE3702" s="322"/>
    </row>
    <row r="3703" spans="50:57" x14ac:dyDescent="0.15">
      <c r="AX3703" s="322"/>
      <c r="AY3703" s="322"/>
      <c r="AZ3703" s="322"/>
      <c r="BA3703" s="322"/>
      <c r="BB3703" s="322"/>
      <c r="BC3703" s="322"/>
      <c r="BD3703" s="322"/>
      <c r="BE3703" s="322"/>
    </row>
    <row r="3704" spans="50:57" x14ac:dyDescent="0.15">
      <c r="AX3704" s="322"/>
      <c r="AY3704" s="322"/>
      <c r="AZ3704" s="322"/>
      <c r="BA3704" s="322"/>
      <c r="BB3704" s="322"/>
      <c r="BC3704" s="322"/>
      <c r="BD3704" s="322"/>
      <c r="BE3704" s="322"/>
    </row>
    <row r="3705" spans="50:57" x14ac:dyDescent="0.15">
      <c r="AX3705" s="322"/>
      <c r="AY3705" s="322"/>
      <c r="AZ3705" s="322"/>
      <c r="BA3705" s="322"/>
      <c r="BB3705" s="322"/>
      <c r="BC3705" s="322"/>
      <c r="BD3705" s="322"/>
      <c r="BE3705" s="322"/>
    </row>
    <row r="3706" spans="50:57" x14ac:dyDescent="0.15">
      <c r="AX3706" s="322"/>
      <c r="AY3706" s="322"/>
      <c r="AZ3706" s="322"/>
      <c r="BA3706" s="322"/>
      <c r="BB3706" s="322"/>
      <c r="BC3706" s="322"/>
      <c r="BD3706" s="322"/>
      <c r="BE3706" s="322"/>
    </row>
    <row r="3707" spans="50:57" x14ac:dyDescent="0.15">
      <c r="AX3707" s="322"/>
      <c r="AY3707" s="322"/>
      <c r="AZ3707" s="322"/>
      <c r="BA3707" s="322"/>
      <c r="BB3707" s="322"/>
      <c r="BC3707" s="322"/>
      <c r="BD3707" s="322"/>
      <c r="BE3707" s="322"/>
    </row>
    <row r="3708" spans="50:57" x14ac:dyDescent="0.15">
      <c r="AX3708" s="322"/>
      <c r="AY3708" s="322"/>
      <c r="AZ3708" s="322"/>
      <c r="BA3708" s="322"/>
      <c r="BB3708" s="322"/>
      <c r="BC3708" s="322"/>
      <c r="BD3708" s="322"/>
      <c r="BE3708" s="322"/>
    </row>
    <row r="3709" spans="50:57" x14ac:dyDescent="0.15">
      <c r="AX3709" s="322"/>
      <c r="AY3709" s="322"/>
      <c r="AZ3709" s="322"/>
      <c r="BA3709" s="322"/>
      <c r="BB3709" s="322"/>
      <c r="BC3709" s="322"/>
      <c r="BD3709" s="322"/>
      <c r="BE3709" s="322"/>
    </row>
    <row r="3710" spans="50:57" x14ac:dyDescent="0.15">
      <c r="AX3710" s="322"/>
      <c r="AY3710" s="322"/>
      <c r="AZ3710" s="322"/>
      <c r="BA3710" s="322"/>
      <c r="BB3710" s="322"/>
      <c r="BC3710" s="322"/>
      <c r="BD3710" s="322"/>
      <c r="BE3710" s="322"/>
    </row>
    <row r="3711" spans="50:57" x14ac:dyDescent="0.15">
      <c r="AX3711" s="322"/>
      <c r="AY3711" s="322"/>
      <c r="AZ3711" s="322"/>
      <c r="BA3711" s="322"/>
      <c r="BB3711" s="322"/>
      <c r="BC3711" s="322"/>
      <c r="BD3711" s="322"/>
      <c r="BE3711" s="322"/>
    </row>
    <row r="3712" spans="50:57" x14ac:dyDescent="0.15">
      <c r="AX3712" s="322"/>
      <c r="AY3712" s="322"/>
      <c r="AZ3712" s="322"/>
      <c r="BA3712" s="322"/>
      <c r="BB3712" s="322"/>
      <c r="BC3712" s="322"/>
      <c r="BD3712" s="322"/>
      <c r="BE3712" s="322"/>
    </row>
    <row r="3713" spans="50:57" x14ac:dyDescent="0.15">
      <c r="AX3713" s="322"/>
      <c r="AY3713" s="322"/>
      <c r="AZ3713" s="322"/>
      <c r="BA3713" s="322"/>
      <c r="BB3713" s="322"/>
      <c r="BC3713" s="322"/>
      <c r="BD3713" s="322"/>
      <c r="BE3713" s="322"/>
    </row>
    <row r="3714" spans="50:57" x14ac:dyDescent="0.15">
      <c r="AX3714" s="322"/>
      <c r="AY3714" s="322"/>
      <c r="AZ3714" s="322"/>
      <c r="BA3714" s="322"/>
      <c r="BB3714" s="322"/>
      <c r="BC3714" s="322"/>
      <c r="BD3714" s="322"/>
      <c r="BE3714" s="322"/>
    </row>
    <row r="3715" spans="50:57" x14ac:dyDescent="0.15">
      <c r="AX3715" s="322"/>
      <c r="AY3715" s="322"/>
      <c r="AZ3715" s="322"/>
      <c r="BA3715" s="322"/>
      <c r="BB3715" s="322"/>
      <c r="BC3715" s="322"/>
      <c r="BD3715" s="322"/>
      <c r="BE3715" s="322"/>
    </row>
    <row r="3716" spans="50:57" x14ac:dyDescent="0.15">
      <c r="AX3716" s="322"/>
      <c r="AY3716" s="322"/>
      <c r="AZ3716" s="322"/>
      <c r="BA3716" s="322"/>
      <c r="BB3716" s="322"/>
      <c r="BC3716" s="322"/>
      <c r="BD3716" s="322"/>
      <c r="BE3716" s="322"/>
    </row>
    <row r="3717" spans="50:57" x14ac:dyDescent="0.15">
      <c r="AX3717" s="322"/>
      <c r="AY3717" s="322"/>
      <c r="AZ3717" s="322"/>
      <c r="BA3717" s="322"/>
      <c r="BB3717" s="322"/>
      <c r="BC3717" s="322"/>
      <c r="BD3717" s="322"/>
      <c r="BE3717" s="322"/>
    </row>
    <row r="3718" spans="50:57" x14ac:dyDescent="0.15">
      <c r="AX3718" s="322"/>
      <c r="AY3718" s="322"/>
      <c r="AZ3718" s="322"/>
      <c r="BA3718" s="322"/>
      <c r="BB3718" s="322"/>
      <c r="BC3718" s="322"/>
      <c r="BD3718" s="322"/>
      <c r="BE3718" s="322"/>
    </row>
    <row r="3719" spans="50:57" x14ac:dyDescent="0.15">
      <c r="AX3719" s="322"/>
      <c r="AY3719" s="322"/>
      <c r="AZ3719" s="322"/>
      <c r="BA3719" s="322"/>
      <c r="BB3719" s="322"/>
      <c r="BC3719" s="322"/>
      <c r="BD3719" s="322"/>
      <c r="BE3719" s="322"/>
    </row>
    <row r="3720" spans="50:57" x14ac:dyDescent="0.15">
      <c r="AX3720" s="322"/>
      <c r="AY3720" s="322"/>
      <c r="AZ3720" s="322"/>
      <c r="BA3720" s="322"/>
      <c r="BB3720" s="322"/>
      <c r="BC3720" s="322"/>
      <c r="BD3720" s="322"/>
      <c r="BE3720" s="322"/>
    </row>
    <row r="3721" spans="50:57" x14ac:dyDescent="0.15">
      <c r="AX3721" s="322"/>
      <c r="AY3721" s="322"/>
      <c r="AZ3721" s="322"/>
      <c r="BA3721" s="322"/>
      <c r="BB3721" s="322"/>
      <c r="BC3721" s="322"/>
      <c r="BD3721" s="322"/>
      <c r="BE3721" s="322"/>
    </row>
    <row r="3722" spans="50:57" x14ac:dyDescent="0.15">
      <c r="AX3722" s="322"/>
      <c r="AY3722" s="322"/>
      <c r="AZ3722" s="322"/>
      <c r="BA3722" s="322"/>
      <c r="BB3722" s="322"/>
      <c r="BC3722" s="322"/>
      <c r="BD3722" s="322"/>
      <c r="BE3722" s="322"/>
    </row>
    <row r="3723" spans="50:57" x14ac:dyDescent="0.15">
      <c r="AX3723" s="322"/>
      <c r="AY3723" s="322"/>
      <c r="AZ3723" s="322"/>
      <c r="BA3723" s="322"/>
      <c r="BB3723" s="322"/>
      <c r="BC3723" s="322"/>
      <c r="BD3723" s="322"/>
      <c r="BE3723" s="322"/>
    </row>
    <row r="3724" spans="50:57" x14ac:dyDescent="0.15">
      <c r="AX3724" s="322"/>
      <c r="AY3724" s="322"/>
      <c r="AZ3724" s="322"/>
      <c r="BA3724" s="322"/>
      <c r="BB3724" s="322"/>
      <c r="BC3724" s="322"/>
      <c r="BD3724" s="322"/>
      <c r="BE3724" s="322"/>
    </row>
    <row r="3725" spans="50:57" x14ac:dyDescent="0.15">
      <c r="AX3725" s="322"/>
      <c r="AY3725" s="322"/>
      <c r="AZ3725" s="322"/>
      <c r="BA3725" s="322"/>
      <c r="BB3725" s="322"/>
      <c r="BC3725" s="322"/>
      <c r="BD3725" s="322"/>
      <c r="BE3725" s="322"/>
    </row>
    <row r="3726" spans="50:57" x14ac:dyDescent="0.15">
      <c r="AX3726" s="322"/>
      <c r="AY3726" s="322"/>
      <c r="AZ3726" s="322"/>
      <c r="BA3726" s="322"/>
      <c r="BB3726" s="322"/>
      <c r="BC3726" s="322"/>
      <c r="BD3726" s="322"/>
      <c r="BE3726" s="322"/>
    </row>
    <row r="3727" spans="50:57" x14ac:dyDescent="0.15">
      <c r="AX3727" s="322"/>
      <c r="AY3727" s="322"/>
      <c r="AZ3727" s="322"/>
      <c r="BA3727" s="322"/>
      <c r="BB3727" s="322"/>
      <c r="BC3727" s="322"/>
      <c r="BD3727" s="322"/>
      <c r="BE3727" s="322"/>
    </row>
    <row r="3728" spans="50:57" x14ac:dyDescent="0.15">
      <c r="AX3728" s="322"/>
      <c r="AY3728" s="322"/>
      <c r="AZ3728" s="322"/>
      <c r="BA3728" s="322"/>
      <c r="BB3728" s="322"/>
      <c r="BC3728" s="322"/>
      <c r="BD3728" s="322"/>
      <c r="BE3728" s="322"/>
    </row>
    <row r="3729" spans="50:57" x14ac:dyDescent="0.15">
      <c r="AX3729" s="322"/>
      <c r="AY3729" s="322"/>
      <c r="AZ3729" s="322"/>
      <c r="BA3729" s="322"/>
      <c r="BB3729" s="322"/>
      <c r="BC3729" s="322"/>
      <c r="BD3729" s="322"/>
      <c r="BE3729" s="322"/>
    </row>
    <row r="3730" spans="50:57" x14ac:dyDescent="0.15">
      <c r="AX3730" s="322"/>
      <c r="AY3730" s="322"/>
      <c r="AZ3730" s="322"/>
      <c r="BA3730" s="322"/>
      <c r="BB3730" s="322"/>
      <c r="BC3730" s="322"/>
      <c r="BD3730" s="322"/>
      <c r="BE3730" s="322"/>
    </row>
    <row r="3731" spans="50:57" x14ac:dyDescent="0.15">
      <c r="AX3731" s="322"/>
      <c r="AY3731" s="322"/>
      <c r="AZ3731" s="322"/>
      <c r="BA3731" s="322"/>
      <c r="BB3731" s="322"/>
      <c r="BC3731" s="322"/>
      <c r="BD3731" s="322"/>
      <c r="BE3731" s="322"/>
    </row>
    <row r="3732" spans="50:57" x14ac:dyDescent="0.15">
      <c r="AX3732" s="322"/>
      <c r="AY3732" s="322"/>
      <c r="AZ3732" s="322"/>
      <c r="BA3732" s="322"/>
      <c r="BB3732" s="322"/>
      <c r="BC3732" s="322"/>
      <c r="BD3732" s="322"/>
      <c r="BE3732" s="322"/>
    </row>
    <row r="3733" spans="50:57" x14ac:dyDescent="0.15">
      <c r="AX3733" s="322"/>
      <c r="AY3733" s="322"/>
      <c r="AZ3733" s="322"/>
      <c r="BA3733" s="322"/>
      <c r="BB3733" s="322"/>
      <c r="BC3733" s="322"/>
      <c r="BD3733" s="322"/>
      <c r="BE3733" s="322"/>
    </row>
    <row r="3734" spans="50:57" x14ac:dyDescent="0.15">
      <c r="AX3734" s="322"/>
      <c r="AY3734" s="322"/>
      <c r="AZ3734" s="322"/>
      <c r="BA3734" s="322"/>
      <c r="BB3734" s="322"/>
      <c r="BC3734" s="322"/>
      <c r="BD3734" s="322"/>
      <c r="BE3734" s="322"/>
    </row>
    <row r="3735" spans="50:57" x14ac:dyDescent="0.15">
      <c r="AX3735" s="322"/>
      <c r="AY3735" s="322"/>
      <c r="AZ3735" s="322"/>
      <c r="BA3735" s="322"/>
      <c r="BB3735" s="322"/>
      <c r="BC3735" s="322"/>
      <c r="BD3735" s="322"/>
      <c r="BE3735" s="322"/>
    </row>
    <row r="3736" spans="50:57" x14ac:dyDescent="0.15">
      <c r="AX3736" s="322"/>
      <c r="AY3736" s="322"/>
      <c r="AZ3736" s="322"/>
      <c r="BA3736" s="322"/>
      <c r="BB3736" s="322"/>
      <c r="BC3736" s="322"/>
      <c r="BD3736" s="322"/>
      <c r="BE3736" s="322"/>
    </row>
    <row r="3737" spans="50:57" x14ac:dyDescent="0.15">
      <c r="AX3737" s="322"/>
      <c r="AY3737" s="322"/>
      <c r="AZ3737" s="322"/>
      <c r="BA3737" s="322"/>
      <c r="BB3737" s="322"/>
      <c r="BC3737" s="322"/>
      <c r="BD3737" s="322"/>
      <c r="BE3737" s="322"/>
    </row>
    <row r="3738" spans="50:57" x14ac:dyDescent="0.15">
      <c r="AX3738" s="322"/>
      <c r="AY3738" s="322"/>
      <c r="AZ3738" s="322"/>
      <c r="BA3738" s="322"/>
      <c r="BB3738" s="322"/>
      <c r="BC3738" s="322"/>
      <c r="BD3738" s="322"/>
      <c r="BE3738" s="322"/>
    </row>
    <row r="3739" spans="50:57" x14ac:dyDescent="0.15">
      <c r="AX3739" s="322"/>
      <c r="AY3739" s="322"/>
      <c r="AZ3739" s="322"/>
      <c r="BA3739" s="322"/>
      <c r="BB3739" s="322"/>
      <c r="BC3739" s="322"/>
      <c r="BD3739" s="322"/>
      <c r="BE3739" s="322"/>
    </row>
    <row r="3740" spans="50:57" x14ac:dyDescent="0.15">
      <c r="AX3740" s="322"/>
      <c r="AY3740" s="322"/>
      <c r="AZ3740" s="322"/>
      <c r="BA3740" s="322"/>
      <c r="BB3740" s="322"/>
      <c r="BC3740" s="322"/>
      <c r="BD3740" s="322"/>
      <c r="BE3740" s="322"/>
    </row>
    <row r="3741" spans="50:57" x14ac:dyDescent="0.15">
      <c r="AX3741" s="322"/>
      <c r="AY3741" s="322"/>
      <c r="AZ3741" s="322"/>
      <c r="BA3741" s="322"/>
      <c r="BB3741" s="322"/>
      <c r="BC3741" s="322"/>
      <c r="BD3741" s="322"/>
      <c r="BE3741" s="322"/>
    </row>
    <row r="3742" spans="50:57" x14ac:dyDescent="0.15">
      <c r="AX3742" s="322"/>
      <c r="AY3742" s="322"/>
      <c r="AZ3742" s="322"/>
      <c r="BA3742" s="322"/>
      <c r="BB3742" s="322"/>
      <c r="BC3742" s="322"/>
      <c r="BD3742" s="322"/>
      <c r="BE3742" s="322"/>
    </row>
    <row r="3743" spans="50:57" x14ac:dyDescent="0.15">
      <c r="AX3743" s="322"/>
      <c r="AY3743" s="322"/>
      <c r="AZ3743" s="322"/>
      <c r="BA3743" s="322"/>
      <c r="BB3743" s="322"/>
      <c r="BC3743" s="322"/>
      <c r="BD3743" s="322"/>
      <c r="BE3743" s="322"/>
    </row>
    <row r="3744" spans="50:57" x14ac:dyDescent="0.15">
      <c r="AX3744" s="322"/>
      <c r="AY3744" s="322"/>
      <c r="AZ3744" s="322"/>
      <c r="BA3744" s="322"/>
      <c r="BB3744" s="322"/>
      <c r="BC3744" s="322"/>
      <c r="BD3744" s="322"/>
      <c r="BE3744" s="322"/>
    </row>
    <row r="3745" spans="50:57" x14ac:dyDescent="0.15">
      <c r="AX3745" s="322"/>
      <c r="AY3745" s="322"/>
      <c r="AZ3745" s="322"/>
      <c r="BA3745" s="322"/>
      <c r="BB3745" s="322"/>
      <c r="BC3745" s="322"/>
      <c r="BD3745" s="322"/>
      <c r="BE3745" s="322"/>
    </row>
    <row r="3746" spans="50:57" x14ac:dyDescent="0.15">
      <c r="AX3746" s="322"/>
      <c r="AY3746" s="322"/>
      <c r="AZ3746" s="322"/>
      <c r="BA3746" s="322"/>
      <c r="BB3746" s="322"/>
      <c r="BC3746" s="322"/>
      <c r="BD3746" s="322"/>
      <c r="BE3746" s="322"/>
    </row>
    <row r="3747" spans="50:57" x14ac:dyDescent="0.15">
      <c r="AX3747" s="322"/>
      <c r="AY3747" s="322"/>
      <c r="AZ3747" s="322"/>
      <c r="BA3747" s="322"/>
      <c r="BB3747" s="322"/>
      <c r="BC3747" s="322"/>
      <c r="BD3747" s="322"/>
      <c r="BE3747" s="322"/>
    </row>
    <row r="3748" spans="50:57" x14ac:dyDescent="0.15">
      <c r="AX3748" s="322"/>
      <c r="AY3748" s="322"/>
      <c r="AZ3748" s="322"/>
      <c r="BA3748" s="322"/>
      <c r="BB3748" s="322"/>
      <c r="BC3748" s="322"/>
      <c r="BD3748" s="322"/>
      <c r="BE3748" s="322"/>
    </row>
    <row r="3749" spans="50:57" x14ac:dyDescent="0.15">
      <c r="AX3749" s="322"/>
      <c r="AY3749" s="322"/>
      <c r="AZ3749" s="322"/>
      <c r="BA3749" s="322"/>
      <c r="BB3749" s="322"/>
      <c r="BC3749" s="322"/>
      <c r="BD3749" s="322"/>
      <c r="BE3749" s="322"/>
    </row>
    <row r="3750" spans="50:57" x14ac:dyDescent="0.15">
      <c r="AX3750" s="322"/>
      <c r="AY3750" s="322"/>
      <c r="AZ3750" s="322"/>
      <c r="BA3750" s="322"/>
      <c r="BB3750" s="322"/>
      <c r="BC3750" s="322"/>
      <c r="BD3750" s="322"/>
      <c r="BE3750" s="322"/>
    </row>
    <row r="3751" spans="50:57" x14ac:dyDescent="0.15">
      <c r="AX3751" s="322"/>
      <c r="AY3751" s="322"/>
      <c r="AZ3751" s="322"/>
      <c r="BA3751" s="322"/>
      <c r="BB3751" s="322"/>
      <c r="BC3751" s="322"/>
      <c r="BD3751" s="322"/>
      <c r="BE3751" s="322"/>
    </row>
    <row r="3752" spans="50:57" x14ac:dyDescent="0.15">
      <c r="AX3752" s="322"/>
      <c r="AY3752" s="322"/>
      <c r="AZ3752" s="322"/>
      <c r="BA3752" s="322"/>
      <c r="BB3752" s="322"/>
      <c r="BC3752" s="322"/>
      <c r="BD3752" s="322"/>
      <c r="BE3752" s="322"/>
    </row>
    <row r="3753" spans="50:57" x14ac:dyDescent="0.15">
      <c r="AX3753" s="322"/>
      <c r="AY3753" s="322"/>
      <c r="AZ3753" s="322"/>
      <c r="BA3753" s="322"/>
      <c r="BB3753" s="322"/>
      <c r="BC3753" s="322"/>
      <c r="BD3753" s="322"/>
      <c r="BE3753" s="322"/>
    </row>
    <row r="3754" spans="50:57" x14ac:dyDescent="0.15">
      <c r="AX3754" s="322"/>
      <c r="AY3754" s="322"/>
      <c r="AZ3754" s="322"/>
      <c r="BA3754" s="322"/>
      <c r="BB3754" s="322"/>
      <c r="BC3754" s="322"/>
      <c r="BD3754" s="322"/>
      <c r="BE3754" s="322"/>
    </row>
    <row r="3755" spans="50:57" x14ac:dyDescent="0.15">
      <c r="AX3755" s="322"/>
      <c r="AY3755" s="322"/>
      <c r="AZ3755" s="322"/>
      <c r="BA3755" s="322"/>
      <c r="BB3755" s="322"/>
      <c r="BC3755" s="322"/>
      <c r="BD3755" s="322"/>
      <c r="BE3755" s="322"/>
    </row>
    <row r="3756" spans="50:57" x14ac:dyDescent="0.15">
      <c r="AX3756" s="322"/>
      <c r="AY3756" s="322"/>
      <c r="AZ3756" s="322"/>
      <c r="BA3756" s="322"/>
      <c r="BB3756" s="322"/>
      <c r="BC3756" s="322"/>
      <c r="BD3756" s="322"/>
      <c r="BE3756" s="322"/>
    </row>
    <row r="3757" spans="50:57" x14ac:dyDescent="0.15">
      <c r="AX3757" s="322"/>
      <c r="AY3757" s="322"/>
      <c r="AZ3757" s="322"/>
      <c r="BA3757" s="322"/>
      <c r="BB3757" s="322"/>
      <c r="BC3757" s="322"/>
      <c r="BD3757" s="322"/>
      <c r="BE3757" s="322"/>
    </row>
    <row r="3758" spans="50:57" x14ac:dyDescent="0.15">
      <c r="AX3758" s="322"/>
      <c r="AY3758" s="322"/>
      <c r="AZ3758" s="322"/>
      <c r="BA3758" s="322"/>
      <c r="BB3758" s="322"/>
      <c r="BC3758" s="322"/>
      <c r="BD3758" s="322"/>
      <c r="BE3758" s="322"/>
    </row>
    <row r="3759" spans="50:57" x14ac:dyDescent="0.15">
      <c r="AX3759" s="322"/>
      <c r="AY3759" s="322"/>
      <c r="AZ3759" s="322"/>
      <c r="BA3759" s="322"/>
      <c r="BB3759" s="322"/>
      <c r="BC3759" s="322"/>
      <c r="BD3759" s="322"/>
      <c r="BE3759" s="322"/>
    </row>
    <row r="3760" spans="50:57" x14ac:dyDescent="0.15">
      <c r="AX3760" s="322"/>
      <c r="AY3760" s="322"/>
      <c r="AZ3760" s="322"/>
      <c r="BA3760" s="322"/>
      <c r="BB3760" s="322"/>
      <c r="BC3760" s="322"/>
      <c r="BD3760" s="322"/>
      <c r="BE3760" s="322"/>
    </row>
    <row r="3761" spans="50:57" x14ac:dyDescent="0.15">
      <c r="AX3761" s="322"/>
      <c r="AY3761" s="322"/>
      <c r="AZ3761" s="322"/>
      <c r="BA3761" s="322"/>
      <c r="BB3761" s="322"/>
      <c r="BC3761" s="322"/>
      <c r="BD3761" s="322"/>
      <c r="BE3761" s="322"/>
    </row>
    <row r="3762" spans="50:57" x14ac:dyDescent="0.15">
      <c r="AX3762" s="322"/>
      <c r="AY3762" s="322"/>
      <c r="AZ3762" s="322"/>
      <c r="BA3762" s="322"/>
      <c r="BB3762" s="322"/>
      <c r="BC3762" s="322"/>
      <c r="BD3762" s="322"/>
      <c r="BE3762" s="322"/>
    </row>
    <row r="3763" spans="50:57" x14ac:dyDescent="0.15">
      <c r="AX3763" s="322"/>
      <c r="AY3763" s="322"/>
      <c r="AZ3763" s="322"/>
      <c r="BA3763" s="322"/>
      <c r="BB3763" s="322"/>
      <c r="BC3763" s="322"/>
      <c r="BD3763" s="322"/>
      <c r="BE3763" s="322"/>
    </row>
    <row r="3764" spans="50:57" x14ac:dyDescent="0.15">
      <c r="AX3764" s="322"/>
      <c r="AY3764" s="322"/>
      <c r="AZ3764" s="322"/>
      <c r="BA3764" s="322"/>
      <c r="BB3764" s="322"/>
      <c r="BC3764" s="322"/>
      <c r="BD3764" s="322"/>
      <c r="BE3764" s="322"/>
    </row>
    <row r="3765" spans="50:57" x14ac:dyDescent="0.15">
      <c r="AX3765" s="322"/>
      <c r="AY3765" s="322"/>
      <c r="AZ3765" s="322"/>
      <c r="BA3765" s="322"/>
      <c r="BB3765" s="322"/>
      <c r="BC3765" s="322"/>
      <c r="BD3765" s="322"/>
      <c r="BE3765" s="322"/>
    </row>
    <row r="3766" spans="50:57" x14ac:dyDescent="0.15">
      <c r="AX3766" s="322"/>
      <c r="AY3766" s="322"/>
      <c r="AZ3766" s="322"/>
      <c r="BA3766" s="322"/>
      <c r="BB3766" s="322"/>
      <c r="BC3766" s="322"/>
      <c r="BD3766" s="322"/>
      <c r="BE3766" s="322"/>
    </row>
    <row r="3767" spans="50:57" x14ac:dyDescent="0.15">
      <c r="AX3767" s="322"/>
      <c r="AY3767" s="322"/>
      <c r="AZ3767" s="322"/>
      <c r="BA3767" s="322"/>
      <c r="BB3767" s="322"/>
      <c r="BC3767" s="322"/>
      <c r="BD3767" s="322"/>
      <c r="BE3767" s="322"/>
    </row>
    <row r="3768" spans="50:57" x14ac:dyDescent="0.15">
      <c r="AX3768" s="322"/>
      <c r="AY3768" s="322"/>
      <c r="AZ3768" s="322"/>
      <c r="BA3768" s="322"/>
      <c r="BB3768" s="322"/>
      <c r="BC3768" s="322"/>
      <c r="BD3768" s="322"/>
      <c r="BE3768" s="322"/>
    </row>
    <row r="3769" spans="50:57" x14ac:dyDescent="0.15">
      <c r="AX3769" s="322"/>
      <c r="AY3769" s="322"/>
      <c r="AZ3769" s="322"/>
      <c r="BA3769" s="322"/>
      <c r="BB3769" s="322"/>
      <c r="BC3769" s="322"/>
      <c r="BD3769" s="322"/>
      <c r="BE3769" s="322"/>
    </row>
    <row r="3770" spans="50:57" x14ac:dyDescent="0.15">
      <c r="AX3770" s="322"/>
      <c r="AY3770" s="322"/>
      <c r="AZ3770" s="322"/>
      <c r="BA3770" s="322"/>
      <c r="BB3770" s="322"/>
      <c r="BC3770" s="322"/>
      <c r="BD3770" s="322"/>
      <c r="BE3770" s="322"/>
    </row>
    <row r="3771" spans="50:57" x14ac:dyDescent="0.15">
      <c r="AX3771" s="322"/>
      <c r="AY3771" s="322"/>
      <c r="AZ3771" s="322"/>
      <c r="BA3771" s="322"/>
      <c r="BB3771" s="322"/>
      <c r="BC3771" s="322"/>
      <c r="BD3771" s="322"/>
      <c r="BE3771" s="322"/>
    </row>
    <row r="3772" spans="50:57" x14ac:dyDescent="0.15">
      <c r="AX3772" s="322"/>
      <c r="AY3772" s="322"/>
      <c r="AZ3772" s="322"/>
      <c r="BA3772" s="322"/>
      <c r="BB3772" s="322"/>
      <c r="BC3772" s="322"/>
      <c r="BD3772" s="322"/>
      <c r="BE3772" s="322"/>
    </row>
    <row r="3773" spans="50:57" x14ac:dyDescent="0.15">
      <c r="AX3773" s="322"/>
      <c r="AY3773" s="322"/>
      <c r="AZ3773" s="322"/>
      <c r="BA3773" s="322"/>
      <c r="BB3773" s="322"/>
      <c r="BC3773" s="322"/>
      <c r="BD3773" s="322"/>
      <c r="BE3773" s="322"/>
    </row>
    <row r="3774" spans="50:57" x14ac:dyDescent="0.15">
      <c r="AX3774" s="322"/>
      <c r="AY3774" s="322"/>
      <c r="AZ3774" s="322"/>
      <c r="BA3774" s="322"/>
      <c r="BB3774" s="322"/>
      <c r="BC3774" s="322"/>
      <c r="BD3774" s="322"/>
      <c r="BE3774" s="322"/>
    </row>
    <row r="3775" spans="50:57" x14ac:dyDescent="0.15">
      <c r="AX3775" s="322"/>
      <c r="AY3775" s="322"/>
      <c r="AZ3775" s="322"/>
      <c r="BA3775" s="322"/>
      <c r="BB3775" s="322"/>
      <c r="BC3775" s="322"/>
      <c r="BD3775" s="322"/>
      <c r="BE3775" s="322"/>
    </row>
    <row r="3776" spans="50:57" x14ac:dyDescent="0.15">
      <c r="AX3776" s="322"/>
      <c r="AY3776" s="322"/>
      <c r="AZ3776" s="322"/>
      <c r="BA3776" s="322"/>
      <c r="BB3776" s="322"/>
      <c r="BC3776" s="322"/>
      <c r="BD3776" s="322"/>
      <c r="BE3776" s="322"/>
    </row>
    <row r="3777" spans="50:57" x14ac:dyDescent="0.15">
      <c r="AX3777" s="322"/>
      <c r="AY3777" s="322"/>
      <c r="AZ3777" s="322"/>
      <c r="BA3777" s="322"/>
      <c r="BB3777" s="322"/>
      <c r="BC3777" s="322"/>
      <c r="BD3777" s="322"/>
      <c r="BE3777" s="322"/>
    </row>
    <row r="3778" spans="50:57" x14ac:dyDescent="0.15">
      <c r="AX3778" s="322"/>
      <c r="AY3778" s="322"/>
      <c r="AZ3778" s="322"/>
      <c r="BA3778" s="322"/>
      <c r="BB3778" s="322"/>
      <c r="BC3778" s="322"/>
      <c r="BD3778" s="322"/>
      <c r="BE3778" s="322"/>
    </row>
    <row r="3779" spans="50:57" x14ac:dyDescent="0.15">
      <c r="AX3779" s="322"/>
      <c r="AY3779" s="322"/>
      <c r="AZ3779" s="322"/>
      <c r="BA3779" s="322"/>
      <c r="BB3779" s="322"/>
      <c r="BC3779" s="322"/>
      <c r="BD3779" s="322"/>
      <c r="BE3779" s="322"/>
    </row>
    <row r="3780" spans="50:57" x14ac:dyDescent="0.15">
      <c r="AX3780" s="322"/>
      <c r="AY3780" s="322"/>
      <c r="AZ3780" s="322"/>
      <c r="BA3780" s="322"/>
      <c r="BB3780" s="322"/>
      <c r="BC3780" s="322"/>
      <c r="BD3780" s="322"/>
      <c r="BE3780" s="322"/>
    </row>
    <row r="3781" spans="50:57" x14ac:dyDescent="0.15">
      <c r="AX3781" s="322"/>
      <c r="AY3781" s="322"/>
      <c r="AZ3781" s="322"/>
      <c r="BA3781" s="322"/>
      <c r="BB3781" s="322"/>
      <c r="BC3781" s="322"/>
      <c r="BD3781" s="322"/>
      <c r="BE3781" s="322"/>
    </row>
    <row r="3782" spans="50:57" x14ac:dyDescent="0.15">
      <c r="AX3782" s="322"/>
      <c r="AY3782" s="322"/>
      <c r="AZ3782" s="322"/>
      <c r="BA3782" s="322"/>
      <c r="BB3782" s="322"/>
      <c r="BC3782" s="322"/>
      <c r="BD3782" s="322"/>
      <c r="BE3782" s="322"/>
    </row>
    <row r="3783" spans="50:57" x14ac:dyDescent="0.15">
      <c r="AX3783" s="322"/>
      <c r="AY3783" s="322"/>
      <c r="AZ3783" s="322"/>
      <c r="BA3783" s="322"/>
      <c r="BB3783" s="322"/>
      <c r="BC3783" s="322"/>
      <c r="BD3783" s="322"/>
      <c r="BE3783" s="322"/>
    </row>
    <row r="3784" spans="50:57" x14ac:dyDescent="0.15">
      <c r="AX3784" s="322"/>
      <c r="AY3784" s="322"/>
      <c r="AZ3784" s="322"/>
      <c r="BA3784" s="322"/>
      <c r="BB3784" s="322"/>
      <c r="BC3784" s="322"/>
      <c r="BD3784" s="322"/>
      <c r="BE3784" s="322"/>
    </row>
    <row r="3785" spans="50:57" x14ac:dyDescent="0.15">
      <c r="AX3785" s="322"/>
      <c r="AY3785" s="322"/>
      <c r="AZ3785" s="322"/>
      <c r="BA3785" s="322"/>
      <c r="BB3785" s="322"/>
      <c r="BC3785" s="322"/>
      <c r="BD3785" s="322"/>
      <c r="BE3785" s="322"/>
    </row>
    <row r="3786" spans="50:57" x14ac:dyDescent="0.15">
      <c r="AX3786" s="322"/>
      <c r="AY3786" s="322"/>
      <c r="AZ3786" s="322"/>
      <c r="BA3786" s="322"/>
      <c r="BB3786" s="322"/>
      <c r="BC3786" s="322"/>
      <c r="BD3786" s="322"/>
      <c r="BE3786" s="322"/>
    </row>
    <row r="3787" spans="50:57" x14ac:dyDescent="0.15">
      <c r="AX3787" s="322"/>
      <c r="AY3787" s="322"/>
      <c r="AZ3787" s="322"/>
      <c r="BA3787" s="322"/>
      <c r="BB3787" s="322"/>
      <c r="BC3787" s="322"/>
      <c r="BD3787" s="322"/>
      <c r="BE3787" s="322"/>
    </row>
    <row r="3788" spans="50:57" x14ac:dyDescent="0.15">
      <c r="AX3788" s="322"/>
      <c r="AY3788" s="322"/>
      <c r="AZ3788" s="322"/>
      <c r="BA3788" s="322"/>
      <c r="BB3788" s="322"/>
      <c r="BC3788" s="322"/>
      <c r="BD3788" s="322"/>
      <c r="BE3788" s="322"/>
    </row>
    <row r="3789" spans="50:57" x14ac:dyDescent="0.15">
      <c r="AX3789" s="322"/>
      <c r="AY3789" s="322"/>
      <c r="AZ3789" s="322"/>
      <c r="BA3789" s="322"/>
      <c r="BB3789" s="322"/>
      <c r="BC3789" s="322"/>
      <c r="BD3789" s="322"/>
      <c r="BE3789" s="322"/>
    </row>
    <row r="3790" spans="50:57" x14ac:dyDescent="0.15">
      <c r="AX3790" s="322"/>
      <c r="AY3790" s="322"/>
      <c r="AZ3790" s="322"/>
      <c r="BA3790" s="322"/>
      <c r="BB3790" s="322"/>
      <c r="BC3790" s="322"/>
      <c r="BD3790" s="322"/>
      <c r="BE3790" s="322"/>
    </row>
    <row r="3791" spans="50:57" x14ac:dyDescent="0.15">
      <c r="AX3791" s="322"/>
      <c r="AY3791" s="322"/>
      <c r="AZ3791" s="322"/>
      <c r="BA3791" s="322"/>
      <c r="BB3791" s="322"/>
      <c r="BC3791" s="322"/>
      <c r="BD3791" s="322"/>
      <c r="BE3791" s="322"/>
    </row>
    <row r="3792" spans="50:57" x14ac:dyDescent="0.15">
      <c r="AX3792" s="322"/>
      <c r="AY3792" s="322"/>
      <c r="AZ3792" s="322"/>
      <c r="BA3792" s="322"/>
      <c r="BB3792" s="322"/>
      <c r="BC3792" s="322"/>
      <c r="BD3792" s="322"/>
      <c r="BE3792" s="322"/>
    </row>
    <row r="3793" spans="50:57" x14ac:dyDescent="0.15">
      <c r="AX3793" s="322"/>
      <c r="AY3793" s="322"/>
      <c r="AZ3793" s="322"/>
      <c r="BA3793" s="322"/>
      <c r="BB3793" s="322"/>
      <c r="BC3793" s="322"/>
      <c r="BD3793" s="322"/>
      <c r="BE3793" s="322"/>
    </row>
    <row r="3794" spans="50:57" x14ac:dyDescent="0.15">
      <c r="AX3794" s="322"/>
      <c r="AY3794" s="322"/>
      <c r="AZ3794" s="322"/>
      <c r="BA3794" s="322"/>
      <c r="BB3794" s="322"/>
      <c r="BC3794" s="322"/>
      <c r="BD3794" s="322"/>
      <c r="BE3794" s="322"/>
    </row>
    <row r="3795" spans="50:57" x14ac:dyDescent="0.15">
      <c r="AX3795" s="322"/>
      <c r="AY3795" s="322"/>
      <c r="AZ3795" s="322"/>
      <c r="BA3795" s="322"/>
      <c r="BB3795" s="322"/>
      <c r="BC3795" s="322"/>
      <c r="BD3795" s="322"/>
      <c r="BE3795" s="322"/>
    </row>
    <row r="3796" spans="50:57" x14ac:dyDescent="0.15">
      <c r="AX3796" s="322"/>
      <c r="AY3796" s="322"/>
      <c r="AZ3796" s="322"/>
      <c r="BA3796" s="322"/>
      <c r="BB3796" s="322"/>
      <c r="BC3796" s="322"/>
      <c r="BD3796" s="322"/>
      <c r="BE3796" s="322"/>
    </row>
    <row r="3797" spans="50:57" x14ac:dyDescent="0.15">
      <c r="AX3797" s="322"/>
      <c r="AY3797" s="322"/>
      <c r="AZ3797" s="322"/>
      <c r="BA3797" s="322"/>
      <c r="BB3797" s="322"/>
      <c r="BC3797" s="322"/>
      <c r="BD3797" s="322"/>
      <c r="BE3797" s="322"/>
    </row>
    <row r="3798" spans="50:57" x14ac:dyDescent="0.15">
      <c r="AX3798" s="322"/>
      <c r="AY3798" s="322"/>
      <c r="AZ3798" s="322"/>
      <c r="BA3798" s="322"/>
      <c r="BB3798" s="322"/>
      <c r="BC3798" s="322"/>
      <c r="BD3798" s="322"/>
      <c r="BE3798" s="322"/>
    </row>
    <row r="3799" spans="50:57" x14ac:dyDescent="0.15">
      <c r="AX3799" s="322"/>
      <c r="AY3799" s="322"/>
      <c r="AZ3799" s="322"/>
      <c r="BA3799" s="322"/>
      <c r="BB3799" s="322"/>
      <c r="BC3799" s="322"/>
      <c r="BD3799" s="322"/>
      <c r="BE3799" s="322"/>
    </row>
    <row r="3800" spans="50:57" x14ac:dyDescent="0.15">
      <c r="AX3800" s="322"/>
      <c r="AY3800" s="322"/>
      <c r="AZ3800" s="322"/>
      <c r="BA3800" s="322"/>
      <c r="BB3800" s="322"/>
      <c r="BC3800" s="322"/>
      <c r="BD3800" s="322"/>
      <c r="BE3800" s="322"/>
    </row>
    <row r="3801" spans="50:57" x14ac:dyDescent="0.15">
      <c r="AX3801" s="322"/>
      <c r="AY3801" s="322"/>
      <c r="AZ3801" s="322"/>
      <c r="BA3801" s="322"/>
      <c r="BB3801" s="322"/>
      <c r="BC3801" s="322"/>
      <c r="BD3801" s="322"/>
      <c r="BE3801" s="322"/>
    </row>
    <row r="3802" spans="50:57" x14ac:dyDescent="0.15">
      <c r="AX3802" s="322"/>
      <c r="AY3802" s="322"/>
      <c r="AZ3802" s="322"/>
      <c r="BA3802" s="322"/>
      <c r="BB3802" s="322"/>
      <c r="BC3802" s="322"/>
      <c r="BD3802" s="322"/>
      <c r="BE3802" s="322"/>
    </row>
    <row r="3803" spans="50:57" x14ac:dyDescent="0.15">
      <c r="AX3803" s="322"/>
      <c r="AY3803" s="322"/>
      <c r="AZ3803" s="322"/>
      <c r="BA3803" s="322"/>
      <c r="BB3803" s="322"/>
      <c r="BC3803" s="322"/>
      <c r="BD3803" s="322"/>
      <c r="BE3803" s="322"/>
    </row>
    <row r="3804" spans="50:57" x14ac:dyDescent="0.15">
      <c r="AX3804" s="322"/>
      <c r="AY3804" s="322"/>
      <c r="AZ3804" s="322"/>
      <c r="BA3804" s="322"/>
      <c r="BB3804" s="322"/>
      <c r="BC3804" s="322"/>
      <c r="BD3804" s="322"/>
      <c r="BE3804" s="322"/>
    </row>
    <row r="3805" spans="50:57" x14ac:dyDescent="0.15">
      <c r="AX3805" s="322"/>
      <c r="AY3805" s="322"/>
      <c r="AZ3805" s="322"/>
      <c r="BA3805" s="322"/>
      <c r="BB3805" s="322"/>
      <c r="BC3805" s="322"/>
      <c r="BD3805" s="322"/>
      <c r="BE3805" s="322"/>
    </row>
    <row r="3806" spans="50:57" x14ac:dyDescent="0.15">
      <c r="AX3806" s="322"/>
      <c r="AY3806" s="322"/>
      <c r="AZ3806" s="322"/>
      <c r="BA3806" s="322"/>
      <c r="BB3806" s="322"/>
      <c r="BC3806" s="322"/>
      <c r="BD3806" s="322"/>
      <c r="BE3806" s="322"/>
    </row>
    <row r="3807" spans="50:57" x14ac:dyDescent="0.15">
      <c r="AX3807" s="322"/>
      <c r="AY3807" s="322"/>
      <c r="AZ3807" s="322"/>
      <c r="BA3807" s="322"/>
      <c r="BB3807" s="322"/>
      <c r="BC3807" s="322"/>
      <c r="BD3807" s="322"/>
      <c r="BE3807" s="322"/>
    </row>
    <row r="3808" spans="50:57" x14ac:dyDescent="0.15">
      <c r="AX3808" s="322"/>
      <c r="AY3808" s="322"/>
      <c r="AZ3808" s="322"/>
      <c r="BA3808" s="322"/>
      <c r="BB3808" s="322"/>
      <c r="BC3808" s="322"/>
      <c r="BD3808" s="322"/>
      <c r="BE3808" s="322"/>
    </row>
    <row r="3809" spans="50:57" x14ac:dyDescent="0.15">
      <c r="AX3809" s="322"/>
      <c r="AY3809" s="322"/>
      <c r="AZ3809" s="322"/>
      <c r="BA3809" s="322"/>
      <c r="BB3809" s="322"/>
      <c r="BC3809" s="322"/>
      <c r="BD3809" s="322"/>
      <c r="BE3809" s="322"/>
    </row>
    <row r="3810" spans="50:57" x14ac:dyDescent="0.15">
      <c r="AX3810" s="322"/>
      <c r="AY3810" s="322"/>
      <c r="AZ3810" s="322"/>
      <c r="BA3810" s="322"/>
      <c r="BB3810" s="322"/>
      <c r="BC3810" s="322"/>
      <c r="BD3810" s="322"/>
      <c r="BE3810" s="322"/>
    </row>
    <row r="3811" spans="50:57" x14ac:dyDescent="0.15">
      <c r="AX3811" s="322"/>
      <c r="AY3811" s="322"/>
      <c r="AZ3811" s="322"/>
      <c r="BA3811" s="322"/>
      <c r="BB3811" s="322"/>
      <c r="BC3811" s="322"/>
      <c r="BD3811" s="322"/>
      <c r="BE3811" s="322"/>
    </row>
    <row r="3812" spans="50:57" x14ac:dyDescent="0.15">
      <c r="AX3812" s="322"/>
      <c r="AY3812" s="322"/>
      <c r="AZ3812" s="322"/>
      <c r="BA3812" s="322"/>
      <c r="BB3812" s="322"/>
      <c r="BC3812" s="322"/>
      <c r="BD3812" s="322"/>
      <c r="BE3812" s="322"/>
    </row>
    <row r="3813" spans="50:57" x14ac:dyDescent="0.15">
      <c r="AX3813" s="322"/>
      <c r="AY3813" s="322"/>
      <c r="AZ3813" s="322"/>
      <c r="BA3813" s="322"/>
      <c r="BB3813" s="322"/>
      <c r="BC3813" s="322"/>
      <c r="BD3813" s="322"/>
      <c r="BE3813" s="322"/>
    </row>
    <row r="3814" spans="50:57" x14ac:dyDescent="0.15">
      <c r="AX3814" s="322"/>
      <c r="AY3814" s="322"/>
      <c r="AZ3814" s="322"/>
      <c r="BA3814" s="322"/>
      <c r="BB3814" s="322"/>
      <c r="BC3814" s="322"/>
      <c r="BD3814" s="322"/>
      <c r="BE3814" s="322"/>
    </row>
    <row r="3815" spans="50:57" x14ac:dyDescent="0.15">
      <c r="AX3815" s="322"/>
      <c r="AY3815" s="322"/>
      <c r="AZ3815" s="322"/>
      <c r="BA3815" s="322"/>
      <c r="BB3815" s="322"/>
      <c r="BC3815" s="322"/>
      <c r="BD3815" s="322"/>
      <c r="BE3815" s="322"/>
    </row>
    <row r="3816" spans="50:57" x14ac:dyDescent="0.15">
      <c r="AX3816" s="322"/>
      <c r="AY3816" s="322"/>
      <c r="AZ3816" s="322"/>
      <c r="BA3816" s="322"/>
      <c r="BB3816" s="322"/>
      <c r="BC3816" s="322"/>
      <c r="BD3816" s="322"/>
      <c r="BE3816" s="322"/>
    </row>
    <row r="3817" spans="50:57" x14ac:dyDescent="0.15">
      <c r="AX3817" s="322"/>
      <c r="AY3817" s="322"/>
      <c r="AZ3817" s="322"/>
      <c r="BA3817" s="322"/>
      <c r="BB3817" s="322"/>
      <c r="BC3817" s="322"/>
      <c r="BD3817" s="322"/>
      <c r="BE3817" s="322"/>
    </row>
    <row r="3818" spans="50:57" x14ac:dyDescent="0.15">
      <c r="AX3818" s="322"/>
      <c r="AY3818" s="322"/>
      <c r="AZ3818" s="322"/>
      <c r="BA3818" s="322"/>
      <c r="BB3818" s="322"/>
      <c r="BC3818" s="322"/>
      <c r="BD3818" s="322"/>
      <c r="BE3818" s="322"/>
    </row>
    <row r="3819" spans="50:57" x14ac:dyDescent="0.15">
      <c r="AX3819" s="322"/>
      <c r="AY3819" s="322"/>
      <c r="AZ3819" s="322"/>
      <c r="BA3819" s="322"/>
      <c r="BB3819" s="322"/>
      <c r="BC3819" s="322"/>
      <c r="BD3819" s="322"/>
      <c r="BE3819" s="322"/>
    </row>
    <row r="3820" spans="50:57" x14ac:dyDescent="0.15">
      <c r="AX3820" s="322"/>
      <c r="AY3820" s="322"/>
      <c r="AZ3820" s="322"/>
      <c r="BA3820" s="322"/>
      <c r="BB3820" s="322"/>
      <c r="BC3820" s="322"/>
      <c r="BD3820" s="322"/>
      <c r="BE3820" s="322"/>
    </row>
    <row r="3821" spans="50:57" x14ac:dyDescent="0.15">
      <c r="AX3821" s="322"/>
      <c r="AY3821" s="322"/>
      <c r="AZ3821" s="322"/>
      <c r="BA3821" s="322"/>
      <c r="BB3821" s="322"/>
      <c r="BC3821" s="322"/>
      <c r="BD3821" s="322"/>
      <c r="BE3821" s="322"/>
    </row>
    <row r="3822" spans="50:57" x14ac:dyDescent="0.15">
      <c r="AX3822" s="322"/>
      <c r="AY3822" s="322"/>
      <c r="AZ3822" s="322"/>
      <c r="BA3822" s="322"/>
      <c r="BB3822" s="322"/>
      <c r="BC3822" s="322"/>
      <c r="BD3822" s="322"/>
      <c r="BE3822" s="322"/>
    </row>
    <row r="3823" spans="50:57" x14ac:dyDescent="0.15">
      <c r="AX3823" s="322"/>
      <c r="AY3823" s="322"/>
      <c r="AZ3823" s="322"/>
      <c r="BA3823" s="322"/>
      <c r="BB3823" s="322"/>
      <c r="BC3823" s="322"/>
      <c r="BD3823" s="322"/>
      <c r="BE3823" s="322"/>
    </row>
    <row r="3824" spans="50:57" x14ac:dyDescent="0.15">
      <c r="AX3824" s="322"/>
      <c r="AY3824" s="322"/>
      <c r="AZ3824" s="322"/>
      <c r="BA3824" s="322"/>
      <c r="BB3824" s="322"/>
      <c r="BC3824" s="322"/>
      <c r="BD3824" s="322"/>
      <c r="BE3824" s="322"/>
    </row>
    <row r="3825" spans="50:57" x14ac:dyDescent="0.15">
      <c r="AX3825" s="322"/>
      <c r="AY3825" s="322"/>
      <c r="AZ3825" s="322"/>
      <c r="BA3825" s="322"/>
      <c r="BB3825" s="322"/>
      <c r="BC3825" s="322"/>
      <c r="BD3825" s="322"/>
      <c r="BE3825" s="322"/>
    </row>
    <row r="3826" spans="50:57" x14ac:dyDescent="0.15">
      <c r="AX3826" s="322"/>
      <c r="AY3826" s="322"/>
      <c r="AZ3826" s="322"/>
      <c r="BA3826" s="322"/>
      <c r="BB3826" s="322"/>
      <c r="BC3826" s="322"/>
      <c r="BD3826" s="322"/>
      <c r="BE3826" s="322"/>
    </row>
    <row r="3827" spans="50:57" x14ac:dyDescent="0.15">
      <c r="AX3827" s="322"/>
      <c r="AY3827" s="322"/>
      <c r="AZ3827" s="322"/>
      <c r="BA3827" s="322"/>
      <c r="BB3827" s="322"/>
      <c r="BC3827" s="322"/>
      <c r="BD3827" s="322"/>
      <c r="BE3827" s="322"/>
    </row>
    <row r="3828" spans="50:57" x14ac:dyDescent="0.15">
      <c r="AX3828" s="322"/>
      <c r="AY3828" s="322"/>
      <c r="AZ3828" s="322"/>
      <c r="BA3828" s="322"/>
      <c r="BB3828" s="322"/>
      <c r="BC3828" s="322"/>
      <c r="BD3828" s="322"/>
      <c r="BE3828" s="322"/>
    </row>
    <row r="3829" spans="50:57" x14ac:dyDescent="0.15">
      <c r="AX3829" s="322"/>
      <c r="AY3829" s="322"/>
      <c r="AZ3829" s="322"/>
      <c r="BA3829" s="322"/>
      <c r="BB3829" s="322"/>
      <c r="BC3829" s="322"/>
      <c r="BD3829" s="322"/>
      <c r="BE3829" s="322"/>
    </row>
    <row r="3830" spans="50:57" x14ac:dyDescent="0.15">
      <c r="AX3830" s="322"/>
      <c r="AY3830" s="322"/>
      <c r="AZ3830" s="322"/>
      <c r="BA3830" s="322"/>
      <c r="BB3830" s="322"/>
      <c r="BC3830" s="322"/>
      <c r="BD3830" s="322"/>
      <c r="BE3830" s="322"/>
    </row>
    <row r="3831" spans="50:57" x14ac:dyDescent="0.15">
      <c r="AX3831" s="322"/>
      <c r="AY3831" s="322"/>
      <c r="AZ3831" s="322"/>
      <c r="BA3831" s="322"/>
      <c r="BB3831" s="322"/>
      <c r="BC3831" s="322"/>
      <c r="BD3831" s="322"/>
      <c r="BE3831" s="322"/>
    </row>
    <row r="3832" spans="50:57" x14ac:dyDescent="0.15">
      <c r="AX3832" s="322"/>
      <c r="AY3832" s="322"/>
      <c r="AZ3832" s="322"/>
      <c r="BA3832" s="322"/>
      <c r="BB3832" s="322"/>
      <c r="BC3832" s="322"/>
      <c r="BD3832" s="322"/>
      <c r="BE3832" s="322"/>
    </row>
    <row r="3833" spans="50:57" x14ac:dyDescent="0.15">
      <c r="AX3833" s="322"/>
      <c r="AY3833" s="322"/>
      <c r="AZ3833" s="322"/>
      <c r="BA3833" s="322"/>
      <c r="BB3833" s="322"/>
      <c r="BC3833" s="322"/>
      <c r="BD3833" s="322"/>
      <c r="BE3833" s="322"/>
    </row>
    <row r="3834" spans="50:57" x14ac:dyDescent="0.15">
      <c r="AX3834" s="322"/>
      <c r="AY3834" s="322"/>
      <c r="AZ3834" s="322"/>
      <c r="BA3834" s="322"/>
      <c r="BB3834" s="322"/>
      <c r="BC3834" s="322"/>
      <c r="BD3834" s="322"/>
      <c r="BE3834" s="322"/>
    </row>
    <row r="3835" spans="50:57" x14ac:dyDescent="0.15">
      <c r="AX3835" s="322"/>
      <c r="AY3835" s="322"/>
      <c r="AZ3835" s="322"/>
      <c r="BA3835" s="322"/>
      <c r="BB3835" s="322"/>
      <c r="BC3835" s="322"/>
      <c r="BD3835" s="322"/>
      <c r="BE3835" s="322"/>
    </row>
    <row r="3836" spans="50:57" x14ac:dyDescent="0.15">
      <c r="AX3836" s="322"/>
      <c r="AY3836" s="322"/>
      <c r="AZ3836" s="322"/>
      <c r="BA3836" s="322"/>
      <c r="BB3836" s="322"/>
      <c r="BC3836" s="322"/>
      <c r="BD3836" s="322"/>
      <c r="BE3836" s="322"/>
    </row>
    <row r="3837" spans="50:57" x14ac:dyDescent="0.15">
      <c r="AX3837" s="322"/>
      <c r="AY3837" s="322"/>
      <c r="AZ3837" s="322"/>
      <c r="BA3837" s="322"/>
      <c r="BB3837" s="322"/>
      <c r="BC3837" s="322"/>
      <c r="BD3837" s="322"/>
      <c r="BE3837" s="322"/>
    </row>
    <row r="3838" spans="50:57" x14ac:dyDescent="0.15">
      <c r="AX3838" s="322"/>
      <c r="AY3838" s="322"/>
      <c r="AZ3838" s="322"/>
      <c r="BA3838" s="322"/>
      <c r="BB3838" s="322"/>
      <c r="BC3838" s="322"/>
      <c r="BD3838" s="322"/>
      <c r="BE3838" s="322"/>
    </row>
    <row r="3839" spans="50:57" x14ac:dyDescent="0.15">
      <c r="AX3839" s="322"/>
      <c r="AY3839" s="322"/>
      <c r="AZ3839" s="322"/>
      <c r="BA3839" s="322"/>
      <c r="BB3839" s="322"/>
      <c r="BC3839" s="322"/>
      <c r="BD3839" s="322"/>
      <c r="BE3839" s="322"/>
    </row>
    <row r="3840" spans="50:57" x14ac:dyDescent="0.15">
      <c r="AX3840" s="322"/>
      <c r="AY3840" s="322"/>
      <c r="AZ3840" s="322"/>
      <c r="BA3840" s="322"/>
      <c r="BB3840" s="322"/>
      <c r="BC3840" s="322"/>
      <c r="BD3840" s="322"/>
      <c r="BE3840" s="322"/>
    </row>
    <row r="3841" spans="50:57" x14ac:dyDescent="0.15">
      <c r="AX3841" s="322"/>
      <c r="AY3841" s="322"/>
      <c r="AZ3841" s="322"/>
      <c r="BA3841" s="322"/>
      <c r="BB3841" s="322"/>
      <c r="BC3841" s="322"/>
      <c r="BD3841" s="322"/>
      <c r="BE3841" s="322"/>
    </row>
    <row r="3842" spans="50:57" x14ac:dyDescent="0.15">
      <c r="AX3842" s="322"/>
      <c r="AY3842" s="322"/>
      <c r="AZ3842" s="322"/>
      <c r="BA3842" s="322"/>
      <c r="BB3842" s="322"/>
      <c r="BC3842" s="322"/>
      <c r="BD3842" s="322"/>
      <c r="BE3842" s="322"/>
    </row>
    <row r="3843" spans="50:57" x14ac:dyDescent="0.15">
      <c r="AX3843" s="322"/>
      <c r="AY3843" s="322"/>
      <c r="AZ3843" s="322"/>
      <c r="BA3843" s="322"/>
      <c r="BB3843" s="322"/>
      <c r="BC3843" s="322"/>
      <c r="BD3843" s="322"/>
      <c r="BE3843" s="322"/>
    </row>
    <row r="3844" spans="50:57" x14ac:dyDescent="0.15">
      <c r="AX3844" s="322"/>
      <c r="AY3844" s="322"/>
      <c r="AZ3844" s="322"/>
      <c r="BA3844" s="322"/>
      <c r="BB3844" s="322"/>
      <c r="BC3844" s="322"/>
      <c r="BD3844" s="322"/>
      <c r="BE3844" s="322"/>
    </row>
    <row r="3845" spans="50:57" x14ac:dyDescent="0.15">
      <c r="AX3845" s="322"/>
      <c r="AY3845" s="322"/>
      <c r="AZ3845" s="322"/>
      <c r="BA3845" s="322"/>
      <c r="BB3845" s="322"/>
      <c r="BC3845" s="322"/>
      <c r="BD3845" s="322"/>
      <c r="BE3845" s="322"/>
    </row>
    <row r="3846" spans="50:57" x14ac:dyDescent="0.15">
      <c r="AX3846" s="322"/>
      <c r="AY3846" s="322"/>
      <c r="AZ3846" s="322"/>
      <c r="BA3846" s="322"/>
      <c r="BB3846" s="322"/>
      <c r="BC3846" s="322"/>
      <c r="BD3846" s="322"/>
      <c r="BE3846" s="322"/>
    </row>
    <row r="3847" spans="50:57" x14ac:dyDescent="0.15">
      <c r="AX3847" s="322"/>
      <c r="AY3847" s="322"/>
      <c r="AZ3847" s="322"/>
      <c r="BA3847" s="322"/>
      <c r="BB3847" s="322"/>
      <c r="BC3847" s="322"/>
      <c r="BD3847" s="322"/>
      <c r="BE3847" s="322"/>
    </row>
    <row r="3848" spans="50:57" x14ac:dyDescent="0.15">
      <c r="AX3848" s="322"/>
      <c r="AY3848" s="322"/>
      <c r="AZ3848" s="322"/>
      <c r="BA3848" s="322"/>
      <c r="BB3848" s="322"/>
      <c r="BC3848" s="322"/>
      <c r="BD3848" s="322"/>
      <c r="BE3848" s="322"/>
    </row>
    <row r="3849" spans="50:57" x14ac:dyDescent="0.15">
      <c r="AX3849" s="322"/>
      <c r="AY3849" s="322"/>
      <c r="AZ3849" s="322"/>
      <c r="BA3849" s="322"/>
      <c r="BB3849" s="322"/>
      <c r="BC3849" s="322"/>
      <c r="BD3849" s="322"/>
      <c r="BE3849" s="322"/>
    </row>
    <row r="3850" spans="50:57" x14ac:dyDescent="0.15">
      <c r="AX3850" s="322"/>
      <c r="AY3850" s="322"/>
      <c r="AZ3850" s="322"/>
      <c r="BA3850" s="322"/>
      <c r="BB3850" s="322"/>
      <c r="BC3850" s="322"/>
      <c r="BD3850" s="322"/>
      <c r="BE3850" s="322"/>
    </row>
    <row r="3851" spans="50:57" x14ac:dyDescent="0.15">
      <c r="AX3851" s="322"/>
      <c r="AY3851" s="322"/>
      <c r="AZ3851" s="322"/>
      <c r="BA3851" s="322"/>
      <c r="BB3851" s="322"/>
      <c r="BC3851" s="322"/>
      <c r="BD3851" s="322"/>
      <c r="BE3851" s="322"/>
    </row>
    <row r="3852" spans="50:57" x14ac:dyDescent="0.15">
      <c r="AX3852" s="322"/>
      <c r="AY3852" s="322"/>
      <c r="AZ3852" s="322"/>
      <c r="BA3852" s="322"/>
      <c r="BB3852" s="322"/>
      <c r="BC3852" s="322"/>
      <c r="BD3852" s="322"/>
      <c r="BE3852" s="322"/>
    </row>
    <row r="3853" spans="50:57" x14ac:dyDescent="0.15">
      <c r="AX3853" s="322"/>
      <c r="AY3853" s="322"/>
      <c r="AZ3853" s="322"/>
      <c r="BA3853" s="322"/>
      <c r="BB3853" s="322"/>
      <c r="BC3853" s="322"/>
      <c r="BD3853" s="322"/>
      <c r="BE3853" s="322"/>
    </row>
    <row r="3854" spans="50:57" x14ac:dyDescent="0.15">
      <c r="AX3854" s="322"/>
      <c r="AY3854" s="322"/>
      <c r="AZ3854" s="322"/>
      <c r="BA3854" s="322"/>
      <c r="BB3854" s="322"/>
      <c r="BC3854" s="322"/>
      <c r="BD3854" s="322"/>
      <c r="BE3854" s="322"/>
    </row>
    <row r="3855" spans="50:57" x14ac:dyDescent="0.15">
      <c r="AX3855" s="322"/>
      <c r="AY3855" s="322"/>
      <c r="AZ3855" s="322"/>
      <c r="BA3855" s="322"/>
      <c r="BB3855" s="322"/>
      <c r="BC3855" s="322"/>
      <c r="BD3855" s="322"/>
      <c r="BE3855" s="322"/>
    </row>
    <row r="3856" spans="50:57" x14ac:dyDescent="0.15">
      <c r="AX3856" s="322"/>
      <c r="AY3856" s="322"/>
      <c r="AZ3856" s="322"/>
      <c r="BA3856" s="322"/>
      <c r="BB3856" s="322"/>
      <c r="BC3856" s="322"/>
      <c r="BD3856" s="322"/>
      <c r="BE3856" s="322"/>
    </row>
    <row r="3857" spans="50:57" x14ac:dyDescent="0.15">
      <c r="AX3857" s="322"/>
      <c r="AY3857" s="322"/>
      <c r="AZ3857" s="322"/>
      <c r="BA3857" s="322"/>
      <c r="BB3857" s="322"/>
      <c r="BC3857" s="322"/>
      <c r="BD3857" s="322"/>
      <c r="BE3857" s="322"/>
    </row>
    <row r="3858" spans="50:57" x14ac:dyDescent="0.15">
      <c r="AX3858" s="322"/>
      <c r="AY3858" s="322"/>
      <c r="AZ3858" s="322"/>
      <c r="BA3858" s="322"/>
      <c r="BB3858" s="322"/>
      <c r="BC3858" s="322"/>
      <c r="BD3858" s="322"/>
      <c r="BE3858" s="322"/>
    </row>
    <row r="3859" spans="50:57" x14ac:dyDescent="0.15">
      <c r="AX3859" s="322"/>
      <c r="AY3859" s="322"/>
      <c r="AZ3859" s="322"/>
      <c r="BA3859" s="322"/>
      <c r="BB3859" s="322"/>
      <c r="BC3859" s="322"/>
      <c r="BD3859" s="322"/>
      <c r="BE3859" s="322"/>
    </row>
    <row r="3860" spans="50:57" x14ac:dyDescent="0.15">
      <c r="AX3860" s="322"/>
      <c r="AY3860" s="322"/>
      <c r="AZ3860" s="322"/>
      <c r="BA3860" s="322"/>
      <c r="BB3860" s="322"/>
      <c r="BC3860" s="322"/>
      <c r="BD3860" s="322"/>
      <c r="BE3860" s="322"/>
    </row>
    <row r="3861" spans="50:57" x14ac:dyDescent="0.15">
      <c r="AX3861" s="322"/>
      <c r="AY3861" s="322"/>
      <c r="AZ3861" s="322"/>
      <c r="BA3861" s="322"/>
      <c r="BB3861" s="322"/>
      <c r="BC3861" s="322"/>
      <c r="BD3861" s="322"/>
      <c r="BE3861" s="322"/>
    </row>
    <row r="3862" spans="50:57" x14ac:dyDescent="0.15">
      <c r="AX3862" s="322"/>
      <c r="AY3862" s="322"/>
      <c r="AZ3862" s="322"/>
      <c r="BA3862" s="322"/>
      <c r="BB3862" s="322"/>
      <c r="BC3862" s="322"/>
      <c r="BD3862" s="322"/>
      <c r="BE3862" s="322"/>
    </row>
    <row r="3863" spans="50:57" x14ac:dyDescent="0.15">
      <c r="AX3863" s="322"/>
      <c r="AY3863" s="322"/>
      <c r="AZ3863" s="322"/>
      <c r="BA3863" s="322"/>
      <c r="BB3863" s="322"/>
      <c r="BC3863" s="322"/>
      <c r="BD3863" s="322"/>
      <c r="BE3863" s="322"/>
    </row>
    <row r="3864" spans="50:57" x14ac:dyDescent="0.15">
      <c r="AX3864" s="322"/>
      <c r="AY3864" s="322"/>
      <c r="AZ3864" s="322"/>
      <c r="BA3864" s="322"/>
      <c r="BB3864" s="322"/>
      <c r="BC3864" s="322"/>
      <c r="BD3864" s="322"/>
      <c r="BE3864" s="322"/>
    </row>
    <row r="3865" spans="50:57" x14ac:dyDescent="0.15">
      <c r="AX3865" s="322"/>
      <c r="AY3865" s="322"/>
      <c r="AZ3865" s="322"/>
      <c r="BA3865" s="322"/>
      <c r="BB3865" s="322"/>
      <c r="BC3865" s="322"/>
      <c r="BD3865" s="322"/>
      <c r="BE3865" s="322"/>
    </row>
    <row r="3866" spans="50:57" x14ac:dyDescent="0.15">
      <c r="AX3866" s="322"/>
      <c r="AY3866" s="322"/>
      <c r="AZ3866" s="322"/>
      <c r="BA3866" s="322"/>
      <c r="BB3866" s="322"/>
      <c r="BC3866" s="322"/>
      <c r="BD3866" s="322"/>
      <c r="BE3866" s="322"/>
    </row>
    <row r="3867" spans="50:57" x14ac:dyDescent="0.15">
      <c r="AX3867" s="322"/>
      <c r="AY3867" s="322"/>
      <c r="AZ3867" s="322"/>
      <c r="BA3867" s="322"/>
      <c r="BB3867" s="322"/>
      <c r="BC3867" s="322"/>
      <c r="BD3867" s="322"/>
      <c r="BE3867" s="322"/>
    </row>
    <row r="3868" spans="50:57" x14ac:dyDescent="0.15">
      <c r="AX3868" s="322"/>
      <c r="AY3868" s="322"/>
      <c r="AZ3868" s="322"/>
      <c r="BA3868" s="322"/>
      <c r="BB3868" s="322"/>
      <c r="BC3868" s="322"/>
      <c r="BD3868" s="322"/>
      <c r="BE3868" s="322"/>
    </row>
    <row r="3869" spans="50:57" x14ac:dyDescent="0.15">
      <c r="AX3869" s="322"/>
      <c r="AY3869" s="322"/>
      <c r="AZ3869" s="322"/>
      <c r="BA3869" s="322"/>
      <c r="BB3869" s="322"/>
      <c r="BC3869" s="322"/>
      <c r="BD3869" s="322"/>
      <c r="BE3869" s="322"/>
    </row>
    <row r="3870" spans="50:57" x14ac:dyDescent="0.15">
      <c r="AX3870" s="322"/>
      <c r="AY3870" s="322"/>
      <c r="AZ3870" s="322"/>
      <c r="BA3870" s="322"/>
      <c r="BB3870" s="322"/>
      <c r="BC3870" s="322"/>
      <c r="BD3870" s="322"/>
      <c r="BE3870" s="322"/>
    </row>
    <row r="3871" spans="50:57" x14ac:dyDescent="0.15">
      <c r="AX3871" s="322"/>
      <c r="AY3871" s="322"/>
      <c r="AZ3871" s="322"/>
      <c r="BA3871" s="322"/>
      <c r="BB3871" s="322"/>
      <c r="BC3871" s="322"/>
      <c r="BD3871" s="322"/>
      <c r="BE3871" s="322"/>
    </row>
    <row r="3872" spans="50:57" x14ac:dyDescent="0.15">
      <c r="AX3872" s="322"/>
      <c r="AY3872" s="322"/>
      <c r="AZ3872" s="322"/>
      <c r="BA3872" s="322"/>
      <c r="BB3872" s="322"/>
      <c r="BC3872" s="322"/>
      <c r="BD3872" s="322"/>
      <c r="BE3872" s="322"/>
    </row>
    <row r="3873" spans="50:57" x14ac:dyDescent="0.15">
      <c r="AX3873" s="322"/>
      <c r="AY3873" s="322"/>
      <c r="AZ3873" s="322"/>
      <c r="BA3873" s="322"/>
      <c r="BB3873" s="322"/>
      <c r="BC3873" s="322"/>
      <c r="BD3873" s="322"/>
      <c r="BE3873" s="322"/>
    </row>
    <row r="3874" spans="50:57" x14ac:dyDescent="0.15">
      <c r="AX3874" s="322"/>
      <c r="AY3874" s="322"/>
      <c r="AZ3874" s="322"/>
      <c r="BA3874" s="322"/>
      <c r="BB3874" s="322"/>
      <c r="BC3874" s="322"/>
      <c r="BD3874" s="322"/>
      <c r="BE3874" s="322"/>
    </row>
    <row r="3875" spans="50:57" x14ac:dyDescent="0.15">
      <c r="AX3875" s="322"/>
      <c r="AY3875" s="322"/>
      <c r="AZ3875" s="322"/>
      <c r="BA3875" s="322"/>
      <c r="BB3875" s="322"/>
      <c r="BC3875" s="322"/>
      <c r="BD3875" s="322"/>
      <c r="BE3875" s="322"/>
    </row>
    <row r="3876" spans="50:57" x14ac:dyDescent="0.15">
      <c r="AX3876" s="322"/>
      <c r="AY3876" s="322"/>
      <c r="AZ3876" s="322"/>
      <c r="BA3876" s="322"/>
      <c r="BB3876" s="322"/>
      <c r="BC3876" s="322"/>
      <c r="BD3876" s="322"/>
      <c r="BE3876" s="322"/>
    </row>
    <row r="3877" spans="50:57" x14ac:dyDescent="0.15">
      <c r="AX3877" s="322"/>
      <c r="AY3877" s="322"/>
      <c r="AZ3877" s="322"/>
      <c r="BA3877" s="322"/>
      <c r="BB3877" s="322"/>
      <c r="BC3877" s="322"/>
      <c r="BD3877" s="322"/>
      <c r="BE3877" s="322"/>
    </row>
    <row r="3878" spans="50:57" x14ac:dyDescent="0.15">
      <c r="AX3878" s="322"/>
      <c r="AY3878" s="322"/>
      <c r="AZ3878" s="322"/>
      <c r="BA3878" s="322"/>
      <c r="BB3878" s="322"/>
      <c r="BC3878" s="322"/>
      <c r="BD3878" s="322"/>
      <c r="BE3878" s="322"/>
    </row>
    <row r="3879" spans="50:57" x14ac:dyDescent="0.15">
      <c r="AX3879" s="322"/>
      <c r="AY3879" s="322"/>
      <c r="AZ3879" s="322"/>
      <c r="BA3879" s="322"/>
      <c r="BB3879" s="322"/>
      <c r="BC3879" s="322"/>
      <c r="BD3879" s="322"/>
      <c r="BE3879" s="322"/>
    </row>
    <row r="3880" spans="50:57" x14ac:dyDescent="0.15">
      <c r="AX3880" s="322"/>
      <c r="AY3880" s="322"/>
      <c r="AZ3880" s="322"/>
      <c r="BA3880" s="322"/>
      <c r="BB3880" s="322"/>
      <c r="BC3880" s="322"/>
      <c r="BD3880" s="322"/>
      <c r="BE3880" s="322"/>
    </row>
    <row r="3881" spans="50:57" x14ac:dyDescent="0.15">
      <c r="AX3881" s="322"/>
      <c r="AY3881" s="322"/>
      <c r="AZ3881" s="322"/>
      <c r="BA3881" s="322"/>
      <c r="BB3881" s="322"/>
      <c r="BC3881" s="322"/>
      <c r="BD3881" s="322"/>
      <c r="BE3881" s="322"/>
    </row>
    <row r="3882" spans="50:57" x14ac:dyDescent="0.15">
      <c r="AX3882" s="322"/>
      <c r="AY3882" s="322"/>
      <c r="AZ3882" s="322"/>
      <c r="BA3882" s="322"/>
      <c r="BB3882" s="322"/>
      <c r="BC3882" s="322"/>
      <c r="BD3882" s="322"/>
      <c r="BE3882" s="322"/>
    </row>
    <row r="3883" spans="50:57" x14ac:dyDescent="0.15">
      <c r="AX3883" s="322"/>
      <c r="AY3883" s="322"/>
      <c r="AZ3883" s="322"/>
      <c r="BA3883" s="322"/>
      <c r="BB3883" s="322"/>
      <c r="BC3883" s="322"/>
      <c r="BD3883" s="322"/>
      <c r="BE3883" s="322"/>
    </row>
    <row r="3884" spans="50:57" x14ac:dyDescent="0.15">
      <c r="AX3884" s="322"/>
      <c r="AY3884" s="322"/>
      <c r="AZ3884" s="322"/>
      <c r="BA3884" s="322"/>
      <c r="BB3884" s="322"/>
      <c r="BC3884" s="322"/>
      <c r="BD3884" s="322"/>
      <c r="BE3884" s="322"/>
    </row>
    <row r="3885" spans="50:57" x14ac:dyDescent="0.15">
      <c r="AX3885" s="322"/>
      <c r="AY3885" s="322"/>
      <c r="AZ3885" s="322"/>
      <c r="BA3885" s="322"/>
      <c r="BB3885" s="322"/>
      <c r="BC3885" s="322"/>
      <c r="BD3885" s="322"/>
      <c r="BE3885" s="322"/>
    </row>
    <row r="3886" spans="50:57" x14ac:dyDescent="0.15">
      <c r="AX3886" s="322"/>
      <c r="AY3886" s="322"/>
      <c r="AZ3886" s="322"/>
      <c r="BA3886" s="322"/>
      <c r="BB3886" s="322"/>
      <c r="BC3886" s="322"/>
      <c r="BD3886" s="322"/>
      <c r="BE3886" s="322"/>
    </row>
    <row r="3887" spans="50:57" x14ac:dyDescent="0.15">
      <c r="AX3887" s="322"/>
      <c r="AY3887" s="322"/>
      <c r="AZ3887" s="322"/>
      <c r="BA3887" s="322"/>
      <c r="BB3887" s="322"/>
      <c r="BC3887" s="322"/>
      <c r="BD3887" s="322"/>
      <c r="BE3887" s="322"/>
    </row>
    <row r="3888" spans="50:57" x14ac:dyDescent="0.15">
      <c r="AX3888" s="322"/>
      <c r="AY3888" s="322"/>
      <c r="AZ3888" s="322"/>
      <c r="BA3888" s="322"/>
      <c r="BB3888" s="322"/>
      <c r="BC3888" s="322"/>
      <c r="BD3888" s="322"/>
      <c r="BE3888" s="322"/>
    </row>
    <row r="3889" spans="50:57" x14ac:dyDescent="0.15">
      <c r="AX3889" s="322"/>
      <c r="AY3889" s="322"/>
      <c r="AZ3889" s="322"/>
      <c r="BA3889" s="322"/>
      <c r="BB3889" s="322"/>
      <c r="BC3889" s="322"/>
      <c r="BD3889" s="322"/>
      <c r="BE3889" s="322"/>
    </row>
    <row r="3890" spans="50:57" x14ac:dyDescent="0.15">
      <c r="AX3890" s="322"/>
      <c r="AY3890" s="322"/>
      <c r="AZ3890" s="322"/>
      <c r="BA3890" s="322"/>
      <c r="BB3890" s="322"/>
      <c r="BC3890" s="322"/>
      <c r="BD3890" s="322"/>
      <c r="BE3890" s="322"/>
    </row>
    <row r="3891" spans="50:57" x14ac:dyDescent="0.15">
      <c r="AX3891" s="322"/>
      <c r="AY3891" s="322"/>
      <c r="AZ3891" s="322"/>
      <c r="BA3891" s="322"/>
      <c r="BB3891" s="322"/>
      <c r="BC3891" s="322"/>
      <c r="BD3891" s="322"/>
      <c r="BE3891" s="322"/>
    </row>
    <row r="3892" spans="50:57" x14ac:dyDescent="0.15">
      <c r="AX3892" s="322"/>
      <c r="AY3892" s="322"/>
      <c r="AZ3892" s="322"/>
      <c r="BA3892" s="322"/>
      <c r="BB3892" s="322"/>
      <c r="BC3892" s="322"/>
      <c r="BD3892" s="322"/>
      <c r="BE3892" s="322"/>
    </row>
    <row r="3893" spans="50:57" x14ac:dyDescent="0.15">
      <c r="AX3893" s="322"/>
      <c r="AY3893" s="322"/>
      <c r="AZ3893" s="322"/>
      <c r="BA3893" s="322"/>
      <c r="BB3893" s="322"/>
      <c r="BC3893" s="322"/>
      <c r="BD3893" s="322"/>
      <c r="BE3893" s="322"/>
    </row>
    <row r="3894" spans="50:57" x14ac:dyDescent="0.15">
      <c r="AX3894" s="322"/>
      <c r="AY3894" s="322"/>
      <c r="AZ3894" s="322"/>
      <c r="BA3894" s="322"/>
      <c r="BB3894" s="322"/>
      <c r="BC3894" s="322"/>
      <c r="BD3894" s="322"/>
      <c r="BE3894" s="322"/>
    </row>
    <row r="3895" spans="50:57" x14ac:dyDescent="0.15">
      <c r="AX3895" s="322"/>
      <c r="AY3895" s="322"/>
      <c r="AZ3895" s="322"/>
      <c r="BA3895" s="322"/>
      <c r="BB3895" s="322"/>
      <c r="BC3895" s="322"/>
      <c r="BD3895" s="322"/>
      <c r="BE3895" s="322"/>
    </row>
    <row r="3896" spans="50:57" x14ac:dyDescent="0.15">
      <c r="AX3896" s="322"/>
      <c r="AY3896" s="322"/>
      <c r="AZ3896" s="322"/>
      <c r="BA3896" s="322"/>
      <c r="BB3896" s="322"/>
      <c r="BC3896" s="322"/>
      <c r="BD3896" s="322"/>
      <c r="BE3896" s="322"/>
    </row>
    <row r="3897" spans="50:57" x14ac:dyDescent="0.15">
      <c r="AX3897" s="322"/>
      <c r="AY3897" s="322"/>
      <c r="AZ3897" s="322"/>
      <c r="BA3897" s="322"/>
      <c r="BB3897" s="322"/>
      <c r="BC3897" s="322"/>
      <c r="BD3897" s="322"/>
      <c r="BE3897" s="322"/>
    </row>
    <row r="3898" spans="50:57" x14ac:dyDescent="0.15">
      <c r="AX3898" s="322"/>
      <c r="AY3898" s="322"/>
      <c r="AZ3898" s="322"/>
      <c r="BA3898" s="322"/>
      <c r="BB3898" s="322"/>
      <c r="BC3898" s="322"/>
      <c r="BD3898" s="322"/>
      <c r="BE3898" s="322"/>
    </row>
    <row r="3899" spans="50:57" x14ac:dyDescent="0.15">
      <c r="AX3899" s="322"/>
      <c r="AY3899" s="322"/>
      <c r="AZ3899" s="322"/>
      <c r="BA3899" s="322"/>
      <c r="BB3899" s="322"/>
      <c r="BC3899" s="322"/>
      <c r="BD3899" s="322"/>
      <c r="BE3899" s="322"/>
    </row>
    <row r="3900" spans="50:57" x14ac:dyDescent="0.15">
      <c r="AX3900" s="322"/>
      <c r="AY3900" s="322"/>
      <c r="AZ3900" s="322"/>
      <c r="BA3900" s="322"/>
      <c r="BB3900" s="322"/>
      <c r="BC3900" s="322"/>
      <c r="BD3900" s="322"/>
      <c r="BE3900" s="322"/>
    </row>
    <row r="3901" spans="50:57" x14ac:dyDescent="0.15">
      <c r="AX3901" s="322"/>
      <c r="AY3901" s="322"/>
      <c r="AZ3901" s="322"/>
      <c r="BA3901" s="322"/>
      <c r="BB3901" s="322"/>
      <c r="BC3901" s="322"/>
      <c r="BD3901" s="322"/>
      <c r="BE3901" s="322"/>
    </row>
    <row r="3902" spans="50:57" x14ac:dyDescent="0.15">
      <c r="AX3902" s="322"/>
      <c r="AY3902" s="322"/>
      <c r="AZ3902" s="322"/>
      <c r="BA3902" s="322"/>
      <c r="BB3902" s="322"/>
      <c r="BC3902" s="322"/>
      <c r="BD3902" s="322"/>
      <c r="BE3902" s="322"/>
    </row>
    <row r="3903" spans="50:57" x14ac:dyDescent="0.15">
      <c r="AX3903" s="322"/>
      <c r="AY3903" s="322"/>
      <c r="AZ3903" s="322"/>
      <c r="BA3903" s="322"/>
      <c r="BB3903" s="322"/>
      <c r="BC3903" s="322"/>
      <c r="BD3903" s="322"/>
      <c r="BE3903" s="322"/>
    </row>
    <row r="3904" spans="50:57" x14ac:dyDescent="0.15">
      <c r="AX3904" s="322"/>
      <c r="AY3904" s="322"/>
      <c r="AZ3904" s="322"/>
      <c r="BA3904" s="322"/>
      <c r="BB3904" s="322"/>
      <c r="BC3904" s="322"/>
      <c r="BD3904" s="322"/>
      <c r="BE3904" s="322"/>
    </row>
    <row r="3905" spans="50:57" x14ac:dyDescent="0.15">
      <c r="AX3905" s="322"/>
      <c r="AY3905" s="322"/>
      <c r="AZ3905" s="322"/>
      <c r="BA3905" s="322"/>
      <c r="BB3905" s="322"/>
      <c r="BC3905" s="322"/>
      <c r="BD3905" s="322"/>
      <c r="BE3905" s="322"/>
    </row>
    <row r="3906" spans="50:57" x14ac:dyDescent="0.15">
      <c r="AX3906" s="322"/>
      <c r="AY3906" s="322"/>
      <c r="AZ3906" s="322"/>
      <c r="BA3906" s="322"/>
      <c r="BB3906" s="322"/>
      <c r="BC3906" s="322"/>
      <c r="BD3906" s="322"/>
      <c r="BE3906" s="322"/>
    </row>
    <row r="3907" spans="50:57" x14ac:dyDescent="0.15">
      <c r="AX3907" s="322"/>
      <c r="AY3907" s="322"/>
      <c r="AZ3907" s="322"/>
      <c r="BA3907" s="322"/>
      <c r="BB3907" s="322"/>
      <c r="BC3907" s="322"/>
      <c r="BD3907" s="322"/>
      <c r="BE3907" s="322"/>
    </row>
    <row r="3908" spans="50:57" x14ac:dyDescent="0.15">
      <c r="AX3908" s="322"/>
      <c r="AY3908" s="322"/>
      <c r="AZ3908" s="322"/>
      <c r="BA3908" s="322"/>
      <c r="BB3908" s="322"/>
      <c r="BC3908" s="322"/>
      <c r="BD3908" s="322"/>
      <c r="BE3908" s="322"/>
    </row>
    <row r="3909" spans="50:57" x14ac:dyDescent="0.15">
      <c r="AX3909" s="322"/>
      <c r="AY3909" s="322"/>
      <c r="AZ3909" s="322"/>
      <c r="BA3909" s="322"/>
      <c r="BB3909" s="322"/>
      <c r="BC3909" s="322"/>
      <c r="BD3909" s="322"/>
      <c r="BE3909" s="322"/>
    </row>
    <row r="3910" spans="50:57" x14ac:dyDescent="0.15">
      <c r="AX3910" s="322"/>
      <c r="AY3910" s="322"/>
      <c r="AZ3910" s="322"/>
      <c r="BA3910" s="322"/>
      <c r="BB3910" s="322"/>
      <c r="BC3910" s="322"/>
      <c r="BD3910" s="322"/>
      <c r="BE3910" s="322"/>
    </row>
    <row r="3911" spans="50:57" x14ac:dyDescent="0.15">
      <c r="AX3911" s="322"/>
      <c r="AY3911" s="322"/>
      <c r="AZ3911" s="322"/>
      <c r="BA3911" s="322"/>
      <c r="BB3911" s="322"/>
      <c r="BC3911" s="322"/>
      <c r="BD3911" s="322"/>
      <c r="BE3911" s="322"/>
    </row>
    <row r="3912" spans="50:57" x14ac:dyDescent="0.15">
      <c r="AX3912" s="322"/>
      <c r="AY3912" s="322"/>
      <c r="AZ3912" s="322"/>
      <c r="BA3912" s="322"/>
      <c r="BB3912" s="322"/>
      <c r="BC3912" s="322"/>
      <c r="BD3912" s="322"/>
      <c r="BE3912" s="322"/>
    </row>
    <row r="3913" spans="50:57" x14ac:dyDescent="0.15">
      <c r="AX3913" s="322"/>
      <c r="AY3913" s="322"/>
      <c r="AZ3913" s="322"/>
      <c r="BA3913" s="322"/>
      <c r="BB3913" s="322"/>
      <c r="BC3913" s="322"/>
      <c r="BD3913" s="322"/>
      <c r="BE3913" s="322"/>
    </row>
    <row r="3914" spans="50:57" x14ac:dyDescent="0.15">
      <c r="AX3914" s="322"/>
      <c r="AY3914" s="322"/>
      <c r="AZ3914" s="322"/>
      <c r="BA3914" s="322"/>
      <c r="BB3914" s="322"/>
      <c r="BC3914" s="322"/>
      <c r="BD3914" s="322"/>
      <c r="BE3914" s="322"/>
    </row>
    <row r="3915" spans="50:57" x14ac:dyDescent="0.15">
      <c r="AX3915" s="322"/>
      <c r="AY3915" s="322"/>
      <c r="AZ3915" s="322"/>
      <c r="BA3915" s="322"/>
      <c r="BB3915" s="322"/>
      <c r="BC3915" s="322"/>
      <c r="BD3915" s="322"/>
      <c r="BE3915" s="322"/>
    </row>
    <row r="3916" spans="50:57" x14ac:dyDescent="0.15">
      <c r="AX3916" s="322"/>
      <c r="AY3916" s="322"/>
      <c r="AZ3916" s="322"/>
      <c r="BA3916" s="322"/>
      <c r="BB3916" s="322"/>
      <c r="BC3916" s="322"/>
      <c r="BD3916" s="322"/>
      <c r="BE3916" s="322"/>
    </row>
    <row r="3917" spans="50:57" x14ac:dyDescent="0.15">
      <c r="AX3917" s="322"/>
      <c r="AY3917" s="322"/>
      <c r="AZ3917" s="322"/>
      <c r="BA3917" s="322"/>
      <c r="BB3917" s="322"/>
      <c r="BC3917" s="322"/>
      <c r="BD3917" s="322"/>
      <c r="BE3917" s="322"/>
    </row>
    <row r="3918" spans="50:57" x14ac:dyDescent="0.15">
      <c r="AX3918" s="322"/>
      <c r="AY3918" s="322"/>
      <c r="AZ3918" s="322"/>
      <c r="BA3918" s="322"/>
      <c r="BB3918" s="322"/>
      <c r="BC3918" s="322"/>
      <c r="BD3918" s="322"/>
      <c r="BE3918" s="322"/>
    </row>
    <row r="3919" spans="50:57" x14ac:dyDescent="0.15">
      <c r="AX3919" s="322"/>
      <c r="AY3919" s="322"/>
      <c r="AZ3919" s="322"/>
      <c r="BA3919" s="322"/>
      <c r="BB3919" s="322"/>
      <c r="BC3919" s="322"/>
      <c r="BD3919" s="322"/>
      <c r="BE3919" s="322"/>
    </row>
    <row r="3920" spans="50:57" x14ac:dyDescent="0.15">
      <c r="AX3920" s="322"/>
      <c r="AY3920" s="322"/>
      <c r="AZ3920" s="322"/>
      <c r="BA3920" s="322"/>
      <c r="BB3920" s="322"/>
      <c r="BC3920" s="322"/>
      <c r="BD3920" s="322"/>
      <c r="BE3920" s="322"/>
    </row>
    <row r="3921" spans="50:57" x14ac:dyDescent="0.15">
      <c r="AX3921" s="322"/>
      <c r="AY3921" s="322"/>
      <c r="AZ3921" s="322"/>
      <c r="BA3921" s="322"/>
      <c r="BB3921" s="322"/>
      <c r="BC3921" s="322"/>
      <c r="BD3921" s="322"/>
      <c r="BE3921" s="322"/>
    </row>
    <row r="3922" spans="50:57" x14ac:dyDescent="0.15">
      <c r="AX3922" s="322"/>
      <c r="AY3922" s="322"/>
      <c r="AZ3922" s="322"/>
      <c r="BA3922" s="322"/>
      <c r="BB3922" s="322"/>
      <c r="BC3922" s="322"/>
      <c r="BD3922" s="322"/>
      <c r="BE3922" s="322"/>
    </row>
    <row r="3923" spans="50:57" x14ac:dyDescent="0.15">
      <c r="AX3923" s="322"/>
      <c r="AY3923" s="322"/>
      <c r="AZ3923" s="322"/>
      <c r="BA3923" s="322"/>
      <c r="BB3923" s="322"/>
      <c r="BC3923" s="322"/>
      <c r="BD3923" s="322"/>
      <c r="BE3923" s="322"/>
    </row>
    <row r="3924" spans="50:57" x14ac:dyDescent="0.15">
      <c r="AX3924" s="322"/>
      <c r="AY3924" s="322"/>
      <c r="AZ3924" s="322"/>
      <c r="BA3924" s="322"/>
      <c r="BB3924" s="322"/>
      <c r="BC3924" s="322"/>
      <c r="BD3924" s="322"/>
      <c r="BE3924" s="322"/>
    </row>
    <row r="3925" spans="50:57" x14ac:dyDescent="0.15">
      <c r="AX3925" s="322"/>
      <c r="AY3925" s="322"/>
      <c r="AZ3925" s="322"/>
      <c r="BA3925" s="322"/>
      <c r="BB3925" s="322"/>
      <c r="BC3925" s="322"/>
      <c r="BD3925" s="322"/>
      <c r="BE3925" s="322"/>
    </row>
    <row r="3926" spans="50:57" x14ac:dyDescent="0.15">
      <c r="AX3926" s="322"/>
      <c r="AY3926" s="322"/>
      <c r="AZ3926" s="322"/>
      <c r="BA3926" s="322"/>
      <c r="BB3926" s="322"/>
      <c r="BC3926" s="322"/>
      <c r="BD3926" s="322"/>
      <c r="BE3926" s="322"/>
    </row>
    <row r="3927" spans="50:57" x14ac:dyDescent="0.15">
      <c r="AX3927" s="322"/>
      <c r="AY3927" s="322"/>
      <c r="AZ3927" s="322"/>
      <c r="BA3927" s="322"/>
      <c r="BB3927" s="322"/>
      <c r="BC3927" s="322"/>
      <c r="BD3927" s="322"/>
      <c r="BE3927" s="322"/>
    </row>
    <row r="3928" spans="50:57" x14ac:dyDescent="0.15">
      <c r="AX3928" s="322"/>
      <c r="AY3928" s="322"/>
      <c r="AZ3928" s="322"/>
      <c r="BA3928" s="322"/>
      <c r="BB3928" s="322"/>
      <c r="BC3928" s="322"/>
      <c r="BD3928" s="322"/>
      <c r="BE3928" s="322"/>
    </row>
    <row r="3929" spans="50:57" x14ac:dyDescent="0.15">
      <c r="AX3929" s="322"/>
      <c r="AY3929" s="322"/>
      <c r="AZ3929" s="322"/>
      <c r="BA3929" s="322"/>
      <c r="BB3929" s="322"/>
      <c r="BC3929" s="322"/>
      <c r="BD3929" s="322"/>
      <c r="BE3929" s="322"/>
    </row>
    <row r="3930" spans="50:57" x14ac:dyDescent="0.15">
      <c r="AX3930" s="322"/>
      <c r="AY3930" s="322"/>
      <c r="AZ3930" s="322"/>
      <c r="BA3930" s="322"/>
      <c r="BB3930" s="322"/>
      <c r="BC3930" s="322"/>
      <c r="BD3930" s="322"/>
      <c r="BE3930" s="322"/>
    </row>
    <row r="3931" spans="50:57" x14ac:dyDescent="0.15">
      <c r="AX3931" s="322"/>
      <c r="AY3931" s="322"/>
      <c r="AZ3931" s="322"/>
      <c r="BA3931" s="322"/>
      <c r="BB3931" s="322"/>
      <c r="BC3931" s="322"/>
      <c r="BD3931" s="322"/>
      <c r="BE3931" s="322"/>
    </row>
    <row r="3932" spans="50:57" x14ac:dyDescent="0.15">
      <c r="AX3932" s="322"/>
      <c r="AY3932" s="322"/>
      <c r="AZ3932" s="322"/>
      <c r="BA3932" s="322"/>
      <c r="BB3932" s="322"/>
      <c r="BC3932" s="322"/>
      <c r="BD3932" s="322"/>
      <c r="BE3932" s="322"/>
    </row>
    <row r="3933" spans="50:57" x14ac:dyDescent="0.15">
      <c r="AX3933" s="322"/>
      <c r="AY3933" s="322"/>
      <c r="AZ3933" s="322"/>
      <c r="BA3933" s="322"/>
      <c r="BB3933" s="322"/>
      <c r="BC3933" s="322"/>
      <c r="BD3933" s="322"/>
      <c r="BE3933" s="322"/>
    </row>
    <row r="3934" spans="50:57" x14ac:dyDescent="0.15">
      <c r="AX3934" s="322"/>
      <c r="AY3934" s="322"/>
      <c r="AZ3934" s="322"/>
      <c r="BA3934" s="322"/>
      <c r="BB3934" s="322"/>
      <c r="BC3934" s="322"/>
      <c r="BD3934" s="322"/>
      <c r="BE3934" s="322"/>
    </row>
    <row r="3935" spans="50:57" x14ac:dyDescent="0.15">
      <c r="AX3935" s="322"/>
      <c r="AY3935" s="322"/>
      <c r="AZ3935" s="322"/>
      <c r="BA3935" s="322"/>
      <c r="BB3935" s="322"/>
      <c r="BC3935" s="322"/>
      <c r="BD3935" s="322"/>
      <c r="BE3935" s="322"/>
    </row>
    <row r="3936" spans="50:57" x14ac:dyDescent="0.15">
      <c r="AX3936" s="322"/>
      <c r="AY3936" s="322"/>
      <c r="AZ3936" s="322"/>
      <c r="BA3936" s="322"/>
      <c r="BB3936" s="322"/>
      <c r="BC3936" s="322"/>
      <c r="BD3936" s="322"/>
      <c r="BE3936" s="322"/>
    </row>
    <row r="3937" spans="50:57" x14ac:dyDescent="0.15">
      <c r="AX3937" s="322"/>
      <c r="AY3937" s="322"/>
      <c r="AZ3937" s="322"/>
      <c r="BA3937" s="322"/>
      <c r="BB3937" s="322"/>
      <c r="BC3937" s="322"/>
      <c r="BD3937" s="322"/>
      <c r="BE3937" s="322"/>
    </row>
    <row r="3938" spans="50:57" x14ac:dyDescent="0.15">
      <c r="AX3938" s="322"/>
      <c r="AY3938" s="322"/>
      <c r="AZ3938" s="322"/>
      <c r="BA3938" s="322"/>
      <c r="BB3938" s="322"/>
      <c r="BC3938" s="322"/>
      <c r="BD3938" s="322"/>
      <c r="BE3938" s="322"/>
    </row>
    <row r="3939" spans="50:57" x14ac:dyDescent="0.15">
      <c r="AX3939" s="322"/>
      <c r="AY3939" s="322"/>
      <c r="AZ3939" s="322"/>
      <c r="BA3939" s="322"/>
      <c r="BB3939" s="322"/>
      <c r="BC3939" s="322"/>
      <c r="BD3939" s="322"/>
      <c r="BE3939" s="322"/>
    </row>
    <row r="3940" spans="50:57" x14ac:dyDescent="0.15">
      <c r="AX3940" s="322"/>
      <c r="AY3940" s="322"/>
      <c r="AZ3940" s="322"/>
      <c r="BA3940" s="322"/>
      <c r="BB3940" s="322"/>
      <c r="BC3940" s="322"/>
      <c r="BD3940" s="322"/>
      <c r="BE3940" s="322"/>
    </row>
    <row r="3941" spans="50:57" x14ac:dyDescent="0.15">
      <c r="AX3941" s="322"/>
      <c r="AY3941" s="322"/>
      <c r="AZ3941" s="322"/>
      <c r="BA3941" s="322"/>
      <c r="BB3941" s="322"/>
      <c r="BC3941" s="322"/>
      <c r="BD3941" s="322"/>
      <c r="BE3941" s="322"/>
    </row>
    <row r="3942" spans="50:57" x14ac:dyDescent="0.15">
      <c r="AX3942" s="322"/>
      <c r="AY3942" s="322"/>
      <c r="AZ3942" s="322"/>
      <c r="BA3942" s="322"/>
      <c r="BB3942" s="322"/>
      <c r="BC3942" s="322"/>
      <c r="BD3942" s="322"/>
      <c r="BE3942" s="322"/>
    </row>
    <row r="3943" spans="50:57" x14ac:dyDescent="0.15">
      <c r="AX3943" s="322"/>
      <c r="AY3943" s="322"/>
      <c r="AZ3943" s="322"/>
      <c r="BA3943" s="322"/>
      <c r="BB3943" s="322"/>
      <c r="BC3943" s="322"/>
      <c r="BD3943" s="322"/>
      <c r="BE3943" s="322"/>
    </row>
    <row r="3944" spans="50:57" x14ac:dyDescent="0.15">
      <c r="AX3944" s="322"/>
      <c r="AY3944" s="322"/>
      <c r="AZ3944" s="322"/>
      <c r="BA3944" s="322"/>
      <c r="BB3944" s="322"/>
      <c r="BC3944" s="322"/>
      <c r="BD3944" s="322"/>
      <c r="BE3944" s="322"/>
    </row>
    <row r="3945" spans="50:57" x14ac:dyDescent="0.15">
      <c r="AX3945" s="322"/>
      <c r="AY3945" s="322"/>
      <c r="AZ3945" s="322"/>
      <c r="BA3945" s="322"/>
      <c r="BB3945" s="322"/>
      <c r="BC3945" s="322"/>
      <c r="BD3945" s="322"/>
      <c r="BE3945" s="322"/>
    </row>
    <row r="3946" spans="50:57" x14ac:dyDescent="0.15">
      <c r="AX3946" s="322"/>
      <c r="AY3946" s="322"/>
      <c r="AZ3946" s="322"/>
      <c r="BA3946" s="322"/>
      <c r="BB3946" s="322"/>
      <c r="BC3946" s="322"/>
      <c r="BD3946" s="322"/>
      <c r="BE3946" s="322"/>
    </row>
    <row r="3947" spans="50:57" x14ac:dyDescent="0.15">
      <c r="AX3947" s="322"/>
      <c r="AY3947" s="322"/>
      <c r="AZ3947" s="322"/>
      <c r="BA3947" s="322"/>
      <c r="BB3947" s="322"/>
      <c r="BC3947" s="322"/>
      <c r="BD3947" s="322"/>
      <c r="BE3947" s="322"/>
    </row>
    <row r="3948" spans="50:57" x14ac:dyDescent="0.15">
      <c r="AX3948" s="322"/>
      <c r="AY3948" s="322"/>
      <c r="AZ3948" s="322"/>
      <c r="BA3948" s="322"/>
      <c r="BB3948" s="322"/>
      <c r="BC3948" s="322"/>
      <c r="BD3948" s="322"/>
      <c r="BE3948" s="322"/>
    </row>
    <row r="3949" spans="50:57" x14ac:dyDescent="0.15">
      <c r="AX3949" s="322"/>
      <c r="AY3949" s="322"/>
      <c r="AZ3949" s="322"/>
      <c r="BA3949" s="322"/>
      <c r="BB3949" s="322"/>
      <c r="BC3949" s="322"/>
      <c r="BD3949" s="322"/>
      <c r="BE3949" s="322"/>
    </row>
    <row r="3950" spans="50:57" x14ac:dyDescent="0.15">
      <c r="AX3950" s="322"/>
      <c r="AY3950" s="322"/>
      <c r="AZ3950" s="322"/>
      <c r="BA3950" s="322"/>
      <c r="BB3950" s="322"/>
      <c r="BC3950" s="322"/>
      <c r="BD3950" s="322"/>
      <c r="BE3950" s="322"/>
    </row>
    <row r="3951" spans="50:57" x14ac:dyDescent="0.15">
      <c r="AX3951" s="322"/>
      <c r="AY3951" s="322"/>
      <c r="AZ3951" s="322"/>
      <c r="BA3951" s="322"/>
      <c r="BB3951" s="322"/>
      <c r="BC3951" s="322"/>
      <c r="BD3951" s="322"/>
      <c r="BE3951" s="322"/>
    </row>
    <row r="3952" spans="50:57" x14ac:dyDescent="0.15">
      <c r="AX3952" s="322"/>
      <c r="AY3952" s="322"/>
      <c r="AZ3952" s="322"/>
      <c r="BA3952" s="322"/>
      <c r="BB3952" s="322"/>
      <c r="BC3952" s="322"/>
      <c r="BD3952" s="322"/>
      <c r="BE3952" s="322"/>
    </row>
    <row r="3953" spans="50:57" x14ac:dyDescent="0.15">
      <c r="AX3953" s="322"/>
      <c r="AY3953" s="322"/>
      <c r="AZ3953" s="322"/>
      <c r="BA3953" s="322"/>
      <c r="BB3953" s="322"/>
      <c r="BC3953" s="322"/>
      <c r="BD3953" s="322"/>
      <c r="BE3953" s="322"/>
    </row>
    <row r="3954" spans="50:57" x14ac:dyDescent="0.15">
      <c r="AX3954" s="322"/>
      <c r="AY3954" s="322"/>
      <c r="AZ3954" s="322"/>
      <c r="BA3954" s="322"/>
      <c r="BB3954" s="322"/>
      <c r="BC3954" s="322"/>
      <c r="BD3954" s="322"/>
      <c r="BE3954" s="322"/>
    </row>
    <row r="3955" spans="50:57" x14ac:dyDescent="0.15">
      <c r="AX3955" s="322"/>
      <c r="AY3955" s="322"/>
      <c r="AZ3955" s="322"/>
      <c r="BA3955" s="322"/>
      <c r="BB3955" s="322"/>
      <c r="BC3955" s="322"/>
      <c r="BD3955" s="322"/>
      <c r="BE3955" s="322"/>
    </row>
    <row r="3956" spans="50:57" x14ac:dyDescent="0.15">
      <c r="AX3956" s="322"/>
      <c r="AY3956" s="322"/>
      <c r="AZ3956" s="322"/>
      <c r="BA3956" s="322"/>
      <c r="BB3956" s="322"/>
      <c r="BC3956" s="322"/>
      <c r="BD3956" s="322"/>
      <c r="BE3956" s="322"/>
    </row>
    <row r="3957" spans="50:57" x14ac:dyDescent="0.15">
      <c r="AX3957" s="322"/>
      <c r="AY3957" s="322"/>
      <c r="AZ3957" s="322"/>
      <c r="BA3957" s="322"/>
      <c r="BB3957" s="322"/>
      <c r="BC3957" s="322"/>
      <c r="BD3957" s="322"/>
      <c r="BE3957" s="322"/>
    </row>
    <row r="3958" spans="50:57" x14ac:dyDescent="0.15">
      <c r="AX3958" s="322"/>
      <c r="AY3958" s="322"/>
      <c r="AZ3958" s="322"/>
      <c r="BA3958" s="322"/>
      <c r="BB3958" s="322"/>
      <c r="BC3958" s="322"/>
      <c r="BD3958" s="322"/>
      <c r="BE3958" s="322"/>
    </row>
    <row r="3959" spans="50:57" x14ac:dyDescent="0.15">
      <c r="AX3959" s="322"/>
      <c r="AY3959" s="322"/>
      <c r="AZ3959" s="322"/>
      <c r="BA3959" s="322"/>
      <c r="BB3959" s="322"/>
      <c r="BC3959" s="322"/>
      <c r="BD3959" s="322"/>
      <c r="BE3959" s="322"/>
    </row>
    <row r="3960" spans="50:57" x14ac:dyDescent="0.15">
      <c r="AX3960" s="322"/>
      <c r="AY3960" s="322"/>
      <c r="AZ3960" s="322"/>
      <c r="BA3960" s="322"/>
      <c r="BB3960" s="322"/>
      <c r="BC3960" s="322"/>
      <c r="BD3960" s="322"/>
      <c r="BE3960" s="322"/>
    </row>
    <row r="3961" spans="50:57" x14ac:dyDescent="0.15">
      <c r="AX3961" s="322"/>
      <c r="AY3961" s="322"/>
      <c r="AZ3961" s="322"/>
      <c r="BA3961" s="322"/>
      <c r="BB3961" s="322"/>
      <c r="BC3961" s="322"/>
      <c r="BD3961" s="322"/>
      <c r="BE3961" s="322"/>
    </row>
    <row r="3962" spans="50:57" x14ac:dyDescent="0.15">
      <c r="AX3962" s="322"/>
      <c r="AY3962" s="322"/>
      <c r="AZ3962" s="322"/>
      <c r="BA3962" s="322"/>
      <c r="BB3962" s="322"/>
      <c r="BC3962" s="322"/>
      <c r="BD3962" s="322"/>
      <c r="BE3962" s="322"/>
    </row>
    <row r="3963" spans="50:57" x14ac:dyDescent="0.15">
      <c r="AX3963" s="322"/>
      <c r="AY3963" s="322"/>
      <c r="AZ3963" s="322"/>
      <c r="BA3963" s="322"/>
      <c r="BB3963" s="322"/>
      <c r="BC3963" s="322"/>
      <c r="BD3963" s="322"/>
      <c r="BE3963" s="322"/>
    </row>
    <row r="3964" spans="50:57" x14ac:dyDescent="0.15">
      <c r="AX3964" s="322"/>
      <c r="AY3964" s="322"/>
      <c r="AZ3964" s="322"/>
      <c r="BA3964" s="322"/>
      <c r="BB3964" s="322"/>
      <c r="BC3964" s="322"/>
      <c r="BD3964" s="322"/>
      <c r="BE3964" s="322"/>
    </row>
    <row r="3965" spans="50:57" x14ac:dyDescent="0.15">
      <c r="AX3965" s="322"/>
      <c r="AY3965" s="322"/>
      <c r="AZ3965" s="322"/>
      <c r="BA3965" s="322"/>
      <c r="BB3965" s="322"/>
      <c r="BC3965" s="322"/>
      <c r="BD3965" s="322"/>
      <c r="BE3965" s="322"/>
    </row>
    <row r="3966" spans="50:57" x14ac:dyDescent="0.15">
      <c r="AX3966" s="322"/>
      <c r="AY3966" s="322"/>
      <c r="AZ3966" s="322"/>
      <c r="BA3966" s="322"/>
      <c r="BB3966" s="322"/>
      <c r="BC3966" s="322"/>
      <c r="BD3966" s="322"/>
      <c r="BE3966" s="322"/>
    </row>
    <row r="3967" spans="50:57" x14ac:dyDescent="0.15">
      <c r="AX3967" s="322"/>
      <c r="AY3967" s="322"/>
      <c r="AZ3967" s="322"/>
      <c r="BA3967" s="322"/>
      <c r="BB3967" s="322"/>
      <c r="BC3967" s="322"/>
      <c r="BD3967" s="322"/>
      <c r="BE3967" s="322"/>
    </row>
    <row r="3968" spans="50:57" x14ac:dyDescent="0.15">
      <c r="AX3968" s="322"/>
      <c r="AY3968" s="322"/>
      <c r="AZ3968" s="322"/>
      <c r="BA3968" s="322"/>
      <c r="BB3968" s="322"/>
      <c r="BC3968" s="322"/>
      <c r="BD3968" s="322"/>
      <c r="BE3968" s="322"/>
    </row>
    <row r="3969" spans="50:57" x14ac:dyDescent="0.15">
      <c r="AX3969" s="322"/>
      <c r="AY3969" s="322"/>
      <c r="AZ3969" s="322"/>
      <c r="BA3969" s="322"/>
      <c r="BB3969" s="322"/>
      <c r="BC3969" s="322"/>
      <c r="BD3969" s="322"/>
      <c r="BE3969" s="322"/>
    </row>
    <row r="3970" spans="50:57" x14ac:dyDescent="0.15">
      <c r="AX3970" s="322"/>
      <c r="AY3970" s="322"/>
      <c r="AZ3970" s="322"/>
      <c r="BA3970" s="322"/>
      <c r="BB3970" s="322"/>
      <c r="BC3970" s="322"/>
      <c r="BD3970" s="322"/>
      <c r="BE3970" s="322"/>
    </row>
    <row r="3971" spans="50:57" x14ac:dyDescent="0.15">
      <c r="AX3971" s="322"/>
      <c r="AY3971" s="322"/>
      <c r="AZ3971" s="322"/>
      <c r="BA3971" s="322"/>
      <c r="BB3971" s="322"/>
      <c r="BC3971" s="322"/>
      <c r="BD3971" s="322"/>
      <c r="BE3971" s="322"/>
    </row>
    <row r="3972" spans="50:57" x14ac:dyDescent="0.15">
      <c r="AX3972" s="322"/>
      <c r="AY3972" s="322"/>
      <c r="AZ3972" s="322"/>
      <c r="BA3972" s="322"/>
      <c r="BB3972" s="322"/>
      <c r="BC3972" s="322"/>
      <c r="BD3972" s="322"/>
      <c r="BE3972" s="322"/>
    </row>
    <row r="3973" spans="50:57" x14ac:dyDescent="0.15">
      <c r="AX3973" s="322"/>
      <c r="AY3973" s="322"/>
      <c r="AZ3973" s="322"/>
      <c r="BA3973" s="322"/>
      <c r="BB3973" s="322"/>
      <c r="BC3973" s="322"/>
      <c r="BD3973" s="322"/>
      <c r="BE3973" s="322"/>
    </row>
    <row r="3974" spans="50:57" x14ac:dyDescent="0.15">
      <c r="AX3974" s="322"/>
      <c r="AY3974" s="322"/>
      <c r="AZ3974" s="322"/>
      <c r="BA3974" s="322"/>
      <c r="BB3974" s="322"/>
      <c r="BC3974" s="322"/>
      <c r="BD3974" s="322"/>
      <c r="BE3974" s="322"/>
    </row>
    <row r="3975" spans="50:57" x14ac:dyDescent="0.15">
      <c r="AX3975" s="322"/>
      <c r="AY3975" s="322"/>
      <c r="AZ3975" s="322"/>
      <c r="BA3975" s="322"/>
      <c r="BB3975" s="322"/>
      <c r="BC3975" s="322"/>
      <c r="BD3975" s="322"/>
      <c r="BE3975" s="322"/>
    </row>
    <row r="3976" spans="50:57" x14ac:dyDescent="0.15">
      <c r="AX3976" s="322"/>
      <c r="AY3976" s="322"/>
      <c r="AZ3976" s="322"/>
      <c r="BA3976" s="322"/>
      <c r="BB3976" s="322"/>
      <c r="BC3976" s="322"/>
      <c r="BD3976" s="322"/>
      <c r="BE3976" s="322"/>
    </row>
    <row r="3977" spans="50:57" x14ac:dyDescent="0.15">
      <c r="AX3977" s="322"/>
      <c r="AY3977" s="322"/>
      <c r="AZ3977" s="322"/>
      <c r="BA3977" s="322"/>
      <c r="BB3977" s="322"/>
      <c r="BC3977" s="322"/>
      <c r="BD3977" s="322"/>
      <c r="BE3977" s="322"/>
    </row>
    <row r="3978" spans="50:57" x14ac:dyDescent="0.15">
      <c r="AX3978" s="322"/>
      <c r="AY3978" s="322"/>
      <c r="AZ3978" s="322"/>
      <c r="BA3978" s="322"/>
      <c r="BB3978" s="322"/>
      <c r="BC3978" s="322"/>
      <c r="BD3978" s="322"/>
      <c r="BE3978" s="322"/>
    </row>
    <row r="3979" spans="50:57" x14ac:dyDescent="0.15">
      <c r="AX3979" s="322"/>
      <c r="AY3979" s="322"/>
      <c r="AZ3979" s="322"/>
      <c r="BA3979" s="322"/>
      <c r="BB3979" s="322"/>
      <c r="BC3979" s="322"/>
      <c r="BD3979" s="322"/>
      <c r="BE3979" s="322"/>
    </row>
    <row r="3980" spans="50:57" x14ac:dyDescent="0.15">
      <c r="AX3980" s="322"/>
      <c r="AY3980" s="322"/>
      <c r="AZ3980" s="322"/>
      <c r="BA3980" s="322"/>
      <c r="BB3980" s="322"/>
      <c r="BC3980" s="322"/>
      <c r="BD3980" s="322"/>
      <c r="BE3980" s="322"/>
    </row>
    <row r="3981" spans="50:57" x14ac:dyDescent="0.15">
      <c r="AX3981" s="322"/>
      <c r="AY3981" s="322"/>
      <c r="AZ3981" s="322"/>
      <c r="BA3981" s="322"/>
      <c r="BB3981" s="322"/>
      <c r="BC3981" s="322"/>
      <c r="BD3981" s="322"/>
      <c r="BE3981" s="322"/>
    </row>
    <row r="3982" spans="50:57" x14ac:dyDescent="0.15">
      <c r="AX3982" s="322"/>
      <c r="AY3982" s="322"/>
      <c r="AZ3982" s="322"/>
      <c r="BA3982" s="322"/>
      <c r="BB3982" s="322"/>
      <c r="BC3982" s="322"/>
      <c r="BD3982" s="322"/>
      <c r="BE3982" s="322"/>
    </row>
    <row r="3983" spans="50:57" x14ac:dyDescent="0.15">
      <c r="AX3983" s="322"/>
      <c r="AY3983" s="322"/>
      <c r="AZ3983" s="322"/>
      <c r="BA3983" s="322"/>
      <c r="BB3983" s="322"/>
      <c r="BC3983" s="322"/>
      <c r="BD3983" s="322"/>
      <c r="BE3983" s="322"/>
    </row>
    <row r="3984" spans="50:57" x14ac:dyDescent="0.15">
      <c r="AX3984" s="322"/>
      <c r="AY3984" s="322"/>
      <c r="AZ3984" s="322"/>
      <c r="BA3984" s="322"/>
      <c r="BB3984" s="322"/>
      <c r="BC3984" s="322"/>
      <c r="BD3984" s="322"/>
      <c r="BE3984" s="322"/>
    </row>
    <row r="3985" spans="50:57" x14ac:dyDescent="0.15">
      <c r="AX3985" s="322"/>
      <c r="AY3985" s="322"/>
      <c r="AZ3985" s="322"/>
      <c r="BA3985" s="322"/>
      <c r="BB3985" s="322"/>
      <c r="BC3985" s="322"/>
      <c r="BD3985" s="322"/>
      <c r="BE3985" s="322"/>
    </row>
    <row r="3986" spans="50:57" x14ac:dyDescent="0.15">
      <c r="AX3986" s="322"/>
      <c r="AY3986" s="322"/>
      <c r="AZ3986" s="322"/>
      <c r="BA3986" s="322"/>
      <c r="BB3986" s="322"/>
      <c r="BC3986" s="322"/>
      <c r="BD3986" s="322"/>
      <c r="BE3986" s="322"/>
    </row>
    <row r="3987" spans="50:57" x14ac:dyDescent="0.15">
      <c r="AX3987" s="322"/>
      <c r="AY3987" s="322"/>
      <c r="AZ3987" s="322"/>
      <c r="BA3987" s="322"/>
      <c r="BB3987" s="322"/>
      <c r="BC3987" s="322"/>
      <c r="BD3987" s="322"/>
      <c r="BE3987" s="322"/>
    </row>
    <row r="3988" spans="50:57" x14ac:dyDescent="0.15">
      <c r="AX3988" s="322"/>
      <c r="AY3988" s="322"/>
      <c r="AZ3988" s="322"/>
      <c r="BA3988" s="322"/>
      <c r="BB3988" s="322"/>
      <c r="BC3988" s="322"/>
      <c r="BD3988" s="322"/>
      <c r="BE3988" s="322"/>
    </row>
    <row r="3989" spans="50:57" x14ac:dyDescent="0.15">
      <c r="AX3989" s="322"/>
      <c r="AY3989" s="322"/>
      <c r="AZ3989" s="322"/>
      <c r="BA3989" s="322"/>
      <c r="BB3989" s="322"/>
      <c r="BC3989" s="322"/>
      <c r="BD3989" s="322"/>
      <c r="BE3989" s="322"/>
    </row>
    <row r="3990" spans="50:57" x14ac:dyDescent="0.15">
      <c r="AX3990" s="322"/>
      <c r="AY3990" s="322"/>
      <c r="AZ3990" s="322"/>
      <c r="BA3990" s="322"/>
      <c r="BB3990" s="322"/>
      <c r="BC3990" s="322"/>
      <c r="BD3990" s="322"/>
      <c r="BE3990" s="322"/>
    </row>
    <row r="3991" spans="50:57" x14ac:dyDescent="0.15">
      <c r="AX3991" s="322"/>
      <c r="AY3991" s="322"/>
      <c r="AZ3991" s="322"/>
      <c r="BA3991" s="322"/>
      <c r="BB3991" s="322"/>
      <c r="BC3991" s="322"/>
      <c r="BD3991" s="322"/>
      <c r="BE3991" s="322"/>
    </row>
    <row r="3992" spans="50:57" x14ac:dyDescent="0.15">
      <c r="AX3992" s="322"/>
      <c r="AY3992" s="322"/>
      <c r="AZ3992" s="322"/>
      <c r="BA3992" s="322"/>
      <c r="BB3992" s="322"/>
      <c r="BC3992" s="322"/>
      <c r="BD3992" s="322"/>
      <c r="BE3992" s="322"/>
    </row>
    <row r="3993" spans="50:57" x14ac:dyDescent="0.15">
      <c r="AX3993" s="322"/>
      <c r="AY3993" s="322"/>
      <c r="AZ3993" s="322"/>
      <c r="BA3993" s="322"/>
      <c r="BB3993" s="322"/>
      <c r="BC3993" s="322"/>
      <c r="BD3993" s="322"/>
      <c r="BE3993" s="322"/>
    </row>
    <row r="3994" spans="50:57" x14ac:dyDescent="0.15">
      <c r="AX3994" s="322"/>
      <c r="AY3994" s="322"/>
      <c r="AZ3994" s="322"/>
      <c r="BA3994" s="322"/>
      <c r="BB3994" s="322"/>
      <c r="BC3994" s="322"/>
      <c r="BD3994" s="322"/>
      <c r="BE3994" s="322"/>
    </row>
    <row r="3995" spans="50:57" x14ac:dyDescent="0.15">
      <c r="AX3995" s="322"/>
      <c r="AY3995" s="322"/>
      <c r="AZ3995" s="322"/>
      <c r="BA3995" s="322"/>
      <c r="BB3995" s="322"/>
      <c r="BC3995" s="322"/>
      <c r="BD3995" s="322"/>
      <c r="BE3995" s="322"/>
    </row>
    <row r="3996" spans="50:57" x14ac:dyDescent="0.15">
      <c r="AX3996" s="322"/>
      <c r="AY3996" s="322"/>
      <c r="AZ3996" s="322"/>
      <c r="BA3996" s="322"/>
      <c r="BB3996" s="322"/>
      <c r="BC3996" s="322"/>
      <c r="BD3996" s="322"/>
      <c r="BE3996" s="322"/>
    </row>
    <row r="3997" spans="50:57" x14ac:dyDescent="0.15">
      <c r="AX3997" s="322"/>
      <c r="AY3997" s="322"/>
      <c r="AZ3997" s="322"/>
      <c r="BA3997" s="322"/>
      <c r="BB3997" s="322"/>
      <c r="BC3997" s="322"/>
      <c r="BD3997" s="322"/>
      <c r="BE3997" s="322"/>
    </row>
    <row r="3998" spans="50:57" x14ac:dyDescent="0.15">
      <c r="AX3998" s="322"/>
      <c r="AY3998" s="322"/>
      <c r="AZ3998" s="322"/>
      <c r="BA3998" s="322"/>
      <c r="BB3998" s="322"/>
      <c r="BC3998" s="322"/>
      <c r="BD3998" s="322"/>
      <c r="BE3998" s="322"/>
    </row>
    <row r="3999" spans="50:57" x14ac:dyDescent="0.15">
      <c r="AX3999" s="322"/>
      <c r="AY3999" s="322"/>
      <c r="AZ3999" s="322"/>
      <c r="BA3999" s="322"/>
      <c r="BB3999" s="322"/>
      <c r="BC3999" s="322"/>
      <c r="BD3999" s="322"/>
      <c r="BE3999" s="322"/>
    </row>
    <row r="4000" spans="50:57" x14ac:dyDescent="0.15">
      <c r="AX4000" s="322"/>
      <c r="AY4000" s="322"/>
      <c r="AZ4000" s="322"/>
      <c r="BA4000" s="322"/>
      <c r="BB4000" s="322"/>
      <c r="BC4000" s="322"/>
      <c r="BD4000" s="322"/>
      <c r="BE4000" s="322"/>
    </row>
    <row r="4001" spans="50:57" x14ac:dyDescent="0.15">
      <c r="AX4001" s="322"/>
      <c r="AY4001" s="322"/>
      <c r="AZ4001" s="322"/>
      <c r="BA4001" s="322"/>
      <c r="BB4001" s="322"/>
      <c r="BC4001" s="322"/>
      <c r="BD4001" s="322"/>
      <c r="BE4001" s="322"/>
    </row>
    <row r="4002" spans="50:57" x14ac:dyDescent="0.15">
      <c r="AX4002" s="322"/>
      <c r="AY4002" s="322"/>
      <c r="AZ4002" s="322"/>
      <c r="BA4002" s="322"/>
      <c r="BB4002" s="322"/>
      <c r="BC4002" s="322"/>
      <c r="BD4002" s="322"/>
      <c r="BE4002" s="322"/>
    </row>
    <row r="4003" spans="50:57" x14ac:dyDescent="0.15">
      <c r="AX4003" s="322"/>
      <c r="AY4003" s="322"/>
      <c r="AZ4003" s="322"/>
      <c r="BA4003" s="322"/>
      <c r="BB4003" s="322"/>
      <c r="BC4003" s="322"/>
      <c r="BD4003" s="322"/>
      <c r="BE4003" s="322"/>
    </row>
    <row r="4004" spans="50:57" x14ac:dyDescent="0.15">
      <c r="AX4004" s="322"/>
      <c r="AY4004" s="322"/>
      <c r="AZ4004" s="322"/>
      <c r="BA4004" s="322"/>
      <c r="BB4004" s="322"/>
      <c r="BC4004" s="322"/>
      <c r="BD4004" s="322"/>
      <c r="BE4004" s="322"/>
    </row>
    <row r="4005" spans="50:57" x14ac:dyDescent="0.15">
      <c r="AX4005" s="322"/>
      <c r="AY4005" s="322"/>
      <c r="AZ4005" s="322"/>
      <c r="BA4005" s="322"/>
      <c r="BB4005" s="322"/>
      <c r="BC4005" s="322"/>
      <c r="BD4005" s="322"/>
      <c r="BE4005" s="322"/>
    </row>
    <row r="4006" spans="50:57" x14ac:dyDescent="0.15">
      <c r="AX4006" s="322"/>
      <c r="AY4006" s="322"/>
      <c r="AZ4006" s="322"/>
      <c r="BA4006" s="322"/>
      <c r="BB4006" s="322"/>
      <c r="BC4006" s="322"/>
      <c r="BD4006" s="322"/>
      <c r="BE4006" s="322"/>
    </row>
    <row r="4007" spans="50:57" x14ac:dyDescent="0.15">
      <c r="AX4007" s="322"/>
      <c r="AY4007" s="322"/>
      <c r="AZ4007" s="322"/>
      <c r="BA4007" s="322"/>
      <c r="BB4007" s="322"/>
      <c r="BC4007" s="322"/>
      <c r="BD4007" s="322"/>
      <c r="BE4007" s="322"/>
    </row>
    <row r="4008" spans="50:57" x14ac:dyDescent="0.15">
      <c r="AX4008" s="322"/>
      <c r="AY4008" s="322"/>
      <c r="AZ4008" s="322"/>
      <c r="BA4008" s="322"/>
      <c r="BB4008" s="322"/>
      <c r="BC4008" s="322"/>
      <c r="BD4008" s="322"/>
      <c r="BE4008" s="322"/>
    </row>
    <row r="4009" spans="50:57" x14ac:dyDescent="0.15">
      <c r="AX4009" s="322"/>
      <c r="AY4009" s="322"/>
      <c r="AZ4009" s="322"/>
      <c r="BA4009" s="322"/>
      <c r="BB4009" s="322"/>
      <c r="BC4009" s="322"/>
      <c r="BD4009" s="322"/>
      <c r="BE4009" s="322"/>
    </row>
    <row r="4010" spans="50:57" x14ac:dyDescent="0.15">
      <c r="AX4010" s="322"/>
      <c r="AY4010" s="322"/>
      <c r="AZ4010" s="322"/>
      <c r="BA4010" s="322"/>
      <c r="BB4010" s="322"/>
      <c r="BC4010" s="322"/>
      <c r="BD4010" s="322"/>
      <c r="BE4010" s="322"/>
    </row>
    <row r="4011" spans="50:57" x14ac:dyDescent="0.15">
      <c r="AX4011" s="322"/>
      <c r="AY4011" s="322"/>
      <c r="AZ4011" s="322"/>
      <c r="BA4011" s="322"/>
      <c r="BB4011" s="322"/>
      <c r="BC4011" s="322"/>
      <c r="BD4011" s="322"/>
      <c r="BE4011" s="322"/>
    </row>
    <row r="4012" spans="50:57" x14ac:dyDescent="0.15">
      <c r="AX4012" s="322"/>
      <c r="AY4012" s="322"/>
      <c r="AZ4012" s="322"/>
      <c r="BA4012" s="322"/>
      <c r="BB4012" s="322"/>
      <c r="BC4012" s="322"/>
      <c r="BD4012" s="322"/>
      <c r="BE4012" s="322"/>
    </row>
    <row r="4013" spans="50:57" x14ac:dyDescent="0.15">
      <c r="AX4013" s="322"/>
      <c r="AY4013" s="322"/>
      <c r="AZ4013" s="322"/>
      <c r="BA4013" s="322"/>
      <c r="BB4013" s="322"/>
      <c r="BC4013" s="322"/>
      <c r="BD4013" s="322"/>
      <c r="BE4013" s="322"/>
    </row>
    <row r="4014" spans="50:57" x14ac:dyDescent="0.15">
      <c r="AX4014" s="322"/>
      <c r="AY4014" s="322"/>
      <c r="AZ4014" s="322"/>
      <c r="BA4014" s="322"/>
      <c r="BB4014" s="322"/>
      <c r="BC4014" s="322"/>
      <c r="BD4014" s="322"/>
      <c r="BE4014" s="322"/>
    </row>
    <row r="4015" spans="50:57" x14ac:dyDescent="0.15">
      <c r="AX4015" s="322"/>
      <c r="AY4015" s="322"/>
      <c r="AZ4015" s="322"/>
      <c r="BA4015" s="322"/>
      <c r="BB4015" s="322"/>
      <c r="BC4015" s="322"/>
      <c r="BD4015" s="322"/>
      <c r="BE4015" s="322"/>
    </row>
    <row r="4016" spans="50:57" x14ac:dyDescent="0.15">
      <c r="AX4016" s="322"/>
      <c r="AY4016" s="322"/>
      <c r="AZ4016" s="322"/>
      <c r="BA4016" s="322"/>
      <c r="BB4016" s="322"/>
      <c r="BC4016" s="322"/>
      <c r="BD4016" s="322"/>
      <c r="BE4016" s="322"/>
    </row>
    <row r="4017" spans="50:57" x14ac:dyDescent="0.15">
      <c r="AX4017" s="322"/>
      <c r="AY4017" s="322"/>
      <c r="AZ4017" s="322"/>
      <c r="BA4017" s="322"/>
      <c r="BB4017" s="322"/>
      <c r="BC4017" s="322"/>
      <c r="BD4017" s="322"/>
      <c r="BE4017" s="322"/>
    </row>
    <row r="4018" spans="50:57" x14ac:dyDescent="0.15">
      <c r="AX4018" s="322"/>
      <c r="AY4018" s="322"/>
      <c r="AZ4018" s="322"/>
      <c r="BA4018" s="322"/>
      <c r="BB4018" s="322"/>
      <c r="BC4018" s="322"/>
      <c r="BD4018" s="322"/>
      <c r="BE4018" s="322"/>
    </row>
    <row r="4019" spans="50:57" x14ac:dyDescent="0.15">
      <c r="AX4019" s="322"/>
      <c r="AY4019" s="322"/>
      <c r="AZ4019" s="322"/>
      <c r="BA4019" s="322"/>
      <c r="BB4019" s="322"/>
      <c r="BC4019" s="322"/>
      <c r="BD4019" s="322"/>
      <c r="BE4019" s="322"/>
    </row>
    <row r="4020" spans="50:57" x14ac:dyDescent="0.15">
      <c r="AX4020" s="322"/>
      <c r="AY4020" s="322"/>
      <c r="AZ4020" s="322"/>
      <c r="BA4020" s="322"/>
      <c r="BB4020" s="322"/>
      <c r="BC4020" s="322"/>
      <c r="BD4020" s="322"/>
      <c r="BE4020" s="322"/>
    </row>
    <row r="4021" spans="50:57" x14ac:dyDescent="0.15">
      <c r="AX4021" s="322"/>
      <c r="AY4021" s="322"/>
      <c r="AZ4021" s="322"/>
      <c r="BA4021" s="322"/>
      <c r="BB4021" s="322"/>
      <c r="BC4021" s="322"/>
      <c r="BD4021" s="322"/>
      <c r="BE4021" s="322"/>
    </row>
    <row r="4022" spans="50:57" x14ac:dyDescent="0.15">
      <c r="AX4022" s="322"/>
      <c r="AY4022" s="322"/>
      <c r="AZ4022" s="322"/>
      <c r="BA4022" s="322"/>
      <c r="BB4022" s="322"/>
      <c r="BC4022" s="322"/>
      <c r="BD4022" s="322"/>
      <c r="BE4022" s="322"/>
    </row>
    <row r="4023" spans="50:57" x14ac:dyDescent="0.15">
      <c r="AX4023" s="322"/>
      <c r="AY4023" s="322"/>
      <c r="AZ4023" s="322"/>
      <c r="BA4023" s="322"/>
      <c r="BB4023" s="322"/>
      <c r="BC4023" s="322"/>
      <c r="BD4023" s="322"/>
      <c r="BE4023" s="322"/>
    </row>
    <row r="4024" spans="50:57" x14ac:dyDescent="0.15">
      <c r="AX4024" s="322"/>
      <c r="AY4024" s="322"/>
      <c r="AZ4024" s="322"/>
      <c r="BA4024" s="322"/>
      <c r="BB4024" s="322"/>
      <c r="BC4024" s="322"/>
      <c r="BD4024" s="322"/>
      <c r="BE4024" s="322"/>
    </row>
    <row r="4025" spans="50:57" x14ac:dyDescent="0.15">
      <c r="AX4025" s="322"/>
      <c r="AY4025" s="322"/>
      <c r="AZ4025" s="322"/>
      <c r="BA4025" s="322"/>
      <c r="BB4025" s="322"/>
      <c r="BC4025" s="322"/>
      <c r="BD4025" s="322"/>
      <c r="BE4025" s="322"/>
    </row>
    <row r="4026" spans="50:57" x14ac:dyDescent="0.15">
      <c r="AX4026" s="322"/>
      <c r="AY4026" s="322"/>
      <c r="AZ4026" s="322"/>
      <c r="BA4026" s="322"/>
      <c r="BB4026" s="322"/>
      <c r="BC4026" s="322"/>
      <c r="BD4026" s="322"/>
      <c r="BE4026" s="322"/>
    </row>
    <row r="4027" spans="50:57" x14ac:dyDescent="0.15">
      <c r="AX4027" s="322"/>
      <c r="AY4027" s="322"/>
      <c r="AZ4027" s="322"/>
      <c r="BA4027" s="322"/>
      <c r="BB4027" s="322"/>
      <c r="BC4027" s="322"/>
      <c r="BD4027" s="322"/>
      <c r="BE4027" s="322"/>
    </row>
    <row r="4028" spans="50:57" x14ac:dyDescent="0.15">
      <c r="AX4028" s="322"/>
      <c r="AY4028" s="322"/>
      <c r="AZ4028" s="322"/>
      <c r="BA4028" s="322"/>
      <c r="BB4028" s="322"/>
      <c r="BC4028" s="322"/>
      <c r="BD4028" s="322"/>
      <c r="BE4028" s="322"/>
    </row>
    <row r="4029" spans="50:57" x14ac:dyDescent="0.15">
      <c r="AX4029" s="322"/>
      <c r="AY4029" s="322"/>
      <c r="AZ4029" s="322"/>
      <c r="BA4029" s="322"/>
      <c r="BB4029" s="322"/>
      <c r="BC4029" s="322"/>
      <c r="BD4029" s="322"/>
      <c r="BE4029" s="322"/>
    </row>
    <row r="4030" spans="50:57" x14ac:dyDescent="0.15">
      <c r="AX4030" s="322"/>
      <c r="AY4030" s="322"/>
      <c r="AZ4030" s="322"/>
      <c r="BA4030" s="322"/>
      <c r="BB4030" s="322"/>
      <c r="BC4030" s="322"/>
      <c r="BD4030" s="322"/>
      <c r="BE4030" s="322"/>
    </row>
    <row r="4031" spans="50:57" x14ac:dyDescent="0.15">
      <c r="AX4031" s="322"/>
      <c r="AY4031" s="322"/>
      <c r="AZ4031" s="322"/>
      <c r="BA4031" s="322"/>
      <c r="BB4031" s="322"/>
      <c r="BC4031" s="322"/>
      <c r="BD4031" s="322"/>
      <c r="BE4031" s="322"/>
    </row>
    <row r="4032" spans="50:57" x14ac:dyDescent="0.15">
      <c r="AX4032" s="322"/>
      <c r="AY4032" s="322"/>
      <c r="AZ4032" s="322"/>
      <c r="BA4032" s="322"/>
      <c r="BB4032" s="322"/>
      <c r="BC4032" s="322"/>
      <c r="BD4032" s="322"/>
      <c r="BE4032" s="322"/>
    </row>
    <row r="4033" spans="50:57" x14ac:dyDescent="0.15">
      <c r="AX4033" s="322"/>
      <c r="AY4033" s="322"/>
      <c r="AZ4033" s="322"/>
      <c r="BA4033" s="322"/>
      <c r="BB4033" s="322"/>
      <c r="BC4033" s="322"/>
      <c r="BD4033" s="322"/>
      <c r="BE4033" s="322"/>
    </row>
    <row r="4034" spans="50:57" x14ac:dyDescent="0.15">
      <c r="AX4034" s="322"/>
      <c r="AY4034" s="322"/>
      <c r="AZ4034" s="322"/>
      <c r="BA4034" s="322"/>
      <c r="BB4034" s="322"/>
      <c r="BC4034" s="322"/>
      <c r="BD4034" s="322"/>
      <c r="BE4034" s="322"/>
    </row>
    <row r="4035" spans="50:57" x14ac:dyDescent="0.15">
      <c r="AX4035" s="322"/>
      <c r="AY4035" s="322"/>
      <c r="AZ4035" s="322"/>
      <c r="BA4035" s="322"/>
      <c r="BB4035" s="322"/>
      <c r="BC4035" s="322"/>
      <c r="BD4035" s="322"/>
      <c r="BE4035" s="322"/>
    </row>
    <row r="4036" spans="50:57" x14ac:dyDescent="0.15">
      <c r="AX4036" s="322"/>
      <c r="AY4036" s="322"/>
      <c r="AZ4036" s="322"/>
      <c r="BA4036" s="322"/>
      <c r="BB4036" s="322"/>
      <c r="BC4036" s="322"/>
      <c r="BD4036" s="322"/>
      <c r="BE4036" s="322"/>
    </row>
    <row r="4037" spans="50:57" x14ac:dyDescent="0.15">
      <c r="AX4037" s="322"/>
      <c r="AY4037" s="322"/>
      <c r="AZ4037" s="322"/>
      <c r="BA4037" s="322"/>
      <c r="BB4037" s="322"/>
      <c r="BC4037" s="322"/>
      <c r="BD4037" s="322"/>
      <c r="BE4037" s="322"/>
    </row>
    <row r="4038" spans="50:57" x14ac:dyDescent="0.15">
      <c r="AX4038" s="322"/>
      <c r="AY4038" s="322"/>
      <c r="AZ4038" s="322"/>
      <c r="BA4038" s="322"/>
      <c r="BB4038" s="322"/>
      <c r="BC4038" s="322"/>
      <c r="BD4038" s="322"/>
      <c r="BE4038" s="322"/>
    </row>
    <row r="4039" spans="50:57" x14ac:dyDescent="0.15">
      <c r="AX4039" s="322"/>
      <c r="AY4039" s="322"/>
      <c r="AZ4039" s="322"/>
      <c r="BA4039" s="322"/>
      <c r="BB4039" s="322"/>
      <c r="BC4039" s="322"/>
      <c r="BD4039" s="322"/>
      <c r="BE4039" s="322"/>
    </row>
    <row r="4040" spans="50:57" x14ac:dyDescent="0.15">
      <c r="AX4040" s="322"/>
      <c r="AY4040" s="322"/>
      <c r="AZ4040" s="322"/>
      <c r="BA4040" s="322"/>
      <c r="BB4040" s="322"/>
      <c r="BC4040" s="322"/>
      <c r="BD4040" s="322"/>
      <c r="BE4040" s="322"/>
    </row>
    <row r="4041" spans="50:57" x14ac:dyDescent="0.15">
      <c r="AX4041" s="322"/>
      <c r="AY4041" s="322"/>
      <c r="AZ4041" s="322"/>
      <c r="BA4041" s="322"/>
      <c r="BB4041" s="322"/>
      <c r="BC4041" s="322"/>
      <c r="BD4041" s="322"/>
      <c r="BE4041" s="322"/>
    </row>
    <row r="4042" spans="50:57" x14ac:dyDescent="0.15">
      <c r="AX4042" s="322"/>
      <c r="AY4042" s="322"/>
      <c r="AZ4042" s="322"/>
      <c r="BA4042" s="322"/>
      <c r="BB4042" s="322"/>
      <c r="BC4042" s="322"/>
      <c r="BD4042" s="322"/>
      <c r="BE4042" s="322"/>
    </row>
    <row r="4043" spans="50:57" x14ac:dyDescent="0.15">
      <c r="AX4043" s="322"/>
      <c r="AY4043" s="322"/>
      <c r="AZ4043" s="322"/>
      <c r="BA4043" s="322"/>
      <c r="BB4043" s="322"/>
      <c r="BC4043" s="322"/>
      <c r="BD4043" s="322"/>
      <c r="BE4043" s="322"/>
    </row>
    <row r="4044" spans="50:57" x14ac:dyDescent="0.15">
      <c r="AX4044" s="322"/>
      <c r="AY4044" s="322"/>
      <c r="AZ4044" s="322"/>
      <c r="BA4044" s="322"/>
      <c r="BB4044" s="322"/>
      <c r="BC4044" s="322"/>
      <c r="BD4044" s="322"/>
      <c r="BE4044" s="322"/>
    </row>
    <row r="4045" spans="50:57" x14ac:dyDescent="0.15">
      <c r="AX4045" s="322"/>
      <c r="AY4045" s="322"/>
      <c r="AZ4045" s="322"/>
      <c r="BA4045" s="322"/>
      <c r="BB4045" s="322"/>
      <c r="BC4045" s="322"/>
      <c r="BD4045" s="322"/>
      <c r="BE4045" s="322"/>
    </row>
    <row r="4046" spans="50:57" x14ac:dyDescent="0.15">
      <c r="AX4046" s="322"/>
      <c r="AY4046" s="322"/>
      <c r="AZ4046" s="322"/>
      <c r="BA4046" s="322"/>
      <c r="BB4046" s="322"/>
      <c r="BC4046" s="322"/>
      <c r="BD4046" s="322"/>
      <c r="BE4046" s="322"/>
    </row>
    <row r="4047" spans="50:57" x14ac:dyDescent="0.15">
      <c r="AX4047" s="322"/>
      <c r="AY4047" s="322"/>
      <c r="AZ4047" s="322"/>
      <c r="BA4047" s="322"/>
      <c r="BB4047" s="322"/>
      <c r="BC4047" s="322"/>
      <c r="BD4047" s="322"/>
      <c r="BE4047" s="322"/>
    </row>
    <row r="4048" spans="50:57" x14ac:dyDescent="0.15">
      <c r="AX4048" s="322"/>
      <c r="AY4048" s="322"/>
      <c r="AZ4048" s="322"/>
      <c r="BA4048" s="322"/>
      <c r="BB4048" s="322"/>
      <c r="BC4048" s="322"/>
      <c r="BD4048" s="322"/>
      <c r="BE4048" s="322"/>
    </row>
    <row r="4049" spans="50:57" x14ac:dyDescent="0.15">
      <c r="AX4049" s="322"/>
      <c r="AY4049" s="322"/>
      <c r="AZ4049" s="322"/>
      <c r="BA4049" s="322"/>
      <c r="BB4049" s="322"/>
      <c r="BC4049" s="322"/>
      <c r="BD4049" s="322"/>
      <c r="BE4049" s="322"/>
    </row>
    <row r="4050" spans="50:57" x14ac:dyDescent="0.15">
      <c r="AX4050" s="322"/>
      <c r="AY4050" s="322"/>
      <c r="AZ4050" s="322"/>
      <c r="BA4050" s="322"/>
      <c r="BB4050" s="322"/>
      <c r="BC4050" s="322"/>
      <c r="BD4050" s="322"/>
      <c r="BE4050" s="322"/>
    </row>
    <row r="4051" spans="50:57" x14ac:dyDescent="0.15">
      <c r="AX4051" s="322"/>
      <c r="AY4051" s="322"/>
      <c r="AZ4051" s="322"/>
      <c r="BA4051" s="322"/>
      <c r="BB4051" s="322"/>
      <c r="BC4051" s="322"/>
      <c r="BD4051" s="322"/>
      <c r="BE4051" s="322"/>
    </row>
    <row r="4052" spans="50:57" x14ac:dyDescent="0.15">
      <c r="AX4052" s="322"/>
      <c r="AY4052" s="322"/>
      <c r="AZ4052" s="322"/>
      <c r="BA4052" s="322"/>
      <c r="BB4052" s="322"/>
      <c r="BC4052" s="322"/>
      <c r="BD4052" s="322"/>
      <c r="BE4052" s="322"/>
    </row>
    <row r="4053" spans="50:57" x14ac:dyDescent="0.15">
      <c r="AX4053" s="322"/>
      <c r="AY4053" s="322"/>
      <c r="AZ4053" s="322"/>
      <c r="BA4053" s="322"/>
      <c r="BB4053" s="322"/>
      <c r="BC4053" s="322"/>
      <c r="BD4053" s="322"/>
      <c r="BE4053" s="322"/>
    </row>
    <row r="4054" spans="50:57" x14ac:dyDescent="0.15">
      <c r="AX4054" s="322"/>
      <c r="AY4054" s="322"/>
      <c r="AZ4054" s="322"/>
      <c r="BA4054" s="322"/>
      <c r="BB4054" s="322"/>
      <c r="BC4054" s="322"/>
      <c r="BD4054" s="322"/>
      <c r="BE4054" s="322"/>
    </row>
    <row r="4055" spans="50:57" x14ac:dyDescent="0.15">
      <c r="AX4055" s="322"/>
      <c r="AY4055" s="322"/>
      <c r="AZ4055" s="322"/>
      <c r="BA4055" s="322"/>
      <c r="BB4055" s="322"/>
      <c r="BC4055" s="322"/>
      <c r="BD4055" s="322"/>
      <c r="BE4055" s="322"/>
    </row>
    <row r="4056" spans="50:57" x14ac:dyDescent="0.15">
      <c r="AX4056" s="322"/>
      <c r="AY4056" s="322"/>
      <c r="AZ4056" s="322"/>
      <c r="BA4056" s="322"/>
      <c r="BB4056" s="322"/>
      <c r="BC4056" s="322"/>
      <c r="BD4056" s="322"/>
      <c r="BE4056" s="322"/>
    </row>
    <row r="4057" spans="50:57" x14ac:dyDescent="0.15">
      <c r="AX4057" s="322"/>
      <c r="AY4057" s="322"/>
      <c r="AZ4057" s="322"/>
      <c r="BA4057" s="322"/>
      <c r="BB4057" s="322"/>
      <c r="BC4057" s="322"/>
      <c r="BD4057" s="322"/>
      <c r="BE4057" s="322"/>
    </row>
    <row r="4058" spans="50:57" x14ac:dyDescent="0.15">
      <c r="AX4058" s="322"/>
      <c r="AY4058" s="322"/>
      <c r="AZ4058" s="322"/>
      <c r="BA4058" s="322"/>
      <c r="BB4058" s="322"/>
      <c r="BC4058" s="322"/>
      <c r="BD4058" s="322"/>
      <c r="BE4058" s="322"/>
    </row>
    <row r="4059" spans="50:57" x14ac:dyDescent="0.15">
      <c r="AX4059" s="322"/>
      <c r="AY4059" s="322"/>
      <c r="AZ4059" s="322"/>
      <c r="BA4059" s="322"/>
      <c r="BB4059" s="322"/>
      <c r="BC4059" s="322"/>
      <c r="BD4059" s="322"/>
      <c r="BE4059" s="322"/>
    </row>
    <row r="4060" spans="50:57" x14ac:dyDescent="0.15">
      <c r="AX4060" s="322"/>
      <c r="AY4060" s="322"/>
      <c r="AZ4060" s="322"/>
      <c r="BA4060" s="322"/>
      <c r="BB4060" s="322"/>
      <c r="BC4060" s="322"/>
      <c r="BD4060" s="322"/>
      <c r="BE4060" s="322"/>
    </row>
    <row r="4061" spans="50:57" x14ac:dyDescent="0.15">
      <c r="AX4061" s="322"/>
      <c r="AY4061" s="322"/>
      <c r="AZ4061" s="322"/>
      <c r="BA4061" s="322"/>
      <c r="BB4061" s="322"/>
      <c r="BC4061" s="322"/>
      <c r="BD4061" s="322"/>
      <c r="BE4061" s="322"/>
    </row>
    <row r="4062" spans="50:57" x14ac:dyDescent="0.15">
      <c r="AX4062" s="322"/>
      <c r="AY4062" s="322"/>
      <c r="AZ4062" s="322"/>
      <c r="BA4062" s="322"/>
      <c r="BB4062" s="322"/>
      <c r="BC4062" s="322"/>
      <c r="BD4062" s="322"/>
      <c r="BE4062" s="322"/>
    </row>
    <row r="4063" spans="50:57" x14ac:dyDescent="0.15">
      <c r="AX4063" s="322"/>
      <c r="AY4063" s="322"/>
      <c r="AZ4063" s="322"/>
      <c r="BA4063" s="322"/>
      <c r="BB4063" s="322"/>
      <c r="BC4063" s="322"/>
      <c r="BD4063" s="322"/>
      <c r="BE4063" s="322"/>
    </row>
    <row r="4064" spans="50:57" x14ac:dyDescent="0.15">
      <c r="AX4064" s="322"/>
      <c r="AY4064" s="322"/>
      <c r="AZ4064" s="322"/>
      <c r="BA4064" s="322"/>
      <c r="BB4064" s="322"/>
      <c r="BC4064" s="322"/>
      <c r="BD4064" s="322"/>
      <c r="BE4064" s="322"/>
    </row>
    <row r="4065" spans="50:57" x14ac:dyDescent="0.15">
      <c r="AX4065" s="322"/>
      <c r="AY4065" s="322"/>
      <c r="AZ4065" s="322"/>
      <c r="BA4065" s="322"/>
      <c r="BB4065" s="322"/>
      <c r="BC4065" s="322"/>
      <c r="BD4065" s="322"/>
      <c r="BE4065" s="322"/>
    </row>
    <row r="4066" spans="50:57" x14ac:dyDescent="0.15">
      <c r="AX4066" s="322"/>
      <c r="AY4066" s="322"/>
      <c r="AZ4066" s="322"/>
      <c r="BA4066" s="322"/>
      <c r="BB4066" s="322"/>
      <c r="BC4066" s="322"/>
      <c r="BD4066" s="322"/>
      <c r="BE4066" s="322"/>
    </row>
    <row r="4067" spans="50:57" x14ac:dyDescent="0.15">
      <c r="AX4067" s="322"/>
      <c r="AY4067" s="322"/>
      <c r="AZ4067" s="322"/>
      <c r="BA4067" s="322"/>
      <c r="BB4067" s="322"/>
      <c r="BC4067" s="322"/>
      <c r="BD4067" s="322"/>
      <c r="BE4067" s="322"/>
    </row>
    <row r="4068" spans="50:57" x14ac:dyDescent="0.15">
      <c r="AX4068" s="322"/>
      <c r="AY4068" s="322"/>
      <c r="AZ4068" s="322"/>
      <c r="BA4068" s="322"/>
      <c r="BB4068" s="322"/>
      <c r="BC4068" s="322"/>
      <c r="BD4068" s="322"/>
      <c r="BE4068" s="322"/>
    </row>
    <row r="4069" spans="50:57" x14ac:dyDescent="0.15">
      <c r="AX4069" s="322"/>
      <c r="AY4069" s="322"/>
      <c r="AZ4069" s="322"/>
      <c r="BA4069" s="322"/>
      <c r="BB4069" s="322"/>
      <c r="BC4069" s="322"/>
      <c r="BD4069" s="322"/>
      <c r="BE4069" s="322"/>
    </row>
    <row r="4070" spans="50:57" x14ac:dyDescent="0.15">
      <c r="AX4070" s="322"/>
      <c r="AY4070" s="322"/>
      <c r="AZ4070" s="322"/>
      <c r="BA4070" s="322"/>
      <c r="BB4070" s="322"/>
      <c r="BC4070" s="322"/>
      <c r="BD4070" s="322"/>
      <c r="BE4070" s="322"/>
    </row>
    <row r="4071" spans="50:57" x14ac:dyDescent="0.15">
      <c r="AX4071" s="322"/>
      <c r="AY4071" s="322"/>
      <c r="AZ4071" s="322"/>
      <c r="BA4071" s="322"/>
      <c r="BB4071" s="322"/>
      <c r="BC4071" s="322"/>
      <c r="BD4071" s="322"/>
      <c r="BE4071" s="322"/>
    </row>
    <row r="4072" spans="50:57" x14ac:dyDescent="0.15">
      <c r="AX4072" s="322"/>
      <c r="AY4072" s="322"/>
      <c r="AZ4072" s="322"/>
      <c r="BA4072" s="322"/>
      <c r="BB4072" s="322"/>
      <c r="BC4072" s="322"/>
      <c r="BD4072" s="322"/>
      <c r="BE4072" s="322"/>
    </row>
    <row r="4073" spans="50:57" x14ac:dyDescent="0.15">
      <c r="AX4073" s="322"/>
      <c r="AY4073" s="322"/>
      <c r="AZ4073" s="322"/>
      <c r="BA4073" s="322"/>
      <c r="BB4073" s="322"/>
      <c r="BC4073" s="322"/>
      <c r="BD4073" s="322"/>
      <c r="BE4073" s="322"/>
    </row>
    <row r="4074" spans="50:57" x14ac:dyDescent="0.15">
      <c r="AX4074" s="322"/>
      <c r="AY4074" s="322"/>
      <c r="AZ4074" s="322"/>
      <c r="BA4074" s="322"/>
      <c r="BB4074" s="322"/>
      <c r="BC4074" s="322"/>
      <c r="BD4074" s="322"/>
      <c r="BE4074" s="322"/>
    </row>
    <row r="4075" spans="50:57" x14ac:dyDescent="0.15">
      <c r="AX4075" s="322"/>
      <c r="AY4075" s="322"/>
      <c r="AZ4075" s="322"/>
      <c r="BA4075" s="322"/>
      <c r="BB4075" s="322"/>
      <c r="BC4075" s="322"/>
      <c r="BD4075" s="322"/>
      <c r="BE4075" s="322"/>
    </row>
    <row r="4076" spans="50:57" x14ac:dyDescent="0.15">
      <c r="AX4076" s="322"/>
      <c r="AY4076" s="322"/>
      <c r="AZ4076" s="322"/>
      <c r="BA4076" s="322"/>
      <c r="BB4076" s="322"/>
      <c r="BC4076" s="322"/>
      <c r="BD4076" s="322"/>
      <c r="BE4076" s="322"/>
    </row>
    <row r="4077" spans="50:57" x14ac:dyDescent="0.15">
      <c r="AX4077" s="322"/>
      <c r="AY4077" s="322"/>
      <c r="AZ4077" s="322"/>
      <c r="BA4077" s="322"/>
      <c r="BB4077" s="322"/>
      <c r="BC4077" s="322"/>
      <c r="BD4077" s="322"/>
      <c r="BE4077" s="322"/>
    </row>
    <row r="4078" spans="50:57" x14ac:dyDescent="0.15">
      <c r="AX4078" s="322"/>
      <c r="AY4078" s="322"/>
      <c r="AZ4078" s="322"/>
      <c r="BA4078" s="322"/>
      <c r="BB4078" s="322"/>
      <c r="BC4078" s="322"/>
      <c r="BD4078" s="322"/>
      <c r="BE4078" s="322"/>
    </row>
    <row r="4079" spans="50:57" x14ac:dyDescent="0.15">
      <c r="AX4079" s="322"/>
      <c r="AY4079" s="322"/>
      <c r="AZ4079" s="322"/>
      <c r="BA4079" s="322"/>
      <c r="BB4079" s="322"/>
      <c r="BC4079" s="322"/>
      <c r="BD4079" s="322"/>
      <c r="BE4079" s="322"/>
    </row>
    <row r="4080" spans="50:57" x14ac:dyDescent="0.15">
      <c r="AX4080" s="322"/>
      <c r="AY4080" s="322"/>
      <c r="AZ4080" s="322"/>
      <c r="BA4080" s="322"/>
      <c r="BB4080" s="322"/>
      <c r="BC4080" s="322"/>
      <c r="BD4080" s="322"/>
      <c r="BE4080" s="322"/>
    </row>
    <row r="4081" spans="50:57" x14ac:dyDescent="0.15">
      <c r="AX4081" s="322"/>
      <c r="AY4081" s="322"/>
      <c r="AZ4081" s="322"/>
      <c r="BA4081" s="322"/>
      <c r="BB4081" s="322"/>
      <c r="BC4081" s="322"/>
      <c r="BD4081" s="322"/>
      <c r="BE4081" s="322"/>
    </row>
    <row r="4082" spans="50:57" x14ac:dyDescent="0.15">
      <c r="AX4082" s="322"/>
      <c r="AY4082" s="322"/>
      <c r="AZ4082" s="322"/>
      <c r="BA4082" s="322"/>
      <c r="BB4082" s="322"/>
      <c r="BC4082" s="322"/>
      <c r="BD4082" s="322"/>
      <c r="BE4082" s="322"/>
    </row>
    <row r="4083" spans="50:57" x14ac:dyDescent="0.15">
      <c r="AX4083" s="322"/>
      <c r="AY4083" s="322"/>
      <c r="AZ4083" s="322"/>
      <c r="BA4083" s="322"/>
      <c r="BB4083" s="322"/>
      <c r="BC4083" s="322"/>
      <c r="BD4083" s="322"/>
      <c r="BE4083" s="322"/>
    </row>
    <row r="4084" spans="50:57" x14ac:dyDescent="0.15">
      <c r="AX4084" s="322"/>
      <c r="AY4084" s="322"/>
      <c r="AZ4084" s="322"/>
      <c r="BA4084" s="322"/>
      <c r="BB4084" s="322"/>
      <c r="BC4084" s="322"/>
      <c r="BD4084" s="322"/>
      <c r="BE4084" s="322"/>
    </row>
    <row r="4085" spans="50:57" x14ac:dyDescent="0.15">
      <c r="AX4085" s="322"/>
      <c r="AY4085" s="322"/>
      <c r="AZ4085" s="322"/>
      <c r="BA4085" s="322"/>
      <c r="BB4085" s="322"/>
      <c r="BC4085" s="322"/>
      <c r="BD4085" s="322"/>
      <c r="BE4085" s="322"/>
    </row>
    <row r="4086" spans="50:57" x14ac:dyDescent="0.15">
      <c r="AX4086" s="322"/>
      <c r="AY4086" s="322"/>
      <c r="AZ4086" s="322"/>
      <c r="BA4086" s="322"/>
      <c r="BB4086" s="322"/>
      <c r="BC4086" s="322"/>
      <c r="BD4086" s="322"/>
      <c r="BE4086" s="322"/>
    </row>
    <row r="4087" spans="50:57" x14ac:dyDescent="0.15">
      <c r="AX4087" s="322"/>
      <c r="AY4087" s="322"/>
      <c r="AZ4087" s="322"/>
      <c r="BA4087" s="322"/>
      <c r="BB4087" s="322"/>
      <c r="BC4087" s="322"/>
      <c r="BD4087" s="322"/>
      <c r="BE4087" s="322"/>
    </row>
    <row r="4088" spans="50:57" x14ac:dyDescent="0.15">
      <c r="AX4088" s="322"/>
      <c r="AY4088" s="322"/>
      <c r="AZ4088" s="322"/>
      <c r="BA4088" s="322"/>
      <c r="BB4088" s="322"/>
      <c r="BC4088" s="322"/>
      <c r="BD4088" s="322"/>
      <c r="BE4088" s="322"/>
    </row>
    <row r="4089" spans="50:57" x14ac:dyDescent="0.15">
      <c r="AX4089" s="322"/>
      <c r="AY4089" s="322"/>
      <c r="AZ4089" s="322"/>
      <c r="BA4089" s="322"/>
      <c r="BB4089" s="322"/>
      <c r="BC4089" s="322"/>
      <c r="BD4089" s="322"/>
      <c r="BE4089" s="322"/>
    </row>
    <row r="4090" spans="50:57" x14ac:dyDescent="0.15">
      <c r="AX4090" s="322"/>
      <c r="AY4090" s="322"/>
      <c r="AZ4090" s="322"/>
      <c r="BA4090" s="322"/>
      <c r="BB4090" s="322"/>
      <c r="BC4090" s="322"/>
      <c r="BD4090" s="322"/>
      <c r="BE4090" s="322"/>
    </row>
    <row r="4091" spans="50:57" x14ac:dyDescent="0.15">
      <c r="AX4091" s="322"/>
      <c r="AY4091" s="322"/>
      <c r="AZ4091" s="322"/>
      <c r="BA4091" s="322"/>
      <c r="BB4091" s="322"/>
      <c r="BC4091" s="322"/>
      <c r="BD4091" s="322"/>
      <c r="BE4091" s="322"/>
    </row>
    <row r="4092" spans="50:57" x14ac:dyDescent="0.15">
      <c r="AX4092" s="322"/>
      <c r="AY4092" s="322"/>
      <c r="AZ4092" s="322"/>
      <c r="BA4092" s="322"/>
      <c r="BB4092" s="322"/>
      <c r="BC4092" s="322"/>
      <c r="BD4092" s="322"/>
      <c r="BE4092" s="322"/>
    </row>
    <row r="4093" spans="50:57" x14ac:dyDescent="0.15">
      <c r="AX4093" s="322"/>
      <c r="AY4093" s="322"/>
      <c r="AZ4093" s="322"/>
      <c r="BA4093" s="322"/>
      <c r="BB4093" s="322"/>
      <c r="BC4093" s="322"/>
      <c r="BD4093" s="322"/>
      <c r="BE4093" s="322"/>
    </row>
    <row r="4094" spans="50:57" x14ac:dyDescent="0.15">
      <c r="AX4094" s="322"/>
      <c r="AY4094" s="322"/>
      <c r="AZ4094" s="322"/>
      <c r="BA4094" s="322"/>
      <c r="BB4094" s="322"/>
      <c r="BC4094" s="322"/>
      <c r="BD4094" s="322"/>
      <c r="BE4094" s="322"/>
    </row>
    <row r="4095" spans="50:57" x14ac:dyDescent="0.15">
      <c r="AX4095" s="322"/>
      <c r="AY4095" s="322"/>
      <c r="AZ4095" s="322"/>
      <c r="BA4095" s="322"/>
      <c r="BB4095" s="322"/>
      <c r="BC4095" s="322"/>
      <c r="BD4095" s="322"/>
      <c r="BE4095" s="322"/>
    </row>
    <row r="4096" spans="50:57" x14ac:dyDescent="0.15">
      <c r="AX4096" s="322"/>
      <c r="AY4096" s="322"/>
      <c r="AZ4096" s="322"/>
      <c r="BA4096" s="322"/>
      <c r="BB4096" s="322"/>
      <c r="BC4096" s="322"/>
      <c r="BD4096" s="322"/>
      <c r="BE4096" s="322"/>
    </row>
    <row r="4097" spans="50:57" x14ac:dyDescent="0.15">
      <c r="AX4097" s="322"/>
      <c r="AY4097" s="322"/>
      <c r="AZ4097" s="322"/>
      <c r="BA4097" s="322"/>
      <c r="BB4097" s="322"/>
      <c r="BC4097" s="322"/>
      <c r="BD4097" s="322"/>
      <c r="BE4097" s="322"/>
    </row>
    <row r="4098" spans="50:57" x14ac:dyDescent="0.15">
      <c r="AX4098" s="322"/>
      <c r="AY4098" s="322"/>
      <c r="AZ4098" s="322"/>
      <c r="BA4098" s="322"/>
      <c r="BB4098" s="322"/>
      <c r="BC4098" s="322"/>
      <c r="BD4098" s="322"/>
      <c r="BE4098" s="322"/>
    </row>
    <row r="4099" spans="50:57" x14ac:dyDescent="0.15">
      <c r="AX4099" s="322"/>
      <c r="AY4099" s="322"/>
      <c r="AZ4099" s="322"/>
      <c r="BA4099" s="322"/>
      <c r="BB4099" s="322"/>
      <c r="BC4099" s="322"/>
      <c r="BD4099" s="322"/>
      <c r="BE4099" s="322"/>
    </row>
    <row r="4100" spans="50:57" x14ac:dyDescent="0.15">
      <c r="AX4100" s="322"/>
      <c r="AY4100" s="322"/>
      <c r="AZ4100" s="322"/>
      <c r="BA4100" s="322"/>
      <c r="BB4100" s="322"/>
      <c r="BC4100" s="322"/>
      <c r="BD4100" s="322"/>
      <c r="BE4100" s="322"/>
    </row>
    <row r="4101" spans="50:57" x14ac:dyDescent="0.15">
      <c r="AX4101" s="322"/>
      <c r="AY4101" s="322"/>
      <c r="AZ4101" s="322"/>
      <c r="BA4101" s="322"/>
      <c r="BB4101" s="322"/>
      <c r="BC4101" s="322"/>
      <c r="BD4101" s="322"/>
      <c r="BE4101" s="322"/>
    </row>
    <row r="4102" spans="50:57" x14ac:dyDescent="0.15">
      <c r="AX4102" s="322"/>
      <c r="AY4102" s="322"/>
      <c r="AZ4102" s="322"/>
      <c r="BA4102" s="322"/>
      <c r="BB4102" s="322"/>
      <c r="BC4102" s="322"/>
      <c r="BD4102" s="322"/>
      <c r="BE4102" s="322"/>
    </row>
    <row r="4103" spans="50:57" x14ac:dyDescent="0.15">
      <c r="AX4103" s="322"/>
      <c r="AY4103" s="322"/>
      <c r="AZ4103" s="322"/>
      <c r="BA4103" s="322"/>
      <c r="BB4103" s="322"/>
      <c r="BC4103" s="322"/>
      <c r="BD4103" s="322"/>
      <c r="BE4103" s="322"/>
    </row>
    <row r="4104" spans="50:57" x14ac:dyDescent="0.15">
      <c r="AX4104" s="322"/>
      <c r="AY4104" s="322"/>
      <c r="AZ4104" s="322"/>
      <c r="BA4104" s="322"/>
      <c r="BB4104" s="322"/>
      <c r="BC4104" s="322"/>
      <c r="BD4104" s="322"/>
      <c r="BE4104" s="322"/>
    </row>
    <row r="4105" spans="50:57" x14ac:dyDescent="0.15">
      <c r="AX4105" s="322"/>
      <c r="AY4105" s="322"/>
      <c r="AZ4105" s="322"/>
      <c r="BA4105" s="322"/>
      <c r="BB4105" s="322"/>
      <c r="BC4105" s="322"/>
      <c r="BD4105" s="322"/>
      <c r="BE4105" s="322"/>
    </row>
    <row r="4106" spans="50:57" x14ac:dyDescent="0.15">
      <c r="AX4106" s="322"/>
      <c r="AY4106" s="322"/>
      <c r="AZ4106" s="322"/>
      <c r="BA4106" s="322"/>
      <c r="BB4106" s="322"/>
      <c r="BC4106" s="322"/>
      <c r="BD4106" s="322"/>
      <c r="BE4106" s="322"/>
    </row>
    <row r="4107" spans="50:57" x14ac:dyDescent="0.15">
      <c r="AX4107" s="322"/>
      <c r="AY4107" s="322"/>
      <c r="AZ4107" s="322"/>
      <c r="BA4107" s="322"/>
      <c r="BB4107" s="322"/>
      <c r="BC4107" s="322"/>
      <c r="BD4107" s="322"/>
      <c r="BE4107" s="322"/>
    </row>
    <row r="4108" spans="50:57" x14ac:dyDescent="0.15">
      <c r="AX4108" s="322"/>
      <c r="AY4108" s="322"/>
      <c r="AZ4108" s="322"/>
      <c r="BA4108" s="322"/>
      <c r="BB4108" s="322"/>
      <c r="BC4108" s="322"/>
      <c r="BD4108" s="322"/>
      <c r="BE4108" s="322"/>
    </row>
    <row r="4109" spans="50:57" x14ac:dyDescent="0.15">
      <c r="AX4109" s="322"/>
      <c r="AY4109" s="322"/>
      <c r="AZ4109" s="322"/>
      <c r="BA4109" s="322"/>
      <c r="BB4109" s="322"/>
      <c r="BC4109" s="322"/>
      <c r="BD4109" s="322"/>
      <c r="BE4109" s="322"/>
    </row>
    <row r="4110" spans="50:57" x14ac:dyDescent="0.15">
      <c r="AX4110" s="322"/>
      <c r="AY4110" s="322"/>
      <c r="AZ4110" s="322"/>
      <c r="BA4110" s="322"/>
      <c r="BB4110" s="322"/>
      <c r="BC4110" s="322"/>
      <c r="BD4110" s="322"/>
      <c r="BE4110" s="322"/>
    </row>
    <row r="4111" spans="50:57" x14ac:dyDescent="0.15">
      <c r="AX4111" s="322"/>
      <c r="AY4111" s="322"/>
      <c r="AZ4111" s="322"/>
      <c r="BA4111" s="322"/>
      <c r="BB4111" s="322"/>
      <c r="BC4111" s="322"/>
      <c r="BD4111" s="322"/>
      <c r="BE4111" s="322"/>
    </row>
    <row r="4112" spans="50:57" x14ac:dyDescent="0.15">
      <c r="AX4112" s="322"/>
      <c r="AY4112" s="322"/>
      <c r="AZ4112" s="322"/>
      <c r="BA4112" s="322"/>
      <c r="BB4112" s="322"/>
      <c r="BC4112" s="322"/>
      <c r="BD4112" s="322"/>
      <c r="BE4112" s="322"/>
    </row>
    <row r="4113" spans="50:57" x14ac:dyDescent="0.15">
      <c r="AX4113" s="322"/>
      <c r="AY4113" s="322"/>
      <c r="AZ4113" s="322"/>
      <c r="BA4113" s="322"/>
      <c r="BB4113" s="322"/>
      <c r="BC4113" s="322"/>
      <c r="BD4113" s="322"/>
      <c r="BE4113" s="322"/>
    </row>
    <row r="4114" spans="50:57" x14ac:dyDescent="0.15">
      <c r="AX4114" s="322"/>
      <c r="AY4114" s="322"/>
      <c r="AZ4114" s="322"/>
      <c r="BA4114" s="322"/>
      <c r="BB4114" s="322"/>
      <c r="BC4114" s="322"/>
      <c r="BD4114" s="322"/>
      <c r="BE4114" s="322"/>
    </row>
    <row r="4115" spans="50:57" x14ac:dyDescent="0.15">
      <c r="AX4115" s="322"/>
      <c r="AY4115" s="322"/>
      <c r="AZ4115" s="322"/>
      <c r="BA4115" s="322"/>
      <c r="BB4115" s="322"/>
      <c r="BC4115" s="322"/>
      <c r="BD4115" s="322"/>
      <c r="BE4115" s="322"/>
    </row>
    <row r="4116" spans="50:57" x14ac:dyDescent="0.15">
      <c r="AX4116" s="322"/>
      <c r="AY4116" s="322"/>
      <c r="AZ4116" s="322"/>
      <c r="BA4116" s="322"/>
      <c r="BB4116" s="322"/>
      <c r="BC4116" s="322"/>
      <c r="BD4116" s="322"/>
      <c r="BE4116" s="322"/>
    </row>
    <row r="4117" spans="50:57" x14ac:dyDescent="0.15">
      <c r="AX4117" s="322"/>
      <c r="AY4117" s="322"/>
      <c r="AZ4117" s="322"/>
      <c r="BA4117" s="322"/>
      <c r="BB4117" s="322"/>
      <c r="BC4117" s="322"/>
      <c r="BD4117" s="322"/>
      <c r="BE4117" s="322"/>
    </row>
    <row r="4118" spans="50:57" x14ac:dyDescent="0.15">
      <c r="AX4118" s="322"/>
      <c r="AY4118" s="322"/>
      <c r="AZ4118" s="322"/>
      <c r="BA4118" s="322"/>
      <c r="BB4118" s="322"/>
      <c r="BC4118" s="322"/>
      <c r="BD4118" s="322"/>
      <c r="BE4118" s="322"/>
    </row>
    <row r="4119" spans="50:57" x14ac:dyDescent="0.15">
      <c r="AX4119" s="322"/>
      <c r="AY4119" s="322"/>
      <c r="AZ4119" s="322"/>
      <c r="BA4119" s="322"/>
      <c r="BB4119" s="322"/>
      <c r="BC4119" s="322"/>
      <c r="BD4119" s="322"/>
      <c r="BE4119" s="322"/>
    </row>
    <row r="4120" spans="50:57" x14ac:dyDescent="0.15">
      <c r="AX4120" s="322"/>
      <c r="AY4120" s="322"/>
      <c r="AZ4120" s="322"/>
      <c r="BA4120" s="322"/>
      <c r="BB4120" s="322"/>
      <c r="BC4120" s="322"/>
      <c r="BD4120" s="322"/>
      <c r="BE4120" s="322"/>
    </row>
    <row r="4121" spans="50:57" x14ac:dyDescent="0.15">
      <c r="AX4121" s="322"/>
      <c r="AY4121" s="322"/>
      <c r="AZ4121" s="322"/>
      <c r="BA4121" s="322"/>
      <c r="BB4121" s="322"/>
      <c r="BC4121" s="322"/>
      <c r="BD4121" s="322"/>
      <c r="BE4121" s="322"/>
    </row>
    <row r="4122" spans="50:57" x14ac:dyDescent="0.15">
      <c r="AX4122" s="322"/>
      <c r="AY4122" s="322"/>
      <c r="AZ4122" s="322"/>
      <c r="BA4122" s="322"/>
      <c r="BB4122" s="322"/>
      <c r="BC4122" s="322"/>
      <c r="BD4122" s="322"/>
      <c r="BE4122" s="322"/>
    </row>
    <row r="4123" spans="50:57" x14ac:dyDescent="0.15">
      <c r="AX4123" s="322"/>
      <c r="AY4123" s="322"/>
      <c r="AZ4123" s="322"/>
      <c r="BA4123" s="322"/>
      <c r="BB4123" s="322"/>
      <c r="BC4123" s="322"/>
      <c r="BD4123" s="322"/>
      <c r="BE4123" s="322"/>
    </row>
    <row r="4124" spans="50:57" x14ac:dyDescent="0.15">
      <c r="AX4124" s="322"/>
      <c r="AY4124" s="322"/>
      <c r="AZ4124" s="322"/>
      <c r="BA4124" s="322"/>
      <c r="BB4124" s="322"/>
      <c r="BC4124" s="322"/>
      <c r="BD4124" s="322"/>
      <c r="BE4124" s="322"/>
    </row>
    <row r="4125" spans="50:57" x14ac:dyDescent="0.15">
      <c r="AX4125" s="322"/>
      <c r="AY4125" s="322"/>
      <c r="AZ4125" s="322"/>
      <c r="BA4125" s="322"/>
      <c r="BB4125" s="322"/>
      <c r="BC4125" s="322"/>
      <c r="BD4125" s="322"/>
      <c r="BE4125" s="322"/>
    </row>
    <row r="4126" spans="50:57" x14ac:dyDescent="0.15">
      <c r="AX4126" s="322"/>
      <c r="AY4126" s="322"/>
      <c r="AZ4126" s="322"/>
      <c r="BA4126" s="322"/>
      <c r="BB4126" s="322"/>
      <c r="BC4126" s="322"/>
      <c r="BD4126" s="322"/>
      <c r="BE4126" s="322"/>
    </row>
    <row r="4127" spans="50:57" x14ac:dyDescent="0.15">
      <c r="AX4127" s="322"/>
      <c r="AY4127" s="322"/>
      <c r="AZ4127" s="322"/>
      <c r="BA4127" s="322"/>
      <c r="BB4127" s="322"/>
      <c r="BC4127" s="322"/>
      <c r="BD4127" s="322"/>
      <c r="BE4127" s="322"/>
    </row>
    <row r="4128" spans="50:57" x14ac:dyDescent="0.15">
      <c r="AX4128" s="322"/>
      <c r="AY4128" s="322"/>
      <c r="AZ4128" s="322"/>
      <c r="BA4128" s="322"/>
      <c r="BB4128" s="322"/>
      <c r="BC4128" s="322"/>
      <c r="BD4128" s="322"/>
      <c r="BE4128" s="322"/>
    </row>
    <row r="4129" spans="50:57" x14ac:dyDescent="0.15">
      <c r="AX4129" s="322"/>
      <c r="AY4129" s="322"/>
      <c r="AZ4129" s="322"/>
      <c r="BA4129" s="322"/>
      <c r="BB4129" s="322"/>
      <c r="BC4129" s="322"/>
      <c r="BD4129" s="322"/>
      <c r="BE4129" s="322"/>
    </row>
    <row r="4130" spans="50:57" x14ac:dyDescent="0.15">
      <c r="AX4130" s="322"/>
      <c r="AY4130" s="322"/>
      <c r="AZ4130" s="322"/>
      <c r="BA4130" s="322"/>
      <c r="BB4130" s="322"/>
      <c r="BC4130" s="322"/>
      <c r="BD4130" s="322"/>
      <c r="BE4130" s="322"/>
    </row>
    <row r="4131" spans="50:57" x14ac:dyDescent="0.15">
      <c r="AX4131" s="322"/>
      <c r="AY4131" s="322"/>
      <c r="AZ4131" s="322"/>
      <c r="BA4131" s="322"/>
      <c r="BB4131" s="322"/>
      <c r="BC4131" s="322"/>
      <c r="BD4131" s="322"/>
      <c r="BE4131" s="322"/>
    </row>
    <row r="4132" spans="50:57" x14ac:dyDescent="0.15">
      <c r="AX4132" s="322"/>
      <c r="AY4132" s="322"/>
      <c r="AZ4132" s="322"/>
      <c r="BA4132" s="322"/>
      <c r="BB4132" s="322"/>
      <c r="BC4132" s="322"/>
      <c r="BD4132" s="322"/>
      <c r="BE4132" s="322"/>
    </row>
    <row r="4133" spans="50:57" x14ac:dyDescent="0.15">
      <c r="AX4133" s="322"/>
      <c r="AY4133" s="322"/>
      <c r="AZ4133" s="322"/>
      <c r="BA4133" s="322"/>
      <c r="BB4133" s="322"/>
      <c r="BC4133" s="322"/>
      <c r="BD4133" s="322"/>
      <c r="BE4133" s="322"/>
    </row>
    <row r="4134" spans="50:57" x14ac:dyDescent="0.15">
      <c r="AX4134" s="322"/>
      <c r="AY4134" s="322"/>
      <c r="AZ4134" s="322"/>
      <c r="BA4134" s="322"/>
      <c r="BB4134" s="322"/>
      <c r="BC4134" s="322"/>
      <c r="BD4134" s="322"/>
      <c r="BE4134" s="322"/>
    </row>
    <row r="4135" spans="50:57" x14ac:dyDescent="0.15">
      <c r="AX4135" s="322"/>
      <c r="AY4135" s="322"/>
      <c r="AZ4135" s="322"/>
      <c r="BA4135" s="322"/>
      <c r="BB4135" s="322"/>
      <c r="BC4135" s="322"/>
      <c r="BD4135" s="322"/>
      <c r="BE4135" s="322"/>
    </row>
    <row r="4136" spans="50:57" x14ac:dyDescent="0.15">
      <c r="AX4136" s="322"/>
      <c r="AY4136" s="322"/>
      <c r="AZ4136" s="322"/>
      <c r="BA4136" s="322"/>
      <c r="BB4136" s="322"/>
      <c r="BC4136" s="322"/>
      <c r="BD4136" s="322"/>
      <c r="BE4136" s="322"/>
    </row>
    <row r="4137" spans="50:57" x14ac:dyDescent="0.15">
      <c r="AX4137" s="322"/>
      <c r="AY4137" s="322"/>
      <c r="AZ4137" s="322"/>
      <c r="BA4137" s="322"/>
      <c r="BB4137" s="322"/>
      <c r="BC4137" s="322"/>
      <c r="BD4137" s="322"/>
      <c r="BE4137" s="322"/>
    </row>
    <row r="4138" spans="50:57" x14ac:dyDescent="0.15">
      <c r="AX4138" s="322"/>
      <c r="AY4138" s="322"/>
      <c r="AZ4138" s="322"/>
      <c r="BA4138" s="322"/>
      <c r="BB4138" s="322"/>
      <c r="BC4138" s="322"/>
      <c r="BD4138" s="322"/>
      <c r="BE4138" s="322"/>
    </row>
    <row r="4139" spans="50:57" x14ac:dyDescent="0.15">
      <c r="AX4139" s="322"/>
      <c r="AY4139" s="322"/>
      <c r="AZ4139" s="322"/>
      <c r="BA4139" s="322"/>
      <c r="BB4139" s="322"/>
      <c r="BC4139" s="322"/>
      <c r="BD4139" s="322"/>
      <c r="BE4139" s="322"/>
    </row>
    <row r="4140" spans="50:57" x14ac:dyDescent="0.15">
      <c r="AX4140" s="322"/>
      <c r="AY4140" s="322"/>
      <c r="AZ4140" s="322"/>
      <c r="BA4140" s="322"/>
      <c r="BB4140" s="322"/>
      <c r="BC4140" s="322"/>
      <c r="BD4140" s="322"/>
      <c r="BE4140" s="322"/>
    </row>
    <row r="4141" spans="50:57" x14ac:dyDescent="0.15">
      <c r="AX4141" s="322"/>
      <c r="AY4141" s="322"/>
      <c r="AZ4141" s="322"/>
      <c r="BA4141" s="322"/>
      <c r="BB4141" s="322"/>
      <c r="BC4141" s="322"/>
      <c r="BD4141" s="322"/>
      <c r="BE4141" s="322"/>
    </row>
    <row r="4142" spans="50:57" x14ac:dyDescent="0.15">
      <c r="AX4142" s="322"/>
      <c r="AY4142" s="322"/>
      <c r="AZ4142" s="322"/>
      <c r="BA4142" s="322"/>
      <c r="BB4142" s="322"/>
      <c r="BC4142" s="322"/>
      <c r="BD4142" s="322"/>
      <c r="BE4142" s="322"/>
    </row>
    <row r="4143" spans="50:57" x14ac:dyDescent="0.15">
      <c r="AX4143" s="322"/>
      <c r="AY4143" s="322"/>
      <c r="AZ4143" s="322"/>
      <c r="BA4143" s="322"/>
      <c r="BB4143" s="322"/>
      <c r="BC4143" s="322"/>
      <c r="BD4143" s="322"/>
      <c r="BE4143" s="322"/>
    </row>
    <row r="4144" spans="50:57" x14ac:dyDescent="0.15">
      <c r="AX4144" s="322"/>
      <c r="AY4144" s="322"/>
      <c r="AZ4144" s="322"/>
      <c r="BA4144" s="322"/>
      <c r="BB4144" s="322"/>
      <c r="BC4144" s="322"/>
      <c r="BD4144" s="322"/>
      <c r="BE4144" s="322"/>
    </row>
    <row r="4145" spans="50:57" x14ac:dyDescent="0.15">
      <c r="AX4145" s="322"/>
      <c r="AY4145" s="322"/>
      <c r="AZ4145" s="322"/>
      <c r="BA4145" s="322"/>
      <c r="BB4145" s="322"/>
      <c r="BC4145" s="322"/>
      <c r="BD4145" s="322"/>
      <c r="BE4145" s="322"/>
    </row>
    <row r="4146" spans="50:57" x14ac:dyDescent="0.15">
      <c r="AX4146" s="322"/>
      <c r="AY4146" s="322"/>
      <c r="AZ4146" s="322"/>
      <c r="BA4146" s="322"/>
      <c r="BB4146" s="322"/>
      <c r="BC4146" s="322"/>
      <c r="BD4146" s="322"/>
      <c r="BE4146" s="322"/>
    </row>
    <row r="4147" spans="50:57" x14ac:dyDescent="0.15">
      <c r="AX4147" s="322"/>
      <c r="AY4147" s="322"/>
      <c r="AZ4147" s="322"/>
      <c r="BA4147" s="322"/>
      <c r="BB4147" s="322"/>
      <c r="BC4147" s="322"/>
      <c r="BD4147" s="322"/>
      <c r="BE4147" s="322"/>
    </row>
    <row r="4148" spans="50:57" x14ac:dyDescent="0.15">
      <c r="AX4148" s="322"/>
      <c r="AY4148" s="322"/>
      <c r="AZ4148" s="322"/>
      <c r="BA4148" s="322"/>
      <c r="BB4148" s="322"/>
      <c r="BC4148" s="322"/>
      <c r="BD4148" s="322"/>
      <c r="BE4148" s="322"/>
    </row>
    <row r="4149" spans="50:57" x14ac:dyDescent="0.15">
      <c r="AX4149" s="322"/>
      <c r="AY4149" s="322"/>
      <c r="AZ4149" s="322"/>
      <c r="BA4149" s="322"/>
      <c r="BB4149" s="322"/>
      <c r="BC4149" s="322"/>
      <c r="BD4149" s="322"/>
      <c r="BE4149" s="322"/>
    </row>
    <row r="4150" spans="50:57" x14ac:dyDescent="0.15">
      <c r="AX4150" s="322"/>
      <c r="AY4150" s="322"/>
      <c r="AZ4150" s="322"/>
      <c r="BA4150" s="322"/>
      <c r="BB4150" s="322"/>
      <c r="BC4150" s="322"/>
      <c r="BD4150" s="322"/>
      <c r="BE4150" s="322"/>
    </row>
    <row r="4151" spans="50:57" x14ac:dyDescent="0.15">
      <c r="AX4151" s="322"/>
      <c r="AY4151" s="322"/>
      <c r="AZ4151" s="322"/>
      <c r="BA4151" s="322"/>
      <c r="BB4151" s="322"/>
      <c r="BC4151" s="322"/>
      <c r="BD4151" s="322"/>
      <c r="BE4151" s="322"/>
    </row>
    <row r="4152" spans="50:57" x14ac:dyDescent="0.15">
      <c r="AX4152" s="322"/>
      <c r="AY4152" s="322"/>
      <c r="AZ4152" s="322"/>
      <c r="BA4152" s="322"/>
      <c r="BB4152" s="322"/>
      <c r="BC4152" s="322"/>
      <c r="BD4152" s="322"/>
      <c r="BE4152" s="322"/>
    </row>
    <row r="4153" spans="50:57" x14ac:dyDescent="0.15">
      <c r="AX4153" s="322"/>
      <c r="AY4153" s="322"/>
      <c r="AZ4153" s="322"/>
      <c r="BA4153" s="322"/>
      <c r="BB4153" s="322"/>
      <c r="BC4153" s="322"/>
      <c r="BD4153" s="322"/>
      <c r="BE4153" s="322"/>
    </row>
    <row r="4154" spans="50:57" x14ac:dyDescent="0.15">
      <c r="AX4154" s="322"/>
      <c r="AY4154" s="322"/>
      <c r="AZ4154" s="322"/>
      <c r="BA4154" s="322"/>
      <c r="BB4154" s="322"/>
      <c r="BC4154" s="322"/>
      <c r="BD4154" s="322"/>
      <c r="BE4154" s="322"/>
    </row>
    <row r="4155" spans="50:57" x14ac:dyDescent="0.15">
      <c r="AX4155" s="322"/>
      <c r="AY4155" s="322"/>
      <c r="AZ4155" s="322"/>
      <c r="BA4155" s="322"/>
      <c r="BB4155" s="322"/>
      <c r="BC4155" s="322"/>
      <c r="BD4155" s="322"/>
      <c r="BE4155" s="322"/>
    </row>
    <row r="4156" spans="50:57" x14ac:dyDescent="0.15">
      <c r="AX4156" s="322"/>
      <c r="AY4156" s="322"/>
      <c r="AZ4156" s="322"/>
      <c r="BA4156" s="322"/>
      <c r="BB4156" s="322"/>
      <c r="BC4156" s="322"/>
      <c r="BD4156" s="322"/>
      <c r="BE4156" s="322"/>
    </row>
    <row r="4157" spans="50:57" x14ac:dyDescent="0.15">
      <c r="AX4157" s="322"/>
      <c r="AY4157" s="322"/>
      <c r="AZ4157" s="322"/>
      <c r="BA4157" s="322"/>
      <c r="BB4157" s="322"/>
      <c r="BC4157" s="322"/>
      <c r="BD4157" s="322"/>
      <c r="BE4157" s="322"/>
    </row>
    <row r="4158" spans="50:57" x14ac:dyDescent="0.15">
      <c r="AX4158" s="322"/>
      <c r="AY4158" s="322"/>
      <c r="AZ4158" s="322"/>
      <c r="BA4158" s="322"/>
      <c r="BB4158" s="322"/>
      <c r="BC4158" s="322"/>
      <c r="BD4158" s="322"/>
      <c r="BE4158" s="322"/>
    </row>
    <row r="4159" spans="50:57" x14ac:dyDescent="0.15">
      <c r="AX4159" s="322"/>
      <c r="AY4159" s="322"/>
      <c r="AZ4159" s="322"/>
      <c r="BA4159" s="322"/>
      <c r="BB4159" s="322"/>
      <c r="BC4159" s="322"/>
      <c r="BD4159" s="322"/>
      <c r="BE4159" s="322"/>
    </row>
    <row r="4160" spans="50:57" x14ac:dyDescent="0.15">
      <c r="AX4160" s="322"/>
      <c r="AY4160" s="322"/>
      <c r="AZ4160" s="322"/>
      <c r="BA4160" s="322"/>
      <c r="BB4160" s="322"/>
      <c r="BC4160" s="322"/>
      <c r="BD4160" s="322"/>
      <c r="BE4160" s="322"/>
    </row>
    <row r="4161" spans="50:57" x14ac:dyDescent="0.15">
      <c r="AX4161" s="322"/>
      <c r="AY4161" s="322"/>
      <c r="AZ4161" s="322"/>
      <c r="BA4161" s="322"/>
      <c r="BB4161" s="322"/>
      <c r="BC4161" s="322"/>
      <c r="BD4161" s="322"/>
      <c r="BE4161" s="322"/>
    </row>
    <row r="4162" spans="50:57" x14ac:dyDescent="0.15">
      <c r="AX4162" s="322"/>
      <c r="AY4162" s="322"/>
      <c r="AZ4162" s="322"/>
      <c r="BA4162" s="322"/>
      <c r="BB4162" s="322"/>
      <c r="BC4162" s="322"/>
      <c r="BD4162" s="322"/>
      <c r="BE4162" s="322"/>
    </row>
    <row r="4163" spans="50:57" x14ac:dyDescent="0.15">
      <c r="AX4163" s="322"/>
      <c r="AY4163" s="322"/>
      <c r="AZ4163" s="322"/>
      <c r="BA4163" s="322"/>
      <c r="BB4163" s="322"/>
      <c r="BC4163" s="322"/>
      <c r="BD4163" s="322"/>
      <c r="BE4163" s="322"/>
    </row>
    <row r="4164" spans="50:57" x14ac:dyDescent="0.15">
      <c r="AX4164" s="322"/>
      <c r="AY4164" s="322"/>
      <c r="AZ4164" s="322"/>
      <c r="BA4164" s="322"/>
      <c r="BB4164" s="322"/>
      <c r="BC4164" s="322"/>
      <c r="BD4164" s="322"/>
      <c r="BE4164" s="322"/>
    </row>
    <row r="4165" spans="50:57" x14ac:dyDescent="0.15">
      <c r="AX4165" s="322"/>
      <c r="AY4165" s="322"/>
      <c r="AZ4165" s="322"/>
      <c r="BA4165" s="322"/>
      <c r="BB4165" s="322"/>
      <c r="BC4165" s="322"/>
      <c r="BD4165" s="322"/>
      <c r="BE4165" s="322"/>
    </row>
    <row r="4166" spans="50:57" x14ac:dyDescent="0.15">
      <c r="AX4166" s="322"/>
      <c r="AY4166" s="322"/>
      <c r="AZ4166" s="322"/>
      <c r="BA4166" s="322"/>
      <c r="BB4166" s="322"/>
      <c r="BC4166" s="322"/>
      <c r="BD4166" s="322"/>
      <c r="BE4166" s="322"/>
    </row>
    <row r="4167" spans="50:57" x14ac:dyDescent="0.15">
      <c r="AX4167" s="322"/>
      <c r="AY4167" s="322"/>
      <c r="AZ4167" s="322"/>
      <c r="BA4167" s="322"/>
      <c r="BB4167" s="322"/>
      <c r="BC4167" s="322"/>
      <c r="BD4167" s="322"/>
      <c r="BE4167" s="322"/>
    </row>
    <row r="4168" spans="50:57" x14ac:dyDescent="0.15">
      <c r="AX4168" s="322"/>
      <c r="AY4168" s="322"/>
      <c r="AZ4168" s="322"/>
      <c r="BA4168" s="322"/>
      <c r="BB4168" s="322"/>
      <c r="BC4168" s="322"/>
      <c r="BD4168" s="322"/>
      <c r="BE4168" s="322"/>
    </row>
    <row r="4169" spans="50:57" x14ac:dyDescent="0.15">
      <c r="AX4169" s="322"/>
      <c r="AY4169" s="322"/>
      <c r="AZ4169" s="322"/>
      <c r="BA4169" s="322"/>
      <c r="BB4169" s="322"/>
      <c r="BC4169" s="322"/>
      <c r="BD4169" s="322"/>
      <c r="BE4169" s="322"/>
    </row>
    <row r="4170" spans="50:57" x14ac:dyDescent="0.15">
      <c r="AX4170" s="322"/>
      <c r="AY4170" s="322"/>
      <c r="AZ4170" s="322"/>
      <c r="BA4170" s="322"/>
      <c r="BB4170" s="322"/>
      <c r="BC4170" s="322"/>
      <c r="BD4170" s="322"/>
      <c r="BE4170" s="322"/>
    </row>
    <row r="4171" spans="50:57" x14ac:dyDescent="0.15">
      <c r="AX4171" s="322"/>
      <c r="AY4171" s="322"/>
      <c r="AZ4171" s="322"/>
      <c r="BA4171" s="322"/>
      <c r="BB4171" s="322"/>
      <c r="BC4171" s="322"/>
      <c r="BD4171" s="322"/>
      <c r="BE4171" s="322"/>
    </row>
    <row r="4172" spans="50:57" x14ac:dyDescent="0.15">
      <c r="AX4172" s="322"/>
      <c r="AY4172" s="322"/>
      <c r="AZ4172" s="322"/>
      <c r="BA4172" s="322"/>
      <c r="BB4172" s="322"/>
      <c r="BC4172" s="322"/>
      <c r="BD4172" s="322"/>
      <c r="BE4172" s="322"/>
    </row>
    <row r="4173" spans="50:57" x14ac:dyDescent="0.15">
      <c r="AX4173" s="322"/>
      <c r="AY4173" s="322"/>
      <c r="AZ4173" s="322"/>
      <c r="BA4173" s="322"/>
      <c r="BB4173" s="322"/>
      <c r="BC4173" s="322"/>
      <c r="BD4173" s="322"/>
      <c r="BE4173" s="322"/>
    </row>
    <row r="4174" spans="50:57" x14ac:dyDescent="0.15">
      <c r="AX4174" s="322"/>
      <c r="AY4174" s="322"/>
      <c r="AZ4174" s="322"/>
      <c r="BA4174" s="322"/>
      <c r="BB4174" s="322"/>
      <c r="BC4174" s="322"/>
      <c r="BD4174" s="322"/>
      <c r="BE4174" s="322"/>
    </row>
    <row r="4175" spans="50:57" x14ac:dyDescent="0.15">
      <c r="AX4175" s="322"/>
      <c r="AY4175" s="322"/>
      <c r="AZ4175" s="322"/>
      <c r="BA4175" s="322"/>
      <c r="BB4175" s="322"/>
      <c r="BC4175" s="322"/>
      <c r="BD4175" s="322"/>
      <c r="BE4175" s="322"/>
    </row>
    <row r="4176" spans="50:57" x14ac:dyDescent="0.15">
      <c r="AX4176" s="322"/>
      <c r="AY4176" s="322"/>
      <c r="AZ4176" s="322"/>
      <c r="BA4176" s="322"/>
      <c r="BB4176" s="322"/>
      <c r="BC4176" s="322"/>
      <c r="BD4176" s="322"/>
      <c r="BE4176" s="322"/>
    </row>
    <row r="4177" spans="50:57" x14ac:dyDescent="0.15">
      <c r="AX4177" s="322"/>
      <c r="AY4177" s="322"/>
      <c r="AZ4177" s="322"/>
      <c r="BA4177" s="322"/>
      <c r="BB4177" s="322"/>
      <c r="BC4177" s="322"/>
      <c r="BD4177" s="322"/>
      <c r="BE4177" s="322"/>
    </row>
    <row r="4178" spans="50:57" x14ac:dyDescent="0.15">
      <c r="AX4178" s="322"/>
      <c r="AY4178" s="322"/>
      <c r="AZ4178" s="322"/>
      <c r="BA4178" s="322"/>
      <c r="BB4178" s="322"/>
      <c r="BC4178" s="322"/>
      <c r="BD4178" s="322"/>
      <c r="BE4178" s="322"/>
    </row>
    <row r="4179" spans="50:57" x14ac:dyDescent="0.15">
      <c r="AX4179" s="322"/>
      <c r="AY4179" s="322"/>
      <c r="AZ4179" s="322"/>
      <c r="BA4179" s="322"/>
      <c r="BB4179" s="322"/>
      <c r="BC4179" s="322"/>
      <c r="BD4179" s="322"/>
      <c r="BE4179" s="322"/>
    </row>
    <row r="4180" spans="50:57" x14ac:dyDescent="0.15">
      <c r="AX4180" s="322"/>
      <c r="AY4180" s="322"/>
      <c r="AZ4180" s="322"/>
      <c r="BA4180" s="322"/>
      <c r="BB4180" s="322"/>
      <c r="BC4180" s="322"/>
      <c r="BD4180" s="322"/>
      <c r="BE4180" s="322"/>
    </row>
    <row r="4181" spans="50:57" x14ac:dyDescent="0.15">
      <c r="AX4181" s="322"/>
      <c r="AY4181" s="322"/>
      <c r="AZ4181" s="322"/>
      <c r="BA4181" s="322"/>
      <c r="BB4181" s="322"/>
      <c r="BC4181" s="322"/>
      <c r="BD4181" s="322"/>
      <c r="BE4181" s="322"/>
    </row>
    <row r="4182" spans="50:57" x14ac:dyDescent="0.15">
      <c r="AX4182" s="322"/>
      <c r="AY4182" s="322"/>
      <c r="AZ4182" s="322"/>
      <c r="BA4182" s="322"/>
      <c r="BB4182" s="322"/>
      <c r="BC4182" s="322"/>
      <c r="BD4182" s="322"/>
      <c r="BE4182" s="322"/>
    </row>
    <row r="4183" spans="50:57" x14ac:dyDescent="0.15">
      <c r="AX4183" s="322"/>
      <c r="AY4183" s="322"/>
      <c r="AZ4183" s="322"/>
      <c r="BA4183" s="322"/>
      <c r="BB4183" s="322"/>
      <c r="BC4183" s="322"/>
      <c r="BD4183" s="322"/>
      <c r="BE4183" s="322"/>
    </row>
    <row r="4184" spans="50:57" x14ac:dyDescent="0.15">
      <c r="AX4184" s="322"/>
      <c r="AY4184" s="322"/>
      <c r="AZ4184" s="322"/>
      <c r="BA4184" s="322"/>
      <c r="BB4184" s="322"/>
      <c r="BC4184" s="322"/>
      <c r="BD4184" s="322"/>
      <c r="BE4184" s="322"/>
    </row>
    <row r="4185" spans="50:57" x14ac:dyDescent="0.15">
      <c r="AX4185" s="322"/>
      <c r="AY4185" s="322"/>
      <c r="AZ4185" s="322"/>
      <c r="BA4185" s="322"/>
      <c r="BB4185" s="322"/>
      <c r="BC4185" s="322"/>
      <c r="BD4185" s="322"/>
      <c r="BE4185" s="322"/>
    </row>
    <row r="4186" spans="50:57" x14ac:dyDescent="0.15">
      <c r="AX4186" s="322"/>
      <c r="AY4186" s="322"/>
      <c r="AZ4186" s="322"/>
      <c r="BA4186" s="322"/>
      <c r="BB4186" s="322"/>
      <c r="BC4186" s="322"/>
      <c r="BD4186" s="322"/>
      <c r="BE4186" s="322"/>
    </row>
    <row r="4187" spans="50:57" x14ac:dyDescent="0.15">
      <c r="AX4187" s="322"/>
      <c r="AY4187" s="322"/>
      <c r="AZ4187" s="322"/>
      <c r="BA4187" s="322"/>
      <c r="BB4187" s="322"/>
      <c r="BC4187" s="322"/>
      <c r="BD4187" s="322"/>
      <c r="BE4187" s="322"/>
    </row>
    <row r="4188" spans="50:57" x14ac:dyDescent="0.15">
      <c r="AX4188" s="322"/>
      <c r="AY4188" s="322"/>
      <c r="AZ4188" s="322"/>
      <c r="BA4188" s="322"/>
      <c r="BB4188" s="322"/>
      <c r="BC4188" s="322"/>
      <c r="BD4188" s="322"/>
      <c r="BE4188" s="322"/>
    </row>
    <row r="4189" spans="50:57" x14ac:dyDescent="0.15">
      <c r="AX4189" s="322"/>
      <c r="AY4189" s="322"/>
      <c r="AZ4189" s="322"/>
      <c r="BA4189" s="322"/>
      <c r="BB4189" s="322"/>
      <c r="BC4189" s="322"/>
      <c r="BD4189" s="322"/>
      <c r="BE4189" s="322"/>
    </row>
    <row r="4190" spans="50:57" x14ac:dyDescent="0.15">
      <c r="AX4190" s="322"/>
      <c r="AY4190" s="322"/>
      <c r="AZ4190" s="322"/>
      <c r="BA4190" s="322"/>
      <c r="BB4190" s="322"/>
      <c r="BC4190" s="322"/>
      <c r="BD4190" s="322"/>
      <c r="BE4190" s="322"/>
    </row>
    <row r="4191" spans="50:57" x14ac:dyDescent="0.15">
      <c r="AX4191" s="322"/>
      <c r="AY4191" s="322"/>
      <c r="AZ4191" s="322"/>
      <c r="BA4191" s="322"/>
      <c r="BB4191" s="322"/>
      <c r="BC4191" s="322"/>
      <c r="BD4191" s="322"/>
      <c r="BE4191" s="322"/>
    </row>
    <row r="4192" spans="50:57" x14ac:dyDescent="0.15">
      <c r="AX4192" s="322"/>
      <c r="AY4192" s="322"/>
      <c r="AZ4192" s="322"/>
      <c r="BA4192" s="322"/>
      <c r="BB4192" s="322"/>
      <c r="BC4192" s="322"/>
      <c r="BD4192" s="322"/>
      <c r="BE4192" s="322"/>
    </row>
    <row r="4193" spans="50:57" x14ac:dyDescent="0.15">
      <c r="AX4193" s="322"/>
      <c r="AY4193" s="322"/>
      <c r="AZ4193" s="322"/>
      <c r="BA4193" s="322"/>
      <c r="BB4193" s="322"/>
      <c r="BC4193" s="322"/>
      <c r="BD4193" s="322"/>
      <c r="BE4193" s="322"/>
    </row>
    <row r="4194" spans="50:57" x14ac:dyDescent="0.15">
      <c r="AX4194" s="322"/>
      <c r="AY4194" s="322"/>
      <c r="AZ4194" s="322"/>
      <c r="BA4194" s="322"/>
      <c r="BB4194" s="322"/>
      <c r="BC4194" s="322"/>
      <c r="BD4194" s="322"/>
      <c r="BE4194" s="322"/>
    </row>
    <row r="4195" spans="50:57" x14ac:dyDescent="0.15">
      <c r="AX4195" s="322"/>
      <c r="AY4195" s="322"/>
      <c r="AZ4195" s="322"/>
      <c r="BA4195" s="322"/>
      <c r="BB4195" s="322"/>
      <c r="BC4195" s="322"/>
      <c r="BD4195" s="322"/>
      <c r="BE4195" s="322"/>
    </row>
    <row r="4196" spans="50:57" x14ac:dyDescent="0.15">
      <c r="AX4196" s="322"/>
      <c r="AY4196" s="322"/>
      <c r="AZ4196" s="322"/>
      <c r="BA4196" s="322"/>
      <c r="BB4196" s="322"/>
      <c r="BC4196" s="322"/>
      <c r="BD4196" s="322"/>
      <c r="BE4196" s="322"/>
    </row>
    <row r="4197" spans="50:57" x14ac:dyDescent="0.15">
      <c r="AX4197" s="322"/>
      <c r="AY4197" s="322"/>
      <c r="AZ4197" s="322"/>
      <c r="BA4197" s="322"/>
      <c r="BB4197" s="322"/>
      <c r="BC4197" s="322"/>
      <c r="BD4197" s="322"/>
      <c r="BE4197" s="322"/>
    </row>
    <row r="4198" spans="50:57" x14ac:dyDescent="0.15">
      <c r="AX4198" s="322"/>
      <c r="AY4198" s="322"/>
      <c r="AZ4198" s="322"/>
      <c r="BA4198" s="322"/>
      <c r="BB4198" s="322"/>
      <c r="BC4198" s="322"/>
      <c r="BD4198" s="322"/>
      <c r="BE4198" s="322"/>
    </row>
    <row r="4199" spans="50:57" x14ac:dyDescent="0.15">
      <c r="AX4199" s="322"/>
      <c r="AY4199" s="322"/>
      <c r="AZ4199" s="322"/>
      <c r="BA4199" s="322"/>
      <c r="BB4199" s="322"/>
      <c r="BC4199" s="322"/>
      <c r="BD4199" s="322"/>
      <c r="BE4199" s="322"/>
    </row>
    <row r="4200" spans="50:57" x14ac:dyDescent="0.15">
      <c r="AX4200" s="322"/>
      <c r="AY4200" s="322"/>
      <c r="AZ4200" s="322"/>
      <c r="BA4200" s="322"/>
      <c r="BB4200" s="322"/>
      <c r="BC4200" s="322"/>
      <c r="BD4200" s="322"/>
      <c r="BE4200" s="322"/>
    </row>
    <row r="4201" spans="50:57" x14ac:dyDescent="0.15">
      <c r="AX4201" s="322"/>
      <c r="AY4201" s="322"/>
      <c r="AZ4201" s="322"/>
      <c r="BA4201" s="322"/>
      <c r="BB4201" s="322"/>
      <c r="BC4201" s="322"/>
      <c r="BD4201" s="322"/>
      <c r="BE4201" s="322"/>
    </row>
    <row r="4202" spans="50:57" x14ac:dyDescent="0.15">
      <c r="AX4202" s="322"/>
      <c r="AY4202" s="322"/>
      <c r="AZ4202" s="322"/>
      <c r="BA4202" s="322"/>
      <c r="BB4202" s="322"/>
      <c r="BC4202" s="322"/>
      <c r="BD4202" s="322"/>
      <c r="BE4202" s="322"/>
    </row>
    <row r="4203" spans="50:57" x14ac:dyDescent="0.15">
      <c r="AX4203" s="322"/>
      <c r="AY4203" s="322"/>
      <c r="AZ4203" s="322"/>
      <c r="BA4203" s="322"/>
      <c r="BB4203" s="322"/>
      <c r="BC4203" s="322"/>
      <c r="BD4203" s="322"/>
      <c r="BE4203" s="322"/>
    </row>
    <row r="4204" spans="50:57" x14ac:dyDescent="0.15">
      <c r="AX4204" s="322"/>
      <c r="AY4204" s="322"/>
      <c r="AZ4204" s="322"/>
      <c r="BA4204" s="322"/>
      <c r="BB4204" s="322"/>
      <c r="BC4204" s="322"/>
      <c r="BD4204" s="322"/>
      <c r="BE4204" s="322"/>
    </row>
    <row r="4205" spans="50:57" x14ac:dyDescent="0.15">
      <c r="AX4205" s="322"/>
      <c r="AY4205" s="322"/>
      <c r="AZ4205" s="322"/>
      <c r="BA4205" s="322"/>
      <c r="BB4205" s="322"/>
      <c r="BC4205" s="322"/>
      <c r="BD4205" s="322"/>
      <c r="BE4205" s="322"/>
    </row>
    <row r="4206" spans="50:57" x14ac:dyDescent="0.15">
      <c r="AX4206" s="322"/>
      <c r="AY4206" s="322"/>
      <c r="AZ4206" s="322"/>
      <c r="BA4206" s="322"/>
      <c r="BB4206" s="322"/>
      <c r="BC4206" s="322"/>
      <c r="BD4206" s="322"/>
      <c r="BE4206" s="322"/>
    </row>
    <row r="4207" spans="50:57" x14ac:dyDescent="0.15">
      <c r="AX4207" s="322"/>
      <c r="AY4207" s="322"/>
      <c r="AZ4207" s="322"/>
      <c r="BA4207" s="322"/>
      <c r="BB4207" s="322"/>
      <c r="BC4207" s="322"/>
      <c r="BD4207" s="322"/>
      <c r="BE4207" s="322"/>
    </row>
    <row r="4208" spans="50:57" x14ac:dyDescent="0.15">
      <c r="AX4208" s="322"/>
      <c r="AY4208" s="322"/>
      <c r="AZ4208" s="322"/>
      <c r="BA4208" s="322"/>
      <c r="BB4208" s="322"/>
      <c r="BC4208" s="322"/>
      <c r="BD4208" s="322"/>
      <c r="BE4208" s="322"/>
    </row>
    <row r="4209" spans="50:57" x14ac:dyDescent="0.15">
      <c r="AX4209" s="322"/>
      <c r="AY4209" s="322"/>
      <c r="AZ4209" s="322"/>
      <c r="BA4209" s="322"/>
      <c r="BB4209" s="322"/>
      <c r="BC4209" s="322"/>
      <c r="BD4209" s="322"/>
      <c r="BE4209" s="322"/>
    </row>
    <row r="4210" spans="50:57" x14ac:dyDescent="0.15">
      <c r="AX4210" s="322"/>
      <c r="AY4210" s="322"/>
      <c r="AZ4210" s="322"/>
      <c r="BA4210" s="322"/>
      <c r="BB4210" s="322"/>
      <c r="BC4210" s="322"/>
      <c r="BD4210" s="322"/>
      <c r="BE4210" s="322"/>
    </row>
    <row r="4211" spans="50:57" x14ac:dyDescent="0.15">
      <c r="AX4211" s="322"/>
      <c r="AY4211" s="322"/>
      <c r="AZ4211" s="322"/>
      <c r="BA4211" s="322"/>
      <c r="BB4211" s="322"/>
      <c r="BC4211" s="322"/>
      <c r="BD4211" s="322"/>
      <c r="BE4211" s="322"/>
    </row>
    <row r="4212" spans="50:57" x14ac:dyDescent="0.15">
      <c r="AX4212" s="322"/>
      <c r="AY4212" s="322"/>
      <c r="AZ4212" s="322"/>
      <c r="BA4212" s="322"/>
      <c r="BB4212" s="322"/>
      <c r="BC4212" s="322"/>
      <c r="BD4212" s="322"/>
      <c r="BE4212" s="322"/>
    </row>
    <row r="4213" spans="50:57" x14ac:dyDescent="0.15">
      <c r="AX4213" s="322"/>
      <c r="AY4213" s="322"/>
      <c r="AZ4213" s="322"/>
      <c r="BA4213" s="322"/>
      <c r="BB4213" s="322"/>
      <c r="BC4213" s="322"/>
      <c r="BD4213" s="322"/>
      <c r="BE4213" s="322"/>
    </row>
    <row r="4214" spans="50:57" x14ac:dyDescent="0.15">
      <c r="AX4214" s="322"/>
      <c r="AY4214" s="322"/>
      <c r="AZ4214" s="322"/>
      <c r="BA4214" s="322"/>
      <c r="BB4214" s="322"/>
      <c r="BC4214" s="322"/>
      <c r="BD4214" s="322"/>
      <c r="BE4214" s="322"/>
    </row>
    <row r="4215" spans="50:57" x14ac:dyDescent="0.15">
      <c r="AX4215" s="322"/>
      <c r="AY4215" s="322"/>
      <c r="AZ4215" s="322"/>
      <c r="BA4215" s="322"/>
      <c r="BB4215" s="322"/>
      <c r="BC4215" s="322"/>
      <c r="BD4215" s="322"/>
      <c r="BE4215" s="322"/>
    </row>
    <row r="4216" spans="50:57" x14ac:dyDescent="0.15">
      <c r="AX4216" s="322"/>
      <c r="AY4216" s="322"/>
      <c r="AZ4216" s="322"/>
      <c r="BA4216" s="322"/>
      <c r="BB4216" s="322"/>
      <c r="BC4216" s="322"/>
      <c r="BD4216" s="322"/>
      <c r="BE4216" s="322"/>
    </row>
    <row r="4217" spans="50:57" x14ac:dyDescent="0.15">
      <c r="AX4217" s="322"/>
      <c r="AY4217" s="322"/>
      <c r="AZ4217" s="322"/>
      <c r="BA4217" s="322"/>
      <c r="BB4217" s="322"/>
      <c r="BC4217" s="322"/>
      <c r="BD4217" s="322"/>
      <c r="BE4217" s="322"/>
    </row>
    <row r="4218" spans="50:57" x14ac:dyDescent="0.15">
      <c r="AX4218" s="322"/>
      <c r="AY4218" s="322"/>
      <c r="AZ4218" s="322"/>
      <c r="BA4218" s="322"/>
      <c r="BB4218" s="322"/>
      <c r="BC4218" s="322"/>
      <c r="BD4218" s="322"/>
      <c r="BE4218" s="322"/>
    </row>
    <row r="4219" spans="50:57" x14ac:dyDescent="0.15">
      <c r="AX4219" s="322"/>
      <c r="AY4219" s="322"/>
      <c r="AZ4219" s="322"/>
      <c r="BA4219" s="322"/>
      <c r="BB4219" s="322"/>
      <c r="BC4219" s="322"/>
      <c r="BD4219" s="322"/>
      <c r="BE4219" s="322"/>
    </row>
    <row r="4220" spans="50:57" x14ac:dyDescent="0.15">
      <c r="AX4220" s="322"/>
      <c r="AY4220" s="322"/>
      <c r="AZ4220" s="322"/>
      <c r="BA4220" s="322"/>
      <c r="BB4220" s="322"/>
      <c r="BC4220" s="322"/>
      <c r="BD4220" s="322"/>
      <c r="BE4220" s="322"/>
    </row>
    <row r="4221" spans="50:57" x14ac:dyDescent="0.15">
      <c r="AX4221" s="322"/>
      <c r="AY4221" s="322"/>
      <c r="AZ4221" s="322"/>
      <c r="BA4221" s="322"/>
      <c r="BB4221" s="322"/>
      <c r="BC4221" s="322"/>
      <c r="BD4221" s="322"/>
      <c r="BE4221" s="322"/>
    </row>
    <row r="4222" spans="50:57" x14ac:dyDescent="0.15">
      <c r="AX4222" s="322"/>
      <c r="AY4222" s="322"/>
      <c r="AZ4222" s="322"/>
      <c r="BA4222" s="322"/>
      <c r="BB4222" s="322"/>
      <c r="BC4222" s="322"/>
      <c r="BD4222" s="322"/>
      <c r="BE4222" s="322"/>
    </row>
    <row r="4223" spans="50:57" x14ac:dyDescent="0.15">
      <c r="AX4223" s="322"/>
      <c r="AY4223" s="322"/>
      <c r="AZ4223" s="322"/>
      <c r="BA4223" s="322"/>
      <c r="BB4223" s="322"/>
      <c r="BC4223" s="322"/>
      <c r="BD4223" s="322"/>
      <c r="BE4223" s="322"/>
    </row>
    <row r="4224" spans="50:57" x14ac:dyDescent="0.15">
      <c r="AX4224" s="322"/>
      <c r="AY4224" s="322"/>
      <c r="AZ4224" s="322"/>
      <c r="BA4224" s="322"/>
      <c r="BB4224" s="322"/>
      <c r="BC4224" s="322"/>
      <c r="BD4224" s="322"/>
      <c r="BE4224" s="322"/>
    </row>
    <row r="4225" spans="50:57" x14ac:dyDescent="0.15">
      <c r="AX4225" s="322"/>
      <c r="AY4225" s="322"/>
      <c r="AZ4225" s="322"/>
      <c r="BA4225" s="322"/>
      <c r="BB4225" s="322"/>
      <c r="BC4225" s="322"/>
      <c r="BD4225" s="322"/>
      <c r="BE4225" s="322"/>
    </row>
    <row r="4226" spans="50:57" x14ac:dyDescent="0.15">
      <c r="AX4226" s="322"/>
      <c r="AY4226" s="322"/>
      <c r="AZ4226" s="322"/>
      <c r="BA4226" s="322"/>
      <c r="BB4226" s="322"/>
      <c r="BC4226" s="322"/>
      <c r="BD4226" s="322"/>
      <c r="BE4226" s="322"/>
    </row>
    <row r="4227" spans="50:57" x14ac:dyDescent="0.15">
      <c r="AX4227" s="322"/>
      <c r="AY4227" s="322"/>
      <c r="AZ4227" s="322"/>
      <c r="BA4227" s="322"/>
      <c r="BB4227" s="322"/>
      <c r="BC4227" s="322"/>
      <c r="BD4227" s="322"/>
      <c r="BE4227" s="322"/>
    </row>
    <row r="4228" spans="50:57" x14ac:dyDescent="0.15">
      <c r="AX4228" s="322"/>
      <c r="AY4228" s="322"/>
      <c r="AZ4228" s="322"/>
      <c r="BA4228" s="322"/>
      <c r="BB4228" s="322"/>
      <c r="BC4228" s="322"/>
      <c r="BD4228" s="322"/>
      <c r="BE4228" s="322"/>
    </row>
    <row r="4229" spans="50:57" x14ac:dyDescent="0.15">
      <c r="AX4229" s="322"/>
      <c r="AY4229" s="322"/>
      <c r="AZ4229" s="322"/>
      <c r="BA4229" s="322"/>
      <c r="BB4229" s="322"/>
      <c r="BC4229" s="322"/>
      <c r="BD4229" s="322"/>
      <c r="BE4229" s="322"/>
    </row>
    <row r="4230" spans="50:57" x14ac:dyDescent="0.15">
      <c r="AX4230" s="322"/>
      <c r="AY4230" s="322"/>
      <c r="AZ4230" s="322"/>
      <c r="BA4230" s="322"/>
      <c r="BB4230" s="322"/>
      <c r="BC4230" s="322"/>
      <c r="BD4230" s="322"/>
      <c r="BE4230" s="322"/>
    </row>
    <row r="4231" spans="50:57" x14ac:dyDescent="0.15">
      <c r="AX4231" s="322"/>
      <c r="AY4231" s="322"/>
      <c r="AZ4231" s="322"/>
      <c r="BA4231" s="322"/>
      <c r="BB4231" s="322"/>
      <c r="BC4231" s="322"/>
      <c r="BD4231" s="322"/>
      <c r="BE4231" s="322"/>
    </row>
    <row r="4232" spans="50:57" x14ac:dyDescent="0.15">
      <c r="AX4232" s="322"/>
      <c r="AY4232" s="322"/>
      <c r="AZ4232" s="322"/>
      <c r="BA4232" s="322"/>
      <c r="BB4232" s="322"/>
      <c r="BC4232" s="322"/>
      <c r="BD4232" s="322"/>
      <c r="BE4232" s="322"/>
    </row>
    <row r="4233" spans="50:57" x14ac:dyDescent="0.15">
      <c r="AX4233" s="322"/>
      <c r="AY4233" s="322"/>
      <c r="AZ4233" s="322"/>
      <c r="BA4233" s="322"/>
      <c r="BB4233" s="322"/>
      <c r="BC4233" s="322"/>
      <c r="BD4233" s="322"/>
      <c r="BE4233" s="322"/>
    </row>
    <row r="4234" spans="50:57" x14ac:dyDescent="0.15">
      <c r="AX4234" s="322"/>
      <c r="AY4234" s="322"/>
      <c r="AZ4234" s="322"/>
      <c r="BA4234" s="322"/>
      <c r="BB4234" s="322"/>
      <c r="BC4234" s="322"/>
      <c r="BD4234" s="322"/>
      <c r="BE4234" s="322"/>
    </row>
    <row r="4235" spans="50:57" x14ac:dyDescent="0.15">
      <c r="AX4235" s="322"/>
      <c r="AY4235" s="322"/>
      <c r="AZ4235" s="322"/>
      <c r="BA4235" s="322"/>
      <c r="BB4235" s="322"/>
      <c r="BC4235" s="322"/>
      <c r="BD4235" s="322"/>
      <c r="BE4235" s="322"/>
    </row>
    <row r="4236" spans="50:57" x14ac:dyDescent="0.15">
      <c r="AX4236" s="322"/>
      <c r="AY4236" s="322"/>
      <c r="AZ4236" s="322"/>
      <c r="BA4236" s="322"/>
      <c r="BB4236" s="322"/>
      <c r="BC4236" s="322"/>
      <c r="BD4236" s="322"/>
      <c r="BE4236" s="322"/>
    </row>
    <row r="4237" spans="50:57" x14ac:dyDescent="0.15">
      <c r="AX4237" s="322"/>
      <c r="AY4237" s="322"/>
      <c r="AZ4237" s="322"/>
      <c r="BA4237" s="322"/>
      <c r="BB4237" s="322"/>
      <c r="BC4237" s="322"/>
      <c r="BD4237" s="322"/>
      <c r="BE4237" s="322"/>
    </row>
    <row r="4238" spans="50:57" x14ac:dyDescent="0.15">
      <c r="AX4238" s="322"/>
      <c r="AY4238" s="322"/>
      <c r="AZ4238" s="322"/>
      <c r="BA4238" s="322"/>
      <c r="BB4238" s="322"/>
      <c r="BC4238" s="322"/>
      <c r="BD4238" s="322"/>
      <c r="BE4238" s="322"/>
    </row>
    <row r="4239" spans="50:57" x14ac:dyDescent="0.15">
      <c r="AX4239" s="322"/>
      <c r="AY4239" s="322"/>
      <c r="AZ4239" s="322"/>
      <c r="BA4239" s="322"/>
      <c r="BB4239" s="322"/>
      <c r="BC4239" s="322"/>
      <c r="BD4239" s="322"/>
      <c r="BE4239" s="322"/>
    </row>
    <row r="4240" spans="50:57" x14ac:dyDescent="0.15">
      <c r="AX4240" s="322"/>
      <c r="AY4240" s="322"/>
      <c r="AZ4240" s="322"/>
      <c r="BA4240" s="322"/>
      <c r="BB4240" s="322"/>
      <c r="BC4240" s="322"/>
      <c r="BD4240" s="322"/>
      <c r="BE4240" s="322"/>
    </row>
    <row r="4241" spans="50:57" x14ac:dyDescent="0.15">
      <c r="AX4241" s="322"/>
      <c r="AY4241" s="322"/>
      <c r="AZ4241" s="322"/>
      <c r="BA4241" s="322"/>
      <c r="BB4241" s="322"/>
      <c r="BC4241" s="322"/>
      <c r="BD4241" s="322"/>
      <c r="BE4241" s="322"/>
    </row>
    <row r="4242" spans="50:57" x14ac:dyDescent="0.15">
      <c r="AX4242" s="322"/>
      <c r="AY4242" s="322"/>
      <c r="AZ4242" s="322"/>
      <c r="BA4242" s="322"/>
      <c r="BB4242" s="322"/>
      <c r="BC4242" s="322"/>
      <c r="BD4242" s="322"/>
      <c r="BE4242" s="322"/>
    </row>
    <row r="4243" spans="50:57" x14ac:dyDescent="0.15">
      <c r="AX4243" s="322"/>
      <c r="AY4243" s="322"/>
      <c r="AZ4243" s="322"/>
      <c r="BA4243" s="322"/>
      <c r="BB4243" s="322"/>
      <c r="BC4243" s="322"/>
      <c r="BD4243" s="322"/>
      <c r="BE4243" s="322"/>
    </row>
    <row r="4244" spans="50:57" x14ac:dyDescent="0.15">
      <c r="AX4244" s="322"/>
      <c r="AY4244" s="322"/>
      <c r="AZ4244" s="322"/>
      <c r="BA4244" s="322"/>
      <c r="BB4244" s="322"/>
      <c r="BC4244" s="322"/>
      <c r="BD4244" s="322"/>
      <c r="BE4244" s="322"/>
    </row>
    <row r="4245" spans="50:57" x14ac:dyDescent="0.15">
      <c r="AX4245" s="322"/>
      <c r="AY4245" s="322"/>
      <c r="AZ4245" s="322"/>
      <c r="BA4245" s="322"/>
      <c r="BB4245" s="322"/>
      <c r="BC4245" s="322"/>
      <c r="BD4245" s="322"/>
      <c r="BE4245" s="322"/>
    </row>
    <row r="4246" spans="50:57" x14ac:dyDescent="0.15">
      <c r="AX4246" s="322"/>
      <c r="AY4246" s="322"/>
      <c r="AZ4246" s="322"/>
      <c r="BA4246" s="322"/>
      <c r="BB4246" s="322"/>
      <c r="BC4246" s="322"/>
      <c r="BD4246" s="322"/>
      <c r="BE4246" s="322"/>
    </row>
    <row r="4247" spans="50:57" x14ac:dyDescent="0.15">
      <c r="AX4247" s="322"/>
      <c r="AY4247" s="322"/>
      <c r="AZ4247" s="322"/>
      <c r="BA4247" s="322"/>
      <c r="BB4247" s="322"/>
      <c r="BC4247" s="322"/>
      <c r="BD4247" s="322"/>
      <c r="BE4247" s="322"/>
    </row>
    <row r="4248" spans="50:57" x14ac:dyDescent="0.15">
      <c r="AX4248" s="322"/>
      <c r="AY4248" s="322"/>
      <c r="AZ4248" s="322"/>
      <c r="BA4248" s="322"/>
      <c r="BB4248" s="322"/>
      <c r="BC4248" s="322"/>
      <c r="BD4248" s="322"/>
      <c r="BE4248" s="322"/>
    </row>
    <row r="4249" spans="50:57" x14ac:dyDescent="0.15">
      <c r="AX4249" s="322"/>
      <c r="AY4249" s="322"/>
      <c r="AZ4249" s="322"/>
      <c r="BA4249" s="322"/>
      <c r="BB4249" s="322"/>
      <c r="BC4249" s="322"/>
      <c r="BD4249" s="322"/>
      <c r="BE4249" s="322"/>
    </row>
    <row r="4250" spans="50:57" x14ac:dyDescent="0.15">
      <c r="AX4250" s="322"/>
      <c r="AY4250" s="322"/>
      <c r="AZ4250" s="322"/>
      <c r="BA4250" s="322"/>
      <c r="BB4250" s="322"/>
      <c r="BC4250" s="322"/>
      <c r="BD4250" s="322"/>
      <c r="BE4250" s="322"/>
    </row>
    <row r="4251" spans="50:57" x14ac:dyDescent="0.15">
      <c r="AX4251" s="322"/>
      <c r="AY4251" s="322"/>
      <c r="AZ4251" s="322"/>
      <c r="BA4251" s="322"/>
      <c r="BB4251" s="322"/>
      <c r="BC4251" s="322"/>
      <c r="BD4251" s="322"/>
      <c r="BE4251" s="322"/>
    </row>
    <row r="4252" spans="50:57" x14ac:dyDescent="0.15">
      <c r="AX4252" s="322"/>
      <c r="AY4252" s="322"/>
      <c r="AZ4252" s="322"/>
      <c r="BA4252" s="322"/>
      <c r="BB4252" s="322"/>
      <c r="BC4252" s="322"/>
      <c r="BD4252" s="322"/>
      <c r="BE4252" s="322"/>
    </row>
    <row r="4253" spans="50:57" x14ac:dyDescent="0.15">
      <c r="AX4253" s="322"/>
      <c r="AY4253" s="322"/>
      <c r="AZ4253" s="322"/>
      <c r="BA4253" s="322"/>
      <c r="BB4253" s="322"/>
      <c r="BC4253" s="322"/>
      <c r="BD4253" s="322"/>
      <c r="BE4253" s="322"/>
    </row>
    <row r="4254" spans="50:57" x14ac:dyDescent="0.15">
      <c r="AX4254" s="322"/>
      <c r="AY4254" s="322"/>
      <c r="AZ4254" s="322"/>
      <c r="BA4254" s="322"/>
      <c r="BB4254" s="322"/>
      <c r="BC4254" s="322"/>
      <c r="BD4254" s="322"/>
      <c r="BE4254" s="322"/>
    </row>
    <row r="4255" spans="50:57" x14ac:dyDescent="0.15">
      <c r="AX4255" s="322"/>
      <c r="AY4255" s="322"/>
      <c r="AZ4255" s="322"/>
      <c r="BA4255" s="322"/>
      <c r="BB4255" s="322"/>
      <c r="BC4255" s="322"/>
      <c r="BD4255" s="322"/>
      <c r="BE4255" s="322"/>
    </row>
    <row r="4256" spans="50:57" x14ac:dyDescent="0.15">
      <c r="AX4256" s="322"/>
      <c r="AY4256" s="322"/>
      <c r="AZ4256" s="322"/>
      <c r="BA4256" s="322"/>
      <c r="BB4256" s="322"/>
      <c r="BC4256" s="322"/>
      <c r="BD4256" s="322"/>
      <c r="BE4256" s="322"/>
    </row>
    <row r="4257" spans="50:57" x14ac:dyDescent="0.15">
      <c r="AX4257" s="322"/>
      <c r="AY4257" s="322"/>
      <c r="AZ4257" s="322"/>
      <c r="BA4257" s="322"/>
      <c r="BB4257" s="322"/>
      <c r="BC4257" s="322"/>
      <c r="BD4257" s="322"/>
      <c r="BE4257" s="322"/>
    </row>
    <row r="4258" spans="50:57" x14ac:dyDescent="0.15">
      <c r="AX4258" s="322"/>
      <c r="AY4258" s="322"/>
      <c r="AZ4258" s="322"/>
      <c r="BA4258" s="322"/>
      <c r="BB4258" s="322"/>
      <c r="BC4258" s="322"/>
      <c r="BD4258" s="322"/>
      <c r="BE4258" s="322"/>
    </row>
    <row r="4259" spans="50:57" x14ac:dyDescent="0.15">
      <c r="AX4259" s="322"/>
      <c r="AY4259" s="322"/>
      <c r="AZ4259" s="322"/>
      <c r="BA4259" s="322"/>
      <c r="BB4259" s="322"/>
      <c r="BC4259" s="322"/>
      <c r="BD4259" s="322"/>
      <c r="BE4259" s="322"/>
    </row>
    <row r="4260" spans="50:57" x14ac:dyDescent="0.15">
      <c r="AX4260" s="322"/>
      <c r="AY4260" s="322"/>
      <c r="AZ4260" s="322"/>
      <c r="BA4260" s="322"/>
      <c r="BB4260" s="322"/>
      <c r="BC4260" s="322"/>
      <c r="BD4260" s="322"/>
      <c r="BE4260" s="322"/>
    </row>
    <row r="4261" spans="50:57" x14ac:dyDescent="0.15">
      <c r="AX4261" s="322"/>
      <c r="AY4261" s="322"/>
      <c r="AZ4261" s="322"/>
      <c r="BA4261" s="322"/>
      <c r="BB4261" s="322"/>
      <c r="BC4261" s="322"/>
      <c r="BD4261" s="322"/>
      <c r="BE4261" s="322"/>
    </row>
    <row r="4262" spans="50:57" x14ac:dyDescent="0.15">
      <c r="AX4262" s="322"/>
      <c r="AY4262" s="322"/>
      <c r="AZ4262" s="322"/>
      <c r="BA4262" s="322"/>
      <c r="BB4262" s="322"/>
      <c r="BC4262" s="322"/>
      <c r="BD4262" s="322"/>
      <c r="BE4262" s="322"/>
    </row>
    <row r="4263" spans="50:57" x14ac:dyDescent="0.15">
      <c r="AX4263" s="322"/>
      <c r="AY4263" s="322"/>
      <c r="AZ4263" s="322"/>
      <c r="BA4263" s="322"/>
      <c r="BB4263" s="322"/>
      <c r="BC4263" s="322"/>
      <c r="BD4263" s="322"/>
      <c r="BE4263" s="322"/>
    </row>
    <row r="4264" spans="50:57" x14ac:dyDescent="0.15">
      <c r="AX4264" s="322"/>
      <c r="AY4264" s="322"/>
      <c r="AZ4264" s="322"/>
      <c r="BA4264" s="322"/>
      <c r="BB4264" s="322"/>
      <c r="BC4264" s="322"/>
      <c r="BD4264" s="322"/>
      <c r="BE4264" s="322"/>
    </row>
    <row r="4265" spans="50:57" x14ac:dyDescent="0.15">
      <c r="AX4265" s="322"/>
      <c r="AY4265" s="322"/>
      <c r="AZ4265" s="322"/>
      <c r="BA4265" s="322"/>
      <c r="BB4265" s="322"/>
      <c r="BC4265" s="322"/>
      <c r="BD4265" s="322"/>
      <c r="BE4265" s="322"/>
    </row>
    <row r="4266" spans="50:57" x14ac:dyDescent="0.15">
      <c r="AX4266" s="322"/>
      <c r="AY4266" s="322"/>
      <c r="AZ4266" s="322"/>
      <c r="BA4266" s="322"/>
      <c r="BB4266" s="322"/>
      <c r="BC4266" s="322"/>
      <c r="BD4266" s="322"/>
      <c r="BE4266" s="322"/>
    </row>
    <row r="4267" spans="50:57" x14ac:dyDescent="0.15">
      <c r="AX4267" s="322"/>
      <c r="AY4267" s="322"/>
      <c r="AZ4267" s="322"/>
      <c r="BA4267" s="322"/>
      <c r="BB4267" s="322"/>
      <c r="BC4267" s="322"/>
      <c r="BD4267" s="322"/>
      <c r="BE4267" s="322"/>
    </row>
    <row r="4268" spans="50:57" x14ac:dyDescent="0.15">
      <c r="AX4268" s="322"/>
      <c r="AY4268" s="322"/>
      <c r="AZ4268" s="322"/>
      <c r="BA4268" s="322"/>
      <c r="BB4268" s="322"/>
      <c r="BC4268" s="322"/>
      <c r="BD4268" s="322"/>
      <c r="BE4268" s="322"/>
    </row>
    <row r="4269" spans="50:57" x14ac:dyDescent="0.15">
      <c r="AX4269" s="322"/>
      <c r="AY4269" s="322"/>
      <c r="AZ4269" s="322"/>
      <c r="BA4269" s="322"/>
      <c r="BB4269" s="322"/>
      <c r="BC4269" s="322"/>
      <c r="BD4269" s="322"/>
      <c r="BE4269" s="322"/>
    </row>
    <row r="4270" spans="50:57" x14ac:dyDescent="0.15">
      <c r="AX4270" s="322"/>
      <c r="AY4270" s="322"/>
      <c r="AZ4270" s="322"/>
      <c r="BA4270" s="322"/>
      <c r="BB4270" s="322"/>
      <c r="BC4270" s="322"/>
      <c r="BD4270" s="322"/>
      <c r="BE4270" s="322"/>
    </row>
    <row r="4271" spans="50:57" x14ac:dyDescent="0.15">
      <c r="AX4271" s="322"/>
      <c r="AY4271" s="322"/>
      <c r="AZ4271" s="322"/>
      <c r="BA4271" s="322"/>
      <c r="BB4271" s="322"/>
      <c r="BC4271" s="322"/>
      <c r="BD4271" s="322"/>
      <c r="BE4271" s="322"/>
    </row>
    <row r="4272" spans="50:57" x14ac:dyDescent="0.15">
      <c r="AX4272" s="322"/>
      <c r="AY4272" s="322"/>
      <c r="AZ4272" s="322"/>
      <c r="BA4272" s="322"/>
      <c r="BB4272" s="322"/>
      <c r="BC4272" s="322"/>
      <c r="BD4272" s="322"/>
      <c r="BE4272" s="322"/>
    </row>
    <row r="4273" spans="50:57" x14ac:dyDescent="0.15">
      <c r="AX4273" s="322"/>
      <c r="AY4273" s="322"/>
      <c r="AZ4273" s="322"/>
      <c r="BA4273" s="322"/>
      <c r="BB4273" s="322"/>
      <c r="BC4273" s="322"/>
      <c r="BD4273" s="322"/>
      <c r="BE4273" s="322"/>
    </row>
    <row r="4274" spans="50:57" x14ac:dyDescent="0.15">
      <c r="AX4274" s="322"/>
      <c r="AY4274" s="322"/>
      <c r="AZ4274" s="322"/>
      <c r="BA4274" s="322"/>
      <c r="BB4274" s="322"/>
      <c r="BC4274" s="322"/>
      <c r="BD4274" s="322"/>
      <c r="BE4274" s="322"/>
    </row>
    <row r="4275" spans="50:57" x14ac:dyDescent="0.15">
      <c r="AX4275" s="322"/>
      <c r="AY4275" s="322"/>
      <c r="AZ4275" s="322"/>
      <c r="BA4275" s="322"/>
      <c r="BB4275" s="322"/>
      <c r="BC4275" s="322"/>
      <c r="BD4275" s="322"/>
      <c r="BE4275" s="322"/>
    </row>
    <row r="4276" spans="50:57" x14ac:dyDescent="0.15">
      <c r="AX4276" s="322"/>
      <c r="AY4276" s="322"/>
      <c r="AZ4276" s="322"/>
      <c r="BA4276" s="322"/>
      <c r="BB4276" s="322"/>
      <c r="BC4276" s="322"/>
      <c r="BD4276" s="322"/>
      <c r="BE4276" s="322"/>
    </row>
    <row r="4277" spans="50:57" x14ac:dyDescent="0.15">
      <c r="AX4277" s="322"/>
      <c r="AY4277" s="322"/>
      <c r="AZ4277" s="322"/>
      <c r="BA4277" s="322"/>
      <c r="BB4277" s="322"/>
      <c r="BC4277" s="322"/>
      <c r="BD4277" s="322"/>
      <c r="BE4277" s="322"/>
    </row>
    <row r="4278" spans="50:57" x14ac:dyDescent="0.15">
      <c r="AX4278" s="322"/>
      <c r="AY4278" s="322"/>
      <c r="AZ4278" s="322"/>
      <c r="BA4278" s="322"/>
      <c r="BB4278" s="322"/>
      <c r="BC4278" s="322"/>
      <c r="BD4278" s="322"/>
      <c r="BE4278" s="322"/>
    </row>
    <row r="4279" spans="50:57" x14ac:dyDescent="0.15">
      <c r="AX4279" s="322"/>
      <c r="AY4279" s="322"/>
      <c r="AZ4279" s="322"/>
      <c r="BA4279" s="322"/>
      <c r="BB4279" s="322"/>
      <c r="BC4279" s="322"/>
      <c r="BD4279" s="322"/>
      <c r="BE4279" s="322"/>
    </row>
    <row r="4280" spans="50:57" x14ac:dyDescent="0.15">
      <c r="AX4280" s="322"/>
      <c r="AY4280" s="322"/>
      <c r="AZ4280" s="322"/>
      <c r="BA4280" s="322"/>
      <c r="BB4280" s="322"/>
      <c r="BC4280" s="322"/>
      <c r="BD4280" s="322"/>
      <c r="BE4280" s="322"/>
    </row>
    <row r="4281" spans="50:57" x14ac:dyDescent="0.15">
      <c r="AX4281" s="322"/>
      <c r="AY4281" s="322"/>
      <c r="AZ4281" s="322"/>
      <c r="BA4281" s="322"/>
      <c r="BB4281" s="322"/>
      <c r="BC4281" s="322"/>
      <c r="BD4281" s="322"/>
      <c r="BE4281" s="322"/>
    </row>
    <row r="4282" spans="50:57" x14ac:dyDescent="0.15">
      <c r="AX4282" s="322"/>
      <c r="AY4282" s="322"/>
      <c r="AZ4282" s="322"/>
      <c r="BA4282" s="322"/>
      <c r="BB4282" s="322"/>
      <c r="BC4282" s="322"/>
      <c r="BD4282" s="322"/>
      <c r="BE4282" s="322"/>
    </row>
    <row r="4283" spans="50:57" x14ac:dyDescent="0.15">
      <c r="AX4283" s="322"/>
      <c r="AY4283" s="322"/>
      <c r="AZ4283" s="322"/>
      <c r="BA4283" s="322"/>
      <c r="BB4283" s="322"/>
      <c r="BC4283" s="322"/>
      <c r="BD4283" s="322"/>
      <c r="BE4283" s="322"/>
    </row>
    <row r="4284" spans="50:57" x14ac:dyDescent="0.15">
      <c r="AX4284" s="322"/>
      <c r="AY4284" s="322"/>
      <c r="AZ4284" s="322"/>
      <c r="BA4284" s="322"/>
      <c r="BB4284" s="322"/>
      <c r="BC4284" s="322"/>
      <c r="BD4284" s="322"/>
      <c r="BE4284" s="322"/>
    </row>
    <row r="4285" spans="50:57" x14ac:dyDescent="0.15">
      <c r="AX4285" s="322"/>
      <c r="AY4285" s="322"/>
      <c r="AZ4285" s="322"/>
      <c r="BA4285" s="322"/>
      <c r="BB4285" s="322"/>
      <c r="BC4285" s="322"/>
      <c r="BD4285" s="322"/>
      <c r="BE4285" s="322"/>
    </row>
    <row r="4286" spans="50:57" x14ac:dyDescent="0.15">
      <c r="AX4286" s="322"/>
      <c r="AY4286" s="322"/>
      <c r="AZ4286" s="322"/>
      <c r="BA4286" s="322"/>
      <c r="BB4286" s="322"/>
      <c r="BC4286" s="322"/>
      <c r="BD4286" s="322"/>
      <c r="BE4286" s="322"/>
    </row>
    <row r="4287" spans="50:57" x14ac:dyDescent="0.15">
      <c r="AX4287" s="322"/>
      <c r="AY4287" s="322"/>
      <c r="AZ4287" s="322"/>
      <c r="BA4287" s="322"/>
      <c r="BB4287" s="322"/>
      <c r="BC4287" s="322"/>
      <c r="BD4287" s="322"/>
      <c r="BE4287" s="322"/>
    </row>
    <row r="4288" spans="50:57" x14ac:dyDescent="0.15">
      <c r="AX4288" s="322"/>
      <c r="AY4288" s="322"/>
      <c r="AZ4288" s="322"/>
      <c r="BA4288" s="322"/>
      <c r="BB4288" s="322"/>
      <c r="BC4288" s="322"/>
      <c r="BD4288" s="322"/>
      <c r="BE4288" s="322"/>
    </row>
    <row r="4289" spans="50:57" x14ac:dyDescent="0.15">
      <c r="AX4289" s="322"/>
      <c r="AY4289" s="322"/>
      <c r="AZ4289" s="322"/>
      <c r="BA4289" s="322"/>
      <c r="BB4289" s="322"/>
      <c r="BC4289" s="322"/>
      <c r="BD4289" s="322"/>
      <c r="BE4289" s="322"/>
    </row>
    <row r="4290" spans="50:57" x14ac:dyDescent="0.15">
      <c r="AX4290" s="322"/>
      <c r="AY4290" s="322"/>
      <c r="AZ4290" s="322"/>
      <c r="BA4290" s="322"/>
      <c r="BB4290" s="322"/>
      <c r="BC4290" s="322"/>
      <c r="BD4290" s="322"/>
      <c r="BE4290" s="322"/>
    </row>
    <row r="4291" spans="50:57" x14ac:dyDescent="0.15">
      <c r="AX4291" s="322"/>
      <c r="AY4291" s="322"/>
      <c r="AZ4291" s="322"/>
      <c r="BA4291" s="322"/>
      <c r="BB4291" s="322"/>
      <c r="BC4291" s="322"/>
      <c r="BD4291" s="322"/>
      <c r="BE4291" s="322"/>
    </row>
    <row r="4292" spans="50:57" x14ac:dyDescent="0.15">
      <c r="AX4292" s="322"/>
      <c r="AY4292" s="322"/>
      <c r="AZ4292" s="322"/>
      <c r="BA4292" s="322"/>
      <c r="BB4292" s="322"/>
      <c r="BC4292" s="322"/>
      <c r="BD4292" s="322"/>
      <c r="BE4292" s="322"/>
    </row>
    <row r="4293" spans="50:57" x14ac:dyDescent="0.15">
      <c r="AX4293" s="322"/>
      <c r="AY4293" s="322"/>
      <c r="AZ4293" s="322"/>
      <c r="BA4293" s="322"/>
      <c r="BB4293" s="322"/>
      <c r="BC4293" s="322"/>
      <c r="BD4293" s="322"/>
      <c r="BE4293" s="322"/>
    </row>
    <row r="4294" spans="50:57" x14ac:dyDescent="0.15">
      <c r="AX4294" s="322"/>
      <c r="AY4294" s="322"/>
      <c r="AZ4294" s="322"/>
      <c r="BA4294" s="322"/>
      <c r="BB4294" s="322"/>
      <c r="BC4294" s="322"/>
      <c r="BD4294" s="322"/>
      <c r="BE4294" s="322"/>
    </row>
    <row r="4295" spans="50:57" x14ac:dyDescent="0.15">
      <c r="AX4295" s="322"/>
      <c r="AY4295" s="322"/>
      <c r="AZ4295" s="322"/>
      <c r="BA4295" s="322"/>
      <c r="BB4295" s="322"/>
      <c r="BC4295" s="322"/>
      <c r="BD4295" s="322"/>
      <c r="BE4295" s="322"/>
    </row>
    <row r="4296" spans="50:57" x14ac:dyDescent="0.15">
      <c r="AX4296" s="322"/>
      <c r="AY4296" s="322"/>
      <c r="AZ4296" s="322"/>
      <c r="BA4296" s="322"/>
      <c r="BB4296" s="322"/>
      <c r="BC4296" s="322"/>
      <c r="BD4296" s="322"/>
      <c r="BE4296" s="322"/>
    </row>
    <row r="4297" spans="50:57" x14ac:dyDescent="0.15">
      <c r="AX4297" s="322"/>
      <c r="AY4297" s="322"/>
      <c r="AZ4297" s="322"/>
      <c r="BA4297" s="322"/>
      <c r="BB4297" s="322"/>
      <c r="BC4297" s="322"/>
      <c r="BD4297" s="322"/>
      <c r="BE4297" s="322"/>
    </row>
    <row r="4298" spans="50:57" x14ac:dyDescent="0.15">
      <c r="AX4298" s="322"/>
      <c r="AY4298" s="322"/>
      <c r="AZ4298" s="322"/>
      <c r="BA4298" s="322"/>
      <c r="BB4298" s="322"/>
      <c r="BC4298" s="322"/>
      <c r="BD4298" s="322"/>
      <c r="BE4298" s="322"/>
    </row>
    <row r="4299" spans="50:57" x14ac:dyDescent="0.15">
      <c r="AX4299" s="322"/>
      <c r="AY4299" s="322"/>
      <c r="AZ4299" s="322"/>
      <c r="BA4299" s="322"/>
      <c r="BB4299" s="322"/>
      <c r="BC4299" s="322"/>
      <c r="BD4299" s="322"/>
      <c r="BE4299" s="322"/>
    </row>
    <row r="4300" spans="50:57" x14ac:dyDescent="0.15">
      <c r="AX4300" s="322"/>
      <c r="AY4300" s="322"/>
      <c r="AZ4300" s="322"/>
      <c r="BA4300" s="322"/>
      <c r="BB4300" s="322"/>
      <c r="BC4300" s="322"/>
      <c r="BD4300" s="322"/>
      <c r="BE4300" s="322"/>
    </row>
    <row r="4301" spans="50:57" x14ac:dyDescent="0.15">
      <c r="AX4301" s="322"/>
      <c r="AY4301" s="322"/>
      <c r="AZ4301" s="322"/>
      <c r="BA4301" s="322"/>
      <c r="BB4301" s="322"/>
      <c r="BC4301" s="322"/>
      <c r="BD4301" s="322"/>
      <c r="BE4301" s="322"/>
    </row>
    <row r="4302" spans="50:57" x14ac:dyDescent="0.15">
      <c r="AX4302" s="322"/>
      <c r="AY4302" s="322"/>
      <c r="AZ4302" s="322"/>
      <c r="BA4302" s="322"/>
      <c r="BB4302" s="322"/>
      <c r="BC4302" s="322"/>
      <c r="BD4302" s="322"/>
      <c r="BE4302" s="322"/>
    </row>
    <row r="4303" spans="50:57" x14ac:dyDescent="0.15">
      <c r="AX4303" s="322"/>
      <c r="AY4303" s="322"/>
      <c r="AZ4303" s="322"/>
      <c r="BA4303" s="322"/>
      <c r="BB4303" s="322"/>
      <c r="BC4303" s="322"/>
      <c r="BD4303" s="322"/>
      <c r="BE4303" s="322"/>
    </row>
    <row r="4304" spans="50:57" x14ac:dyDescent="0.15">
      <c r="AX4304" s="322"/>
      <c r="AY4304" s="322"/>
      <c r="AZ4304" s="322"/>
      <c r="BA4304" s="322"/>
      <c r="BB4304" s="322"/>
      <c r="BC4304" s="322"/>
      <c r="BD4304" s="322"/>
      <c r="BE4304" s="322"/>
    </row>
    <row r="4305" spans="50:57" x14ac:dyDescent="0.15">
      <c r="AX4305" s="322"/>
      <c r="AY4305" s="322"/>
      <c r="AZ4305" s="322"/>
      <c r="BA4305" s="322"/>
      <c r="BB4305" s="322"/>
      <c r="BC4305" s="322"/>
      <c r="BD4305" s="322"/>
      <c r="BE4305" s="322"/>
    </row>
    <row r="4306" spans="50:57" x14ac:dyDescent="0.15">
      <c r="AX4306" s="322"/>
      <c r="AY4306" s="322"/>
      <c r="AZ4306" s="322"/>
      <c r="BA4306" s="322"/>
      <c r="BB4306" s="322"/>
      <c r="BC4306" s="322"/>
      <c r="BD4306" s="322"/>
      <c r="BE4306" s="322"/>
    </row>
    <row r="4307" spans="50:57" x14ac:dyDescent="0.15">
      <c r="AX4307" s="322"/>
      <c r="AY4307" s="322"/>
      <c r="AZ4307" s="322"/>
      <c r="BA4307" s="322"/>
      <c r="BB4307" s="322"/>
      <c r="BC4307" s="322"/>
      <c r="BD4307" s="322"/>
      <c r="BE4307" s="322"/>
    </row>
    <row r="4308" spans="50:57" x14ac:dyDescent="0.15">
      <c r="AX4308" s="322"/>
      <c r="AY4308" s="322"/>
      <c r="AZ4308" s="322"/>
      <c r="BA4308" s="322"/>
      <c r="BB4308" s="322"/>
      <c r="BC4308" s="322"/>
      <c r="BD4308" s="322"/>
      <c r="BE4308" s="322"/>
    </row>
    <row r="4309" spans="50:57" x14ac:dyDescent="0.15">
      <c r="AX4309" s="322"/>
      <c r="AY4309" s="322"/>
      <c r="AZ4309" s="322"/>
      <c r="BA4309" s="322"/>
      <c r="BB4309" s="322"/>
      <c r="BC4309" s="322"/>
      <c r="BD4309" s="322"/>
      <c r="BE4309" s="322"/>
    </row>
    <row r="4310" spans="50:57" x14ac:dyDescent="0.15">
      <c r="AX4310" s="322"/>
      <c r="AY4310" s="322"/>
      <c r="AZ4310" s="322"/>
      <c r="BA4310" s="322"/>
      <c r="BB4310" s="322"/>
      <c r="BC4310" s="322"/>
      <c r="BD4310" s="322"/>
      <c r="BE4310" s="322"/>
    </row>
    <row r="4311" spans="50:57" x14ac:dyDescent="0.15">
      <c r="AX4311" s="322"/>
      <c r="AY4311" s="322"/>
      <c r="AZ4311" s="322"/>
      <c r="BA4311" s="322"/>
      <c r="BB4311" s="322"/>
      <c r="BC4311" s="322"/>
      <c r="BD4311" s="322"/>
      <c r="BE4311" s="322"/>
    </row>
    <row r="4312" spans="50:57" x14ac:dyDescent="0.15">
      <c r="AX4312" s="322"/>
      <c r="AY4312" s="322"/>
      <c r="AZ4312" s="322"/>
      <c r="BA4312" s="322"/>
      <c r="BB4312" s="322"/>
      <c r="BC4312" s="322"/>
      <c r="BD4312" s="322"/>
      <c r="BE4312" s="322"/>
    </row>
    <row r="4313" spans="50:57" x14ac:dyDescent="0.15">
      <c r="AX4313" s="322"/>
      <c r="AY4313" s="322"/>
      <c r="AZ4313" s="322"/>
      <c r="BA4313" s="322"/>
      <c r="BB4313" s="322"/>
      <c r="BC4313" s="322"/>
      <c r="BD4313" s="322"/>
      <c r="BE4313" s="322"/>
    </row>
    <row r="4314" spans="50:57" x14ac:dyDescent="0.15">
      <c r="AX4314" s="322"/>
      <c r="AY4314" s="322"/>
      <c r="AZ4314" s="322"/>
      <c r="BA4314" s="322"/>
      <c r="BB4314" s="322"/>
      <c r="BC4314" s="322"/>
      <c r="BD4314" s="322"/>
      <c r="BE4314" s="322"/>
    </row>
    <row r="4315" spans="50:57" x14ac:dyDescent="0.15">
      <c r="AX4315" s="322"/>
      <c r="AY4315" s="322"/>
      <c r="AZ4315" s="322"/>
      <c r="BA4315" s="322"/>
      <c r="BB4315" s="322"/>
      <c r="BC4315" s="322"/>
      <c r="BD4315" s="322"/>
      <c r="BE4315" s="322"/>
    </row>
    <row r="4316" spans="50:57" x14ac:dyDescent="0.15">
      <c r="AX4316" s="322"/>
      <c r="AY4316" s="322"/>
      <c r="AZ4316" s="322"/>
      <c r="BA4316" s="322"/>
      <c r="BB4316" s="322"/>
      <c r="BC4316" s="322"/>
      <c r="BD4316" s="322"/>
      <c r="BE4316" s="322"/>
    </row>
    <row r="4317" spans="50:57" x14ac:dyDescent="0.15">
      <c r="AX4317" s="322"/>
      <c r="AY4317" s="322"/>
      <c r="AZ4317" s="322"/>
      <c r="BA4317" s="322"/>
      <c r="BB4317" s="322"/>
      <c r="BC4317" s="322"/>
      <c r="BD4317" s="322"/>
      <c r="BE4317" s="322"/>
    </row>
    <row r="4318" spans="50:57" x14ac:dyDescent="0.15">
      <c r="AX4318" s="322"/>
      <c r="AY4318" s="322"/>
      <c r="AZ4318" s="322"/>
      <c r="BA4318" s="322"/>
      <c r="BB4318" s="322"/>
      <c r="BC4318" s="322"/>
      <c r="BD4318" s="322"/>
      <c r="BE4318" s="322"/>
    </row>
    <row r="4319" spans="50:57" x14ac:dyDescent="0.15">
      <c r="AX4319" s="322"/>
      <c r="AY4319" s="322"/>
      <c r="AZ4319" s="322"/>
      <c r="BA4319" s="322"/>
      <c r="BB4319" s="322"/>
      <c r="BC4319" s="322"/>
      <c r="BD4319" s="322"/>
      <c r="BE4319" s="322"/>
    </row>
    <row r="4320" spans="50:57" x14ac:dyDescent="0.15">
      <c r="AX4320" s="322"/>
      <c r="AY4320" s="322"/>
      <c r="AZ4320" s="322"/>
      <c r="BA4320" s="322"/>
      <c r="BB4320" s="322"/>
      <c r="BC4320" s="322"/>
      <c r="BD4320" s="322"/>
      <c r="BE4320" s="322"/>
    </row>
    <row r="4321" spans="50:57" x14ac:dyDescent="0.15">
      <c r="AX4321" s="322"/>
      <c r="AY4321" s="322"/>
      <c r="AZ4321" s="322"/>
      <c r="BA4321" s="322"/>
      <c r="BB4321" s="322"/>
      <c r="BC4321" s="322"/>
      <c r="BD4321" s="322"/>
      <c r="BE4321" s="322"/>
    </row>
    <row r="4322" spans="50:57" x14ac:dyDescent="0.15">
      <c r="AX4322" s="322"/>
      <c r="AY4322" s="322"/>
      <c r="AZ4322" s="322"/>
      <c r="BA4322" s="322"/>
      <c r="BB4322" s="322"/>
      <c r="BC4322" s="322"/>
      <c r="BD4322" s="322"/>
      <c r="BE4322" s="322"/>
    </row>
    <row r="4323" spans="50:57" x14ac:dyDescent="0.15">
      <c r="AX4323" s="322"/>
      <c r="AY4323" s="322"/>
      <c r="AZ4323" s="322"/>
      <c r="BA4323" s="322"/>
      <c r="BB4323" s="322"/>
      <c r="BC4323" s="322"/>
      <c r="BD4323" s="322"/>
      <c r="BE4323" s="322"/>
    </row>
    <row r="4324" spans="50:57" x14ac:dyDescent="0.15">
      <c r="AX4324" s="322"/>
      <c r="AY4324" s="322"/>
      <c r="AZ4324" s="322"/>
      <c r="BA4324" s="322"/>
      <c r="BB4324" s="322"/>
      <c r="BC4324" s="322"/>
      <c r="BD4324" s="322"/>
      <c r="BE4324" s="322"/>
    </row>
    <row r="4325" spans="50:57" x14ac:dyDescent="0.15">
      <c r="AX4325" s="322"/>
      <c r="AY4325" s="322"/>
      <c r="AZ4325" s="322"/>
      <c r="BA4325" s="322"/>
      <c r="BB4325" s="322"/>
      <c r="BC4325" s="322"/>
      <c r="BD4325" s="322"/>
      <c r="BE4325" s="322"/>
    </row>
    <row r="4326" spans="50:57" x14ac:dyDescent="0.15">
      <c r="AX4326" s="322"/>
      <c r="AY4326" s="322"/>
      <c r="AZ4326" s="322"/>
      <c r="BA4326" s="322"/>
      <c r="BB4326" s="322"/>
      <c r="BC4326" s="322"/>
      <c r="BD4326" s="322"/>
      <c r="BE4326" s="322"/>
    </row>
    <row r="4327" spans="50:57" x14ac:dyDescent="0.15">
      <c r="AX4327" s="322"/>
      <c r="AY4327" s="322"/>
      <c r="AZ4327" s="322"/>
      <c r="BA4327" s="322"/>
      <c r="BB4327" s="322"/>
      <c r="BC4327" s="322"/>
      <c r="BD4327" s="322"/>
      <c r="BE4327" s="322"/>
    </row>
    <row r="4328" spans="50:57" x14ac:dyDescent="0.15">
      <c r="AX4328" s="322"/>
      <c r="AY4328" s="322"/>
      <c r="AZ4328" s="322"/>
      <c r="BA4328" s="322"/>
      <c r="BB4328" s="322"/>
      <c r="BC4328" s="322"/>
      <c r="BD4328" s="322"/>
      <c r="BE4328" s="322"/>
    </row>
    <row r="4329" spans="50:57" x14ac:dyDescent="0.15">
      <c r="AX4329" s="322"/>
      <c r="AY4329" s="322"/>
      <c r="AZ4329" s="322"/>
      <c r="BA4329" s="322"/>
      <c r="BB4329" s="322"/>
      <c r="BC4329" s="322"/>
      <c r="BD4329" s="322"/>
      <c r="BE4329" s="322"/>
    </row>
    <row r="4330" spans="50:57" x14ac:dyDescent="0.15">
      <c r="AX4330" s="322"/>
      <c r="AY4330" s="322"/>
      <c r="AZ4330" s="322"/>
      <c r="BA4330" s="322"/>
      <c r="BB4330" s="322"/>
      <c r="BC4330" s="322"/>
      <c r="BD4330" s="322"/>
      <c r="BE4330" s="322"/>
    </row>
    <row r="4331" spans="50:57" x14ac:dyDescent="0.15">
      <c r="AX4331" s="322"/>
      <c r="AY4331" s="322"/>
      <c r="AZ4331" s="322"/>
      <c r="BA4331" s="322"/>
      <c r="BB4331" s="322"/>
      <c r="BC4331" s="322"/>
      <c r="BD4331" s="322"/>
      <c r="BE4331" s="322"/>
    </row>
    <row r="4332" spans="50:57" x14ac:dyDescent="0.15">
      <c r="AX4332" s="322"/>
      <c r="AY4332" s="322"/>
      <c r="AZ4332" s="322"/>
      <c r="BA4332" s="322"/>
      <c r="BB4332" s="322"/>
      <c r="BC4332" s="322"/>
      <c r="BD4332" s="322"/>
      <c r="BE4332" s="322"/>
    </row>
    <row r="4333" spans="50:57" x14ac:dyDescent="0.15">
      <c r="AX4333" s="322"/>
      <c r="AY4333" s="322"/>
      <c r="AZ4333" s="322"/>
      <c r="BA4333" s="322"/>
      <c r="BB4333" s="322"/>
      <c r="BC4333" s="322"/>
      <c r="BD4333" s="322"/>
      <c r="BE4333" s="322"/>
    </row>
    <row r="4334" spans="50:57" x14ac:dyDescent="0.15">
      <c r="AX4334" s="322"/>
      <c r="AY4334" s="322"/>
      <c r="AZ4334" s="322"/>
      <c r="BA4334" s="322"/>
      <c r="BB4334" s="322"/>
      <c r="BC4334" s="322"/>
      <c r="BD4334" s="322"/>
      <c r="BE4334" s="322"/>
    </row>
    <row r="4335" spans="50:57" x14ac:dyDescent="0.15">
      <c r="AX4335" s="322"/>
      <c r="AY4335" s="322"/>
      <c r="AZ4335" s="322"/>
      <c r="BA4335" s="322"/>
      <c r="BB4335" s="322"/>
      <c r="BC4335" s="322"/>
      <c r="BD4335" s="322"/>
      <c r="BE4335" s="322"/>
    </row>
    <row r="4336" spans="50:57" x14ac:dyDescent="0.15">
      <c r="AX4336" s="322"/>
      <c r="AY4336" s="322"/>
      <c r="AZ4336" s="322"/>
      <c r="BA4336" s="322"/>
      <c r="BB4336" s="322"/>
      <c r="BC4336" s="322"/>
      <c r="BD4336" s="322"/>
      <c r="BE4336" s="322"/>
    </row>
    <row r="4337" spans="50:57" x14ac:dyDescent="0.15">
      <c r="AX4337" s="322"/>
      <c r="AY4337" s="322"/>
      <c r="AZ4337" s="322"/>
      <c r="BA4337" s="322"/>
      <c r="BB4337" s="322"/>
      <c r="BC4337" s="322"/>
      <c r="BD4337" s="322"/>
      <c r="BE4337" s="322"/>
    </row>
    <row r="4338" spans="50:57" x14ac:dyDescent="0.15">
      <c r="AX4338" s="322"/>
      <c r="AY4338" s="322"/>
      <c r="AZ4338" s="322"/>
      <c r="BA4338" s="322"/>
      <c r="BB4338" s="322"/>
      <c r="BC4338" s="322"/>
      <c r="BD4338" s="322"/>
      <c r="BE4338" s="322"/>
    </row>
    <row r="4339" spans="50:57" x14ac:dyDescent="0.15">
      <c r="AX4339" s="322"/>
      <c r="AY4339" s="322"/>
      <c r="AZ4339" s="322"/>
      <c r="BA4339" s="322"/>
      <c r="BB4339" s="322"/>
      <c r="BC4339" s="322"/>
      <c r="BD4339" s="322"/>
      <c r="BE4339" s="322"/>
    </row>
    <row r="4340" spans="50:57" x14ac:dyDescent="0.15">
      <c r="AX4340" s="322"/>
      <c r="AY4340" s="322"/>
      <c r="AZ4340" s="322"/>
      <c r="BA4340" s="322"/>
      <c r="BB4340" s="322"/>
      <c r="BC4340" s="322"/>
      <c r="BD4340" s="322"/>
      <c r="BE4340" s="322"/>
    </row>
    <row r="4341" spans="50:57" x14ac:dyDescent="0.15">
      <c r="AX4341" s="322"/>
      <c r="AY4341" s="322"/>
      <c r="AZ4341" s="322"/>
      <c r="BA4341" s="322"/>
      <c r="BB4341" s="322"/>
      <c r="BC4341" s="322"/>
      <c r="BD4341" s="322"/>
      <c r="BE4341" s="322"/>
    </row>
    <row r="4342" spans="50:57" x14ac:dyDescent="0.15">
      <c r="AX4342" s="322"/>
      <c r="AY4342" s="322"/>
      <c r="AZ4342" s="322"/>
      <c r="BA4342" s="322"/>
      <c r="BB4342" s="322"/>
      <c r="BC4342" s="322"/>
      <c r="BD4342" s="322"/>
      <c r="BE4342" s="322"/>
    </row>
    <row r="4343" spans="50:57" x14ac:dyDescent="0.15">
      <c r="AX4343" s="322"/>
      <c r="AY4343" s="322"/>
      <c r="AZ4343" s="322"/>
      <c r="BA4343" s="322"/>
      <c r="BB4343" s="322"/>
      <c r="BC4343" s="322"/>
      <c r="BD4343" s="322"/>
      <c r="BE4343" s="322"/>
    </row>
    <row r="4344" spans="50:57" x14ac:dyDescent="0.15">
      <c r="AX4344" s="322"/>
      <c r="AY4344" s="322"/>
      <c r="AZ4344" s="322"/>
      <c r="BA4344" s="322"/>
      <c r="BB4344" s="322"/>
      <c r="BC4344" s="322"/>
      <c r="BD4344" s="322"/>
      <c r="BE4344" s="322"/>
    </row>
    <row r="4345" spans="50:57" x14ac:dyDescent="0.15">
      <c r="AX4345" s="322"/>
      <c r="AY4345" s="322"/>
      <c r="AZ4345" s="322"/>
      <c r="BA4345" s="322"/>
      <c r="BB4345" s="322"/>
      <c r="BC4345" s="322"/>
      <c r="BD4345" s="322"/>
      <c r="BE4345" s="322"/>
    </row>
    <row r="4346" spans="50:57" x14ac:dyDescent="0.15">
      <c r="AX4346" s="322"/>
      <c r="AY4346" s="322"/>
      <c r="AZ4346" s="322"/>
      <c r="BA4346" s="322"/>
      <c r="BB4346" s="322"/>
      <c r="BC4346" s="322"/>
      <c r="BD4346" s="322"/>
      <c r="BE4346" s="322"/>
    </row>
    <row r="4347" spans="50:57" x14ac:dyDescent="0.15">
      <c r="AX4347" s="322"/>
      <c r="AY4347" s="322"/>
      <c r="AZ4347" s="322"/>
      <c r="BA4347" s="322"/>
      <c r="BB4347" s="322"/>
      <c r="BC4347" s="322"/>
      <c r="BD4347" s="322"/>
      <c r="BE4347" s="322"/>
    </row>
    <row r="4348" spans="50:57" x14ac:dyDescent="0.15">
      <c r="AX4348" s="322"/>
      <c r="AY4348" s="322"/>
      <c r="AZ4348" s="322"/>
      <c r="BA4348" s="322"/>
      <c r="BB4348" s="322"/>
      <c r="BC4348" s="322"/>
      <c r="BD4348" s="322"/>
      <c r="BE4348" s="322"/>
    </row>
    <row r="4349" spans="50:57" x14ac:dyDescent="0.15">
      <c r="AX4349" s="322"/>
      <c r="AY4349" s="322"/>
      <c r="AZ4349" s="322"/>
      <c r="BA4349" s="322"/>
      <c r="BB4349" s="322"/>
      <c r="BC4349" s="322"/>
      <c r="BD4349" s="322"/>
      <c r="BE4349" s="322"/>
    </row>
    <row r="4350" spans="50:57" x14ac:dyDescent="0.15">
      <c r="AX4350" s="322"/>
      <c r="AY4350" s="322"/>
      <c r="AZ4350" s="322"/>
      <c r="BA4350" s="322"/>
      <c r="BB4350" s="322"/>
      <c r="BC4350" s="322"/>
      <c r="BD4350" s="322"/>
      <c r="BE4350" s="322"/>
    </row>
    <row r="4351" spans="50:57" x14ac:dyDescent="0.15">
      <c r="AX4351" s="322"/>
      <c r="AY4351" s="322"/>
      <c r="AZ4351" s="322"/>
      <c r="BA4351" s="322"/>
      <c r="BB4351" s="322"/>
      <c r="BC4351" s="322"/>
      <c r="BD4351" s="322"/>
      <c r="BE4351" s="322"/>
    </row>
    <row r="4352" spans="50:57" x14ac:dyDescent="0.15">
      <c r="AX4352" s="322"/>
      <c r="AY4352" s="322"/>
      <c r="AZ4352" s="322"/>
      <c r="BA4352" s="322"/>
      <c r="BB4352" s="322"/>
      <c r="BC4352" s="322"/>
      <c r="BD4352" s="322"/>
      <c r="BE4352" s="322"/>
    </row>
    <row r="4353" spans="50:57" x14ac:dyDescent="0.15">
      <c r="AX4353" s="322"/>
      <c r="AY4353" s="322"/>
      <c r="AZ4353" s="322"/>
      <c r="BA4353" s="322"/>
      <c r="BB4353" s="322"/>
      <c r="BC4353" s="322"/>
      <c r="BD4353" s="322"/>
      <c r="BE4353" s="322"/>
    </row>
    <row r="4354" spans="50:57" x14ac:dyDescent="0.15">
      <c r="AX4354" s="322"/>
      <c r="AY4354" s="322"/>
      <c r="AZ4354" s="322"/>
      <c r="BA4354" s="322"/>
      <c r="BB4354" s="322"/>
      <c r="BC4354" s="322"/>
      <c r="BD4354" s="322"/>
      <c r="BE4354" s="322"/>
    </row>
    <row r="4355" spans="50:57" x14ac:dyDescent="0.15">
      <c r="AX4355" s="322"/>
      <c r="AY4355" s="322"/>
      <c r="AZ4355" s="322"/>
      <c r="BA4355" s="322"/>
      <c r="BB4355" s="322"/>
      <c r="BC4355" s="322"/>
      <c r="BD4355" s="322"/>
      <c r="BE4355" s="322"/>
    </row>
    <row r="4356" spans="50:57" x14ac:dyDescent="0.15">
      <c r="AX4356" s="322"/>
      <c r="AY4356" s="322"/>
      <c r="AZ4356" s="322"/>
      <c r="BA4356" s="322"/>
      <c r="BB4356" s="322"/>
      <c r="BC4356" s="322"/>
      <c r="BD4356" s="322"/>
      <c r="BE4356" s="322"/>
    </row>
    <row r="4357" spans="50:57" x14ac:dyDescent="0.15">
      <c r="AX4357" s="322"/>
      <c r="AY4357" s="322"/>
      <c r="AZ4357" s="322"/>
      <c r="BA4357" s="322"/>
      <c r="BB4357" s="322"/>
      <c r="BC4357" s="322"/>
      <c r="BD4357" s="322"/>
      <c r="BE4357" s="322"/>
    </row>
    <row r="4358" spans="50:57" x14ac:dyDescent="0.15">
      <c r="AX4358" s="322"/>
      <c r="AY4358" s="322"/>
      <c r="AZ4358" s="322"/>
      <c r="BA4358" s="322"/>
      <c r="BB4358" s="322"/>
      <c r="BC4358" s="322"/>
      <c r="BD4358" s="322"/>
      <c r="BE4358" s="322"/>
    </row>
    <row r="4359" spans="50:57" x14ac:dyDescent="0.15">
      <c r="AX4359" s="322"/>
      <c r="AY4359" s="322"/>
      <c r="AZ4359" s="322"/>
      <c r="BA4359" s="322"/>
      <c r="BB4359" s="322"/>
      <c r="BC4359" s="322"/>
      <c r="BD4359" s="322"/>
      <c r="BE4359" s="322"/>
    </row>
    <row r="4360" spans="50:57" x14ac:dyDescent="0.15">
      <c r="AX4360" s="322"/>
      <c r="AY4360" s="322"/>
      <c r="AZ4360" s="322"/>
      <c r="BA4360" s="322"/>
      <c r="BB4360" s="322"/>
      <c r="BC4360" s="322"/>
      <c r="BD4360" s="322"/>
      <c r="BE4360" s="322"/>
    </row>
    <row r="4361" spans="50:57" x14ac:dyDescent="0.15">
      <c r="AX4361" s="322"/>
      <c r="AY4361" s="322"/>
      <c r="AZ4361" s="322"/>
      <c r="BA4361" s="322"/>
      <c r="BB4361" s="322"/>
      <c r="BC4361" s="322"/>
      <c r="BD4361" s="322"/>
      <c r="BE4361" s="322"/>
    </row>
    <row r="4362" spans="50:57" x14ac:dyDescent="0.15">
      <c r="AX4362" s="322"/>
      <c r="AY4362" s="322"/>
      <c r="AZ4362" s="322"/>
      <c r="BA4362" s="322"/>
      <c r="BB4362" s="322"/>
      <c r="BC4362" s="322"/>
      <c r="BD4362" s="322"/>
      <c r="BE4362" s="322"/>
    </row>
    <row r="4363" spans="50:57" x14ac:dyDescent="0.15">
      <c r="AX4363" s="322"/>
      <c r="AY4363" s="322"/>
      <c r="AZ4363" s="322"/>
      <c r="BA4363" s="322"/>
      <c r="BB4363" s="322"/>
      <c r="BC4363" s="322"/>
      <c r="BD4363" s="322"/>
      <c r="BE4363" s="322"/>
    </row>
    <row r="4364" spans="50:57" x14ac:dyDescent="0.15">
      <c r="AX4364" s="322"/>
      <c r="AY4364" s="322"/>
      <c r="AZ4364" s="322"/>
      <c r="BA4364" s="322"/>
      <c r="BB4364" s="322"/>
      <c r="BC4364" s="322"/>
      <c r="BD4364" s="322"/>
      <c r="BE4364" s="322"/>
    </row>
    <row r="4365" spans="50:57" x14ac:dyDescent="0.15">
      <c r="AX4365" s="322"/>
      <c r="AY4365" s="322"/>
      <c r="AZ4365" s="322"/>
      <c r="BA4365" s="322"/>
      <c r="BB4365" s="322"/>
      <c r="BC4365" s="322"/>
      <c r="BD4365" s="322"/>
      <c r="BE4365" s="322"/>
    </row>
    <row r="4366" spans="50:57" x14ac:dyDescent="0.15">
      <c r="AX4366" s="322"/>
      <c r="AY4366" s="322"/>
      <c r="AZ4366" s="322"/>
      <c r="BA4366" s="322"/>
      <c r="BB4366" s="322"/>
      <c r="BC4366" s="322"/>
      <c r="BD4366" s="322"/>
      <c r="BE4366" s="322"/>
    </row>
    <row r="4367" spans="50:57" x14ac:dyDescent="0.15">
      <c r="AX4367" s="322"/>
      <c r="AY4367" s="322"/>
      <c r="AZ4367" s="322"/>
      <c r="BA4367" s="322"/>
      <c r="BB4367" s="322"/>
      <c r="BC4367" s="322"/>
      <c r="BD4367" s="322"/>
      <c r="BE4367" s="322"/>
    </row>
    <row r="4368" spans="50:57" x14ac:dyDescent="0.15">
      <c r="AX4368" s="322"/>
      <c r="AY4368" s="322"/>
      <c r="AZ4368" s="322"/>
      <c r="BA4368" s="322"/>
      <c r="BB4368" s="322"/>
      <c r="BC4368" s="322"/>
      <c r="BD4368" s="322"/>
      <c r="BE4368" s="322"/>
    </row>
    <row r="4369" spans="50:57" x14ac:dyDescent="0.15">
      <c r="AX4369" s="322"/>
      <c r="AY4369" s="322"/>
      <c r="AZ4369" s="322"/>
      <c r="BA4369" s="322"/>
      <c r="BB4369" s="322"/>
      <c r="BC4369" s="322"/>
      <c r="BD4369" s="322"/>
      <c r="BE4369" s="322"/>
    </row>
    <row r="4370" spans="50:57" x14ac:dyDescent="0.15">
      <c r="AX4370" s="322"/>
      <c r="AY4370" s="322"/>
      <c r="AZ4370" s="322"/>
      <c r="BA4370" s="322"/>
      <c r="BB4370" s="322"/>
      <c r="BC4370" s="322"/>
      <c r="BD4370" s="322"/>
      <c r="BE4370" s="322"/>
    </row>
    <row r="4371" spans="50:57" x14ac:dyDescent="0.15">
      <c r="AX4371" s="322"/>
      <c r="AY4371" s="322"/>
      <c r="AZ4371" s="322"/>
      <c r="BA4371" s="322"/>
      <c r="BB4371" s="322"/>
      <c r="BC4371" s="322"/>
      <c r="BD4371" s="322"/>
      <c r="BE4371" s="322"/>
    </row>
    <row r="4372" spans="50:57" x14ac:dyDescent="0.15">
      <c r="AX4372" s="322"/>
      <c r="AY4372" s="322"/>
      <c r="AZ4372" s="322"/>
      <c r="BA4372" s="322"/>
      <c r="BB4372" s="322"/>
      <c r="BC4372" s="322"/>
      <c r="BD4372" s="322"/>
      <c r="BE4372" s="322"/>
    </row>
    <row r="4373" spans="50:57" x14ac:dyDescent="0.15">
      <c r="AX4373" s="322"/>
      <c r="AY4373" s="322"/>
      <c r="AZ4373" s="322"/>
      <c r="BA4373" s="322"/>
      <c r="BB4373" s="322"/>
      <c r="BC4373" s="322"/>
      <c r="BD4373" s="322"/>
      <c r="BE4373" s="322"/>
    </row>
    <row r="4374" spans="50:57" x14ac:dyDescent="0.15">
      <c r="AX4374" s="322"/>
      <c r="AY4374" s="322"/>
      <c r="AZ4374" s="322"/>
      <c r="BA4374" s="322"/>
      <c r="BB4374" s="322"/>
      <c r="BC4374" s="322"/>
      <c r="BD4374" s="322"/>
      <c r="BE4374" s="322"/>
    </row>
    <row r="4375" spans="50:57" x14ac:dyDescent="0.15">
      <c r="AX4375" s="322"/>
      <c r="AY4375" s="322"/>
      <c r="AZ4375" s="322"/>
      <c r="BA4375" s="322"/>
      <c r="BB4375" s="322"/>
      <c r="BC4375" s="322"/>
      <c r="BD4375" s="322"/>
      <c r="BE4375" s="322"/>
    </row>
    <row r="4376" spans="50:57" x14ac:dyDescent="0.15">
      <c r="AX4376" s="322"/>
      <c r="AY4376" s="322"/>
      <c r="AZ4376" s="322"/>
      <c r="BA4376" s="322"/>
      <c r="BB4376" s="322"/>
      <c r="BC4376" s="322"/>
      <c r="BD4376" s="322"/>
      <c r="BE4376" s="322"/>
    </row>
    <row r="4377" spans="50:57" x14ac:dyDescent="0.15">
      <c r="AX4377" s="322"/>
      <c r="AY4377" s="322"/>
      <c r="AZ4377" s="322"/>
      <c r="BA4377" s="322"/>
      <c r="BB4377" s="322"/>
      <c r="BC4377" s="322"/>
      <c r="BD4377" s="322"/>
      <c r="BE4377" s="322"/>
    </row>
    <row r="4378" spans="50:57" x14ac:dyDescent="0.15">
      <c r="AX4378" s="322"/>
      <c r="AY4378" s="322"/>
      <c r="AZ4378" s="322"/>
      <c r="BA4378" s="322"/>
      <c r="BB4378" s="322"/>
      <c r="BC4378" s="322"/>
      <c r="BD4378" s="322"/>
      <c r="BE4378" s="322"/>
    </row>
    <row r="4379" spans="50:57" x14ac:dyDescent="0.15">
      <c r="AX4379" s="322"/>
      <c r="AY4379" s="322"/>
      <c r="AZ4379" s="322"/>
      <c r="BA4379" s="322"/>
      <c r="BB4379" s="322"/>
      <c r="BC4379" s="322"/>
      <c r="BD4379" s="322"/>
      <c r="BE4379" s="322"/>
    </row>
    <row r="4380" spans="50:57" x14ac:dyDescent="0.15">
      <c r="AX4380" s="322"/>
      <c r="AY4380" s="322"/>
      <c r="AZ4380" s="322"/>
      <c r="BA4380" s="322"/>
      <c r="BB4380" s="322"/>
      <c r="BC4380" s="322"/>
      <c r="BD4380" s="322"/>
      <c r="BE4380" s="322"/>
    </row>
    <row r="4381" spans="50:57" x14ac:dyDescent="0.15">
      <c r="AX4381" s="322"/>
      <c r="AY4381" s="322"/>
      <c r="AZ4381" s="322"/>
      <c r="BA4381" s="322"/>
      <c r="BB4381" s="322"/>
      <c r="BC4381" s="322"/>
      <c r="BD4381" s="322"/>
      <c r="BE4381" s="322"/>
    </row>
    <row r="4382" spans="50:57" x14ac:dyDescent="0.15">
      <c r="AX4382" s="322"/>
      <c r="AY4382" s="322"/>
      <c r="AZ4382" s="322"/>
      <c r="BA4382" s="322"/>
      <c r="BB4382" s="322"/>
      <c r="BC4382" s="322"/>
      <c r="BD4382" s="322"/>
      <c r="BE4382" s="322"/>
    </row>
    <row r="4383" spans="50:57" x14ac:dyDescent="0.15">
      <c r="AX4383" s="322"/>
      <c r="AY4383" s="322"/>
      <c r="AZ4383" s="322"/>
      <c r="BA4383" s="322"/>
      <c r="BB4383" s="322"/>
      <c r="BC4383" s="322"/>
      <c r="BD4383" s="322"/>
      <c r="BE4383" s="322"/>
    </row>
    <row r="4384" spans="50:57" x14ac:dyDescent="0.15">
      <c r="AX4384" s="322"/>
      <c r="AY4384" s="322"/>
      <c r="AZ4384" s="322"/>
      <c r="BA4384" s="322"/>
      <c r="BB4384" s="322"/>
      <c r="BC4384" s="322"/>
      <c r="BD4384" s="322"/>
      <c r="BE4384" s="322"/>
    </row>
    <row r="4385" spans="50:57" x14ac:dyDescent="0.15">
      <c r="AX4385" s="322"/>
      <c r="AY4385" s="322"/>
      <c r="AZ4385" s="322"/>
      <c r="BA4385" s="322"/>
      <c r="BB4385" s="322"/>
      <c r="BC4385" s="322"/>
      <c r="BD4385" s="322"/>
      <c r="BE4385" s="322"/>
    </row>
    <row r="4386" spans="50:57" x14ac:dyDescent="0.15">
      <c r="AX4386" s="322"/>
      <c r="AY4386" s="322"/>
      <c r="AZ4386" s="322"/>
      <c r="BA4386" s="322"/>
      <c r="BB4386" s="322"/>
      <c r="BC4386" s="322"/>
      <c r="BD4386" s="322"/>
      <c r="BE4386" s="322"/>
    </row>
    <row r="4387" spans="50:57" x14ac:dyDescent="0.15">
      <c r="AX4387" s="322"/>
      <c r="AY4387" s="322"/>
      <c r="AZ4387" s="322"/>
      <c r="BA4387" s="322"/>
      <c r="BB4387" s="322"/>
      <c r="BC4387" s="322"/>
      <c r="BD4387" s="322"/>
      <c r="BE4387" s="322"/>
    </row>
    <row r="4388" spans="50:57" x14ac:dyDescent="0.15">
      <c r="AX4388" s="322"/>
      <c r="AY4388" s="322"/>
      <c r="AZ4388" s="322"/>
      <c r="BA4388" s="322"/>
      <c r="BB4388" s="322"/>
      <c r="BC4388" s="322"/>
      <c r="BD4388" s="322"/>
      <c r="BE4388" s="322"/>
    </row>
    <row r="4389" spans="50:57" x14ac:dyDescent="0.15">
      <c r="AX4389" s="322"/>
      <c r="AY4389" s="322"/>
      <c r="AZ4389" s="322"/>
      <c r="BA4389" s="322"/>
      <c r="BB4389" s="322"/>
      <c r="BC4389" s="322"/>
      <c r="BD4389" s="322"/>
      <c r="BE4389" s="322"/>
    </row>
    <row r="4390" spans="50:57" x14ac:dyDescent="0.15">
      <c r="AX4390" s="322"/>
      <c r="AY4390" s="322"/>
      <c r="AZ4390" s="322"/>
      <c r="BA4390" s="322"/>
      <c r="BB4390" s="322"/>
      <c r="BC4390" s="322"/>
      <c r="BD4390" s="322"/>
      <c r="BE4390" s="322"/>
    </row>
    <row r="4391" spans="50:57" x14ac:dyDescent="0.15">
      <c r="AX4391" s="322"/>
      <c r="AY4391" s="322"/>
      <c r="AZ4391" s="322"/>
      <c r="BA4391" s="322"/>
      <c r="BB4391" s="322"/>
      <c r="BC4391" s="322"/>
      <c r="BD4391" s="322"/>
      <c r="BE4391" s="322"/>
    </row>
    <row r="4392" spans="50:57" x14ac:dyDescent="0.15">
      <c r="AX4392" s="322"/>
      <c r="AY4392" s="322"/>
      <c r="AZ4392" s="322"/>
      <c r="BA4392" s="322"/>
      <c r="BB4392" s="322"/>
      <c r="BC4392" s="322"/>
      <c r="BD4392" s="322"/>
      <c r="BE4392" s="322"/>
    </row>
    <row r="4393" spans="50:57" x14ac:dyDescent="0.15">
      <c r="AX4393" s="322"/>
      <c r="AY4393" s="322"/>
      <c r="AZ4393" s="322"/>
      <c r="BA4393" s="322"/>
      <c r="BB4393" s="322"/>
      <c r="BC4393" s="322"/>
      <c r="BD4393" s="322"/>
      <c r="BE4393" s="322"/>
    </row>
    <row r="4394" spans="50:57" x14ac:dyDescent="0.15">
      <c r="AX4394" s="322"/>
      <c r="AY4394" s="322"/>
      <c r="AZ4394" s="322"/>
      <c r="BA4394" s="322"/>
      <c r="BB4394" s="322"/>
      <c r="BC4394" s="322"/>
      <c r="BD4394" s="322"/>
      <c r="BE4394" s="322"/>
    </row>
    <row r="4395" spans="50:57" x14ac:dyDescent="0.15">
      <c r="AX4395" s="322"/>
      <c r="AY4395" s="322"/>
      <c r="AZ4395" s="322"/>
      <c r="BA4395" s="322"/>
      <c r="BB4395" s="322"/>
      <c r="BC4395" s="322"/>
      <c r="BD4395" s="322"/>
      <c r="BE4395" s="322"/>
    </row>
    <row r="4396" spans="50:57" x14ac:dyDescent="0.15">
      <c r="AX4396" s="322"/>
      <c r="AY4396" s="322"/>
      <c r="AZ4396" s="322"/>
      <c r="BA4396" s="322"/>
      <c r="BB4396" s="322"/>
      <c r="BC4396" s="322"/>
      <c r="BD4396" s="322"/>
      <c r="BE4396" s="322"/>
    </row>
    <row r="4397" spans="50:57" x14ac:dyDescent="0.15">
      <c r="AX4397" s="322"/>
      <c r="AY4397" s="322"/>
      <c r="AZ4397" s="322"/>
      <c r="BA4397" s="322"/>
      <c r="BB4397" s="322"/>
      <c r="BC4397" s="322"/>
      <c r="BD4397" s="322"/>
      <c r="BE4397" s="322"/>
    </row>
    <row r="4398" spans="50:57" x14ac:dyDescent="0.15">
      <c r="AX4398" s="322"/>
      <c r="AY4398" s="322"/>
      <c r="AZ4398" s="322"/>
      <c r="BA4398" s="322"/>
      <c r="BB4398" s="322"/>
      <c r="BC4398" s="322"/>
      <c r="BD4398" s="322"/>
      <c r="BE4398" s="322"/>
    </row>
    <row r="4399" spans="50:57" x14ac:dyDescent="0.15">
      <c r="AX4399" s="322"/>
      <c r="AY4399" s="322"/>
      <c r="AZ4399" s="322"/>
      <c r="BA4399" s="322"/>
      <c r="BB4399" s="322"/>
      <c r="BC4399" s="322"/>
      <c r="BD4399" s="322"/>
      <c r="BE4399" s="322"/>
    </row>
    <row r="4400" spans="50:57" x14ac:dyDescent="0.15">
      <c r="AX4400" s="322"/>
      <c r="AY4400" s="322"/>
      <c r="AZ4400" s="322"/>
      <c r="BA4400" s="322"/>
      <c r="BB4400" s="322"/>
      <c r="BC4400" s="322"/>
      <c r="BD4400" s="322"/>
      <c r="BE4400" s="322"/>
    </row>
    <row r="4401" spans="50:57" x14ac:dyDescent="0.15">
      <c r="AX4401" s="322"/>
      <c r="AY4401" s="322"/>
      <c r="AZ4401" s="322"/>
      <c r="BA4401" s="322"/>
      <c r="BB4401" s="322"/>
      <c r="BC4401" s="322"/>
      <c r="BD4401" s="322"/>
      <c r="BE4401" s="322"/>
    </row>
    <row r="4402" spans="50:57" x14ac:dyDescent="0.15">
      <c r="AX4402" s="322"/>
      <c r="AY4402" s="322"/>
      <c r="AZ4402" s="322"/>
      <c r="BA4402" s="322"/>
      <c r="BB4402" s="322"/>
      <c r="BC4402" s="322"/>
      <c r="BD4402" s="322"/>
      <c r="BE4402" s="322"/>
    </row>
    <row r="4403" spans="50:57" x14ac:dyDescent="0.15">
      <c r="AX4403" s="322"/>
      <c r="AY4403" s="322"/>
      <c r="AZ4403" s="322"/>
      <c r="BA4403" s="322"/>
      <c r="BB4403" s="322"/>
      <c r="BC4403" s="322"/>
      <c r="BD4403" s="322"/>
      <c r="BE4403" s="322"/>
    </row>
    <row r="4404" spans="50:57" x14ac:dyDescent="0.15">
      <c r="AX4404" s="322"/>
      <c r="AY4404" s="322"/>
      <c r="AZ4404" s="322"/>
      <c r="BA4404" s="322"/>
      <c r="BB4404" s="322"/>
      <c r="BC4404" s="322"/>
      <c r="BD4404" s="322"/>
      <c r="BE4404" s="322"/>
    </row>
    <row r="4405" spans="50:57" x14ac:dyDescent="0.15">
      <c r="AX4405" s="322"/>
      <c r="AY4405" s="322"/>
      <c r="AZ4405" s="322"/>
      <c r="BA4405" s="322"/>
      <c r="BB4405" s="322"/>
      <c r="BC4405" s="322"/>
      <c r="BD4405" s="322"/>
      <c r="BE4405" s="322"/>
    </row>
    <row r="4406" spans="50:57" x14ac:dyDescent="0.15">
      <c r="AX4406" s="322"/>
      <c r="AY4406" s="322"/>
      <c r="AZ4406" s="322"/>
      <c r="BA4406" s="322"/>
      <c r="BB4406" s="322"/>
      <c r="BC4406" s="322"/>
      <c r="BD4406" s="322"/>
      <c r="BE4406" s="322"/>
    </row>
    <row r="4407" spans="50:57" x14ac:dyDescent="0.15">
      <c r="AX4407" s="322"/>
      <c r="AY4407" s="322"/>
      <c r="AZ4407" s="322"/>
      <c r="BA4407" s="322"/>
      <c r="BB4407" s="322"/>
      <c r="BC4407" s="322"/>
      <c r="BD4407" s="322"/>
      <c r="BE4407" s="322"/>
    </row>
    <row r="4408" spans="50:57" x14ac:dyDescent="0.15">
      <c r="AX4408" s="322"/>
      <c r="AY4408" s="322"/>
      <c r="AZ4408" s="322"/>
      <c r="BA4408" s="322"/>
      <c r="BB4408" s="322"/>
      <c r="BC4408" s="322"/>
      <c r="BD4408" s="322"/>
      <c r="BE4408" s="322"/>
    </row>
    <row r="4409" spans="50:57" x14ac:dyDescent="0.15">
      <c r="AX4409" s="322"/>
      <c r="AY4409" s="322"/>
      <c r="AZ4409" s="322"/>
      <c r="BA4409" s="322"/>
      <c r="BB4409" s="322"/>
      <c r="BC4409" s="322"/>
      <c r="BD4409" s="322"/>
      <c r="BE4409" s="322"/>
    </row>
    <row r="4410" spans="50:57" x14ac:dyDescent="0.15">
      <c r="AX4410" s="322"/>
      <c r="AY4410" s="322"/>
      <c r="AZ4410" s="322"/>
      <c r="BA4410" s="322"/>
      <c r="BB4410" s="322"/>
      <c r="BC4410" s="322"/>
      <c r="BD4410" s="322"/>
      <c r="BE4410" s="322"/>
    </row>
    <row r="4411" spans="50:57" x14ac:dyDescent="0.15">
      <c r="AX4411" s="322"/>
      <c r="AY4411" s="322"/>
      <c r="AZ4411" s="322"/>
      <c r="BA4411" s="322"/>
      <c r="BB4411" s="322"/>
      <c r="BC4411" s="322"/>
      <c r="BD4411" s="322"/>
      <c r="BE4411" s="322"/>
    </row>
    <row r="4412" spans="50:57" x14ac:dyDescent="0.15">
      <c r="AX4412" s="322"/>
      <c r="AY4412" s="322"/>
      <c r="AZ4412" s="322"/>
      <c r="BA4412" s="322"/>
      <c r="BB4412" s="322"/>
      <c r="BC4412" s="322"/>
      <c r="BD4412" s="322"/>
      <c r="BE4412" s="322"/>
    </row>
    <row r="4413" spans="50:57" x14ac:dyDescent="0.15">
      <c r="AX4413" s="322"/>
      <c r="AY4413" s="322"/>
      <c r="AZ4413" s="322"/>
      <c r="BA4413" s="322"/>
      <c r="BB4413" s="322"/>
      <c r="BC4413" s="322"/>
      <c r="BD4413" s="322"/>
      <c r="BE4413" s="322"/>
    </row>
    <row r="4414" spans="50:57" x14ac:dyDescent="0.15">
      <c r="AX4414" s="322"/>
      <c r="AY4414" s="322"/>
      <c r="AZ4414" s="322"/>
      <c r="BA4414" s="322"/>
      <c r="BB4414" s="322"/>
      <c r="BC4414" s="322"/>
      <c r="BD4414" s="322"/>
      <c r="BE4414" s="322"/>
    </row>
    <row r="4415" spans="50:57" x14ac:dyDescent="0.15">
      <c r="AX4415" s="322"/>
      <c r="AY4415" s="322"/>
      <c r="AZ4415" s="322"/>
      <c r="BA4415" s="322"/>
      <c r="BB4415" s="322"/>
      <c r="BC4415" s="322"/>
      <c r="BD4415" s="322"/>
      <c r="BE4415" s="322"/>
    </row>
    <row r="4416" spans="50:57" x14ac:dyDescent="0.15">
      <c r="AX4416" s="322"/>
      <c r="AY4416" s="322"/>
      <c r="AZ4416" s="322"/>
      <c r="BA4416" s="322"/>
      <c r="BB4416" s="322"/>
      <c r="BC4416" s="322"/>
      <c r="BD4416" s="322"/>
      <c r="BE4416" s="322"/>
    </row>
    <row r="4417" spans="50:57" x14ac:dyDescent="0.15">
      <c r="AX4417" s="322"/>
      <c r="AY4417" s="322"/>
      <c r="AZ4417" s="322"/>
      <c r="BA4417" s="322"/>
      <c r="BB4417" s="322"/>
      <c r="BC4417" s="322"/>
      <c r="BD4417" s="322"/>
      <c r="BE4417" s="322"/>
    </row>
    <row r="4418" spans="50:57" x14ac:dyDescent="0.15">
      <c r="AX4418" s="322"/>
      <c r="AY4418" s="322"/>
      <c r="AZ4418" s="322"/>
      <c r="BA4418" s="322"/>
      <c r="BB4418" s="322"/>
      <c r="BC4418" s="322"/>
      <c r="BD4418" s="322"/>
      <c r="BE4418" s="322"/>
    </row>
    <row r="4419" spans="50:57" x14ac:dyDescent="0.15">
      <c r="AX4419" s="322"/>
      <c r="AY4419" s="322"/>
      <c r="AZ4419" s="322"/>
      <c r="BA4419" s="322"/>
      <c r="BB4419" s="322"/>
      <c r="BC4419" s="322"/>
      <c r="BD4419" s="322"/>
      <c r="BE4419" s="322"/>
    </row>
    <row r="4420" spans="50:57" x14ac:dyDescent="0.15">
      <c r="AX4420" s="322"/>
      <c r="AY4420" s="322"/>
      <c r="AZ4420" s="322"/>
      <c r="BA4420" s="322"/>
      <c r="BB4420" s="322"/>
      <c r="BC4420" s="322"/>
      <c r="BD4420" s="322"/>
      <c r="BE4420" s="322"/>
    </row>
    <row r="4421" spans="50:57" x14ac:dyDescent="0.15">
      <c r="AX4421" s="322"/>
      <c r="AY4421" s="322"/>
      <c r="AZ4421" s="322"/>
      <c r="BA4421" s="322"/>
      <c r="BB4421" s="322"/>
      <c r="BC4421" s="322"/>
      <c r="BD4421" s="322"/>
      <c r="BE4421" s="322"/>
    </row>
    <row r="4422" spans="50:57" x14ac:dyDescent="0.15">
      <c r="AX4422" s="322"/>
      <c r="AY4422" s="322"/>
      <c r="AZ4422" s="322"/>
      <c r="BA4422" s="322"/>
      <c r="BB4422" s="322"/>
      <c r="BC4422" s="322"/>
      <c r="BD4422" s="322"/>
      <c r="BE4422" s="322"/>
    </row>
    <row r="4423" spans="50:57" x14ac:dyDescent="0.15">
      <c r="AX4423" s="322"/>
      <c r="AY4423" s="322"/>
      <c r="AZ4423" s="322"/>
      <c r="BA4423" s="322"/>
      <c r="BB4423" s="322"/>
      <c r="BC4423" s="322"/>
      <c r="BD4423" s="322"/>
      <c r="BE4423" s="322"/>
    </row>
    <row r="4424" spans="50:57" x14ac:dyDescent="0.15">
      <c r="AX4424" s="322"/>
      <c r="AY4424" s="322"/>
      <c r="AZ4424" s="322"/>
      <c r="BA4424" s="322"/>
      <c r="BB4424" s="322"/>
      <c r="BC4424" s="322"/>
      <c r="BD4424" s="322"/>
      <c r="BE4424" s="322"/>
    </row>
    <row r="4425" spans="50:57" x14ac:dyDescent="0.15">
      <c r="AX4425" s="322"/>
      <c r="AY4425" s="322"/>
      <c r="AZ4425" s="322"/>
      <c r="BA4425" s="322"/>
      <c r="BB4425" s="322"/>
      <c r="BC4425" s="322"/>
      <c r="BD4425" s="322"/>
      <c r="BE4425" s="322"/>
    </row>
    <row r="4426" spans="50:57" x14ac:dyDescent="0.15">
      <c r="AX4426" s="322"/>
      <c r="AY4426" s="322"/>
      <c r="AZ4426" s="322"/>
      <c r="BA4426" s="322"/>
      <c r="BB4426" s="322"/>
      <c r="BC4426" s="322"/>
      <c r="BD4426" s="322"/>
      <c r="BE4426" s="322"/>
    </row>
    <row r="4427" spans="50:57" x14ac:dyDescent="0.15">
      <c r="AX4427" s="322"/>
      <c r="AY4427" s="322"/>
      <c r="AZ4427" s="322"/>
      <c r="BA4427" s="322"/>
      <c r="BB4427" s="322"/>
      <c r="BC4427" s="322"/>
      <c r="BD4427" s="322"/>
      <c r="BE4427" s="322"/>
    </row>
    <row r="4428" spans="50:57" x14ac:dyDescent="0.15">
      <c r="AX4428" s="322"/>
      <c r="AY4428" s="322"/>
      <c r="AZ4428" s="322"/>
      <c r="BA4428" s="322"/>
      <c r="BB4428" s="322"/>
      <c r="BC4428" s="322"/>
      <c r="BD4428" s="322"/>
      <c r="BE4428" s="322"/>
    </row>
    <row r="4429" spans="50:57" x14ac:dyDescent="0.15">
      <c r="AX4429" s="322"/>
      <c r="AY4429" s="322"/>
      <c r="AZ4429" s="322"/>
      <c r="BA4429" s="322"/>
      <c r="BB4429" s="322"/>
      <c r="BC4429" s="322"/>
      <c r="BD4429" s="322"/>
      <c r="BE4429" s="322"/>
    </row>
    <row r="4430" spans="50:57" x14ac:dyDescent="0.15">
      <c r="AX4430" s="322"/>
      <c r="AY4430" s="322"/>
      <c r="AZ4430" s="322"/>
      <c r="BA4430" s="322"/>
      <c r="BB4430" s="322"/>
      <c r="BC4430" s="322"/>
      <c r="BD4430" s="322"/>
      <c r="BE4430" s="322"/>
    </row>
    <row r="4431" spans="50:57" x14ac:dyDescent="0.15">
      <c r="AX4431" s="322"/>
      <c r="AY4431" s="322"/>
      <c r="AZ4431" s="322"/>
      <c r="BA4431" s="322"/>
      <c r="BB4431" s="322"/>
      <c r="BC4431" s="322"/>
      <c r="BD4431" s="322"/>
      <c r="BE4431" s="322"/>
    </row>
    <row r="4432" spans="50:57" x14ac:dyDescent="0.15">
      <c r="AX4432" s="322"/>
      <c r="AY4432" s="322"/>
      <c r="AZ4432" s="322"/>
      <c r="BA4432" s="322"/>
      <c r="BB4432" s="322"/>
      <c r="BC4432" s="322"/>
      <c r="BD4432" s="322"/>
      <c r="BE4432" s="322"/>
    </row>
    <row r="4433" spans="50:57" x14ac:dyDescent="0.15">
      <c r="AX4433" s="322"/>
      <c r="AY4433" s="322"/>
      <c r="AZ4433" s="322"/>
      <c r="BA4433" s="322"/>
      <c r="BB4433" s="322"/>
      <c r="BC4433" s="322"/>
      <c r="BD4433" s="322"/>
      <c r="BE4433" s="322"/>
    </row>
    <row r="4434" spans="50:57" x14ac:dyDescent="0.15">
      <c r="AX4434" s="322"/>
      <c r="AY4434" s="322"/>
      <c r="AZ4434" s="322"/>
      <c r="BA4434" s="322"/>
      <c r="BB4434" s="322"/>
      <c r="BC4434" s="322"/>
      <c r="BD4434" s="322"/>
      <c r="BE4434" s="322"/>
    </row>
    <row r="4435" spans="50:57" x14ac:dyDescent="0.15">
      <c r="AX4435" s="322"/>
      <c r="AY4435" s="322"/>
      <c r="AZ4435" s="322"/>
      <c r="BA4435" s="322"/>
      <c r="BB4435" s="322"/>
      <c r="BC4435" s="322"/>
      <c r="BD4435" s="322"/>
      <c r="BE4435" s="322"/>
    </row>
    <row r="4436" spans="50:57" x14ac:dyDescent="0.15">
      <c r="AX4436" s="322"/>
      <c r="AY4436" s="322"/>
      <c r="AZ4436" s="322"/>
      <c r="BA4436" s="322"/>
      <c r="BB4436" s="322"/>
      <c r="BC4436" s="322"/>
      <c r="BD4436" s="322"/>
      <c r="BE4436" s="322"/>
    </row>
    <row r="4437" spans="50:57" x14ac:dyDescent="0.15">
      <c r="AX4437" s="322"/>
      <c r="AY4437" s="322"/>
      <c r="AZ4437" s="322"/>
      <c r="BA4437" s="322"/>
      <c r="BB4437" s="322"/>
      <c r="BC4437" s="322"/>
      <c r="BD4437" s="322"/>
      <c r="BE4437" s="322"/>
    </row>
    <row r="4438" spans="50:57" x14ac:dyDescent="0.15">
      <c r="AX4438" s="322"/>
      <c r="AY4438" s="322"/>
      <c r="AZ4438" s="322"/>
      <c r="BA4438" s="322"/>
      <c r="BB4438" s="322"/>
      <c r="BC4438" s="322"/>
      <c r="BD4438" s="322"/>
      <c r="BE4438" s="322"/>
    </row>
    <row r="4439" spans="50:57" x14ac:dyDescent="0.15">
      <c r="AX4439" s="322"/>
      <c r="AY4439" s="322"/>
      <c r="AZ4439" s="322"/>
      <c r="BA4439" s="322"/>
      <c r="BB4439" s="322"/>
      <c r="BC4439" s="322"/>
      <c r="BD4439" s="322"/>
      <c r="BE4439" s="322"/>
    </row>
    <row r="4440" spans="50:57" x14ac:dyDescent="0.15">
      <c r="AX4440" s="322"/>
      <c r="AY4440" s="322"/>
      <c r="AZ4440" s="322"/>
      <c r="BA4440" s="322"/>
      <c r="BB4440" s="322"/>
      <c r="BC4440" s="322"/>
      <c r="BD4440" s="322"/>
      <c r="BE4440" s="322"/>
    </row>
    <row r="4441" spans="50:57" x14ac:dyDescent="0.15">
      <c r="AX4441" s="322"/>
      <c r="AY4441" s="322"/>
      <c r="AZ4441" s="322"/>
      <c r="BA4441" s="322"/>
      <c r="BB4441" s="322"/>
      <c r="BC4441" s="322"/>
      <c r="BD4441" s="322"/>
      <c r="BE4441" s="322"/>
    </row>
    <row r="4442" spans="50:57" x14ac:dyDescent="0.15">
      <c r="AX4442" s="322"/>
      <c r="AY4442" s="322"/>
      <c r="AZ4442" s="322"/>
      <c r="BA4442" s="322"/>
      <c r="BB4442" s="322"/>
      <c r="BC4442" s="322"/>
      <c r="BD4442" s="322"/>
      <c r="BE4442" s="322"/>
    </row>
    <row r="4443" spans="50:57" x14ac:dyDescent="0.15">
      <c r="AX4443" s="322"/>
      <c r="AY4443" s="322"/>
      <c r="AZ4443" s="322"/>
      <c r="BA4443" s="322"/>
      <c r="BB4443" s="322"/>
      <c r="BC4443" s="322"/>
      <c r="BD4443" s="322"/>
      <c r="BE4443" s="322"/>
    </row>
    <row r="4444" spans="50:57" x14ac:dyDescent="0.15">
      <c r="AX4444" s="322"/>
      <c r="AY4444" s="322"/>
      <c r="AZ4444" s="322"/>
      <c r="BA4444" s="322"/>
      <c r="BB4444" s="322"/>
      <c r="BC4444" s="322"/>
      <c r="BD4444" s="322"/>
      <c r="BE4444" s="322"/>
    </row>
    <row r="4445" spans="50:57" x14ac:dyDescent="0.15">
      <c r="AX4445" s="322"/>
      <c r="AY4445" s="322"/>
      <c r="AZ4445" s="322"/>
      <c r="BA4445" s="322"/>
      <c r="BB4445" s="322"/>
      <c r="BC4445" s="322"/>
      <c r="BD4445" s="322"/>
      <c r="BE4445" s="322"/>
    </row>
    <row r="4446" spans="50:57" x14ac:dyDescent="0.15">
      <c r="AX4446" s="322"/>
      <c r="AY4446" s="322"/>
      <c r="AZ4446" s="322"/>
      <c r="BA4446" s="322"/>
      <c r="BB4446" s="322"/>
      <c r="BC4446" s="322"/>
      <c r="BD4446" s="322"/>
      <c r="BE4446" s="322"/>
    </row>
    <row r="4447" spans="50:57" x14ac:dyDescent="0.15">
      <c r="AX4447" s="322"/>
      <c r="AY4447" s="322"/>
      <c r="AZ4447" s="322"/>
      <c r="BA4447" s="322"/>
      <c r="BB4447" s="322"/>
      <c r="BC4447" s="322"/>
      <c r="BD4447" s="322"/>
      <c r="BE4447" s="322"/>
    </row>
    <row r="4448" spans="50:57" x14ac:dyDescent="0.15">
      <c r="AX4448" s="322"/>
      <c r="AY4448" s="322"/>
      <c r="AZ4448" s="322"/>
      <c r="BA4448" s="322"/>
      <c r="BB4448" s="322"/>
      <c r="BC4448" s="322"/>
      <c r="BD4448" s="322"/>
      <c r="BE4448" s="322"/>
    </row>
    <row r="4449" spans="50:57" x14ac:dyDescent="0.15">
      <c r="AX4449" s="322"/>
      <c r="AY4449" s="322"/>
      <c r="AZ4449" s="322"/>
      <c r="BA4449" s="322"/>
      <c r="BB4449" s="322"/>
      <c r="BC4449" s="322"/>
      <c r="BD4449" s="322"/>
      <c r="BE4449" s="322"/>
    </row>
    <row r="4450" spans="50:57" x14ac:dyDescent="0.15">
      <c r="AX4450" s="322"/>
      <c r="AY4450" s="322"/>
      <c r="AZ4450" s="322"/>
      <c r="BA4450" s="322"/>
      <c r="BB4450" s="322"/>
      <c r="BC4450" s="322"/>
      <c r="BD4450" s="322"/>
      <c r="BE4450" s="322"/>
    </row>
    <row r="4451" spans="50:57" x14ac:dyDescent="0.15">
      <c r="AX4451" s="322"/>
      <c r="AY4451" s="322"/>
      <c r="AZ4451" s="322"/>
      <c r="BA4451" s="322"/>
      <c r="BB4451" s="322"/>
      <c r="BC4451" s="322"/>
      <c r="BD4451" s="322"/>
      <c r="BE4451" s="322"/>
    </row>
    <row r="4452" spans="50:57" x14ac:dyDescent="0.15">
      <c r="AX4452" s="322"/>
      <c r="AY4452" s="322"/>
      <c r="AZ4452" s="322"/>
      <c r="BA4452" s="322"/>
      <c r="BB4452" s="322"/>
      <c r="BC4452" s="322"/>
      <c r="BD4452" s="322"/>
      <c r="BE4452" s="322"/>
    </row>
    <row r="4453" spans="50:57" x14ac:dyDescent="0.15">
      <c r="AX4453" s="322"/>
      <c r="AY4453" s="322"/>
      <c r="AZ4453" s="322"/>
      <c r="BA4453" s="322"/>
      <c r="BB4453" s="322"/>
      <c r="BC4453" s="322"/>
      <c r="BD4453" s="322"/>
      <c r="BE4453" s="322"/>
    </row>
    <row r="4454" spans="50:57" x14ac:dyDescent="0.15">
      <c r="AX4454" s="322"/>
      <c r="AY4454" s="322"/>
      <c r="AZ4454" s="322"/>
      <c r="BA4454" s="322"/>
      <c r="BB4454" s="322"/>
      <c r="BC4454" s="322"/>
      <c r="BD4454" s="322"/>
      <c r="BE4454" s="322"/>
    </row>
    <row r="4455" spans="50:57" x14ac:dyDescent="0.15">
      <c r="AX4455" s="322"/>
      <c r="AY4455" s="322"/>
      <c r="AZ4455" s="322"/>
      <c r="BA4455" s="322"/>
      <c r="BB4455" s="322"/>
      <c r="BC4455" s="322"/>
      <c r="BD4455" s="322"/>
      <c r="BE4455" s="322"/>
    </row>
    <row r="4456" spans="50:57" x14ac:dyDescent="0.15">
      <c r="AX4456" s="322"/>
      <c r="AY4456" s="322"/>
      <c r="AZ4456" s="322"/>
      <c r="BA4456" s="322"/>
      <c r="BB4456" s="322"/>
      <c r="BC4456" s="322"/>
      <c r="BD4456" s="322"/>
      <c r="BE4456" s="322"/>
    </row>
    <row r="4457" spans="50:57" x14ac:dyDescent="0.15">
      <c r="AX4457" s="322"/>
      <c r="AY4457" s="322"/>
      <c r="AZ4457" s="322"/>
      <c r="BA4457" s="322"/>
      <c r="BB4457" s="322"/>
      <c r="BC4457" s="322"/>
      <c r="BD4457" s="322"/>
      <c r="BE4457" s="322"/>
    </row>
    <row r="4458" spans="50:57" x14ac:dyDescent="0.15">
      <c r="AX4458" s="322"/>
      <c r="AY4458" s="322"/>
      <c r="AZ4458" s="322"/>
      <c r="BA4458" s="322"/>
      <c r="BB4458" s="322"/>
      <c r="BC4458" s="322"/>
      <c r="BD4458" s="322"/>
      <c r="BE4458" s="322"/>
    </row>
    <row r="4459" spans="50:57" x14ac:dyDescent="0.15">
      <c r="AX4459" s="322"/>
      <c r="AY4459" s="322"/>
      <c r="AZ4459" s="322"/>
      <c r="BA4459" s="322"/>
      <c r="BB4459" s="322"/>
      <c r="BC4459" s="322"/>
      <c r="BD4459" s="322"/>
      <c r="BE4459" s="322"/>
    </row>
    <row r="4460" spans="50:57" x14ac:dyDescent="0.15">
      <c r="AX4460" s="322"/>
      <c r="AY4460" s="322"/>
      <c r="AZ4460" s="322"/>
      <c r="BA4460" s="322"/>
      <c r="BB4460" s="322"/>
      <c r="BC4460" s="322"/>
      <c r="BD4460" s="322"/>
      <c r="BE4460" s="322"/>
    </row>
    <row r="4461" spans="50:57" x14ac:dyDescent="0.15">
      <c r="AX4461" s="322"/>
      <c r="AY4461" s="322"/>
      <c r="AZ4461" s="322"/>
      <c r="BA4461" s="322"/>
      <c r="BB4461" s="322"/>
      <c r="BC4461" s="322"/>
      <c r="BD4461" s="322"/>
      <c r="BE4461" s="322"/>
    </row>
    <row r="4462" spans="50:57" x14ac:dyDescent="0.15">
      <c r="AX4462" s="322"/>
      <c r="AY4462" s="322"/>
      <c r="AZ4462" s="322"/>
      <c r="BA4462" s="322"/>
      <c r="BB4462" s="322"/>
      <c r="BC4462" s="322"/>
      <c r="BD4462" s="322"/>
      <c r="BE4462" s="322"/>
    </row>
    <row r="4463" spans="50:57" x14ac:dyDescent="0.15">
      <c r="AX4463" s="322"/>
      <c r="AY4463" s="322"/>
      <c r="AZ4463" s="322"/>
      <c r="BA4463" s="322"/>
      <c r="BB4463" s="322"/>
      <c r="BC4463" s="322"/>
      <c r="BD4463" s="322"/>
      <c r="BE4463" s="322"/>
    </row>
    <row r="4464" spans="50:57" x14ac:dyDescent="0.15">
      <c r="AX4464" s="322"/>
      <c r="AY4464" s="322"/>
      <c r="AZ4464" s="322"/>
      <c r="BA4464" s="322"/>
      <c r="BB4464" s="322"/>
      <c r="BC4464" s="322"/>
      <c r="BD4464" s="322"/>
      <c r="BE4464" s="322"/>
    </row>
    <row r="4465" spans="50:57" x14ac:dyDescent="0.15">
      <c r="AX4465" s="322"/>
      <c r="AY4465" s="322"/>
      <c r="AZ4465" s="322"/>
      <c r="BA4465" s="322"/>
      <c r="BB4465" s="322"/>
      <c r="BC4465" s="322"/>
      <c r="BD4465" s="322"/>
      <c r="BE4465" s="322"/>
    </row>
    <row r="4466" spans="50:57" x14ac:dyDescent="0.15">
      <c r="AX4466" s="322"/>
      <c r="AY4466" s="322"/>
      <c r="AZ4466" s="322"/>
      <c r="BA4466" s="322"/>
      <c r="BB4466" s="322"/>
      <c r="BC4466" s="322"/>
      <c r="BD4466" s="322"/>
      <c r="BE4466" s="322"/>
    </row>
    <row r="4467" spans="50:57" x14ac:dyDescent="0.15">
      <c r="AX4467" s="322"/>
      <c r="AY4467" s="322"/>
      <c r="AZ4467" s="322"/>
      <c r="BA4467" s="322"/>
      <c r="BB4467" s="322"/>
      <c r="BC4467" s="322"/>
      <c r="BD4467" s="322"/>
      <c r="BE4467" s="322"/>
    </row>
    <row r="4468" spans="50:57" x14ac:dyDescent="0.15">
      <c r="AX4468" s="322"/>
      <c r="AY4468" s="322"/>
      <c r="AZ4468" s="322"/>
      <c r="BA4468" s="322"/>
      <c r="BB4468" s="322"/>
      <c r="BC4468" s="322"/>
      <c r="BD4468" s="322"/>
      <c r="BE4468" s="322"/>
    </row>
    <row r="4469" spans="50:57" x14ac:dyDescent="0.15">
      <c r="AX4469" s="322"/>
      <c r="AY4469" s="322"/>
      <c r="AZ4469" s="322"/>
      <c r="BA4469" s="322"/>
      <c r="BB4469" s="322"/>
      <c r="BC4469" s="322"/>
      <c r="BD4469" s="322"/>
      <c r="BE4469" s="322"/>
    </row>
    <row r="4470" spans="50:57" x14ac:dyDescent="0.15">
      <c r="AX4470" s="322"/>
      <c r="AY4470" s="322"/>
      <c r="AZ4470" s="322"/>
      <c r="BA4470" s="322"/>
      <c r="BB4470" s="322"/>
      <c r="BC4470" s="322"/>
      <c r="BD4470" s="322"/>
      <c r="BE4470" s="322"/>
    </row>
    <row r="4471" spans="50:57" x14ac:dyDescent="0.15">
      <c r="AX4471" s="322"/>
      <c r="AY4471" s="322"/>
      <c r="AZ4471" s="322"/>
      <c r="BA4471" s="322"/>
      <c r="BB4471" s="322"/>
      <c r="BC4471" s="322"/>
      <c r="BD4471" s="322"/>
      <c r="BE4471" s="322"/>
    </row>
    <row r="4472" spans="50:57" x14ac:dyDescent="0.15">
      <c r="AX4472" s="322"/>
      <c r="AY4472" s="322"/>
      <c r="AZ4472" s="322"/>
      <c r="BA4472" s="322"/>
      <c r="BB4472" s="322"/>
      <c r="BC4472" s="322"/>
      <c r="BD4472" s="322"/>
      <c r="BE4472" s="322"/>
    </row>
    <row r="4473" spans="50:57" x14ac:dyDescent="0.15">
      <c r="AX4473" s="322"/>
      <c r="AY4473" s="322"/>
      <c r="AZ4473" s="322"/>
      <c r="BA4473" s="322"/>
      <c r="BB4473" s="322"/>
      <c r="BC4473" s="322"/>
      <c r="BD4473" s="322"/>
      <c r="BE4473" s="322"/>
    </row>
    <row r="4474" spans="50:57" x14ac:dyDescent="0.15">
      <c r="AX4474" s="322"/>
      <c r="AY4474" s="322"/>
      <c r="AZ4474" s="322"/>
      <c r="BA4474" s="322"/>
      <c r="BB4474" s="322"/>
      <c r="BC4474" s="322"/>
      <c r="BD4474" s="322"/>
      <c r="BE4474" s="322"/>
    </row>
    <row r="4475" spans="50:57" x14ac:dyDescent="0.15">
      <c r="AX4475" s="322"/>
      <c r="AY4475" s="322"/>
      <c r="AZ4475" s="322"/>
      <c r="BA4475" s="322"/>
      <c r="BB4475" s="322"/>
      <c r="BC4475" s="322"/>
      <c r="BD4475" s="322"/>
      <c r="BE4475" s="322"/>
    </row>
    <row r="4476" spans="50:57" x14ac:dyDescent="0.15">
      <c r="AX4476" s="322"/>
      <c r="AY4476" s="322"/>
      <c r="AZ4476" s="322"/>
      <c r="BA4476" s="322"/>
      <c r="BB4476" s="322"/>
      <c r="BC4476" s="322"/>
      <c r="BD4476" s="322"/>
      <c r="BE4476" s="322"/>
    </row>
    <row r="4477" spans="50:57" x14ac:dyDescent="0.15">
      <c r="AX4477" s="322"/>
      <c r="AY4477" s="322"/>
      <c r="AZ4477" s="322"/>
      <c r="BA4477" s="322"/>
      <c r="BB4477" s="322"/>
      <c r="BC4477" s="322"/>
      <c r="BD4477" s="322"/>
      <c r="BE4477" s="322"/>
    </row>
    <row r="4478" spans="50:57" x14ac:dyDescent="0.15">
      <c r="AX4478" s="322"/>
      <c r="AY4478" s="322"/>
      <c r="AZ4478" s="322"/>
      <c r="BA4478" s="322"/>
      <c r="BB4478" s="322"/>
      <c r="BC4478" s="322"/>
      <c r="BD4478" s="322"/>
      <c r="BE4478" s="322"/>
    </row>
    <row r="4479" spans="50:57" x14ac:dyDescent="0.15">
      <c r="AX4479" s="322"/>
      <c r="AY4479" s="322"/>
      <c r="AZ4479" s="322"/>
      <c r="BA4479" s="322"/>
      <c r="BB4479" s="322"/>
      <c r="BC4479" s="322"/>
      <c r="BD4479" s="322"/>
      <c r="BE4479" s="322"/>
    </row>
    <row r="4480" spans="50:57" x14ac:dyDescent="0.15">
      <c r="AX4480" s="322"/>
      <c r="AY4480" s="322"/>
      <c r="AZ4480" s="322"/>
      <c r="BA4480" s="322"/>
      <c r="BB4480" s="322"/>
      <c r="BC4480" s="322"/>
      <c r="BD4480" s="322"/>
      <c r="BE4480" s="322"/>
    </row>
    <row r="4481" spans="50:57" x14ac:dyDescent="0.15">
      <c r="AX4481" s="322"/>
      <c r="AY4481" s="322"/>
      <c r="AZ4481" s="322"/>
      <c r="BA4481" s="322"/>
      <c r="BB4481" s="322"/>
      <c r="BC4481" s="322"/>
      <c r="BD4481" s="322"/>
      <c r="BE4481" s="322"/>
    </row>
    <row r="4482" spans="50:57" x14ac:dyDescent="0.15">
      <c r="AX4482" s="322"/>
      <c r="AY4482" s="322"/>
      <c r="AZ4482" s="322"/>
      <c r="BA4482" s="322"/>
      <c r="BB4482" s="322"/>
      <c r="BC4482" s="322"/>
      <c r="BD4482" s="322"/>
      <c r="BE4482" s="322"/>
    </row>
    <row r="4483" spans="50:57" x14ac:dyDescent="0.15">
      <c r="AX4483" s="322"/>
      <c r="AY4483" s="322"/>
      <c r="AZ4483" s="322"/>
      <c r="BA4483" s="322"/>
      <c r="BB4483" s="322"/>
      <c r="BC4483" s="322"/>
      <c r="BD4483" s="322"/>
      <c r="BE4483" s="322"/>
    </row>
    <row r="4484" spans="50:57" x14ac:dyDescent="0.15">
      <c r="AX4484" s="322"/>
      <c r="AY4484" s="322"/>
      <c r="AZ4484" s="322"/>
      <c r="BA4484" s="322"/>
      <c r="BB4484" s="322"/>
      <c r="BC4484" s="322"/>
      <c r="BD4484" s="322"/>
      <c r="BE4484" s="322"/>
    </row>
    <row r="4485" spans="50:57" x14ac:dyDescent="0.15">
      <c r="AX4485" s="322"/>
      <c r="AY4485" s="322"/>
      <c r="AZ4485" s="322"/>
      <c r="BA4485" s="322"/>
      <c r="BB4485" s="322"/>
      <c r="BC4485" s="322"/>
      <c r="BD4485" s="322"/>
      <c r="BE4485" s="322"/>
    </row>
    <row r="4486" spans="50:57" x14ac:dyDescent="0.15">
      <c r="AX4486" s="322"/>
      <c r="AY4486" s="322"/>
      <c r="AZ4486" s="322"/>
      <c r="BA4486" s="322"/>
      <c r="BB4486" s="322"/>
      <c r="BC4486" s="322"/>
      <c r="BD4486" s="322"/>
      <c r="BE4486" s="322"/>
    </row>
    <row r="4487" spans="50:57" x14ac:dyDescent="0.15">
      <c r="AX4487" s="322"/>
      <c r="AY4487" s="322"/>
      <c r="AZ4487" s="322"/>
      <c r="BA4487" s="322"/>
      <c r="BB4487" s="322"/>
      <c r="BC4487" s="322"/>
      <c r="BD4487" s="322"/>
      <c r="BE4487" s="322"/>
    </row>
    <row r="4488" spans="50:57" x14ac:dyDescent="0.15">
      <c r="AX4488" s="322"/>
      <c r="AY4488" s="322"/>
      <c r="AZ4488" s="322"/>
      <c r="BA4488" s="322"/>
      <c r="BB4488" s="322"/>
      <c r="BC4488" s="322"/>
      <c r="BD4488" s="322"/>
      <c r="BE4488" s="322"/>
    </row>
    <row r="4489" spans="50:57" x14ac:dyDescent="0.15">
      <c r="AX4489" s="322"/>
      <c r="AY4489" s="322"/>
      <c r="AZ4489" s="322"/>
      <c r="BA4489" s="322"/>
      <c r="BB4489" s="322"/>
      <c r="BC4489" s="322"/>
      <c r="BD4489" s="322"/>
      <c r="BE4489" s="322"/>
    </row>
    <row r="4490" spans="50:57" x14ac:dyDescent="0.15">
      <c r="AX4490" s="322"/>
      <c r="AY4490" s="322"/>
      <c r="AZ4490" s="322"/>
      <c r="BA4490" s="322"/>
      <c r="BB4490" s="322"/>
      <c r="BC4490" s="322"/>
      <c r="BD4490" s="322"/>
      <c r="BE4490" s="322"/>
    </row>
    <row r="4491" spans="50:57" x14ac:dyDescent="0.15">
      <c r="AX4491" s="322"/>
      <c r="AY4491" s="322"/>
      <c r="AZ4491" s="322"/>
      <c r="BA4491" s="322"/>
      <c r="BB4491" s="322"/>
      <c r="BC4491" s="322"/>
      <c r="BD4491" s="322"/>
      <c r="BE4491" s="322"/>
    </row>
    <row r="4492" spans="50:57" x14ac:dyDescent="0.15">
      <c r="AX4492" s="322"/>
      <c r="AY4492" s="322"/>
      <c r="AZ4492" s="322"/>
      <c r="BA4492" s="322"/>
      <c r="BB4492" s="322"/>
      <c r="BC4492" s="322"/>
      <c r="BD4492" s="322"/>
      <c r="BE4492" s="322"/>
    </row>
    <row r="4493" spans="50:57" x14ac:dyDescent="0.15">
      <c r="AX4493" s="322"/>
      <c r="AY4493" s="322"/>
      <c r="AZ4493" s="322"/>
      <c r="BA4493" s="322"/>
      <c r="BB4493" s="322"/>
      <c r="BC4493" s="322"/>
      <c r="BD4493" s="322"/>
      <c r="BE4493" s="322"/>
    </row>
    <row r="4494" spans="50:57" x14ac:dyDescent="0.15">
      <c r="AX4494" s="322"/>
      <c r="AY4494" s="322"/>
      <c r="AZ4494" s="322"/>
      <c r="BA4494" s="322"/>
      <c r="BB4494" s="322"/>
      <c r="BC4494" s="322"/>
      <c r="BD4494" s="322"/>
      <c r="BE4494" s="322"/>
    </row>
    <row r="4495" spans="50:57" x14ac:dyDescent="0.15">
      <c r="AX4495" s="322"/>
      <c r="AY4495" s="322"/>
      <c r="AZ4495" s="322"/>
      <c r="BA4495" s="322"/>
      <c r="BB4495" s="322"/>
      <c r="BC4495" s="322"/>
      <c r="BD4495" s="322"/>
      <c r="BE4495" s="322"/>
    </row>
    <row r="4496" spans="50:57" x14ac:dyDescent="0.15">
      <c r="AX4496" s="322"/>
      <c r="AY4496" s="322"/>
      <c r="AZ4496" s="322"/>
      <c r="BA4496" s="322"/>
      <c r="BB4496" s="322"/>
      <c r="BC4496" s="322"/>
      <c r="BD4496" s="322"/>
      <c r="BE4496" s="322"/>
    </row>
    <row r="4497" spans="50:57" x14ac:dyDescent="0.15">
      <c r="AX4497" s="322"/>
      <c r="AY4497" s="322"/>
      <c r="AZ4497" s="322"/>
      <c r="BA4497" s="322"/>
      <c r="BB4497" s="322"/>
      <c r="BC4497" s="322"/>
      <c r="BD4497" s="322"/>
      <c r="BE4497" s="322"/>
    </row>
    <row r="4498" spans="50:57" x14ac:dyDescent="0.15">
      <c r="AX4498" s="322"/>
      <c r="AY4498" s="322"/>
      <c r="AZ4498" s="322"/>
      <c r="BA4498" s="322"/>
      <c r="BB4498" s="322"/>
      <c r="BC4498" s="322"/>
      <c r="BD4498" s="322"/>
      <c r="BE4498" s="322"/>
    </row>
    <row r="4499" spans="50:57" x14ac:dyDescent="0.15">
      <c r="AX4499" s="322"/>
      <c r="AY4499" s="322"/>
      <c r="AZ4499" s="322"/>
      <c r="BA4499" s="322"/>
      <c r="BB4499" s="322"/>
      <c r="BC4499" s="322"/>
      <c r="BD4499" s="322"/>
      <c r="BE4499" s="322"/>
    </row>
    <row r="4500" spans="50:57" x14ac:dyDescent="0.15">
      <c r="AX4500" s="322"/>
      <c r="AY4500" s="322"/>
      <c r="AZ4500" s="322"/>
      <c r="BA4500" s="322"/>
      <c r="BB4500" s="322"/>
      <c r="BC4500" s="322"/>
      <c r="BD4500" s="322"/>
      <c r="BE4500" s="322"/>
    </row>
    <row r="4501" spans="50:57" x14ac:dyDescent="0.15">
      <c r="AX4501" s="322"/>
      <c r="AY4501" s="322"/>
      <c r="AZ4501" s="322"/>
      <c r="BA4501" s="322"/>
      <c r="BB4501" s="322"/>
      <c r="BC4501" s="322"/>
      <c r="BD4501" s="322"/>
      <c r="BE4501" s="322"/>
    </row>
    <row r="4502" spans="50:57" x14ac:dyDescent="0.15">
      <c r="AX4502" s="322"/>
      <c r="AY4502" s="322"/>
      <c r="AZ4502" s="322"/>
      <c r="BA4502" s="322"/>
      <c r="BB4502" s="322"/>
      <c r="BC4502" s="322"/>
      <c r="BD4502" s="322"/>
      <c r="BE4502" s="322"/>
    </row>
    <row r="4503" spans="50:57" x14ac:dyDescent="0.15">
      <c r="AX4503" s="322"/>
      <c r="AY4503" s="322"/>
      <c r="AZ4503" s="322"/>
      <c r="BA4503" s="322"/>
      <c r="BB4503" s="322"/>
      <c r="BC4503" s="322"/>
      <c r="BD4503" s="322"/>
      <c r="BE4503" s="322"/>
    </row>
    <row r="4504" spans="50:57" x14ac:dyDescent="0.15">
      <c r="AX4504" s="322"/>
      <c r="AY4504" s="322"/>
      <c r="AZ4504" s="322"/>
      <c r="BA4504" s="322"/>
      <c r="BB4504" s="322"/>
      <c r="BC4504" s="322"/>
      <c r="BD4504" s="322"/>
      <c r="BE4504" s="322"/>
    </row>
    <row r="4505" spans="50:57" x14ac:dyDescent="0.15">
      <c r="AX4505" s="322"/>
      <c r="AY4505" s="322"/>
      <c r="AZ4505" s="322"/>
      <c r="BA4505" s="322"/>
      <c r="BB4505" s="322"/>
      <c r="BC4505" s="322"/>
      <c r="BD4505" s="322"/>
      <c r="BE4505" s="322"/>
    </row>
    <row r="4506" spans="50:57" x14ac:dyDescent="0.15">
      <c r="AX4506" s="322"/>
      <c r="AY4506" s="322"/>
      <c r="AZ4506" s="322"/>
      <c r="BA4506" s="322"/>
      <c r="BB4506" s="322"/>
      <c r="BC4506" s="322"/>
      <c r="BD4506" s="322"/>
      <c r="BE4506" s="322"/>
    </row>
    <row r="4507" spans="50:57" x14ac:dyDescent="0.15">
      <c r="AX4507" s="322"/>
      <c r="AY4507" s="322"/>
      <c r="AZ4507" s="322"/>
      <c r="BA4507" s="322"/>
      <c r="BB4507" s="322"/>
      <c r="BC4507" s="322"/>
      <c r="BD4507" s="322"/>
      <c r="BE4507" s="322"/>
    </row>
    <row r="4508" spans="50:57" x14ac:dyDescent="0.15">
      <c r="AX4508" s="322"/>
      <c r="AY4508" s="322"/>
      <c r="AZ4508" s="322"/>
      <c r="BA4508" s="322"/>
      <c r="BB4508" s="322"/>
      <c r="BC4508" s="322"/>
      <c r="BD4508" s="322"/>
      <c r="BE4508" s="322"/>
    </row>
    <row r="4509" spans="50:57" x14ac:dyDescent="0.15">
      <c r="AX4509" s="322"/>
      <c r="AY4509" s="322"/>
      <c r="AZ4509" s="322"/>
      <c r="BA4509" s="322"/>
      <c r="BB4509" s="322"/>
      <c r="BC4509" s="322"/>
      <c r="BD4509" s="322"/>
      <c r="BE4509" s="322"/>
    </row>
    <row r="4510" spans="50:57" x14ac:dyDescent="0.15">
      <c r="AX4510" s="322"/>
      <c r="AY4510" s="322"/>
      <c r="AZ4510" s="322"/>
      <c r="BA4510" s="322"/>
      <c r="BB4510" s="322"/>
      <c r="BC4510" s="322"/>
      <c r="BD4510" s="322"/>
      <c r="BE4510" s="322"/>
    </row>
    <row r="4511" spans="50:57" x14ac:dyDescent="0.15">
      <c r="AX4511" s="322"/>
      <c r="AY4511" s="322"/>
      <c r="AZ4511" s="322"/>
      <c r="BA4511" s="322"/>
      <c r="BB4511" s="322"/>
      <c r="BC4511" s="322"/>
      <c r="BD4511" s="322"/>
      <c r="BE4511" s="322"/>
    </row>
    <row r="4512" spans="50:57" x14ac:dyDescent="0.15">
      <c r="AX4512" s="322"/>
      <c r="AY4512" s="322"/>
      <c r="AZ4512" s="322"/>
      <c r="BA4512" s="322"/>
      <c r="BB4512" s="322"/>
      <c r="BC4512" s="322"/>
      <c r="BD4512" s="322"/>
      <c r="BE4512" s="322"/>
    </row>
    <row r="4513" spans="50:57" x14ac:dyDescent="0.15">
      <c r="AX4513" s="322"/>
      <c r="AY4513" s="322"/>
      <c r="AZ4513" s="322"/>
      <c r="BA4513" s="322"/>
      <c r="BB4513" s="322"/>
      <c r="BC4513" s="322"/>
      <c r="BD4513" s="322"/>
      <c r="BE4513" s="322"/>
    </row>
    <row r="4514" spans="50:57" x14ac:dyDescent="0.15">
      <c r="AX4514" s="322"/>
      <c r="AY4514" s="322"/>
      <c r="AZ4514" s="322"/>
      <c r="BA4514" s="322"/>
      <c r="BB4514" s="322"/>
      <c r="BC4514" s="322"/>
      <c r="BD4514" s="322"/>
      <c r="BE4514" s="322"/>
    </row>
    <row r="4515" spans="50:57" x14ac:dyDescent="0.15">
      <c r="AX4515" s="322"/>
      <c r="AY4515" s="322"/>
      <c r="AZ4515" s="322"/>
      <c r="BA4515" s="322"/>
      <c r="BB4515" s="322"/>
      <c r="BC4515" s="322"/>
      <c r="BD4515" s="322"/>
      <c r="BE4515" s="322"/>
    </row>
    <row r="4516" spans="50:57" x14ac:dyDescent="0.15">
      <c r="AX4516" s="322"/>
      <c r="AY4516" s="322"/>
      <c r="AZ4516" s="322"/>
      <c r="BA4516" s="322"/>
      <c r="BB4516" s="322"/>
      <c r="BC4516" s="322"/>
      <c r="BD4516" s="322"/>
      <c r="BE4516" s="322"/>
    </row>
    <row r="4517" spans="50:57" x14ac:dyDescent="0.15">
      <c r="AX4517" s="322"/>
      <c r="AY4517" s="322"/>
      <c r="AZ4517" s="322"/>
      <c r="BA4517" s="322"/>
      <c r="BB4517" s="322"/>
      <c r="BC4517" s="322"/>
      <c r="BD4517" s="322"/>
      <c r="BE4517" s="322"/>
    </row>
    <row r="4518" spans="50:57" x14ac:dyDescent="0.15">
      <c r="AX4518" s="322"/>
      <c r="AY4518" s="322"/>
      <c r="AZ4518" s="322"/>
      <c r="BA4518" s="322"/>
      <c r="BB4518" s="322"/>
      <c r="BC4518" s="322"/>
      <c r="BD4518" s="322"/>
      <c r="BE4518" s="322"/>
    </row>
    <row r="4519" spans="50:57" x14ac:dyDescent="0.15">
      <c r="AX4519" s="322"/>
      <c r="AY4519" s="322"/>
      <c r="AZ4519" s="322"/>
      <c r="BA4519" s="322"/>
      <c r="BB4519" s="322"/>
      <c r="BC4519" s="322"/>
      <c r="BD4519" s="322"/>
      <c r="BE4519" s="322"/>
    </row>
    <row r="4520" spans="50:57" x14ac:dyDescent="0.15">
      <c r="AX4520" s="322"/>
      <c r="AY4520" s="322"/>
      <c r="AZ4520" s="322"/>
      <c r="BA4520" s="322"/>
      <c r="BB4520" s="322"/>
      <c r="BC4520" s="322"/>
      <c r="BD4520" s="322"/>
      <c r="BE4520" s="322"/>
    </row>
    <row r="4521" spans="50:57" x14ac:dyDescent="0.15">
      <c r="AX4521" s="322"/>
      <c r="AY4521" s="322"/>
      <c r="AZ4521" s="322"/>
      <c r="BA4521" s="322"/>
      <c r="BB4521" s="322"/>
      <c r="BC4521" s="322"/>
      <c r="BD4521" s="322"/>
      <c r="BE4521" s="322"/>
    </row>
    <row r="4522" spans="50:57" x14ac:dyDescent="0.15">
      <c r="AX4522" s="322"/>
      <c r="AY4522" s="322"/>
      <c r="AZ4522" s="322"/>
      <c r="BA4522" s="322"/>
      <c r="BB4522" s="322"/>
      <c r="BC4522" s="322"/>
      <c r="BD4522" s="322"/>
      <c r="BE4522" s="322"/>
    </row>
    <row r="4523" spans="50:57" x14ac:dyDescent="0.15">
      <c r="AX4523" s="322"/>
      <c r="AY4523" s="322"/>
      <c r="AZ4523" s="322"/>
      <c r="BA4523" s="322"/>
      <c r="BB4523" s="322"/>
      <c r="BC4523" s="322"/>
      <c r="BD4523" s="322"/>
      <c r="BE4523" s="322"/>
    </row>
    <row r="4524" spans="50:57" x14ac:dyDescent="0.15">
      <c r="AX4524" s="322"/>
      <c r="AY4524" s="322"/>
      <c r="AZ4524" s="322"/>
      <c r="BA4524" s="322"/>
      <c r="BB4524" s="322"/>
      <c r="BC4524" s="322"/>
      <c r="BD4524" s="322"/>
      <c r="BE4524" s="322"/>
    </row>
    <row r="4525" spans="50:57" x14ac:dyDescent="0.15">
      <c r="AX4525" s="322"/>
      <c r="AY4525" s="322"/>
      <c r="AZ4525" s="322"/>
      <c r="BA4525" s="322"/>
      <c r="BB4525" s="322"/>
      <c r="BC4525" s="322"/>
      <c r="BD4525" s="322"/>
      <c r="BE4525" s="322"/>
    </row>
    <row r="4526" spans="50:57" x14ac:dyDescent="0.15">
      <c r="AX4526" s="322"/>
      <c r="AY4526" s="322"/>
      <c r="AZ4526" s="322"/>
      <c r="BA4526" s="322"/>
      <c r="BB4526" s="322"/>
      <c r="BC4526" s="322"/>
      <c r="BD4526" s="322"/>
      <c r="BE4526" s="322"/>
    </row>
    <row r="4527" spans="50:57" x14ac:dyDescent="0.15">
      <c r="AX4527" s="322"/>
      <c r="AY4527" s="322"/>
      <c r="AZ4527" s="322"/>
      <c r="BA4527" s="322"/>
      <c r="BB4527" s="322"/>
      <c r="BC4527" s="322"/>
      <c r="BD4527" s="322"/>
      <c r="BE4527" s="322"/>
    </row>
    <row r="4528" spans="50:57" x14ac:dyDescent="0.15">
      <c r="AX4528" s="322"/>
      <c r="AY4528" s="322"/>
      <c r="AZ4528" s="322"/>
      <c r="BA4528" s="322"/>
      <c r="BB4528" s="322"/>
      <c r="BC4528" s="322"/>
      <c r="BD4528" s="322"/>
      <c r="BE4528" s="322"/>
    </row>
    <row r="4529" spans="50:57" x14ac:dyDescent="0.15">
      <c r="AX4529" s="322"/>
      <c r="AY4529" s="322"/>
      <c r="AZ4529" s="322"/>
      <c r="BA4529" s="322"/>
      <c r="BB4529" s="322"/>
      <c r="BC4529" s="322"/>
      <c r="BD4529" s="322"/>
      <c r="BE4529" s="322"/>
    </row>
    <row r="4530" spans="50:57" x14ac:dyDescent="0.15">
      <c r="AX4530" s="322"/>
      <c r="AY4530" s="322"/>
      <c r="AZ4530" s="322"/>
      <c r="BA4530" s="322"/>
      <c r="BB4530" s="322"/>
      <c r="BC4530" s="322"/>
      <c r="BD4530" s="322"/>
      <c r="BE4530" s="322"/>
    </row>
    <row r="4531" spans="50:57" x14ac:dyDescent="0.15">
      <c r="AX4531" s="322"/>
      <c r="AY4531" s="322"/>
      <c r="AZ4531" s="322"/>
      <c r="BA4531" s="322"/>
      <c r="BB4531" s="322"/>
      <c r="BC4531" s="322"/>
      <c r="BD4531" s="322"/>
      <c r="BE4531" s="322"/>
    </row>
    <row r="4532" spans="50:57" x14ac:dyDescent="0.15">
      <c r="AX4532" s="322"/>
      <c r="AY4532" s="322"/>
      <c r="AZ4532" s="322"/>
      <c r="BA4532" s="322"/>
      <c r="BB4532" s="322"/>
      <c r="BC4532" s="322"/>
      <c r="BD4532" s="322"/>
      <c r="BE4532" s="322"/>
    </row>
    <row r="4533" spans="50:57" x14ac:dyDescent="0.15">
      <c r="AX4533" s="322"/>
      <c r="AY4533" s="322"/>
      <c r="AZ4533" s="322"/>
      <c r="BA4533" s="322"/>
      <c r="BB4533" s="322"/>
      <c r="BC4533" s="322"/>
      <c r="BD4533" s="322"/>
      <c r="BE4533" s="322"/>
    </row>
    <row r="4534" spans="50:57" x14ac:dyDescent="0.15">
      <c r="AX4534" s="322"/>
      <c r="AY4534" s="322"/>
      <c r="AZ4534" s="322"/>
      <c r="BA4534" s="322"/>
      <c r="BB4534" s="322"/>
      <c r="BC4534" s="322"/>
      <c r="BD4534" s="322"/>
      <c r="BE4534" s="322"/>
    </row>
    <row r="4535" spans="50:57" x14ac:dyDescent="0.15">
      <c r="AX4535" s="322"/>
      <c r="AY4535" s="322"/>
      <c r="AZ4535" s="322"/>
      <c r="BA4535" s="322"/>
      <c r="BB4535" s="322"/>
      <c r="BC4535" s="322"/>
      <c r="BD4535" s="322"/>
      <c r="BE4535" s="322"/>
    </row>
    <row r="4536" spans="50:57" x14ac:dyDescent="0.15">
      <c r="AX4536" s="322"/>
      <c r="AY4536" s="322"/>
      <c r="AZ4536" s="322"/>
      <c r="BA4536" s="322"/>
      <c r="BB4536" s="322"/>
      <c r="BC4536" s="322"/>
      <c r="BD4536" s="322"/>
      <c r="BE4536" s="322"/>
    </row>
    <row r="4537" spans="50:57" x14ac:dyDescent="0.15">
      <c r="AX4537" s="322"/>
      <c r="AY4537" s="322"/>
      <c r="AZ4537" s="322"/>
      <c r="BA4537" s="322"/>
      <c r="BB4537" s="322"/>
      <c r="BC4537" s="322"/>
      <c r="BD4537" s="322"/>
      <c r="BE4537" s="322"/>
    </row>
    <row r="4538" spans="50:57" x14ac:dyDescent="0.15">
      <c r="AX4538" s="322"/>
      <c r="AY4538" s="322"/>
      <c r="AZ4538" s="322"/>
      <c r="BA4538" s="322"/>
      <c r="BB4538" s="322"/>
      <c r="BC4538" s="322"/>
      <c r="BD4538" s="322"/>
      <c r="BE4538" s="322"/>
    </row>
    <row r="4539" spans="50:57" x14ac:dyDescent="0.15">
      <c r="AX4539" s="322"/>
      <c r="AY4539" s="322"/>
      <c r="AZ4539" s="322"/>
      <c r="BA4539" s="322"/>
      <c r="BB4539" s="322"/>
      <c r="BC4539" s="322"/>
      <c r="BD4539" s="322"/>
      <c r="BE4539" s="322"/>
    </row>
    <row r="4540" spans="50:57" x14ac:dyDescent="0.15">
      <c r="AX4540" s="322"/>
      <c r="AY4540" s="322"/>
      <c r="AZ4540" s="322"/>
      <c r="BA4540" s="322"/>
      <c r="BB4540" s="322"/>
      <c r="BC4540" s="322"/>
      <c r="BD4540" s="322"/>
      <c r="BE4540" s="322"/>
    </row>
    <row r="4541" spans="50:57" x14ac:dyDescent="0.15">
      <c r="AX4541" s="322"/>
      <c r="AY4541" s="322"/>
      <c r="AZ4541" s="322"/>
      <c r="BA4541" s="322"/>
      <c r="BB4541" s="322"/>
      <c r="BC4541" s="322"/>
      <c r="BD4541" s="322"/>
      <c r="BE4541" s="322"/>
    </row>
    <row r="4542" spans="50:57" x14ac:dyDescent="0.15">
      <c r="AX4542" s="322"/>
      <c r="AY4542" s="322"/>
      <c r="AZ4542" s="322"/>
      <c r="BA4542" s="322"/>
      <c r="BB4542" s="322"/>
      <c r="BC4542" s="322"/>
      <c r="BD4542" s="322"/>
      <c r="BE4542" s="322"/>
    </row>
    <row r="4543" spans="50:57" x14ac:dyDescent="0.15">
      <c r="AX4543" s="322"/>
      <c r="AY4543" s="322"/>
      <c r="AZ4543" s="322"/>
      <c r="BA4543" s="322"/>
      <c r="BB4543" s="322"/>
      <c r="BC4543" s="322"/>
      <c r="BD4543" s="322"/>
      <c r="BE4543" s="322"/>
    </row>
    <row r="4544" spans="50:57" x14ac:dyDescent="0.15">
      <c r="AX4544" s="322"/>
      <c r="AY4544" s="322"/>
      <c r="AZ4544" s="322"/>
      <c r="BA4544" s="322"/>
      <c r="BB4544" s="322"/>
      <c r="BC4544" s="322"/>
      <c r="BD4544" s="322"/>
      <c r="BE4544" s="322"/>
    </row>
    <row r="4545" spans="50:57" x14ac:dyDescent="0.15">
      <c r="AX4545" s="322"/>
      <c r="AY4545" s="322"/>
      <c r="AZ4545" s="322"/>
      <c r="BA4545" s="322"/>
      <c r="BB4545" s="322"/>
      <c r="BC4545" s="322"/>
      <c r="BD4545" s="322"/>
      <c r="BE4545" s="322"/>
    </row>
    <row r="4546" spans="50:57" x14ac:dyDescent="0.15">
      <c r="AX4546" s="322"/>
      <c r="AY4546" s="322"/>
      <c r="AZ4546" s="322"/>
      <c r="BA4546" s="322"/>
      <c r="BB4546" s="322"/>
      <c r="BC4546" s="322"/>
      <c r="BD4546" s="322"/>
      <c r="BE4546" s="322"/>
    </row>
    <row r="4547" spans="50:57" x14ac:dyDescent="0.15">
      <c r="AX4547" s="322"/>
      <c r="AY4547" s="322"/>
      <c r="AZ4547" s="322"/>
      <c r="BA4547" s="322"/>
      <c r="BB4547" s="322"/>
      <c r="BC4547" s="322"/>
      <c r="BD4547" s="322"/>
      <c r="BE4547" s="322"/>
    </row>
    <row r="4548" spans="50:57" x14ac:dyDescent="0.15">
      <c r="AX4548" s="322"/>
      <c r="AY4548" s="322"/>
      <c r="AZ4548" s="322"/>
      <c r="BA4548" s="322"/>
      <c r="BB4548" s="322"/>
      <c r="BC4548" s="322"/>
      <c r="BD4548" s="322"/>
      <c r="BE4548" s="322"/>
    </row>
    <row r="4549" spans="50:57" x14ac:dyDescent="0.15">
      <c r="AX4549" s="322"/>
      <c r="AY4549" s="322"/>
      <c r="AZ4549" s="322"/>
      <c r="BA4549" s="322"/>
      <c r="BB4549" s="322"/>
      <c r="BC4549" s="322"/>
      <c r="BD4549" s="322"/>
      <c r="BE4549" s="322"/>
    </row>
    <row r="4550" spans="50:57" x14ac:dyDescent="0.15">
      <c r="AX4550" s="322"/>
      <c r="AY4550" s="322"/>
      <c r="AZ4550" s="322"/>
      <c r="BA4550" s="322"/>
      <c r="BB4550" s="322"/>
      <c r="BC4550" s="322"/>
      <c r="BD4550" s="322"/>
      <c r="BE4550" s="322"/>
    </row>
    <row r="4551" spans="50:57" x14ac:dyDescent="0.15">
      <c r="AX4551" s="322"/>
      <c r="AY4551" s="322"/>
      <c r="AZ4551" s="322"/>
      <c r="BA4551" s="322"/>
      <c r="BB4551" s="322"/>
      <c r="BC4551" s="322"/>
      <c r="BD4551" s="322"/>
      <c r="BE4551" s="322"/>
    </row>
    <row r="4552" spans="50:57" x14ac:dyDescent="0.15">
      <c r="AX4552" s="322"/>
      <c r="AY4552" s="322"/>
      <c r="AZ4552" s="322"/>
      <c r="BA4552" s="322"/>
      <c r="BB4552" s="322"/>
      <c r="BC4552" s="322"/>
      <c r="BD4552" s="322"/>
      <c r="BE4552" s="322"/>
    </row>
    <row r="4553" spans="50:57" x14ac:dyDescent="0.15">
      <c r="AX4553" s="322"/>
      <c r="AY4553" s="322"/>
      <c r="AZ4553" s="322"/>
      <c r="BA4553" s="322"/>
      <c r="BB4553" s="322"/>
      <c r="BC4553" s="322"/>
      <c r="BD4553" s="322"/>
      <c r="BE4553" s="322"/>
    </row>
    <row r="4554" spans="50:57" x14ac:dyDescent="0.15">
      <c r="AX4554" s="322"/>
      <c r="AY4554" s="322"/>
      <c r="AZ4554" s="322"/>
      <c r="BA4554" s="322"/>
      <c r="BB4554" s="322"/>
      <c r="BC4554" s="322"/>
      <c r="BD4554" s="322"/>
      <c r="BE4554" s="322"/>
    </row>
    <row r="4555" spans="50:57" x14ac:dyDescent="0.15">
      <c r="AX4555" s="322"/>
      <c r="AY4555" s="322"/>
      <c r="AZ4555" s="322"/>
      <c r="BA4555" s="322"/>
      <c r="BB4555" s="322"/>
      <c r="BC4555" s="322"/>
      <c r="BD4555" s="322"/>
      <c r="BE4555" s="322"/>
    </row>
    <row r="4556" spans="50:57" x14ac:dyDescent="0.15">
      <c r="AX4556" s="322"/>
      <c r="AY4556" s="322"/>
      <c r="AZ4556" s="322"/>
      <c r="BA4556" s="322"/>
      <c r="BB4556" s="322"/>
      <c r="BC4556" s="322"/>
      <c r="BD4556" s="322"/>
      <c r="BE4556" s="322"/>
    </row>
    <row r="4557" spans="50:57" x14ac:dyDescent="0.15">
      <c r="AX4557" s="322"/>
      <c r="AY4557" s="322"/>
      <c r="AZ4557" s="322"/>
      <c r="BA4557" s="322"/>
      <c r="BB4557" s="322"/>
      <c r="BC4557" s="322"/>
      <c r="BD4557" s="322"/>
      <c r="BE4557" s="322"/>
    </row>
    <row r="4558" spans="50:57" x14ac:dyDescent="0.15">
      <c r="AX4558" s="322"/>
      <c r="AY4558" s="322"/>
      <c r="AZ4558" s="322"/>
      <c r="BA4558" s="322"/>
      <c r="BB4558" s="322"/>
      <c r="BC4558" s="322"/>
      <c r="BD4558" s="322"/>
      <c r="BE4558" s="322"/>
    </row>
    <row r="4559" spans="50:57" x14ac:dyDescent="0.15">
      <c r="AX4559" s="322"/>
      <c r="AY4559" s="322"/>
      <c r="AZ4559" s="322"/>
      <c r="BA4559" s="322"/>
      <c r="BB4559" s="322"/>
      <c r="BC4559" s="322"/>
      <c r="BD4559" s="322"/>
      <c r="BE4559" s="322"/>
    </row>
    <row r="4560" spans="50:57" x14ac:dyDescent="0.15">
      <c r="AX4560" s="322"/>
      <c r="AY4560" s="322"/>
      <c r="AZ4560" s="322"/>
      <c r="BA4560" s="322"/>
      <c r="BB4560" s="322"/>
      <c r="BC4560" s="322"/>
      <c r="BD4560" s="322"/>
      <c r="BE4560" s="322"/>
    </row>
    <row r="4561" spans="50:57" x14ac:dyDescent="0.15">
      <c r="AX4561" s="322"/>
      <c r="AY4561" s="322"/>
      <c r="AZ4561" s="322"/>
      <c r="BA4561" s="322"/>
      <c r="BB4561" s="322"/>
      <c r="BC4561" s="322"/>
      <c r="BD4561" s="322"/>
      <c r="BE4561" s="322"/>
    </row>
    <row r="4562" spans="50:57" x14ac:dyDescent="0.15">
      <c r="AX4562" s="322"/>
      <c r="AY4562" s="322"/>
      <c r="AZ4562" s="322"/>
      <c r="BA4562" s="322"/>
      <c r="BB4562" s="322"/>
      <c r="BC4562" s="322"/>
      <c r="BD4562" s="322"/>
      <c r="BE4562" s="322"/>
    </row>
    <row r="4563" spans="50:57" x14ac:dyDescent="0.15">
      <c r="AX4563" s="322"/>
      <c r="AY4563" s="322"/>
      <c r="AZ4563" s="322"/>
      <c r="BA4563" s="322"/>
      <c r="BB4563" s="322"/>
      <c r="BC4563" s="322"/>
      <c r="BD4563" s="322"/>
      <c r="BE4563" s="322"/>
    </row>
    <row r="4564" spans="50:57" x14ac:dyDescent="0.15">
      <c r="AX4564" s="322"/>
      <c r="AY4564" s="322"/>
      <c r="AZ4564" s="322"/>
      <c r="BA4564" s="322"/>
      <c r="BB4564" s="322"/>
      <c r="BC4564" s="322"/>
      <c r="BD4564" s="322"/>
      <c r="BE4564" s="322"/>
    </row>
    <row r="4565" spans="50:57" x14ac:dyDescent="0.15">
      <c r="AX4565" s="322"/>
      <c r="AY4565" s="322"/>
      <c r="AZ4565" s="322"/>
      <c r="BA4565" s="322"/>
      <c r="BB4565" s="322"/>
      <c r="BC4565" s="322"/>
      <c r="BD4565" s="322"/>
      <c r="BE4565" s="322"/>
    </row>
    <row r="4566" spans="50:57" x14ac:dyDescent="0.15">
      <c r="AX4566" s="322"/>
      <c r="AY4566" s="322"/>
      <c r="AZ4566" s="322"/>
      <c r="BA4566" s="322"/>
      <c r="BB4566" s="322"/>
      <c r="BC4566" s="322"/>
      <c r="BD4566" s="322"/>
      <c r="BE4566" s="322"/>
    </row>
    <row r="4567" spans="50:57" x14ac:dyDescent="0.15">
      <c r="AX4567" s="322"/>
      <c r="AY4567" s="322"/>
      <c r="AZ4567" s="322"/>
      <c r="BA4567" s="322"/>
      <c r="BB4567" s="322"/>
      <c r="BC4567" s="322"/>
      <c r="BD4567" s="322"/>
      <c r="BE4567" s="322"/>
    </row>
    <row r="4568" spans="50:57" x14ac:dyDescent="0.15">
      <c r="AX4568" s="322"/>
      <c r="AY4568" s="322"/>
      <c r="AZ4568" s="322"/>
      <c r="BA4568" s="322"/>
      <c r="BB4568" s="322"/>
      <c r="BC4568" s="322"/>
      <c r="BD4568" s="322"/>
      <c r="BE4568" s="322"/>
    </row>
    <row r="4569" spans="50:57" x14ac:dyDescent="0.15">
      <c r="AX4569" s="322"/>
      <c r="AY4569" s="322"/>
      <c r="AZ4569" s="322"/>
      <c r="BA4569" s="322"/>
      <c r="BB4569" s="322"/>
      <c r="BC4569" s="322"/>
      <c r="BD4569" s="322"/>
      <c r="BE4569" s="322"/>
    </row>
    <row r="4570" spans="50:57" x14ac:dyDescent="0.15">
      <c r="AX4570" s="322"/>
      <c r="AY4570" s="322"/>
      <c r="AZ4570" s="322"/>
      <c r="BA4570" s="322"/>
      <c r="BB4570" s="322"/>
      <c r="BC4570" s="322"/>
      <c r="BD4570" s="322"/>
      <c r="BE4570" s="322"/>
    </row>
    <row r="4571" spans="50:57" x14ac:dyDescent="0.15">
      <c r="AX4571" s="322"/>
      <c r="AY4571" s="322"/>
      <c r="AZ4571" s="322"/>
      <c r="BA4571" s="322"/>
      <c r="BB4571" s="322"/>
      <c r="BC4571" s="322"/>
      <c r="BD4571" s="322"/>
      <c r="BE4571" s="322"/>
    </row>
    <row r="4572" spans="50:57" x14ac:dyDescent="0.15">
      <c r="AX4572" s="322"/>
      <c r="AY4572" s="322"/>
      <c r="AZ4572" s="322"/>
      <c r="BA4572" s="322"/>
      <c r="BB4572" s="322"/>
      <c r="BC4572" s="322"/>
      <c r="BD4572" s="322"/>
      <c r="BE4572" s="322"/>
    </row>
    <row r="4573" spans="50:57" x14ac:dyDescent="0.15">
      <c r="AX4573" s="322"/>
      <c r="AY4573" s="322"/>
      <c r="AZ4573" s="322"/>
      <c r="BA4573" s="322"/>
      <c r="BB4573" s="322"/>
      <c r="BC4573" s="322"/>
      <c r="BD4573" s="322"/>
      <c r="BE4573" s="322"/>
    </row>
    <row r="4574" spans="50:57" x14ac:dyDescent="0.15">
      <c r="AX4574" s="322"/>
      <c r="AY4574" s="322"/>
      <c r="AZ4574" s="322"/>
      <c r="BA4574" s="322"/>
      <c r="BB4574" s="322"/>
      <c r="BC4574" s="322"/>
      <c r="BD4574" s="322"/>
      <c r="BE4574" s="322"/>
    </row>
    <row r="4575" spans="50:57" x14ac:dyDescent="0.15">
      <c r="AX4575" s="322"/>
      <c r="AY4575" s="322"/>
      <c r="AZ4575" s="322"/>
      <c r="BA4575" s="322"/>
      <c r="BB4575" s="322"/>
      <c r="BC4575" s="322"/>
      <c r="BD4575" s="322"/>
      <c r="BE4575" s="322"/>
    </row>
    <row r="4576" spans="50:57" x14ac:dyDescent="0.15">
      <c r="AX4576" s="322"/>
      <c r="AY4576" s="322"/>
      <c r="AZ4576" s="322"/>
      <c r="BA4576" s="322"/>
      <c r="BB4576" s="322"/>
      <c r="BC4576" s="322"/>
      <c r="BD4576" s="322"/>
      <c r="BE4576" s="322"/>
    </row>
    <row r="4577" spans="50:57" x14ac:dyDescent="0.15">
      <c r="AX4577" s="322"/>
      <c r="AY4577" s="322"/>
      <c r="AZ4577" s="322"/>
      <c r="BA4577" s="322"/>
      <c r="BB4577" s="322"/>
      <c r="BC4577" s="322"/>
      <c r="BD4577" s="322"/>
      <c r="BE4577" s="322"/>
    </row>
    <row r="4578" spans="50:57" x14ac:dyDescent="0.15">
      <c r="AX4578" s="322"/>
      <c r="AY4578" s="322"/>
      <c r="AZ4578" s="322"/>
      <c r="BA4578" s="322"/>
      <c r="BB4578" s="322"/>
      <c r="BC4578" s="322"/>
      <c r="BD4578" s="322"/>
      <c r="BE4578" s="322"/>
    </row>
    <row r="4579" spans="50:57" x14ac:dyDescent="0.15">
      <c r="AX4579" s="322"/>
      <c r="AY4579" s="322"/>
      <c r="AZ4579" s="322"/>
      <c r="BA4579" s="322"/>
      <c r="BB4579" s="322"/>
      <c r="BC4579" s="322"/>
      <c r="BD4579" s="322"/>
      <c r="BE4579" s="322"/>
    </row>
    <row r="4580" spans="50:57" x14ac:dyDescent="0.15">
      <c r="AX4580" s="322"/>
      <c r="AY4580" s="322"/>
      <c r="AZ4580" s="322"/>
      <c r="BA4580" s="322"/>
      <c r="BB4580" s="322"/>
      <c r="BC4580" s="322"/>
      <c r="BD4580" s="322"/>
      <c r="BE4580" s="322"/>
    </row>
    <row r="4581" spans="50:57" x14ac:dyDescent="0.15">
      <c r="AX4581" s="322"/>
      <c r="AY4581" s="322"/>
      <c r="AZ4581" s="322"/>
      <c r="BA4581" s="322"/>
      <c r="BB4581" s="322"/>
      <c r="BC4581" s="322"/>
      <c r="BD4581" s="322"/>
      <c r="BE4581" s="322"/>
    </row>
    <row r="4582" spans="50:57" x14ac:dyDescent="0.15">
      <c r="AX4582" s="322"/>
      <c r="AY4582" s="322"/>
      <c r="AZ4582" s="322"/>
      <c r="BA4582" s="322"/>
      <c r="BB4582" s="322"/>
      <c r="BC4582" s="322"/>
      <c r="BD4582" s="322"/>
      <c r="BE4582" s="322"/>
    </row>
    <row r="4583" spans="50:57" x14ac:dyDescent="0.15">
      <c r="AX4583" s="322"/>
      <c r="AY4583" s="322"/>
      <c r="AZ4583" s="322"/>
      <c r="BA4583" s="322"/>
      <c r="BB4583" s="322"/>
      <c r="BC4583" s="322"/>
      <c r="BD4583" s="322"/>
      <c r="BE4583" s="322"/>
    </row>
    <row r="4584" spans="50:57" x14ac:dyDescent="0.15">
      <c r="AX4584" s="322"/>
      <c r="AY4584" s="322"/>
      <c r="AZ4584" s="322"/>
      <c r="BA4584" s="322"/>
      <c r="BB4584" s="322"/>
      <c r="BC4584" s="322"/>
      <c r="BD4584" s="322"/>
      <c r="BE4584" s="322"/>
    </row>
    <row r="4585" spans="50:57" x14ac:dyDescent="0.15">
      <c r="AX4585" s="322"/>
      <c r="AY4585" s="322"/>
      <c r="AZ4585" s="322"/>
      <c r="BA4585" s="322"/>
      <c r="BB4585" s="322"/>
      <c r="BC4585" s="322"/>
      <c r="BD4585" s="322"/>
      <c r="BE4585" s="322"/>
    </row>
    <row r="4586" spans="50:57" x14ac:dyDescent="0.15">
      <c r="AX4586" s="322"/>
      <c r="AY4586" s="322"/>
      <c r="AZ4586" s="322"/>
      <c r="BA4586" s="322"/>
      <c r="BB4586" s="322"/>
      <c r="BC4586" s="322"/>
      <c r="BD4586" s="322"/>
      <c r="BE4586" s="322"/>
    </row>
    <row r="4587" spans="50:57" x14ac:dyDescent="0.15">
      <c r="AX4587" s="322"/>
      <c r="AY4587" s="322"/>
      <c r="AZ4587" s="322"/>
      <c r="BA4587" s="322"/>
      <c r="BB4587" s="322"/>
      <c r="BC4587" s="322"/>
      <c r="BD4587" s="322"/>
      <c r="BE4587" s="322"/>
    </row>
    <row r="4588" spans="50:57" x14ac:dyDescent="0.15">
      <c r="AX4588" s="322"/>
      <c r="AY4588" s="322"/>
      <c r="AZ4588" s="322"/>
      <c r="BA4588" s="322"/>
      <c r="BB4588" s="322"/>
      <c r="BC4588" s="322"/>
      <c r="BD4588" s="322"/>
      <c r="BE4588" s="322"/>
    </row>
    <row r="4589" spans="50:57" x14ac:dyDescent="0.15">
      <c r="AX4589" s="322"/>
      <c r="AY4589" s="322"/>
      <c r="AZ4589" s="322"/>
      <c r="BA4589" s="322"/>
      <c r="BB4589" s="322"/>
      <c r="BC4589" s="322"/>
      <c r="BD4589" s="322"/>
      <c r="BE4589" s="322"/>
    </row>
    <row r="4590" spans="50:57" x14ac:dyDescent="0.15">
      <c r="AX4590" s="322"/>
      <c r="AY4590" s="322"/>
      <c r="AZ4590" s="322"/>
      <c r="BA4590" s="322"/>
      <c r="BB4590" s="322"/>
      <c r="BC4590" s="322"/>
      <c r="BD4590" s="322"/>
      <c r="BE4590" s="322"/>
    </row>
    <row r="4591" spans="50:57" x14ac:dyDescent="0.15">
      <c r="AX4591" s="322"/>
      <c r="AY4591" s="322"/>
      <c r="AZ4591" s="322"/>
      <c r="BA4591" s="322"/>
      <c r="BB4591" s="322"/>
      <c r="BC4591" s="322"/>
      <c r="BD4591" s="322"/>
      <c r="BE4591" s="322"/>
    </row>
    <row r="4592" spans="50:57" x14ac:dyDescent="0.15">
      <c r="AX4592" s="322"/>
      <c r="AY4592" s="322"/>
      <c r="AZ4592" s="322"/>
      <c r="BA4592" s="322"/>
      <c r="BB4592" s="322"/>
      <c r="BC4592" s="322"/>
      <c r="BD4592" s="322"/>
      <c r="BE4592" s="322"/>
    </row>
    <row r="4593" spans="50:57" x14ac:dyDescent="0.15">
      <c r="AX4593" s="322"/>
      <c r="AY4593" s="322"/>
      <c r="AZ4593" s="322"/>
      <c r="BA4593" s="322"/>
      <c r="BB4593" s="322"/>
      <c r="BC4593" s="322"/>
      <c r="BD4593" s="322"/>
      <c r="BE4593" s="322"/>
    </row>
    <row r="4594" spans="50:57" x14ac:dyDescent="0.15">
      <c r="AX4594" s="322"/>
      <c r="AY4594" s="322"/>
      <c r="AZ4594" s="322"/>
      <c r="BA4594" s="322"/>
      <c r="BB4594" s="322"/>
      <c r="BC4594" s="322"/>
      <c r="BD4594" s="322"/>
      <c r="BE4594" s="322"/>
    </row>
    <row r="4595" spans="50:57" x14ac:dyDescent="0.15">
      <c r="AX4595" s="322"/>
      <c r="AY4595" s="322"/>
      <c r="AZ4595" s="322"/>
      <c r="BA4595" s="322"/>
      <c r="BB4595" s="322"/>
      <c r="BC4595" s="322"/>
      <c r="BD4595" s="322"/>
      <c r="BE4595" s="322"/>
    </row>
    <row r="4596" spans="50:57" x14ac:dyDescent="0.15">
      <c r="AX4596" s="322"/>
      <c r="AY4596" s="322"/>
      <c r="AZ4596" s="322"/>
      <c r="BA4596" s="322"/>
      <c r="BB4596" s="322"/>
      <c r="BC4596" s="322"/>
      <c r="BD4596" s="322"/>
      <c r="BE4596" s="322"/>
    </row>
    <row r="4597" spans="50:57" x14ac:dyDescent="0.15">
      <c r="AX4597" s="322"/>
      <c r="AY4597" s="322"/>
      <c r="AZ4597" s="322"/>
      <c r="BA4597" s="322"/>
      <c r="BB4597" s="322"/>
      <c r="BC4597" s="322"/>
      <c r="BD4597" s="322"/>
      <c r="BE4597" s="322"/>
    </row>
    <row r="4598" spans="50:57" x14ac:dyDescent="0.15">
      <c r="AX4598" s="322"/>
      <c r="AY4598" s="322"/>
      <c r="AZ4598" s="322"/>
      <c r="BA4598" s="322"/>
      <c r="BB4598" s="322"/>
      <c r="BC4598" s="322"/>
      <c r="BD4598" s="322"/>
      <c r="BE4598" s="322"/>
    </row>
    <row r="4599" spans="50:57" x14ac:dyDescent="0.15">
      <c r="AX4599" s="322"/>
      <c r="AY4599" s="322"/>
      <c r="AZ4599" s="322"/>
      <c r="BA4599" s="322"/>
      <c r="BB4599" s="322"/>
      <c r="BC4599" s="322"/>
      <c r="BD4599" s="322"/>
      <c r="BE4599" s="322"/>
    </row>
    <row r="4600" spans="50:57" x14ac:dyDescent="0.15">
      <c r="AX4600" s="322"/>
      <c r="AY4600" s="322"/>
      <c r="AZ4600" s="322"/>
      <c r="BA4600" s="322"/>
      <c r="BB4600" s="322"/>
      <c r="BC4600" s="322"/>
      <c r="BD4600" s="322"/>
      <c r="BE4600" s="322"/>
    </row>
    <row r="4601" spans="50:57" x14ac:dyDescent="0.15">
      <c r="AX4601" s="322"/>
      <c r="AY4601" s="322"/>
      <c r="AZ4601" s="322"/>
      <c r="BA4601" s="322"/>
      <c r="BB4601" s="322"/>
      <c r="BC4601" s="322"/>
      <c r="BD4601" s="322"/>
      <c r="BE4601" s="322"/>
    </row>
    <row r="4602" spans="50:57" x14ac:dyDescent="0.15">
      <c r="AX4602" s="322"/>
      <c r="AY4602" s="322"/>
      <c r="AZ4602" s="322"/>
      <c r="BA4602" s="322"/>
      <c r="BB4602" s="322"/>
      <c r="BC4602" s="322"/>
      <c r="BD4602" s="322"/>
      <c r="BE4602" s="322"/>
    </row>
    <row r="4603" spans="50:57" x14ac:dyDescent="0.15">
      <c r="AX4603" s="322"/>
      <c r="AY4603" s="322"/>
      <c r="AZ4603" s="322"/>
      <c r="BA4603" s="322"/>
      <c r="BB4603" s="322"/>
      <c r="BC4603" s="322"/>
      <c r="BD4603" s="322"/>
      <c r="BE4603" s="322"/>
    </row>
    <row r="4604" spans="50:57" x14ac:dyDescent="0.15">
      <c r="AX4604" s="322"/>
      <c r="AY4604" s="322"/>
      <c r="AZ4604" s="322"/>
      <c r="BA4604" s="322"/>
      <c r="BB4604" s="322"/>
      <c r="BC4604" s="322"/>
      <c r="BD4604" s="322"/>
      <c r="BE4604" s="322"/>
    </row>
    <row r="4605" spans="50:57" x14ac:dyDescent="0.15">
      <c r="AX4605" s="322"/>
      <c r="AY4605" s="322"/>
      <c r="AZ4605" s="322"/>
      <c r="BA4605" s="322"/>
      <c r="BB4605" s="322"/>
      <c r="BC4605" s="322"/>
      <c r="BD4605" s="322"/>
      <c r="BE4605" s="322"/>
    </row>
    <row r="4606" spans="50:57" x14ac:dyDescent="0.15">
      <c r="AX4606" s="322"/>
      <c r="AY4606" s="322"/>
      <c r="AZ4606" s="322"/>
      <c r="BA4606" s="322"/>
      <c r="BB4606" s="322"/>
      <c r="BC4606" s="322"/>
      <c r="BD4606" s="322"/>
      <c r="BE4606" s="322"/>
    </row>
    <row r="4607" spans="50:57" x14ac:dyDescent="0.15">
      <c r="AX4607" s="322"/>
      <c r="AY4607" s="322"/>
      <c r="AZ4607" s="322"/>
      <c r="BA4607" s="322"/>
      <c r="BB4607" s="322"/>
      <c r="BC4607" s="322"/>
      <c r="BD4607" s="322"/>
      <c r="BE4607" s="322"/>
    </row>
    <row r="4608" spans="50:57" x14ac:dyDescent="0.15">
      <c r="AX4608" s="322"/>
      <c r="AY4608" s="322"/>
      <c r="AZ4608" s="322"/>
      <c r="BA4608" s="322"/>
      <c r="BB4608" s="322"/>
      <c r="BC4608" s="322"/>
      <c r="BD4608" s="322"/>
      <c r="BE4608" s="322"/>
    </row>
    <row r="4609" spans="50:57" x14ac:dyDescent="0.15">
      <c r="AX4609" s="322"/>
      <c r="AY4609" s="322"/>
      <c r="AZ4609" s="322"/>
      <c r="BA4609" s="322"/>
      <c r="BB4609" s="322"/>
      <c r="BC4609" s="322"/>
      <c r="BD4609" s="322"/>
      <c r="BE4609" s="322"/>
    </row>
    <row r="4610" spans="50:57" x14ac:dyDescent="0.15">
      <c r="AX4610" s="322"/>
      <c r="AY4610" s="322"/>
      <c r="AZ4610" s="322"/>
      <c r="BA4610" s="322"/>
      <c r="BB4610" s="322"/>
      <c r="BC4610" s="322"/>
      <c r="BD4610" s="322"/>
      <c r="BE4610" s="322"/>
    </row>
    <row r="4611" spans="50:57" x14ac:dyDescent="0.15">
      <c r="AX4611" s="322"/>
      <c r="AY4611" s="322"/>
      <c r="AZ4611" s="322"/>
      <c r="BA4611" s="322"/>
      <c r="BB4611" s="322"/>
      <c r="BC4611" s="322"/>
      <c r="BD4611" s="322"/>
      <c r="BE4611" s="322"/>
    </row>
    <row r="4612" spans="50:57" x14ac:dyDescent="0.15">
      <c r="AX4612" s="322"/>
      <c r="AY4612" s="322"/>
      <c r="AZ4612" s="322"/>
      <c r="BA4612" s="322"/>
      <c r="BB4612" s="322"/>
      <c r="BC4612" s="322"/>
      <c r="BD4612" s="322"/>
      <c r="BE4612" s="322"/>
    </row>
    <row r="4613" spans="50:57" x14ac:dyDescent="0.15">
      <c r="AX4613" s="322"/>
      <c r="AY4613" s="322"/>
      <c r="AZ4613" s="322"/>
      <c r="BA4613" s="322"/>
      <c r="BB4613" s="322"/>
      <c r="BC4613" s="322"/>
      <c r="BD4613" s="322"/>
      <c r="BE4613" s="322"/>
    </row>
    <row r="4614" spans="50:57" x14ac:dyDescent="0.15">
      <c r="AX4614" s="322"/>
      <c r="AY4614" s="322"/>
      <c r="AZ4614" s="322"/>
      <c r="BA4614" s="322"/>
      <c r="BB4614" s="322"/>
      <c r="BC4614" s="322"/>
      <c r="BD4614" s="322"/>
      <c r="BE4614" s="322"/>
    </row>
    <row r="4615" spans="50:57" x14ac:dyDescent="0.15">
      <c r="AX4615" s="322"/>
      <c r="AY4615" s="322"/>
      <c r="AZ4615" s="322"/>
      <c r="BA4615" s="322"/>
      <c r="BB4615" s="322"/>
      <c r="BC4615" s="322"/>
      <c r="BD4615" s="322"/>
      <c r="BE4615" s="322"/>
    </row>
    <row r="4616" spans="50:57" x14ac:dyDescent="0.15">
      <c r="AX4616" s="322"/>
      <c r="AY4616" s="322"/>
      <c r="AZ4616" s="322"/>
      <c r="BA4616" s="322"/>
      <c r="BB4616" s="322"/>
      <c r="BC4616" s="322"/>
      <c r="BD4616" s="322"/>
      <c r="BE4616" s="322"/>
    </row>
    <row r="4617" spans="50:57" x14ac:dyDescent="0.15">
      <c r="AX4617" s="322"/>
      <c r="AY4617" s="322"/>
      <c r="AZ4617" s="322"/>
      <c r="BA4617" s="322"/>
      <c r="BB4617" s="322"/>
      <c r="BC4617" s="322"/>
      <c r="BD4617" s="322"/>
      <c r="BE4617" s="322"/>
    </row>
    <row r="4618" spans="50:57" x14ac:dyDescent="0.15">
      <c r="AX4618" s="322"/>
      <c r="AY4618" s="322"/>
      <c r="AZ4618" s="322"/>
      <c r="BA4618" s="322"/>
      <c r="BB4618" s="322"/>
      <c r="BC4618" s="322"/>
      <c r="BD4618" s="322"/>
      <c r="BE4618" s="322"/>
    </row>
    <row r="4619" spans="50:57" x14ac:dyDescent="0.15">
      <c r="AX4619" s="322"/>
      <c r="AY4619" s="322"/>
      <c r="AZ4619" s="322"/>
      <c r="BA4619" s="322"/>
      <c r="BB4619" s="322"/>
      <c r="BC4619" s="322"/>
      <c r="BD4619" s="322"/>
      <c r="BE4619" s="322"/>
    </row>
    <row r="4620" spans="50:57" x14ac:dyDescent="0.15">
      <c r="AX4620" s="322"/>
      <c r="AY4620" s="322"/>
      <c r="AZ4620" s="322"/>
      <c r="BA4620" s="322"/>
      <c r="BB4620" s="322"/>
      <c r="BC4620" s="322"/>
      <c r="BD4620" s="322"/>
      <c r="BE4620" s="322"/>
    </row>
    <row r="4621" spans="50:57" x14ac:dyDescent="0.15">
      <c r="AX4621" s="322"/>
      <c r="AY4621" s="322"/>
      <c r="AZ4621" s="322"/>
      <c r="BA4621" s="322"/>
      <c r="BB4621" s="322"/>
      <c r="BC4621" s="322"/>
      <c r="BD4621" s="322"/>
      <c r="BE4621" s="322"/>
    </row>
    <row r="4622" spans="50:57" x14ac:dyDescent="0.15">
      <c r="AX4622" s="322"/>
      <c r="AY4622" s="322"/>
      <c r="AZ4622" s="322"/>
      <c r="BA4622" s="322"/>
      <c r="BB4622" s="322"/>
      <c r="BC4622" s="322"/>
      <c r="BD4622" s="322"/>
      <c r="BE4622" s="322"/>
    </row>
    <row r="4623" spans="50:57" x14ac:dyDescent="0.15">
      <c r="AX4623" s="322"/>
      <c r="AY4623" s="322"/>
      <c r="AZ4623" s="322"/>
      <c r="BA4623" s="322"/>
      <c r="BB4623" s="322"/>
      <c r="BC4623" s="322"/>
      <c r="BD4623" s="322"/>
      <c r="BE4623" s="322"/>
    </row>
    <row r="4624" spans="50:57" x14ac:dyDescent="0.15">
      <c r="AX4624" s="322"/>
      <c r="AY4624" s="322"/>
      <c r="AZ4624" s="322"/>
      <c r="BA4624" s="322"/>
      <c r="BB4624" s="322"/>
      <c r="BC4624" s="322"/>
      <c r="BD4624" s="322"/>
      <c r="BE4624" s="322"/>
    </row>
    <row r="4625" spans="50:57" x14ac:dyDescent="0.15">
      <c r="AX4625" s="322"/>
      <c r="AY4625" s="322"/>
      <c r="AZ4625" s="322"/>
      <c r="BA4625" s="322"/>
      <c r="BB4625" s="322"/>
      <c r="BC4625" s="322"/>
      <c r="BD4625" s="322"/>
      <c r="BE4625" s="322"/>
    </row>
    <row r="4626" spans="50:57" x14ac:dyDescent="0.15">
      <c r="AX4626" s="322"/>
      <c r="AY4626" s="322"/>
      <c r="AZ4626" s="322"/>
      <c r="BA4626" s="322"/>
      <c r="BB4626" s="322"/>
      <c r="BC4626" s="322"/>
      <c r="BD4626" s="322"/>
      <c r="BE4626" s="322"/>
    </row>
    <row r="4627" spans="50:57" x14ac:dyDescent="0.15">
      <c r="AX4627" s="322"/>
      <c r="AY4627" s="322"/>
      <c r="AZ4627" s="322"/>
      <c r="BA4627" s="322"/>
      <c r="BB4627" s="322"/>
      <c r="BC4627" s="322"/>
      <c r="BD4627" s="322"/>
      <c r="BE4627" s="322"/>
    </row>
    <row r="4628" spans="50:57" x14ac:dyDescent="0.15">
      <c r="AX4628" s="322"/>
      <c r="AY4628" s="322"/>
      <c r="AZ4628" s="322"/>
      <c r="BA4628" s="322"/>
      <c r="BB4628" s="322"/>
      <c r="BC4628" s="322"/>
      <c r="BD4628" s="322"/>
      <c r="BE4628" s="322"/>
    </row>
    <row r="4629" spans="50:57" x14ac:dyDescent="0.15">
      <c r="AX4629" s="322"/>
      <c r="AY4629" s="322"/>
      <c r="AZ4629" s="322"/>
      <c r="BA4629" s="322"/>
      <c r="BB4629" s="322"/>
      <c r="BC4629" s="322"/>
      <c r="BD4629" s="322"/>
      <c r="BE4629" s="322"/>
    </row>
    <row r="4630" spans="50:57" x14ac:dyDescent="0.15">
      <c r="AX4630" s="322"/>
      <c r="AY4630" s="322"/>
      <c r="AZ4630" s="322"/>
      <c r="BA4630" s="322"/>
      <c r="BB4630" s="322"/>
      <c r="BC4630" s="322"/>
      <c r="BD4630" s="322"/>
      <c r="BE4630" s="322"/>
    </row>
    <row r="4631" spans="50:57" x14ac:dyDescent="0.15">
      <c r="AX4631" s="322"/>
      <c r="AY4631" s="322"/>
      <c r="AZ4631" s="322"/>
      <c r="BA4631" s="322"/>
      <c r="BB4631" s="322"/>
      <c r="BC4631" s="322"/>
      <c r="BD4631" s="322"/>
      <c r="BE4631" s="322"/>
    </row>
    <row r="4632" spans="50:57" x14ac:dyDescent="0.15">
      <c r="AX4632" s="322"/>
      <c r="AY4632" s="322"/>
      <c r="AZ4632" s="322"/>
      <c r="BA4632" s="322"/>
      <c r="BB4632" s="322"/>
      <c r="BC4632" s="322"/>
      <c r="BD4632" s="322"/>
      <c r="BE4632" s="322"/>
    </row>
    <row r="4633" spans="50:57" x14ac:dyDescent="0.15">
      <c r="AX4633" s="322"/>
      <c r="AY4633" s="322"/>
      <c r="AZ4633" s="322"/>
      <c r="BA4633" s="322"/>
      <c r="BB4633" s="322"/>
      <c r="BC4633" s="322"/>
      <c r="BD4633" s="322"/>
      <c r="BE4633" s="322"/>
    </row>
    <row r="4634" spans="50:57" x14ac:dyDescent="0.15">
      <c r="AX4634" s="322"/>
      <c r="AY4634" s="322"/>
      <c r="AZ4634" s="322"/>
      <c r="BA4634" s="322"/>
      <c r="BB4634" s="322"/>
      <c r="BC4634" s="322"/>
      <c r="BD4634" s="322"/>
      <c r="BE4634" s="322"/>
    </row>
    <row r="4635" spans="50:57" x14ac:dyDescent="0.15">
      <c r="AX4635" s="322"/>
      <c r="AY4635" s="322"/>
      <c r="AZ4635" s="322"/>
      <c r="BA4635" s="322"/>
      <c r="BB4635" s="322"/>
      <c r="BC4635" s="322"/>
      <c r="BD4635" s="322"/>
      <c r="BE4635" s="322"/>
    </row>
    <row r="4636" spans="50:57" x14ac:dyDescent="0.15">
      <c r="AX4636" s="322"/>
      <c r="AY4636" s="322"/>
      <c r="AZ4636" s="322"/>
      <c r="BA4636" s="322"/>
      <c r="BB4636" s="322"/>
      <c r="BC4636" s="322"/>
      <c r="BD4636" s="322"/>
      <c r="BE4636" s="322"/>
    </row>
    <row r="4637" spans="50:57" x14ac:dyDescent="0.15">
      <c r="AX4637" s="322"/>
      <c r="AY4637" s="322"/>
      <c r="AZ4637" s="322"/>
      <c r="BA4637" s="322"/>
      <c r="BB4637" s="322"/>
      <c r="BC4637" s="322"/>
      <c r="BD4637" s="322"/>
      <c r="BE4637" s="322"/>
    </row>
    <row r="4638" spans="50:57" x14ac:dyDescent="0.15">
      <c r="AX4638" s="322"/>
      <c r="AY4638" s="322"/>
      <c r="AZ4638" s="322"/>
      <c r="BA4638" s="322"/>
      <c r="BB4638" s="322"/>
      <c r="BC4638" s="322"/>
      <c r="BD4638" s="322"/>
      <c r="BE4638" s="322"/>
    </row>
    <row r="4639" spans="50:57" x14ac:dyDescent="0.15">
      <c r="AX4639" s="322"/>
      <c r="AY4639" s="322"/>
      <c r="AZ4639" s="322"/>
      <c r="BA4639" s="322"/>
      <c r="BB4639" s="322"/>
      <c r="BC4639" s="322"/>
      <c r="BD4639" s="322"/>
      <c r="BE4639" s="322"/>
    </row>
    <row r="4640" spans="50:57" x14ac:dyDescent="0.15">
      <c r="AX4640" s="322"/>
      <c r="AY4640" s="322"/>
      <c r="AZ4640" s="322"/>
      <c r="BA4640" s="322"/>
      <c r="BB4640" s="322"/>
      <c r="BC4640" s="322"/>
      <c r="BD4640" s="322"/>
      <c r="BE4640" s="322"/>
    </row>
    <row r="4641" spans="50:57" x14ac:dyDescent="0.15">
      <c r="AX4641" s="322"/>
      <c r="AY4641" s="322"/>
      <c r="AZ4641" s="322"/>
      <c r="BA4641" s="322"/>
      <c r="BB4641" s="322"/>
      <c r="BC4641" s="322"/>
      <c r="BD4641" s="322"/>
      <c r="BE4641" s="322"/>
    </row>
    <row r="4642" spans="50:57" x14ac:dyDescent="0.15">
      <c r="AX4642" s="322"/>
      <c r="AY4642" s="322"/>
      <c r="AZ4642" s="322"/>
      <c r="BA4642" s="322"/>
      <c r="BB4642" s="322"/>
      <c r="BC4642" s="322"/>
      <c r="BD4642" s="322"/>
      <c r="BE4642" s="322"/>
    </row>
    <row r="4643" spans="50:57" x14ac:dyDescent="0.15">
      <c r="AX4643" s="322"/>
      <c r="AY4643" s="322"/>
      <c r="AZ4643" s="322"/>
      <c r="BA4643" s="322"/>
      <c r="BB4643" s="322"/>
      <c r="BC4643" s="322"/>
      <c r="BD4643" s="322"/>
      <c r="BE4643" s="322"/>
    </row>
    <row r="4644" spans="50:57" x14ac:dyDescent="0.15">
      <c r="AX4644" s="322"/>
      <c r="AY4644" s="322"/>
      <c r="AZ4644" s="322"/>
      <c r="BA4644" s="322"/>
      <c r="BB4644" s="322"/>
      <c r="BC4644" s="322"/>
      <c r="BD4644" s="322"/>
      <c r="BE4644" s="322"/>
    </row>
    <row r="4645" spans="50:57" x14ac:dyDescent="0.15">
      <c r="AX4645" s="322"/>
      <c r="AY4645" s="322"/>
      <c r="AZ4645" s="322"/>
      <c r="BA4645" s="322"/>
      <c r="BB4645" s="322"/>
      <c r="BC4645" s="322"/>
      <c r="BD4645" s="322"/>
      <c r="BE4645" s="322"/>
    </row>
    <row r="4646" spans="50:57" x14ac:dyDescent="0.15">
      <c r="AX4646" s="322"/>
      <c r="AY4646" s="322"/>
      <c r="AZ4646" s="322"/>
      <c r="BA4646" s="322"/>
      <c r="BB4646" s="322"/>
      <c r="BC4646" s="322"/>
      <c r="BD4646" s="322"/>
      <c r="BE4646" s="322"/>
    </row>
    <row r="4647" spans="50:57" x14ac:dyDescent="0.15">
      <c r="AX4647" s="322"/>
      <c r="AY4647" s="322"/>
      <c r="AZ4647" s="322"/>
      <c r="BA4647" s="322"/>
      <c r="BB4647" s="322"/>
      <c r="BC4647" s="322"/>
      <c r="BD4647" s="322"/>
      <c r="BE4647" s="322"/>
    </row>
    <row r="4648" spans="50:57" x14ac:dyDescent="0.15">
      <c r="AX4648" s="322"/>
      <c r="AY4648" s="322"/>
      <c r="AZ4648" s="322"/>
      <c r="BA4648" s="322"/>
      <c r="BB4648" s="322"/>
      <c r="BC4648" s="322"/>
      <c r="BD4648" s="322"/>
      <c r="BE4648" s="322"/>
    </row>
    <row r="4649" spans="50:57" x14ac:dyDescent="0.15">
      <c r="AX4649" s="322"/>
      <c r="AY4649" s="322"/>
      <c r="AZ4649" s="322"/>
      <c r="BA4649" s="322"/>
      <c r="BB4649" s="322"/>
      <c r="BC4649" s="322"/>
      <c r="BD4649" s="322"/>
      <c r="BE4649" s="322"/>
    </row>
    <row r="4650" spans="50:57" x14ac:dyDescent="0.15">
      <c r="AX4650" s="322"/>
      <c r="AY4650" s="322"/>
      <c r="AZ4650" s="322"/>
      <c r="BA4650" s="322"/>
      <c r="BB4650" s="322"/>
      <c r="BC4650" s="322"/>
      <c r="BD4650" s="322"/>
      <c r="BE4650" s="322"/>
    </row>
    <row r="4651" spans="50:57" x14ac:dyDescent="0.15">
      <c r="AX4651" s="322"/>
      <c r="AY4651" s="322"/>
      <c r="AZ4651" s="322"/>
      <c r="BA4651" s="322"/>
      <c r="BB4651" s="322"/>
      <c r="BC4651" s="322"/>
      <c r="BD4651" s="322"/>
      <c r="BE4651" s="322"/>
    </row>
    <row r="4652" spans="50:57" x14ac:dyDescent="0.15">
      <c r="AX4652" s="322"/>
      <c r="AY4652" s="322"/>
      <c r="AZ4652" s="322"/>
      <c r="BA4652" s="322"/>
      <c r="BB4652" s="322"/>
      <c r="BC4652" s="322"/>
      <c r="BD4652" s="322"/>
      <c r="BE4652" s="322"/>
    </row>
    <row r="4653" spans="50:57" x14ac:dyDescent="0.15">
      <c r="AX4653" s="322"/>
      <c r="AY4653" s="322"/>
      <c r="AZ4653" s="322"/>
      <c r="BA4653" s="322"/>
      <c r="BB4653" s="322"/>
      <c r="BC4653" s="322"/>
      <c r="BD4653" s="322"/>
      <c r="BE4653" s="322"/>
    </row>
    <row r="4654" spans="50:57" x14ac:dyDescent="0.15">
      <c r="AX4654" s="322"/>
      <c r="AY4654" s="322"/>
      <c r="AZ4654" s="322"/>
      <c r="BA4654" s="322"/>
      <c r="BB4654" s="322"/>
      <c r="BC4654" s="322"/>
      <c r="BD4654" s="322"/>
      <c r="BE4654" s="322"/>
    </row>
    <row r="4655" spans="50:57" x14ac:dyDescent="0.15">
      <c r="AX4655" s="322"/>
      <c r="AY4655" s="322"/>
      <c r="AZ4655" s="322"/>
      <c r="BA4655" s="322"/>
      <c r="BB4655" s="322"/>
      <c r="BC4655" s="322"/>
      <c r="BD4655" s="322"/>
      <c r="BE4655" s="322"/>
    </row>
    <row r="4656" spans="50:57" x14ac:dyDescent="0.15">
      <c r="AX4656" s="322"/>
      <c r="AY4656" s="322"/>
      <c r="AZ4656" s="322"/>
      <c r="BA4656" s="322"/>
      <c r="BB4656" s="322"/>
      <c r="BC4656" s="322"/>
      <c r="BD4656" s="322"/>
      <c r="BE4656" s="322"/>
    </row>
    <row r="4657" spans="50:57" x14ac:dyDescent="0.15">
      <c r="AX4657" s="322"/>
      <c r="AY4657" s="322"/>
      <c r="AZ4657" s="322"/>
      <c r="BA4657" s="322"/>
      <c r="BB4657" s="322"/>
      <c r="BC4657" s="322"/>
      <c r="BD4657" s="322"/>
      <c r="BE4657" s="322"/>
    </row>
    <row r="4658" spans="50:57" x14ac:dyDescent="0.15">
      <c r="AX4658" s="322"/>
      <c r="AY4658" s="322"/>
      <c r="AZ4658" s="322"/>
      <c r="BA4658" s="322"/>
      <c r="BB4658" s="322"/>
      <c r="BC4658" s="322"/>
      <c r="BD4658" s="322"/>
      <c r="BE4658" s="322"/>
    </row>
    <row r="4659" spans="50:57" x14ac:dyDescent="0.15">
      <c r="AX4659" s="322"/>
      <c r="AY4659" s="322"/>
      <c r="AZ4659" s="322"/>
      <c r="BA4659" s="322"/>
      <c r="BB4659" s="322"/>
      <c r="BC4659" s="322"/>
      <c r="BD4659" s="322"/>
      <c r="BE4659" s="322"/>
    </row>
    <row r="4660" spans="50:57" x14ac:dyDescent="0.15">
      <c r="AX4660" s="322"/>
      <c r="AY4660" s="322"/>
      <c r="AZ4660" s="322"/>
      <c r="BA4660" s="322"/>
      <c r="BB4660" s="322"/>
      <c r="BC4660" s="322"/>
      <c r="BD4660" s="322"/>
      <c r="BE4660" s="322"/>
    </row>
    <row r="4661" spans="50:57" x14ac:dyDescent="0.15">
      <c r="AX4661" s="322"/>
      <c r="AY4661" s="322"/>
      <c r="AZ4661" s="322"/>
      <c r="BA4661" s="322"/>
      <c r="BB4661" s="322"/>
      <c r="BC4661" s="322"/>
      <c r="BD4661" s="322"/>
      <c r="BE4661" s="322"/>
    </row>
    <row r="4662" spans="50:57" x14ac:dyDescent="0.15">
      <c r="AX4662" s="322"/>
      <c r="AY4662" s="322"/>
      <c r="AZ4662" s="322"/>
      <c r="BA4662" s="322"/>
      <c r="BB4662" s="322"/>
      <c r="BC4662" s="322"/>
      <c r="BD4662" s="322"/>
      <c r="BE4662" s="322"/>
    </row>
    <row r="4663" spans="50:57" x14ac:dyDescent="0.15">
      <c r="AX4663" s="322"/>
      <c r="AY4663" s="322"/>
      <c r="AZ4663" s="322"/>
      <c r="BA4663" s="322"/>
      <c r="BB4663" s="322"/>
      <c r="BC4663" s="322"/>
      <c r="BD4663" s="322"/>
      <c r="BE4663" s="322"/>
    </row>
    <row r="4664" spans="50:57" x14ac:dyDescent="0.15">
      <c r="AX4664" s="322"/>
      <c r="AY4664" s="322"/>
      <c r="AZ4664" s="322"/>
      <c r="BA4664" s="322"/>
      <c r="BB4664" s="322"/>
      <c r="BC4664" s="322"/>
      <c r="BD4664" s="322"/>
      <c r="BE4664" s="322"/>
    </row>
    <row r="4665" spans="50:57" x14ac:dyDescent="0.15">
      <c r="AX4665" s="322"/>
      <c r="AY4665" s="322"/>
      <c r="AZ4665" s="322"/>
      <c r="BA4665" s="322"/>
      <c r="BB4665" s="322"/>
      <c r="BC4665" s="322"/>
      <c r="BD4665" s="322"/>
      <c r="BE4665" s="322"/>
    </row>
    <row r="4666" spans="50:57" x14ac:dyDescent="0.15">
      <c r="AX4666" s="322"/>
      <c r="AY4666" s="322"/>
      <c r="AZ4666" s="322"/>
      <c r="BA4666" s="322"/>
      <c r="BB4666" s="322"/>
      <c r="BC4666" s="322"/>
      <c r="BD4666" s="322"/>
      <c r="BE4666" s="322"/>
    </row>
    <row r="4667" spans="50:57" x14ac:dyDescent="0.15">
      <c r="AX4667" s="322"/>
      <c r="AY4667" s="322"/>
      <c r="AZ4667" s="322"/>
      <c r="BA4667" s="322"/>
      <c r="BB4667" s="322"/>
      <c r="BC4667" s="322"/>
      <c r="BD4667" s="322"/>
      <c r="BE4667" s="322"/>
    </row>
    <row r="4668" spans="50:57" x14ac:dyDescent="0.15">
      <c r="AX4668" s="322"/>
      <c r="AY4668" s="322"/>
      <c r="AZ4668" s="322"/>
      <c r="BA4668" s="322"/>
      <c r="BB4668" s="322"/>
      <c r="BC4668" s="322"/>
      <c r="BD4668" s="322"/>
      <c r="BE4668" s="322"/>
    </row>
    <row r="4669" spans="50:57" x14ac:dyDescent="0.15">
      <c r="AX4669" s="322"/>
      <c r="AY4669" s="322"/>
      <c r="AZ4669" s="322"/>
      <c r="BA4669" s="322"/>
      <c r="BB4669" s="322"/>
      <c r="BC4669" s="322"/>
      <c r="BD4669" s="322"/>
      <c r="BE4669" s="322"/>
    </row>
    <row r="4670" spans="50:57" x14ac:dyDescent="0.15">
      <c r="AX4670" s="322"/>
      <c r="AY4670" s="322"/>
      <c r="AZ4670" s="322"/>
      <c r="BA4670" s="322"/>
      <c r="BB4670" s="322"/>
      <c r="BC4670" s="322"/>
      <c r="BD4670" s="322"/>
      <c r="BE4670" s="322"/>
    </row>
    <row r="4671" spans="50:57" x14ac:dyDescent="0.15">
      <c r="AX4671" s="322"/>
      <c r="AY4671" s="322"/>
      <c r="AZ4671" s="322"/>
      <c r="BA4671" s="322"/>
      <c r="BB4671" s="322"/>
      <c r="BC4671" s="322"/>
      <c r="BD4671" s="322"/>
      <c r="BE4671" s="322"/>
    </row>
    <row r="4672" spans="50:57" x14ac:dyDescent="0.15">
      <c r="AX4672" s="322"/>
      <c r="AY4672" s="322"/>
      <c r="AZ4672" s="322"/>
      <c r="BA4672" s="322"/>
      <c r="BB4672" s="322"/>
      <c r="BC4672" s="322"/>
      <c r="BD4672" s="322"/>
      <c r="BE4672" s="322"/>
    </row>
    <row r="4673" spans="50:57" x14ac:dyDescent="0.15">
      <c r="AX4673" s="322"/>
      <c r="AY4673" s="322"/>
      <c r="AZ4673" s="322"/>
      <c r="BA4673" s="322"/>
      <c r="BB4673" s="322"/>
      <c r="BC4673" s="322"/>
      <c r="BD4673" s="322"/>
      <c r="BE4673" s="322"/>
    </row>
    <row r="4674" spans="50:57" x14ac:dyDescent="0.15">
      <c r="AX4674" s="322"/>
      <c r="AY4674" s="322"/>
      <c r="AZ4674" s="322"/>
      <c r="BA4674" s="322"/>
      <c r="BB4674" s="322"/>
      <c r="BC4674" s="322"/>
      <c r="BD4674" s="322"/>
      <c r="BE4674" s="322"/>
    </row>
    <row r="4675" spans="50:57" x14ac:dyDescent="0.15">
      <c r="AX4675" s="322"/>
      <c r="AY4675" s="322"/>
      <c r="AZ4675" s="322"/>
      <c r="BA4675" s="322"/>
      <c r="BB4675" s="322"/>
      <c r="BC4675" s="322"/>
      <c r="BD4675" s="322"/>
      <c r="BE4675" s="322"/>
    </row>
    <row r="4676" spans="50:57" x14ac:dyDescent="0.15">
      <c r="AX4676" s="322"/>
      <c r="AY4676" s="322"/>
      <c r="AZ4676" s="322"/>
      <c r="BA4676" s="322"/>
      <c r="BB4676" s="322"/>
      <c r="BC4676" s="322"/>
      <c r="BD4676" s="322"/>
      <c r="BE4676" s="322"/>
    </row>
    <row r="4677" spans="50:57" x14ac:dyDescent="0.15">
      <c r="AX4677" s="322"/>
      <c r="AY4677" s="322"/>
      <c r="AZ4677" s="322"/>
      <c r="BA4677" s="322"/>
      <c r="BB4677" s="322"/>
      <c r="BC4677" s="322"/>
      <c r="BD4677" s="322"/>
      <c r="BE4677" s="322"/>
    </row>
    <row r="4678" spans="50:57" x14ac:dyDescent="0.15">
      <c r="AX4678" s="322"/>
      <c r="AY4678" s="322"/>
      <c r="AZ4678" s="322"/>
      <c r="BA4678" s="322"/>
      <c r="BB4678" s="322"/>
      <c r="BC4678" s="322"/>
      <c r="BD4678" s="322"/>
      <c r="BE4678" s="322"/>
    </row>
    <row r="4679" spans="50:57" x14ac:dyDescent="0.15">
      <c r="AX4679" s="322"/>
      <c r="AY4679" s="322"/>
      <c r="AZ4679" s="322"/>
      <c r="BA4679" s="322"/>
      <c r="BB4679" s="322"/>
      <c r="BC4679" s="322"/>
      <c r="BD4679" s="322"/>
      <c r="BE4679" s="322"/>
    </row>
    <row r="4680" spans="50:57" x14ac:dyDescent="0.15">
      <c r="AX4680" s="322"/>
      <c r="AY4680" s="322"/>
      <c r="AZ4680" s="322"/>
      <c r="BA4680" s="322"/>
      <c r="BB4680" s="322"/>
      <c r="BC4680" s="322"/>
      <c r="BD4680" s="322"/>
      <c r="BE4680" s="322"/>
    </row>
    <row r="4681" spans="50:57" x14ac:dyDescent="0.15">
      <c r="AX4681" s="322"/>
      <c r="AY4681" s="322"/>
      <c r="AZ4681" s="322"/>
      <c r="BA4681" s="322"/>
      <c r="BB4681" s="322"/>
      <c r="BC4681" s="322"/>
      <c r="BD4681" s="322"/>
      <c r="BE4681" s="322"/>
    </row>
    <row r="4682" spans="50:57" x14ac:dyDescent="0.15">
      <c r="AX4682" s="322"/>
      <c r="AY4682" s="322"/>
      <c r="AZ4682" s="322"/>
      <c r="BA4682" s="322"/>
      <c r="BB4682" s="322"/>
      <c r="BC4682" s="322"/>
      <c r="BD4682" s="322"/>
      <c r="BE4682" s="322"/>
    </row>
    <row r="4683" spans="50:57" x14ac:dyDescent="0.15">
      <c r="AX4683" s="322"/>
      <c r="AY4683" s="322"/>
      <c r="AZ4683" s="322"/>
      <c r="BA4683" s="322"/>
      <c r="BB4683" s="322"/>
      <c r="BC4683" s="322"/>
      <c r="BD4683" s="322"/>
      <c r="BE4683" s="322"/>
    </row>
    <row r="4684" spans="50:57" x14ac:dyDescent="0.15">
      <c r="AX4684" s="322"/>
      <c r="AY4684" s="322"/>
      <c r="AZ4684" s="322"/>
      <c r="BA4684" s="322"/>
      <c r="BB4684" s="322"/>
      <c r="BC4684" s="322"/>
      <c r="BD4684" s="322"/>
      <c r="BE4684" s="322"/>
    </row>
    <row r="4685" spans="50:57" x14ac:dyDescent="0.15">
      <c r="AX4685" s="322"/>
      <c r="AY4685" s="322"/>
      <c r="AZ4685" s="322"/>
      <c r="BA4685" s="322"/>
      <c r="BB4685" s="322"/>
      <c r="BC4685" s="322"/>
      <c r="BD4685" s="322"/>
      <c r="BE4685" s="322"/>
    </row>
    <row r="4686" spans="50:57" x14ac:dyDescent="0.15">
      <c r="AX4686" s="322"/>
      <c r="AY4686" s="322"/>
      <c r="AZ4686" s="322"/>
      <c r="BA4686" s="322"/>
      <c r="BB4686" s="322"/>
      <c r="BC4686" s="322"/>
      <c r="BD4686" s="322"/>
      <c r="BE4686" s="322"/>
    </row>
    <row r="4687" spans="50:57" x14ac:dyDescent="0.15">
      <c r="AX4687" s="322"/>
      <c r="AY4687" s="322"/>
      <c r="AZ4687" s="322"/>
      <c r="BA4687" s="322"/>
      <c r="BB4687" s="322"/>
      <c r="BC4687" s="322"/>
      <c r="BD4687" s="322"/>
      <c r="BE4687" s="322"/>
    </row>
    <row r="4688" spans="50:57" x14ac:dyDescent="0.15">
      <c r="AX4688" s="322"/>
      <c r="AY4688" s="322"/>
      <c r="AZ4688" s="322"/>
      <c r="BA4688" s="322"/>
      <c r="BB4688" s="322"/>
      <c r="BC4688" s="322"/>
      <c r="BD4688" s="322"/>
      <c r="BE4688" s="322"/>
    </row>
    <row r="4689" spans="50:57" x14ac:dyDescent="0.15">
      <c r="AX4689" s="322"/>
      <c r="AY4689" s="322"/>
      <c r="AZ4689" s="322"/>
      <c r="BA4689" s="322"/>
      <c r="BB4689" s="322"/>
      <c r="BC4689" s="322"/>
      <c r="BD4689" s="322"/>
      <c r="BE4689" s="322"/>
    </row>
    <row r="4690" spans="50:57" x14ac:dyDescent="0.15">
      <c r="AX4690" s="322"/>
      <c r="AY4690" s="322"/>
      <c r="AZ4690" s="322"/>
      <c r="BA4690" s="322"/>
      <c r="BB4690" s="322"/>
      <c r="BC4690" s="322"/>
      <c r="BD4690" s="322"/>
      <c r="BE4690" s="322"/>
    </row>
    <row r="4691" spans="50:57" x14ac:dyDescent="0.15">
      <c r="AX4691" s="322"/>
      <c r="AY4691" s="322"/>
      <c r="AZ4691" s="322"/>
      <c r="BA4691" s="322"/>
      <c r="BB4691" s="322"/>
      <c r="BC4691" s="322"/>
      <c r="BD4691" s="322"/>
      <c r="BE4691" s="322"/>
    </row>
    <row r="4692" spans="50:57" x14ac:dyDescent="0.15">
      <c r="AX4692" s="322"/>
      <c r="AY4692" s="322"/>
      <c r="AZ4692" s="322"/>
      <c r="BA4692" s="322"/>
      <c r="BB4692" s="322"/>
      <c r="BC4692" s="322"/>
      <c r="BD4692" s="322"/>
      <c r="BE4692" s="322"/>
    </row>
    <row r="4693" spans="50:57" x14ac:dyDescent="0.15">
      <c r="AX4693" s="322"/>
      <c r="AY4693" s="322"/>
      <c r="AZ4693" s="322"/>
      <c r="BA4693" s="322"/>
      <c r="BB4693" s="322"/>
      <c r="BC4693" s="322"/>
      <c r="BD4693" s="322"/>
      <c r="BE4693" s="322"/>
    </row>
    <row r="4694" spans="50:57" x14ac:dyDescent="0.15">
      <c r="AX4694" s="322"/>
      <c r="AY4694" s="322"/>
      <c r="AZ4694" s="322"/>
      <c r="BA4694" s="322"/>
      <c r="BB4694" s="322"/>
      <c r="BC4694" s="322"/>
      <c r="BD4694" s="322"/>
      <c r="BE4694" s="322"/>
    </row>
    <row r="4695" spans="50:57" x14ac:dyDescent="0.15">
      <c r="AX4695" s="322"/>
      <c r="AY4695" s="322"/>
      <c r="AZ4695" s="322"/>
      <c r="BA4695" s="322"/>
      <c r="BB4695" s="322"/>
      <c r="BC4695" s="322"/>
      <c r="BD4695" s="322"/>
      <c r="BE4695" s="322"/>
    </row>
    <row r="4696" spans="50:57" x14ac:dyDescent="0.15">
      <c r="AX4696" s="322"/>
      <c r="AY4696" s="322"/>
      <c r="AZ4696" s="322"/>
      <c r="BA4696" s="322"/>
      <c r="BB4696" s="322"/>
      <c r="BC4696" s="322"/>
      <c r="BD4696" s="322"/>
      <c r="BE4696" s="322"/>
    </row>
    <row r="4697" spans="50:57" x14ac:dyDescent="0.15">
      <c r="AX4697" s="322"/>
      <c r="AY4697" s="322"/>
      <c r="AZ4697" s="322"/>
      <c r="BA4697" s="322"/>
      <c r="BB4697" s="322"/>
      <c r="BC4697" s="322"/>
      <c r="BD4697" s="322"/>
      <c r="BE4697" s="322"/>
    </row>
    <row r="4698" spans="50:57" x14ac:dyDescent="0.15">
      <c r="AX4698" s="322"/>
      <c r="AY4698" s="322"/>
      <c r="AZ4698" s="322"/>
      <c r="BA4698" s="322"/>
      <c r="BB4698" s="322"/>
      <c r="BC4698" s="322"/>
      <c r="BD4698" s="322"/>
      <c r="BE4698" s="322"/>
    </row>
    <row r="4699" spans="50:57" x14ac:dyDescent="0.15">
      <c r="AX4699" s="322"/>
      <c r="AY4699" s="322"/>
      <c r="AZ4699" s="322"/>
      <c r="BA4699" s="322"/>
      <c r="BB4699" s="322"/>
      <c r="BC4699" s="322"/>
      <c r="BD4699" s="322"/>
      <c r="BE4699" s="322"/>
    </row>
    <row r="4700" spans="50:57" x14ac:dyDescent="0.15">
      <c r="AX4700" s="322"/>
      <c r="AY4700" s="322"/>
      <c r="AZ4700" s="322"/>
      <c r="BA4700" s="322"/>
      <c r="BB4700" s="322"/>
      <c r="BC4700" s="322"/>
      <c r="BD4700" s="322"/>
      <c r="BE4700" s="322"/>
    </row>
    <row r="4701" spans="50:57" x14ac:dyDescent="0.15">
      <c r="AX4701" s="322"/>
      <c r="AY4701" s="322"/>
      <c r="AZ4701" s="322"/>
      <c r="BA4701" s="322"/>
      <c r="BB4701" s="322"/>
      <c r="BC4701" s="322"/>
      <c r="BD4701" s="322"/>
      <c r="BE4701" s="322"/>
    </row>
    <row r="4702" spans="50:57" x14ac:dyDescent="0.15">
      <c r="AX4702" s="322"/>
      <c r="AY4702" s="322"/>
      <c r="AZ4702" s="322"/>
      <c r="BA4702" s="322"/>
      <c r="BB4702" s="322"/>
      <c r="BC4702" s="322"/>
      <c r="BD4702" s="322"/>
      <c r="BE4702" s="322"/>
    </row>
    <row r="4703" spans="50:57" x14ac:dyDescent="0.15">
      <c r="AX4703" s="322"/>
      <c r="AY4703" s="322"/>
      <c r="AZ4703" s="322"/>
      <c r="BA4703" s="322"/>
      <c r="BB4703" s="322"/>
      <c r="BC4703" s="322"/>
      <c r="BD4703" s="322"/>
      <c r="BE4703" s="322"/>
    </row>
    <row r="4704" spans="50:57" x14ac:dyDescent="0.15">
      <c r="AX4704" s="322"/>
      <c r="AY4704" s="322"/>
      <c r="AZ4704" s="322"/>
      <c r="BA4704" s="322"/>
      <c r="BB4704" s="322"/>
      <c r="BC4704" s="322"/>
      <c r="BD4704" s="322"/>
      <c r="BE4704" s="322"/>
    </row>
    <row r="4705" spans="50:57" x14ac:dyDescent="0.15">
      <c r="AX4705" s="322"/>
      <c r="AY4705" s="322"/>
      <c r="AZ4705" s="322"/>
      <c r="BA4705" s="322"/>
      <c r="BB4705" s="322"/>
      <c r="BC4705" s="322"/>
      <c r="BD4705" s="322"/>
      <c r="BE4705" s="322"/>
    </row>
    <row r="4706" spans="50:57" x14ac:dyDescent="0.15">
      <c r="AX4706" s="322"/>
      <c r="AY4706" s="322"/>
      <c r="AZ4706" s="322"/>
      <c r="BA4706" s="322"/>
      <c r="BB4706" s="322"/>
      <c r="BC4706" s="322"/>
      <c r="BD4706" s="322"/>
      <c r="BE4706" s="322"/>
    </row>
    <row r="4707" spans="50:57" x14ac:dyDescent="0.15">
      <c r="AX4707" s="322"/>
      <c r="AY4707" s="322"/>
      <c r="AZ4707" s="322"/>
      <c r="BA4707" s="322"/>
      <c r="BB4707" s="322"/>
      <c r="BC4707" s="322"/>
      <c r="BD4707" s="322"/>
      <c r="BE4707" s="322"/>
    </row>
    <row r="4708" spans="50:57" x14ac:dyDescent="0.15">
      <c r="AX4708" s="322"/>
      <c r="AY4708" s="322"/>
      <c r="AZ4708" s="322"/>
      <c r="BA4708" s="322"/>
      <c r="BB4708" s="322"/>
      <c r="BC4708" s="322"/>
      <c r="BD4708" s="322"/>
      <c r="BE4708" s="322"/>
    </row>
    <row r="4709" spans="50:57" x14ac:dyDescent="0.15">
      <c r="AX4709" s="322"/>
      <c r="AY4709" s="322"/>
      <c r="AZ4709" s="322"/>
      <c r="BA4709" s="322"/>
      <c r="BB4709" s="322"/>
      <c r="BC4709" s="322"/>
      <c r="BD4709" s="322"/>
      <c r="BE4709" s="322"/>
    </row>
    <row r="4710" spans="50:57" x14ac:dyDescent="0.15">
      <c r="AX4710" s="322"/>
      <c r="AY4710" s="322"/>
      <c r="AZ4710" s="322"/>
      <c r="BA4710" s="322"/>
      <c r="BB4710" s="322"/>
      <c r="BC4710" s="322"/>
      <c r="BD4710" s="322"/>
      <c r="BE4710" s="322"/>
    </row>
    <row r="4711" spans="50:57" x14ac:dyDescent="0.15">
      <c r="AX4711" s="322"/>
      <c r="AY4711" s="322"/>
      <c r="AZ4711" s="322"/>
      <c r="BA4711" s="322"/>
      <c r="BB4711" s="322"/>
      <c r="BC4711" s="322"/>
      <c r="BD4711" s="322"/>
      <c r="BE4711" s="322"/>
    </row>
    <row r="4712" spans="50:57" x14ac:dyDescent="0.15">
      <c r="AX4712" s="322"/>
      <c r="AY4712" s="322"/>
      <c r="AZ4712" s="322"/>
      <c r="BA4712" s="322"/>
      <c r="BB4712" s="322"/>
      <c r="BC4712" s="322"/>
      <c r="BD4712" s="322"/>
      <c r="BE4712" s="322"/>
    </row>
    <row r="4713" spans="50:57" x14ac:dyDescent="0.15">
      <c r="AX4713" s="322"/>
      <c r="AY4713" s="322"/>
      <c r="AZ4713" s="322"/>
      <c r="BA4713" s="322"/>
      <c r="BB4713" s="322"/>
      <c r="BC4713" s="322"/>
      <c r="BD4713" s="322"/>
      <c r="BE4713" s="322"/>
    </row>
    <row r="4714" spans="50:57" x14ac:dyDescent="0.15">
      <c r="AX4714" s="322"/>
      <c r="AY4714" s="322"/>
      <c r="AZ4714" s="322"/>
      <c r="BA4714" s="322"/>
      <c r="BB4714" s="322"/>
      <c r="BC4714" s="322"/>
      <c r="BD4714" s="322"/>
      <c r="BE4714" s="322"/>
    </row>
    <row r="4715" spans="50:57" x14ac:dyDescent="0.15">
      <c r="AX4715" s="322"/>
      <c r="AY4715" s="322"/>
      <c r="AZ4715" s="322"/>
      <c r="BA4715" s="322"/>
      <c r="BB4715" s="322"/>
      <c r="BC4715" s="322"/>
      <c r="BD4715" s="322"/>
      <c r="BE4715" s="322"/>
    </row>
    <row r="4716" spans="50:57" x14ac:dyDescent="0.15">
      <c r="AX4716" s="322"/>
      <c r="AY4716" s="322"/>
      <c r="AZ4716" s="322"/>
      <c r="BA4716" s="322"/>
      <c r="BB4716" s="322"/>
      <c r="BC4716" s="322"/>
      <c r="BD4716" s="322"/>
      <c r="BE4716" s="322"/>
    </row>
    <row r="4717" spans="50:57" x14ac:dyDescent="0.15">
      <c r="AX4717" s="322"/>
      <c r="AY4717" s="322"/>
      <c r="AZ4717" s="322"/>
      <c r="BA4717" s="322"/>
      <c r="BB4717" s="322"/>
      <c r="BC4717" s="322"/>
      <c r="BD4717" s="322"/>
      <c r="BE4717" s="322"/>
    </row>
    <row r="4718" spans="50:57" x14ac:dyDescent="0.15">
      <c r="AX4718" s="322"/>
      <c r="AY4718" s="322"/>
      <c r="AZ4718" s="322"/>
      <c r="BA4718" s="322"/>
      <c r="BB4718" s="322"/>
      <c r="BC4718" s="322"/>
      <c r="BD4718" s="322"/>
      <c r="BE4718" s="322"/>
    </row>
    <row r="4719" spans="50:57" x14ac:dyDescent="0.15">
      <c r="AX4719" s="322"/>
      <c r="AY4719" s="322"/>
      <c r="AZ4719" s="322"/>
      <c r="BA4719" s="322"/>
      <c r="BB4719" s="322"/>
      <c r="BC4719" s="322"/>
      <c r="BD4719" s="322"/>
      <c r="BE4719" s="322"/>
    </row>
    <row r="4720" spans="50:57" x14ac:dyDescent="0.15">
      <c r="AX4720" s="322"/>
      <c r="AY4720" s="322"/>
      <c r="AZ4720" s="322"/>
      <c r="BA4720" s="322"/>
      <c r="BB4720" s="322"/>
      <c r="BC4720" s="322"/>
      <c r="BD4720" s="322"/>
      <c r="BE4720" s="322"/>
    </row>
    <row r="4721" spans="50:57" x14ac:dyDescent="0.15">
      <c r="AX4721" s="322"/>
      <c r="AY4721" s="322"/>
      <c r="AZ4721" s="322"/>
      <c r="BA4721" s="322"/>
      <c r="BB4721" s="322"/>
      <c r="BC4721" s="322"/>
      <c r="BD4721" s="322"/>
      <c r="BE4721" s="322"/>
    </row>
    <row r="4722" spans="50:57" x14ac:dyDescent="0.15">
      <c r="AX4722" s="322"/>
      <c r="AY4722" s="322"/>
      <c r="AZ4722" s="322"/>
      <c r="BA4722" s="322"/>
      <c r="BB4722" s="322"/>
      <c r="BC4722" s="322"/>
      <c r="BD4722" s="322"/>
      <c r="BE4722" s="322"/>
    </row>
    <row r="4723" spans="50:57" x14ac:dyDescent="0.15">
      <c r="AX4723" s="322"/>
      <c r="AY4723" s="322"/>
      <c r="AZ4723" s="322"/>
      <c r="BA4723" s="322"/>
      <c r="BB4723" s="322"/>
      <c r="BC4723" s="322"/>
      <c r="BD4723" s="322"/>
      <c r="BE4723" s="322"/>
    </row>
    <row r="4724" spans="50:57" x14ac:dyDescent="0.15">
      <c r="AX4724" s="322"/>
      <c r="AY4724" s="322"/>
      <c r="AZ4724" s="322"/>
      <c r="BA4724" s="322"/>
      <c r="BB4724" s="322"/>
      <c r="BC4724" s="322"/>
      <c r="BD4724" s="322"/>
      <c r="BE4724" s="322"/>
    </row>
    <row r="4725" spans="50:57" x14ac:dyDescent="0.15">
      <c r="AX4725" s="322"/>
      <c r="AY4725" s="322"/>
      <c r="AZ4725" s="322"/>
      <c r="BA4725" s="322"/>
      <c r="BB4725" s="322"/>
      <c r="BC4725" s="322"/>
      <c r="BD4725" s="322"/>
      <c r="BE4725" s="322"/>
    </row>
    <row r="4726" spans="50:57" x14ac:dyDescent="0.15">
      <c r="AX4726" s="322"/>
      <c r="AY4726" s="322"/>
      <c r="AZ4726" s="322"/>
      <c r="BA4726" s="322"/>
      <c r="BB4726" s="322"/>
      <c r="BC4726" s="322"/>
      <c r="BD4726" s="322"/>
      <c r="BE4726" s="322"/>
    </row>
    <row r="4727" spans="50:57" x14ac:dyDescent="0.15">
      <c r="AX4727" s="322"/>
      <c r="AY4727" s="322"/>
      <c r="AZ4727" s="322"/>
      <c r="BA4727" s="322"/>
      <c r="BB4727" s="322"/>
      <c r="BC4727" s="322"/>
      <c r="BD4727" s="322"/>
      <c r="BE4727" s="322"/>
    </row>
    <row r="4728" spans="50:57" x14ac:dyDescent="0.15">
      <c r="AX4728" s="322"/>
      <c r="AY4728" s="322"/>
      <c r="AZ4728" s="322"/>
      <c r="BA4728" s="322"/>
      <c r="BB4728" s="322"/>
      <c r="BC4728" s="322"/>
      <c r="BD4728" s="322"/>
      <c r="BE4728" s="322"/>
    </row>
    <row r="4729" spans="50:57" x14ac:dyDescent="0.15">
      <c r="AX4729" s="322"/>
      <c r="AY4729" s="322"/>
      <c r="AZ4729" s="322"/>
      <c r="BA4729" s="322"/>
      <c r="BB4729" s="322"/>
      <c r="BC4729" s="322"/>
      <c r="BD4729" s="322"/>
      <c r="BE4729" s="322"/>
    </row>
    <row r="4730" spans="50:57" x14ac:dyDescent="0.15">
      <c r="AX4730" s="322"/>
      <c r="AY4730" s="322"/>
      <c r="AZ4730" s="322"/>
      <c r="BA4730" s="322"/>
      <c r="BB4730" s="322"/>
      <c r="BC4730" s="322"/>
      <c r="BD4730" s="322"/>
      <c r="BE4730" s="322"/>
    </row>
    <row r="4731" spans="50:57" x14ac:dyDescent="0.15">
      <c r="AX4731" s="322"/>
      <c r="AY4731" s="322"/>
      <c r="AZ4731" s="322"/>
      <c r="BA4731" s="322"/>
      <c r="BB4731" s="322"/>
      <c r="BC4731" s="322"/>
      <c r="BD4731" s="322"/>
      <c r="BE4731" s="322"/>
    </row>
    <row r="4732" spans="50:57" x14ac:dyDescent="0.15">
      <c r="AX4732" s="322"/>
      <c r="AY4732" s="322"/>
      <c r="AZ4732" s="322"/>
      <c r="BA4732" s="322"/>
      <c r="BB4732" s="322"/>
      <c r="BC4732" s="322"/>
      <c r="BD4732" s="322"/>
      <c r="BE4732" s="322"/>
    </row>
    <row r="4733" spans="50:57" x14ac:dyDescent="0.15">
      <c r="AX4733" s="322"/>
      <c r="AY4733" s="322"/>
      <c r="AZ4733" s="322"/>
      <c r="BA4733" s="322"/>
      <c r="BB4733" s="322"/>
      <c r="BC4733" s="322"/>
      <c r="BD4733" s="322"/>
      <c r="BE4733" s="322"/>
    </row>
    <row r="4734" spans="50:57" x14ac:dyDescent="0.15">
      <c r="AX4734" s="322"/>
      <c r="AY4734" s="322"/>
      <c r="AZ4734" s="322"/>
      <c r="BA4734" s="322"/>
      <c r="BB4734" s="322"/>
      <c r="BC4734" s="322"/>
      <c r="BD4734" s="322"/>
      <c r="BE4734" s="322"/>
    </row>
    <row r="4735" spans="50:57" x14ac:dyDescent="0.15">
      <c r="AX4735" s="322"/>
      <c r="AY4735" s="322"/>
      <c r="AZ4735" s="322"/>
      <c r="BA4735" s="322"/>
      <c r="BB4735" s="322"/>
      <c r="BC4735" s="322"/>
      <c r="BD4735" s="322"/>
      <c r="BE4735" s="322"/>
    </row>
    <row r="4736" spans="50:57" x14ac:dyDescent="0.15">
      <c r="AX4736" s="322"/>
      <c r="AY4736" s="322"/>
      <c r="AZ4736" s="322"/>
      <c r="BA4736" s="322"/>
      <c r="BB4736" s="322"/>
      <c r="BC4736" s="322"/>
      <c r="BD4736" s="322"/>
      <c r="BE4736" s="322"/>
    </row>
    <row r="4737" spans="50:57" x14ac:dyDescent="0.15">
      <c r="AX4737" s="322"/>
      <c r="AY4737" s="322"/>
      <c r="AZ4737" s="322"/>
      <c r="BA4737" s="322"/>
      <c r="BB4737" s="322"/>
      <c r="BC4737" s="322"/>
      <c r="BD4737" s="322"/>
      <c r="BE4737" s="322"/>
    </row>
    <row r="4738" spans="50:57" x14ac:dyDescent="0.15">
      <c r="AX4738" s="322"/>
      <c r="AY4738" s="322"/>
      <c r="AZ4738" s="322"/>
      <c r="BA4738" s="322"/>
      <c r="BB4738" s="322"/>
      <c r="BC4738" s="322"/>
      <c r="BD4738" s="322"/>
      <c r="BE4738" s="322"/>
    </row>
    <row r="4739" spans="50:57" x14ac:dyDescent="0.15">
      <c r="AX4739" s="322"/>
      <c r="AY4739" s="322"/>
      <c r="AZ4739" s="322"/>
      <c r="BA4739" s="322"/>
      <c r="BB4739" s="322"/>
      <c r="BC4739" s="322"/>
      <c r="BD4739" s="322"/>
      <c r="BE4739" s="322"/>
    </row>
    <row r="4740" spans="50:57" x14ac:dyDescent="0.15">
      <c r="AX4740" s="322"/>
      <c r="AY4740" s="322"/>
      <c r="AZ4740" s="322"/>
      <c r="BA4740" s="322"/>
      <c r="BB4740" s="322"/>
      <c r="BC4740" s="322"/>
      <c r="BD4740" s="322"/>
      <c r="BE4740" s="322"/>
    </row>
    <row r="4741" spans="50:57" x14ac:dyDescent="0.15">
      <c r="AX4741" s="322"/>
      <c r="AY4741" s="322"/>
      <c r="AZ4741" s="322"/>
      <c r="BA4741" s="322"/>
      <c r="BB4741" s="322"/>
      <c r="BC4741" s="322"/>
      <c r="BD4741" s="322"/>
      <c r="BE4741" s="322"/>
    </row>
    <row r="4742" spans="50:57" x14ac:dyDescent="0.15">
      <c r="AX4742" s="322"/>
      <c r="AY4742" s="322"/>
      <c r="AZ4742" s="322"/>
      <c r="BA4742" s="322"/>
      <c r="BB4742" s="322"/>
      <c r="BC4742" s="322"/>
      <c r="BD4742" s="322"/>
      <c r="BE4742" s="322"/>
    </row>
    <row r="4743" spans="50:57" x14ac:dyDescent="0.15">
      <c r="AX4743" s="322"/>
      <c r="AY4743" s="322"/>
      <c r="AZ4743" s="322"/>
      <c r="BA4743" s="322"/>
      <c r="BB4743" s="322"/>
      <c r="BC4743" s="322"/>
      <c r="BD4743" s="322"/>
      <c r="BE4743" s="322"/>
    </row>
    <row r="4744" spans="50:57" x14ac:dyDescent="0.15">
      <c r="AX4744" s="322"/>
      <c r="AY4744" s="322"/>
      <c r="AZ4744" s="322"/>
      <c r="BA4744" s="322"/>
      <c r="BB4744" s="322"/>
      <c r="BC4744" s="322"/>
      <c r="BD4744" s="322"/>
      <c r="BE4744" s="322"/>
    </row>
    <row r="4745" spans="50:57" x14ac:dyDescent="0.15">
      <c r="AX4745" s="322"/>
      <c r="AY4745" s="322"/>
      <c r="AZ4745" s="322"/>
      <c r="BA4745" s="322"/>
      <c r="BB4745" s="322"/>
      <c r="BC4745" s="322"/>
      <c r="BD4745" s="322"/>
      <c r="BE4745" s="322"/>
    </row>
    <row r="4746" spans="50:57" x14ac:dyDescent="0.15">
      <c r="AX4746" s="322"/>
      <c r="AY4746" s="322"/>
      <c r="AZ4746" s="322"/>
      <c r="BA4746" s="322"/>
      <c r="BB4746" s="322"/>
      <c r="BC4746" s="322"/>
      <c r="BD4746" s="322"/>
      <c r="BE4746" s="322"/>
    </row>
    <row r="4747" spans="50:57" x14ac:dyDescent="0.15">
      <c r="AX4747" s="322"/>
      <c r="AY4747" s="322"/>
      <c r="AZ4747" s="322"/>
      <c r="BA4747" s="322"/>
      <c r="BB4747" s="322"/>
      <c r="BC4747" s="322"/>
      <c r="BD4747" s="322"/>
      <c r="BE4747" s="322"/>
    </row>
    <row r="4748" spans="50:57" x14ac:dyDescent="0.15">
      <c r="AX4748" s="322"/>
      <c r="AY4748" s="322"/>
      <c r="AZ4748" s="322"/>
      <c r="BA4748" s="322"/>
      <c r="BB4748" s="322"/>
      <c r="BC4748" s="322"/>
      <c r="BD4748" s="322"/>
      <c r="BE4748" s="322"/>
    </row>
    <row r="4749" spans="50:57" x14ac:dyDescent="0.15">
      <c r="AX4749" s="322"/>
      <c r="AY4749" s="322"/>
      <c r="AZ4749" s="322"/>
      <c r="BA4749" s="322"/>
      <c r="BB4749" s="322"/>
      <c r="BC4749" s="322"/>
      <c r="BD4749" s="322"/>
      <c r="BE4749" s="322"/>
    </row>
    <row r="4750" spans="50:57" x14ac:dyDescent="0.15">
      <c r="AX4750" s="322"/>
      <c r="AY4750" s="322"/>
      <c r="AZ4750" s="322"/>
      <c r="BA4750" s="322"/>
      <c r="BB4750" s="322"/>
      <c r="BC4750" s="322"/>
      <c r="BD4750" s="322"/>
      <c r="BE4750" s="322"/>
    </row>
    <row r="4751" spans="50:57" x14ac:dyDescent="0.15">
      <c r="AX4751" s="322"/>
      <c r="AY4751" s="322"/>
      <c r="AZ4751" s="322"/>
      <c r="BA4751" s="322"/>
      <c r="BB4751" s="322"/>
      <c r="BC4751" s="322"/>
      <c r="BD4751" s="322"/>
      <c r="BE4751" s="322"/>
    </row>
    <row r="4752" spans="50:57" x14ac:dyDescent="0.15">
      <c r="AX4752" s="322"/>
      <c r="AY4752" s="322"/>
      <c r="AZ4752" s="322"/>
      <c r="BA4752" s="322"/>
      <c r="BB4752" s="322"/>
      <c r="BC4752" s="322"/>
      <c r="BD4752" s="322"/>
      <c r="BE4752" s="322"/>
    </row>
    <row r="4753" spans="50:57" x14ac:dyDescent="0.15">
      <c r="AX4753" s="322"/>
      <c r="AY4753" s="322"/>
      <c r="AZ4753" s="322"/>
      <c r="BA4753" s="322"/>
      <c r="BB4753" s="322"/>
      <c r="BC4753" s="322"/>
      <c r="BD4753" s="322"/>
      <c r="BE4753" s="322"/>
    </row>
    <row r="4754" spans="50:57" x14ac:dyDescent="0.15">
      <c r="AX4754" s="322"/>
      <c r="AY4754" s="322"/>
      <c r="AZ4754" s="322"/>
      <c r="BA4754" s="322"/>
      <c r="BB4754" s="322"/>
      <c r="BC4754" s="322"/>
      <c r="BD4754" s="322"/>
      <c r="BE4754" s="322"/>
    </row>
    <row r="4755" spans="50:57" x14ac:dyDescent="0.15">
      <c r="AX4755" s="322"/>
      <c r="AY4755" s="322"/>
      <c r="AZ4755" s="322"/>
      <c r="BA4755" s="322"/>
      <c r="BB4755" s="322"/>
      <c r="BC4755" s="322"/>
      <c r="BD4755" s="322"/>
      <c r="BE4755" s="322"/>
    </row>
    <row r="4756" spans="50:57" x14ac:dyDescent="0.15">
      <c r="AX4756" s="322"/>
      <c r="AY4756" s="322"/>
      <c r="AZ4756" s="322"/>
      <c r="BA4756" s="322"/>
      <c r="BB4756" s="322"/>
      <c r="BC4756" s="322"/>
      <c r="BD4756" s="322"/>
      <c r="BE4756" s="322"/>
    </row>
    <row r="4757" spans="50:57" x14ac:dyDescent="0.15">
      <c r="AX4757" s="322"/>
      <c r="AY4757" s="322"/>
      <c r="AZ4757" s="322"/>
      <c r="BA4757" s="322"/>
      <c r="BB4757" s="322"/>
      <c r="BC4757" s="322"/>
      <c r="BD4757" s="322"/>
      <c r="BE4757" s="322"/>
    </row>
    <row r="4758" spans="50:57" x14ac:dyDescent="0.15">
      <c r="AX4758" s="322"/>
      <c r="AY4758" s="322"/>
      <c r="AZ4758" s="322"/>
      <c r="BA4758" s="322"/>
      <c r="BB4758" s="322"/>
      <c r="BC4758" s="322"/>
      <c r="BD4758" s="322"/>
      <c r="BE4758" s="322"/>
    </row>
    <row r="4759" spans="50:57" x14ac:dyDescent="0.15">
      <c r="AX4759" s="322"/>
      <c r="AY4759" s="322"/>
      <c r="AZ4759" s="322"/>
      <c r="BA4759" s="322"/>
      <c r="BB4759" s="322"/>
      <c r="BC4759" s="322"/>
      <c r="BD4759" s="322"/>
      <c r="BE4759" s="322"/>
    </row>
    <row r="4760" spans="50:57" x14ac:dyDescent="0.15">
      <c r="AX4760" s="322"/>
      <c r="AY4760" s="322"/>
      <c r="AZ4760" s="322"/>
      <c r="BA4760" s="322"/>
      <c r="BB4760" s="322"/>
      <c r="BC4760" s="322"/>
      <c r="BD4760" s="322"/>
      <c r="BE4760" s="322"/>
    </row>
    <row r="4761" spans="50:57" x14ac:dyDescent="0.15">
      <c r="AX4761" s="322"/>
      <c r="AY4761" s="322"/>
      <c r="AZ4761" s="322"/>
      <c r="BA4761" s="322"/>
      <c r="BB4761" s="322"/>
      <c r="BC4761" s="322"/>
      <c r="BD4761" s="322"/>
      <c r="BE4761" s="322"/>
    </row>
    <row r="4762" spans="50:57" x14ac:dyDescent="0.15">
      <c r="AX4762" s="322"/>
      <c r="AY4762" s="322"/>
      <c r="AZ4762" s="322"/>
      <c r="BA4762" s="322"/>
      <c r="BB4762" s="322"/>
      <c r="BC4762" s="322"/>
      <c r="BD4762" s="322"/>
      <c r="BE4762" s="322"/>
    </row>
    <row r="4763" spans="50:57" x14ac:dyDescent="0.15">
      <c r="AX4763" s="322"/>
      <c r="AY4763" s="322"/>
      <c r="AZ4763" s="322"/>
      <c r="BA4763" s="322"/>
      <c r="BB4763" s="322"/>
      <c r="BC4763" s="322"/>
      <c r="BD4763" s="322"/>
      <c r="BE4763" s="322"/>
    </row>
    <row r="4764" spans="50:57" x14ac:dyDescent="0.15">
      <c r="AX4764" s="322"/>
      <c r="AY4764" s="322"/>
      <c r="AZ4764" s="322"/>
      <c r="BA4764" s="322"/>
      <c r="BB4764" s="322"/>
      <c r="BC4764" s="322"/>
      <c r="BD4764" s="322"/>
      <c r="BE4764" s="322"/>
    </row>
    <row r="4765" spans="50:57" x14ac:dyDescent="0.15">
      <c r="AX4765" s="322"/>
      <c r="AY4765" s="322"/>
      <c r="AZ4765" s="322"/>
      <c r="BA4765" s="322"/>
      <c r="BB4765" s="322"/>
      <c r="BC4765" s="322"/>
      <c r="BD4765" s="322"/>
      <c r="BE4765" s="322"/>
    </row>
    <row r="4766" spans="50:57" x14ac:dyDescent="0.15">
      <c r="AX4766" s="322"/>
      <c r="AY4766" s="322"/>
      <c r="AZ4766" s="322"/>
      <c r="BA4766" s="322"/>
      <c r="BB4766" s="322"/>
      <c r="BC4766" s="322"/>
      <c r="BD4766" s="322"/>
      <c r="BE4766" s="322"/>
    </row>
    <row r="4767" spans="50:57" x14ac:dyDescent="0.15">
      <c r="AX4767" s="322"/>
      <c r="AY4767" s="322"/>
      <c r="AZ4767" s="322"/>
      <c r="BA4767" s="322"/>
      <c r="BB4767" s="322"/>
      <c r="BC4767" s="322"/>
      <c r="BD4767" s="322"/>
      <c r="BE4767" s="322"/>
    </row>
    <row r="4768" spans="50:57" x14ac:dyDescent="0.15">
      <c r="AX4768" s="322"/>
      <c r="AY4768" s="322"/>
      <c r="AZ4768" s="322"/>
      <c r="BA4768" s="322"/>
      <c r="BB4768" s="322"/>
      <c r="BC4768" s="322"/>
      <c r="BD4768" s="322"/>
      <c r="BE4768" s="322"/>
    </row>
    <row r="4769" spans="50:57" x14ac:dyDescent="0.15">
      <c r="AX4769" s="322"/>
      <c r="AY4769" s="322"/>
      <c r="AZ4769" s="322"/>
      <c r="BA4769" s="322"/>
      <c r="BB4769" s="322"/>
      <c r="BC4769" s="322"/>
      <c r="BD4769" s="322"/>
      <c r="BE4769" s="322"/>
    </row>
    <row r="4770" spans="50:57" x14ac:dyDescent="0.15">
      <c r="AX4770" s="322"/>
      <c r="AY4770" s="322"/>
      <c r="AZ4770" s="322"/>
      <c r="BA4770" s="322"/>
      <c r="BB4770" s="322"/>
      <c r="BC4770" s="322"/>
      <c r="BD4770" s="322"/>
      <c r="BE4770" s="322"/>
    </row>
    <row r="4771" spans="50:57" x14ac:dyDescent="0.15">
      <c r="AX4771" s="322"/>
      <c r="AY4771" s="322"/>
      <c r="AZ4771" s="322"/>
      <c r="BA4771" s="322"/>
      <c r="BB4771" s="322"/>
      <c r="BC4771" s="322"/>
      <c r="BD4771" s="322"/>
      <c r="BE4771" s="322"/>
    </row>
    <row r="4772" spans="50:57" x14ac:dyDescent="0.15">
      <c r="AX4772" s="322"/>
      <c r="AY4772" s="322"/>
      <c r="AZ4772" s="322"/>
      <c r="BA4772" s="322"/>
      <c r="BB4772" s="322"/>
      <c r="BC4772" s="322"/>
      <c r="BD4772" s="322"/>
      <c r="BE4772" s="322"/>
    </row>
    <row r="4773" spans="50:57" x14ac:dyDescent="0.15">
      <c r="AX4773" s="322"/>
      <c r="AY4773" s="322"/>
      <c r="AZ4773" s="322"/>
      <c r="BA4773" s="322"/>
      <c r="BB4773" s="322"/>
      <c r="BC4773" s="322"/>
      <c r="BD4773" s="322"/>
      <c r="BE4773" s="322"/>
    </row>
    <row r="4774" spans="50:57" x14ac:dyDescent="0.15">
      <c r="AX4774" s="322"/>
      <c r="AY4774" s="322"/>
      <c r="AZ4774" s="322"/>
      <c r="BA4774" s="322"/>
      <c r="BB4774" s="322"/>
      <c r="BC4774" s="322"/>
      <c r="BD4774" s="322"/>
      <c r="BE4774" s="322"/>
    </row>
    <row r="4775" spans="50:57" x14ac:dyDescent="0.15">
      <c r="AX4775" s="322"/>
      <c r="AY4775" s="322"/>
      <c r="AZ4775" s="322"/>
      <c r="BA4775" s="322"/>
      <c r="BB4775" s="322"/>
      <c r="BC4775" s="322"/>
      <c r="BD4775" s="322"/>
      <c r="BE4775" s="322"/>
    </row>
    <row r="4776" spans="50:57" x14ac:dyDescent="0.15">
      <c r="AX4776" s="322"/>
      <c r="AY4776" s="322"/>
      <c r="AZ4776" s="322"/>
      <c r="BA4776" s="322"/>
      <c r="BB4776" s="322"/>
      <c r="BC4776" s="322"/>
      <c r="BD4776" s="322"/>
      <c r="BE4776" s="322"/>
    </row>
    <row r="4777" spans="50:57" x14ac:dyDescent="0.15">
      <c r="AX4777" s="322"/>
      <c r="AY4777" s="322"/>
      <c r="AZ4777" s="322"/>
      <c r="BA4777" s="322"/>
      <c r="BB4777" s="322"/>
      <c r="BC4777" s="322"/>
      <c r="BD4777" s="322"/>
      <c r="BE4777" s="322"/>
    </row>
    <row r="4778" spans="50:57" x14ac:dyDescent="0.15">
      <c r="AX4778" s="322"/>
      <c r="AY4778" s="322"/>
      <c r="AZ4778" s="322"/>
      <c r="BA4778" s="322"/>
      <c r="BB4778" s="322"/>
      <c r="BC4778" s="322"/>
      <c r="BD4778" s="322"/>
      <c r="BE4778" s="322"/>
    </row>
    <row r="4779" spans="50:57" x14ac:dyDescent="0.15">
      <c r="AX4779" s="322"/>
      <c r="AY4779" s="322"/>
      <c r="AZ4779" s="322"/>
      <c r="BA4779" s="322"/>
      <c r="BB4779" s="322"/>
      <c r="BC4779" s="322"/>
      <c r="BD4779" s="322"/>
      <c r="BE4779" s="322"/>
    </row>
    <row r="4780" spans="50:57" x14ac:dyDescent="0.15">
      <c r="AX4780" s="322"/>
      <c r="AY4780" s="322"/>
      <c r="AZ4780" s="322"/>
      <c r="BA4780" s="322"/>
      <c r="BB4780" s="322"/>
      <c r="BC4780" s="322"/>
      <c r="BD4780" s="322"/>
      <c r="BE4780" s="322"/>
    </row>
    <row r="4781" spans="50:57" x14ac:dyDescent="0.15">
      <c r="AX4781" s="322"/>
      <c r="AY4781" s="322"/>
      <c r="AZ4781" s="322"/>
      <c r="BA4781" s="322"/>
      <c r="BB4781" s="322"/>
      <c r="BC4781" s="322"/>
      <c r="BD4781" s="322"/>
      <c r="BE4781" s="322"/>
    </row>
    <row r="4782" spans="50:57" x14ac:dyDescent="0.15">
      <c r="AX4782" s="322"/>
      <c r="AY4782" s="322"/>
      <c r="AZ4782" s="322"/>
      <c r="BA4782" s="322"/>
      <c r="BB4782" s="322"/>
      <c r="BC4782" s="322"/>
      <c r="BD4782" s="322"/>
      <c r="BE4782" s="322"/>
    </row>
    <row r="4783" spans="50:57" x14ac:dyDescent="0.15">
      <c r="AX4783" s="322"/>
      <c r="AY4783" s="322"/>
      <c r="AZ4783" s="322"/>
      <c r="BA4783" s="322"/>
      <c r="BB4783" s="322"/>
      <c r="BC4783" s="322"/>
      <c r="BD4783" s="322"/>
      <c r="BE4783" s="322"/>
    </row>
    <row r="4784" spans="50:57" x14ac:dyDescent="0.15">
      <c r="AX4784" s="322"/>
      <c r="AY4784" s="322"/>
      <c r="AZ4784" s="322"/>
      <c r="BA4784" s="322"/>
      <c r="BB4784" s="322"/>
      <c r="BC4784" s="322"/>
      <c r="BD4784" s="322"/>
      <c r="BE4784" s="322"/>
    </row>
    <row r="4785" spans="50:57" x14ac:dyDescent="0.15">
      <c r="AX4785" s="322"/>
      <c r="AY4785" s="322"/>
      <c r="AZ4785" s="322"/>
      <c r="BA4785" s="322"/>
      <c r="BB4785" s="322"/>
      <c r="BC4785" s="322"/>
      <c r="BD4785" s="322"/>
      <c r="BE4785" s="322"/>
    </row>
    <row r="4786" spans="50:57" x14ac:dyDescent="0.15">
      <c r="AX4786" s="322"/>
      <c r="AY4786" s="322"/>
      <c r="AZ4786" s="322"/>
      <c r="BA4786" s="322"/>
      <c r="BB4786" s="322"/>
      <c r="BC4786" s="322"/>
      <c r="BD4786" s="322"/>
      <c r="BE4786" s="322"/>
    </row>
    <row r="4787" spans="50:57" x14ac:dyDescent="0.15">
      <c r="AX4787" s="322"/>
      <c r="AY4787" s="322"/>
      <c r="AZ4787" s="322"/>
      <c r="BA4787" s="322"/>
      <c r="BB4787" s="322"/>
      <c r="BC4787" s="322"/>
      <c r="BD4787" s="322"/>
      <c r="BE4787" s="322"/>
    </row>
    <row r="4788" spans="50:57" x14ac:dyDescent="0.15">
      <c r="AX4788" s="322"/>
      <c r="AY4788" s="322"/>
      <c r="AZ4788" s="322"/>
      <c r="BA4788" s="322"/>
      <c r="BB4788" s="322"/>
      <c r="BC4788" s="322"/>
      <c r="BD4788" s="322"/>
      <c r="BE4788" s="322"/>
    </row>
    <row r="4789" spans="50:57" x14ac:dyDescent="0.15">
      <c r="AX4789" s="322"/>
      <c r="AY4789" s="322"/>
      <c r="AZ4789" s="322"/>
      <c r="BA4789" s="322"/>
      <c r="BB4789" s="322"/>
      <c r="BC4789" s="322"/>
      <c r="BD4789" s="322"/>
      <c r="BE4789" s="322"/>
    </row>
    <row r="4790" spans="50:57" x14ac:dyDescent="0.15">
      <c r="AX4790" s="322"/>
      <c r="AY4790" s="322"/>
      <c r="AZ4790" s="322"/>
      <c r="BA4790" s="322"/>
      <c r="BB4790" s="322"/>
      <c r="BC4790" s="322"/>
      <c r="BD4790" s="322"/>
      <c r="BE4790" s="322"/>
    </row>
    <row r="4791" spans="50:57" x14ac:dyDescent="0.15">
      <c r="AX4791" s="322"/>
      <c r="AY4791" s="322"/>
      <c r="AZ4791" s="322"/>
      <c r="BA4791" s="322"/>
      <c r="BB4791" s="322"/>
      <c r="BC4791" s="322"/>
      <c r="BD4791" s="322"/>
      <c r="BE4791" s="322"/>
    </row>
    <row r="4792" spans="50:57" x14ac:dyDescent="0.15">
      <c r="AX4792" s="322"/>
      <c r="AY4792" s="322"/>
      <c r="AZ4792" s="322"/>
      <c r="BA4792" s="322"/>
      <c r="BB4792" s="322"/>
      <c r="BC4792" s="322"/>
      <c r="BD4792" s="322"/>
      <c r="BE4792" s="322"/>
    </row>
    <row r="4793" spans="50:57" x14ac:dyDescent="0.15">
      <c r="AX4793" s="322"/>
      <c r="AY4793" s="322"/>
      <c r="AZ4793" s="322"/>
      <c r="BA4793" s="322"/>
      <c r="BB4793" s="322"/>
      <c r="BC4793" s="322"/>
      <c r="BD4793" s="322"/>
      <c r="BE4793" s="322"/>
    </row>
    <row r="4794" spans="50:57" x14ac:dyDescent="0.15">
      <c r="AX4794" s="322"/>
      <c r="AY4794" s="322"/>
      <c r="AZ4794" s="322"/>
      <c r="BA4794" s="322"/>
      <c r="BB4794" s="322"/>
      <c r="BC4794" s="322"/>
      <c r="BD4794" s="322"/>
      <c r="BE4794" s="322"/>
    </row>
    <row r="4795" spans="50:57" x14ac:dyDescent="0.15">
      <c r="AX4795" s="322"/>
      <c r="AY4795" s="322"/>
      <c r="AZ4795" s="322"/>
      <c r="BA4795" s="322"/>
      <c r="BB4795" s="322"/>
      <c r="BC4795" s="322"/>
      <c r="BD4795" s="322"/>
      <c r="BE4795" s="322"/>
    </row>
    <row r="4796" spans="50:57" x14ac:dyDescent="0.15">
      <c r="AX4796" s="322"/>
      <c r="AY4796" s="322"/>
      <c r="AZ4796" s="322"/>
      <c r="BA4796" s="322"/>
      <c r="BB4796" s="322"/>
      <c r="BC4796" s="322"/>
      <c r="BD4796" s="322"/>
      <c r="BE4796" s="322"/>
    </row>
    <row r="4797" spans="50:57" x14ac:dyDescent="0.15">
      <c r="AX4797" s="322"/>
      <c r="AY4797" s="322"/>
      <c r="AZ4797" s="322"/>
      <c r="BA4797" s="322"/>
      <c r="BB4797" s="322"/>
      <c r="BC4797" s="322"/>
      <c r="BD4797" s="322"/>
      <c r="BE4797" s="322"/>
    </row>
    <row r="4798" spans="50:57" x14ac:dyDescent="0.15">
      <c r="AX4798" s="322"/>
      <c r="AY4798" s="322"/>
      <c r="AZ4798" s="322"/>
      <c r="BA4798" s="322"/>
      <c r="BB4798" s="322"/>
      <c r="BC4798" s="322"/>
      <c r="BD4798" s="322"/>
      <c r="BE4798" s="322"/>
    </row>
    <row r="4799" spans="50:57" x14ac:dyDescent="0.15">
      <c r="AX4799" s="322"/>
      <c r="AY4799" s="322"/>
      <c r="AZ4799" s="322"/>
      <c r="BA4799" s="322"/>
      <c r="BB4799" s="322"/>
      <c r="BC4799" s="322"/>
      <c r="BD4799" s="322"/>
      <c r="BE4799" s="322"/>
    </row>
    <row r="4800" spans="50:57" x14ac:dyDescent="0.15">
      <c r="AX4800" s="322"/>
      <c r="AY4800" s="322"/>
      <c r="AZ4800" s="322"/>
      <c r="BA4800" s="322"/>
      <c r="BB4800" s="322"/>
      <c r="BC4800" s="322"/>
      <c r="BD4800" s="322"/>
      <c r="BE4800" s="322"/>
    </row>
    <row r="4801" spans="50:57" x14ac:dyDescent="0.15">
      <c r="AX4801" s="322"/>
      <c r="AY4801" s="322"/>
      <c r="AZ4801" s="322"/>
      <c r="BA4801" s="322"/>
      <c r="BB4801" s="322"/>
      <c r="BC4801" s="322"/>
      <c r="BD4801" s="322"/>
      <c r="BE4801" s="322"/>
    </row>
    <row r="4802" spans="50:57" x14ac:dyDescent="0.15">
      <c r="AX4802" s="322"/>
      <c r="AY4802" s="322"/>
      <c r="AZ4802" s="322"/>
      <c r="BA4802" s="322"/>
      <c r="BB4802" s="322"/>
      <c r="BC4802" s="322"/>
      <c r="BD4802" s="322"/>
      <c r="BE4802" s="322"/>
    </row>
    <row r="4803" spans="50:57" x14ac:dyDescent="0.15">
      <c r="AX4803" s="322"/>
      <c r="AY4803" s="322"/>
      <c r="AZ4803" s="322"/>
      <c r="BA4803" s="322"/>
      <c r="BB4803" s="322"/>
      <c r="BC4803" s="322"/>
      <c r="BD4803" s="322"/>
      <c r="BE4803" s="322"/>
    </row>
    <row r="4804" spans="50:57" x14ac:dyDescent="0.15">
      <c r="AX4804" s="322"/>
      <c r="AY4804" s="322"/>
      <c r="AZ4804" s="322"/>
      <c r="BA4804" s="322"/>
      <c r="BB4804" s="322"/>
      <c r="BC4804" s="322"/>
      <c r="BD4804" s="322"/>
      <c r="BE4804" s="322"/>
    </row>
    <row r="4805" spans="50:57" x14ac:dyDescent="0.15">
      <c r="AX4805" s="322"/>
      <c r="AY4805" s="322"/>
      <c r="AZ4805" s="322"/>
      <c r="BA4805" s="322"/>
      <c r="BB4805" s="322"/>
      <c r="BC4805" s="322"/>
      <c r="BD4805" s="322"/>
      <c r="BE4805" s="322"/>
    </row>
    <row r="4806" spans="50:57" x14ac:dyDescent="0.15">
      <c r="AX4806" s="322"/>
      <c r="AY4806" s="322"/>
      <c r="AZ4806" s="322"/>
      <c r="BA4806" s="322"/>
      <c r="BB4806" s="322"/>
      <c r="BC4806" s="322"/>
      <c r="BD4806" s="322"/>
      <c r="BE4806" s="322"/>
    </row>
    <row r="4807" spans="50:57" x14ac:dyDescent="0.15">
      <c r="AX4807" s="322"/>
      <c r="AY4807" s="322"/>
      <c r="AZ4807" s="322"/>
      <c r="BA4807" s="322"/>
      <c r="BB4807" s="322"/>
      <c r="BC4807" s="322"/>
      <c r="BD4807" s="322"/>
      <c r="BE4807" s="322"/>
    </row>
    <row r="4808" spans="50:57" x14ac:dyDescent="0.15">
      <c r="AX4808" s="322"/>
      <c r="AY4808" s="322"/>
      <c r="AZ4808" s="322"/>
      <c r="BA4808" s="322"/>
      <c r="BB4808" s="322"/>
      <c r="BC4808" s="322"/>
      <c r="BD4808" s="322"/>
      <c r="BE4808" s="322"/>
    </row>
    <row r="4809" spans="50:57" x14ac:dyDescent="0.15">
      <c r="AX4809" s="322"/>
      <c r="AY4809" s="322"/>
      <c r="AZ4809" s="322"/>
      <c r="BA4809" s="322"/>
      <c r="BB4809" s="322"/>
      <c r="BC4809" s="322"/>
      <c r="BD4809" s="322"/>
      <c r="BE4809" s="322"/>
    </row>
    <row r="4810" spans="50:57" x14ac:dyDescent="0.15">
      <c r="AX4810" s="322"/>
      <c r="AY4810" s="322"/>
      <c r="AZ4810" s="322"/>
      <c r="BA4810" s="322"/>
      <c r="BB4810" s="322"/>
      <c r="BC4810" s="322"/>
      <c r="BD4810" s="322"/>
      <c r="BE4810" s="322"/>
    </row>
    <row r="4811" spans="50:57" x14ac:dyDescent="0.15">
      <c r="AX4811" s="322"/>
      <c r="AY4811" s="322"/>
      <c r="AZ4811" s="322"/>
      <c r="BA4811" s="322"/>
      <c r="BB4811" s="322"/>
      <c r="BC4811" s="322"/>
      <c r="BD4811" s="322"/>
      <c r="BE4811" s="322"/>
    </row>
    <row r="4812" spans="50:57" x14ac:dyDescent="0.15">
      <c r="AX4812" s="322"/>
      <c r="AY4812" s="322"/>
      <c r="AZ4812" s="322"/>
      <c r="BA4812" s="322"/>
      <c r="BB4812" s="322"/>
      <c r="BC4812" s="322"/>
      <c r="BD4812" s="322"/>
      <c r="BE4812" s="322"/>
    </row>
    <row r="4813" spans="50:57" x14ac:dyDescent="0.15">
      <c r="AX4813" s="322"/>
      <c r="AY4813" s="322"/>
      <c r="AZ4813" s="322"/>
      <c r="BA4813" s="322"/>
      <c r="BB4813" s="322"/>
      <c r="BC4813" s="322"/>
      <c r="BD4813" s="322"/>
      <c r="BE4813" s="322"/>
    </row>
    <row r="4814" spans="50:57" x14ac:dyDescent="0.15">
      <c r="AX4814" s="322"/>
      <c r="AY4814" s="322"/>
      <c r="AZ4814" s="322"/>
      <c r="BA4814" s="322"/>
      <c r="BB4814" s="322"/>
      <c r="BC4814" s="322"/>
      <c r="BD4814" s="322"/>
      <c r="BE4814" s="322"/>
    </row>
    <row r="4815" spans="50:57" x14ac:dyDescent="0.15">
      <c r="AX4815" s="322"/>
      <c r="AY4815" s="322"/>
      <c r="AZ4815" s="322"/>
      <c r="BA4815" s="322"/>
      <c r="BB4815" s="322"/>
      <c r="BC4815" s="322"/>
      <c r="BD4815" s="322"/>
      <c r="BE4815" s="322"/>
    </row>
    <row r="4816" spans="50:57" x14ac:dyDescent="0.15">
      <c r="AX4816" s="322"/>
      <c r="AY4816" s="322"/>
      <c r="AZ4816" s="322"/>
      <c r="BA4816" s="322"/>
      <c r="BB4816" s="322"/>
      <c r="BC4816" s="322"/>
      <c r="BD4816" s="322"/>
      <c r="BE4816" s="322"/>
    </row>
    <row r="4817" spans="50:57" x14ac:dyDescent="0.15">
      <c r="AX4817" s="322"/>
      <c r="AY4817" s="322"/>
      <c r="AZ4817" s="322"/>
      <c r="BA4817" s="322"/>
      <c r="BB4817" s="322"/>
      <c r="BC4817" s="322"/>
      <c r="BD4817" s="322"/>
      <c r="BE4817" s="322"/>
    </row>
    <row r="4818" spans="50:57" x14ac:dyDescent="0.15">
      <c r="AX4818" s="322"/>
      <c r="AY4818" s="322"/>
      <c r="AZ4818" s="322"/>
      <c r="BA4818" s="322"/>
      <c r="BB4818" s="322"/>
      <c r="BC4818" s="322"/>
      <c r="BD4818" s="322"/>
      <c r="BE4818" s="322"/>
    </row>
    <row r="4819" spans="50:57" x14ac:dyDescent="0.15">
      <c r="AX4819" s="322"/>
      <c r="AY4819" s="322"/>
      <c r="AZ4819" s="322"/>
      <c r="BA4819" s="322"/>
      <c r="BB4819" s="322"/>
      <c r="BC4819" s="322"/>
      <c r="BD4819" s="322"/>
      <c r="BE4819" s="322"/>
    </row>
    <row r="4820" spans="50:57" x14ac:dyDescent="0.15">
      <c r="AX4820" s="322"/>
      <c r="AY4820" s="322"/>
      <c r="AZ4820" s="322"/>
      <c r="BA4820" s="322"/>
      <c r="BB4820" s="322"/>
      <c r="BC4820" s="322"/>
      <c r="BD4820" s="322"/>
      <c r="BE4820" s="322"/>
    </row>
    <row r="4821" spans="50:57" x14ac:dyDescent="0.15">
      <c r="AX4821" s="322"/>
      <c r="AY4821" s="322"/>
      <c r="AZ4821" s="322"/>
      <c r="BA4821" s="322"/>
      <c r="BB4821" s="322"/>
      <c r="BC4821" s="322"/>
      <c r="BD4821" s="322"/>
      <c r="BE4821" s="322"/>
    </row>
    <row r="4822" spans="50:57" x14ac:dyDescent="0.15">
      <c r="AX4822" s="322"/>
      <c r="AY4822" s="322"/>
      <c r="AZ4822" s="322"/>
      <c r="BA4822" s="322"/>
      <c r="BB4822" s="322"/>
      <c r="BC4822" s="322"/>
      <c r="BD4822" s="322"/>
      <c r="BE4822" s="322"/>
    </row>
    <row r="4823" spans="50:57" x14ac:dyDescent="0.15">
      <c r="AX4823" s="322"/>
      <c r="AY4823" s="322"/>
      <c r="AZ4823" s="322"/>
      <c r="BA4823" s="322"/>
      <c r="BB4823" s="322"/>
      <c r="BC4823" s="322"/>
      <c r="BD4823" s="322"/>
      <c r="BE4823" s="322"/>
    </row>
    <row r="4824" spans="50:57" x14ac:dyDescent="0.15">
      <c r="AX4824" s="322"/>
      <c r="AY4824" s="322"/>
      <c r="AZ4824" s="322"/>
      <c r="BA4824" s="322"/>
      <c r="BB4824" s="322"/>
      <c r="BC4824" s="322"/>
      <c r="BD4824" s="322"/>
      <c r="BE4824" s="322"/>
    </row>
    <row r="4825" spans="50:57" x14ac:dyDescent="0.15">
      <c r="AX4825" s="322"/>
      <c r="AY4825" s="322"/>
      <c r="AZ4825" s="322"/>
      <c r="BA4825" s="322"/>
      <c r="BB4825" s="322"/>
      <c r="BC4825" s="322"/>
      <c r="BD4825" s="322"/>
      <c r="BE4825" s="322"/>
    </row>
    <row r="4826" spans="50:57" x14ac:dyDescent="0.15">
      <c r="AX4826" s="322"/>
      <c r="AY4826" s="322"/>
      <c r="AZ4826" s="322"/>
      <c r="BA4826" s="322"/>
      <c r="BB4826" s="322"/>
      <c r="BC4826" s="322"/>
      <c r="BD4826" s="322"/>
      <c r="BE4826" s="322"/>
    </row>
    <row r="4827" spans="50:57" x14ac:dyDescent="0.15">
      <c r="AX4827" s="322"/>
      <c r="AY4827" s="322"/>
      <c r="AZ4827" s="322"/>
      <c r="BA4827" s="322"/>
      <c r="BB4827" s="322"/>
      <c r="BC4827" s="322"/>
      <c r="BD4827" s="322"/>
      <c r="BE4827" s="322"/>
    </row>
    <row r="4828" spans="50:57" x14ac:dyDescent="0.15">
      <c r="AX4828" s="322"/>
      <c r="AY4828" s="322"/>
      <c r="AZ4828" s="322"/>
      <c r="BA4828" s="322"/>
      <c r="BB4828" s="322"/>
      <c r="BC4828" s="322"/>
      <c r="BD4828" s="322"/>
      <c r="BE4828" s="322"/>
    </row>
    <row r="4829" spans="50:57" x14ac:dyDescent="0.15">
      <c r="AX4829" s="322"/>
      <c r="AY4829" s="322"/>
      <c r="AZ4829" s="322"/>
      <c r="BA4829" s="322"/>
      <c r="BB4829" s="322"/>
      <c r="BC4829" s="322"/>
      <c r="BD4829" s="322"/>
      <c r="BE4829" s="322"/>
    </row>
    <row r="4830" spans="50:57" x14ac:dyDescent="0.15">
      <c r="AX4830" s="322"/>
      <c r="AY4830" s="322"/>
      <c r="AZ4830" s="322"/>
      <c r="BA4830" s="322"/>
      <c r="BB4830" s="322"/>
      <c r="BC4830" s="322"/>
      <c r="BD4830" s="322"/>
      <c r="BE4830" s="322"/>
    </row>
    <row r="4831" spans="50:57" x14ac:dyDescent="0.15">
      <c r="AX4831" s="322"/>
      <c r="AY4831" s="322"/>
      <c r="AZ4831" s="322"/>
      <c r="BA4831" s="322"/>
      <c r="BB4831" s="322"/>
      <c r="BC4831" s="322"/>
      <c r="BD4831" s="322"/>
      <c r="BE4831" s="322"/>
    </row>
    <row r="4832" spans="50:57" x14ac:dyDescent="0.15">
      <c r="AX4832" s="322"/>
      <c r="AY4832" s="322"/>
      <c r="AZ4832" s="322"/>
      <c r="BA4832" s="322"/>
      <c r="BB4832" s="322"/>
      <c r="BC4832" s="322"/>
      <c r="BD4832" s="322"/>
      <c r="BE4832" s="322"/>
    </row>
    <row r="4833" spans="50:57" x14ac:dyDescent="0.15">
      <c r="AX4833" s="322"/>
      <c r="AY4833" s="322"/>
      <c r="AZ4833" s="322"/>
      <c r="BA4833" s="322"/>
      <c r="BB4833" s="322"/>
      <c r="BC4833" s="322"/>
      <c r="BD4833" s="322"/>
      <c r="BE4833" s="322"/>
    </row>
    <row r="4834" spans="50:57" x14ac:dyDescent="0.15">
      <c r="AX4834" s="322"/>
      <c r="AY4834" s="322"/>
      <c r="AZ4834" s="322"/>
      <c r="BA4834" s="322"/>
      <c r="BB4834" s="322"/>
      <c r="BC4834" s="322"/>
      <c r="BD4834" s="322"/>
      <c r="BE4834" s="322"/>
    </row>
    <row r="4835" spans="50:57" x14ac:dyDescent="0.15">
      <c r="AX4835" s="322"/>
      <c r="AY4835" s="322"/>
      <c r="AZ4835" s="322"/>
      <c r="BA4835" s="322"/>
      <c r="BB4835" s="322"/>
      <c r="BC4835" s="322"/>
      <c r="BD4835" s="322"/>
      <c r="BE4835" s="322"/>
    </row>
    <row r="4836" spans="50:57" x14ac:dyDescent="0.15">
      <c r="AX4836" s="322"/>
      <c r="AY4836" s="322"/>
      <c r="AZ4836" s="322"/>
      <c r="BA4836" s="322"/>
      <c r="BB4836" s="322"/>
      <c r="BC4836" s="322"/>
      <c r="BD4836" s="322"/>
      <c r="BE4836" s="322"/>
    </row>
    <row r="4837" spans="50:57" x14ac:dyDescent="0.15">
      <c r="AX4837" s="322"/>
      <c r="AY4837" s="322"/>
      <c r="AZ4837" s="322"/>
      <c r="BA4837" s="322"/>
      <c r="BB4837" s="322"/>
      <c r="BC4837" s="322"/>
      <c r="BD4837" s="322"/>
      <c r="BE4837" s="322"/>
    </row>
    <row r="4838" spans="50:57" x14ac:dyDescent="0.15">
      <c r="AX4838" s="322"/>
      <c r="AY4838" s="322"/>
      <c r="AZ4838" s="322"/>
      <c r="BA4838" s="322"/>
      <c r="BB4838" s="322"/>
      <c r="BC4838" s="322"/>
      <c r="BD4838" s="322"/>
      <c r="BE4838" s="322"/>
    </row>
    <row r="4839" spans="50:57" x14ac:dyDescent="0.15">
      <c r="AX4839" s="322"/>
      <c r="AY4839" s="322"/>
      <c r="AZ4839" s="322"/>
      <c r="BA4839" s="322"/>
      <c r="BB4839" s="322"/>
      <c r="BC4839" s="322"/>
      <c r="BD4839" s="322"/>
      <c r="BE4839" s="322"/>
    </row>
    <row r="4840" spans="50:57" x14ac:dyDescent="0.15">
      <c r="AX4840" s="322"/>
      <c r="AY4840" s="322"/>
      <c r="AZ4840" s="322"/>
      <c r="BA4840" s="322"/>
      <c r="BB4840" s="322"/>
      <c r="BC4840" s="322"/>
      <c r="BD4840" s="322"/>
      <c r="BE4840" s="322"/>
    </row>
    <row r="4841" spans="50:57" x14ac:dyDescent="0.15">
      <c r="AX4841" s="322"/>
      <c r="AY4841" s="322"/>
      <c r="AZ4841" s="322"/>
      <c r="BA4841" s="322"/>
      <c r="BB4841" s="322"/>
      <c r="BC4841" s="322"/>
      <c r="BD4841" s="322"/>
      <c r="BE4841" s="322"/>
    </row>
    <row r="4842" spans="50:57" x14ac:dyDescent="0.15">
      <c r="AX4842" s="322"/>
      <c r="AY4842" s="322"/>
      <c r="AZ4842" s="322"/>
      <c r="BA4842" s="322"/>
      <c r="BB4842" s="322"/>
      <c r="BC4842" s="322"/>
      <c r="BD4842" s="322"/>
      <c r="BE4842" s="322"/>
    </row>
    <row r="4843" spans="50:57" x14ac:dyDescent="0.15">
      <c r="AX4843" s="322"/>
      <c r="AY4843" s="322"/>
      <c r="AZ4843" s="322"/>
      <c r="BA4843" s="322"/>
      <c r="BB4843" s="322"/>
      <c r="BC4843" s="322"/>
      <c r="BD4843" s="322"/>
      <c r="BE4843" s="322"/>
    </row>
    <row r="4844" spans="50:57" x14ac:dyDescent="0.15">
      <c r="AX4844" s="322"/>
      <c r="AY4844" s="322"/>
      <c r="AZ4844" s="322"/>
      <c r="BA4844" s="322"/>
      <c r="BB4844" s="322"/>
      <c r="BC4844" s="322"/>
      <c r="BD4844" s="322"/>
      <c r="BE4844" s="322"/>
    </row>
    <row r="4845" spans="50:57" x14ac:dyDescent="0.15">
      <c r="AX4845" s="322"/>
      <c r="AY4845" s="322"/>
      <c r="AZ4845" s="322"/>
      <c r="BA4845" s="322"/>
      <c r="BB4845" s="322"/>
      <c r="BC4845" s="322"/>
      <c r="BD4845" s="322"/>
      <c r="BE4845" s="322"/>
    </row>
    <row r="4846" spans="50:57" x14ac:dyDescent="0.15">
      <c r="AX4846" s="322"/>
      <c r="AY4846" s="322"/>
      <c r="AZ4846" s="322"/>
      <c r="BA4846" s="322"/>
      <c r="BB4846" s="322"/>
      <c r="BC4846" s="322"/>
      <c r="BD4846" s="322"/>
      <c r="BE4846" s="322"/>
    </row>
    <row r="4847" spans="50:57" x14ac:dyDescent="0.15">
      <c r="AX4847" s="322"/>
      <c r="AY4847" s="322"/>
      <c r="AZ4847" s="322"/>
      <c r="BA4847" s="322"/>
      <c r="BB4847" s="322"/>
      <c r="BC4847" s="322"/>
      <c r="BD4847" s="322"/>
      <c r="BE4847" s="322"/>
    </row>
    <row r="4848" spans="50:57" x14ac:dyDescent="0.15">
      <c r="AX4848" s="322"/>
      <c r="AY4848" s="322"/>
      <c r="AZ4848" s="322"/>
      <c r="BA4848" s="322"/>
      <c r="BB4848" s="322"/>
      <c r="BC4848" s="322"/>
      <c r="BD4848" s="322"/>
      <c r="BE4848" s="322"/>
    </row>
    <row r="4849" spans="50:57" x14ac:dyDescent="0.15">
      <c r="AX4849" s="322"/>
      <c r="AY4849" s="322"/>
      <c r="AZ4849" s="322"/>
      <c r="BA4849" s="322"/>
      <c r="BB4849" s="322"/>
      <c r="BC4849" s="322"/>
      <c r="BD4849" s="322"/>
      <c r="BE4849" s="322"/>
    </row>
    <row r="4850" spans="50:57" x14ac:dyDescent="0.15">
      <c r="AX4850" s="322"/>
      <c r="AY4850" s="322"/>
      <c r="AZ4850" s="322"/>
      <c r="BA4850" s="322"/>
      <c r="BB4850" s="322"/>
      <c r="BC4850" s="322"/>
      <c r="BD4850" s="322"/>
      <c r="BE4850" s="322"/>
    </row>
    <row r="4851" spans="50:57" x14ac:dyDescent="0.15">
      <c r="AX4851" s="322"/>
      <c r="AY4851" s="322"/>
      <c r="AZ4851" s="322"/>
      <c r="BA4851" s="322"/>
      <c r="BB4851" s="322"/>
      <c r="BC4851" s="322"/>
      <c r="BD4851" s="322"/>
      <c r="BE4851" s="322"/>
    </row>
    <row r="4852" spans="50:57" x14ac:dyDescent="0.15">
      <c r="AX4852" s="322"/>
      <c r="AY4852" s="322"/>
      <c r="AZ4852" s="322"/>
      <c r="BA4852" s="322"/>
      <c r="BB4852" s="322"/>
      <c r="BC4852" s="322"/>
      <c r="BD4852" s="322"/>
      <c r="BE4852" s="322"/>
    </row>
    <row r="4853" spans="50:57" x14ac:dyDescent="0.15">
      <c r="AX4853" s="322"/>
      <c r="AY4853" s="322"/>
      <c r="AZ4853" s="322"/>
      <c r="BA4853" s="322"/>
      <c r="BB4853" s="322"/>
      <c r="BC4853" s="322"/>
      <c r="BD4853" s="322"/>
      <c r="BE4853" s="322"/>
    </row>
    <row r="4854" spans="50:57" x14ac:dyDescent="0.15">
      <c r="AX4854" s="322"/>
      <c r="AY4854" s="322"/>
      <c r="AZ4854" s="322"/>
      <c r="BA4854" s="322"/>
      <c r="BB4854" s="322"/>
      <c r="BC4854" s="322"/>
      <c r="BD4854" s="322"/>
      <c r="BE4854" s="322"/>
    </row>
    <row r="4855" spans="50:57" x14ac:dyDescent="0.15">
      <c r="AX4855" s="322"/>
      <c r="AY4855" s="322"/>
      <c r="AZ4855" s="322"/>
      <c r="BA4855" s="322"/>
      <c r="BB4855" s="322"/>
      <c r="BC4855" s="322"/>
      <c r="BD4855" s="322"/>
      <c r="BE4855" s="322"/>
    </row>
    <row r="4856" spans="50:57" x14ac:dyDescent="0.15">
      <c r="AX4856" s="322"/>
      <c r="AY4856" s="322"/>
      <c r="AZ4856" s="322"/>
      <c r="BA4856" s="322"/>
      <c r="BB4856" s="322"/>
      <c r="BC4856" s="322"/>
      <c r="BD4856" s="322"/>
      <c r="BE4856" s="322"/>
    </row>
    <row r="4857" spans="50:57" x14ac:dyDescent="0.15">
      <c r="AX4857" s="322"/>
      <c r="AY4857" s="322"/>
      <c r="AZ4857" s="322"/>
      <c r="BA4857" s="322"/>
      <c r="BB4857" s="322"/>
      <c r="BC4857" s="322"/>
      <c r="BD4857" s="322"/>
      <c r="BE4857" s="322"/>
    </row>
    <row r="4858" spans="50:57" x14ac:dyDescent="0.15">
      <c r="AX4858" s="322"/>
      <c r="AY4858" s="322"/>
      <c r="AZ4858" s="322"/>
      <c r="BA4858" s="322"/>
      <c r="BB4858" s="322"/>
      <c r="BC4858" s="322"/>
      <c r="BD4858" s="322"/>
      <c r="BE4858" s="322"/>
    </row>
    <row r="4859" spans="50:57" x14ac:dyDescent="0.15">
      <c r="AX4859" s="322"/>
      <c r="AY4859" s="322"/>
      <c r="AZ4859" s="322"/>
      <c r="BA4859" s="322"/>
      <c r="BB4859" s="322"/>
      <c r="BC4859" s="322"/>
      <c r="BD4859" s="322"/>
      <c r="BE4859" s="322"/>
    </row>
    <row r="4860" spans="50:57" x14ac:dyDescent="0.15">
      <c r="AX4860" s="322"/>
      <c r="AY4860" s="322"/>
      <c r="AZ4860" s="322"/>
      <c r="BA4860" s="322"/>
      <c r="BB4860" s="322"/>
      <c r="BC4860" s="322"/>
      <c r="BD4860" s="322"/>
      <c r="BE4860" s="322"/>
    </row>
    <row r="4861" spans="50:57" x14ac:dyDescent="0.15">
      <c r="AX4861" s="322"/>
      <c r="AY4861" s="322"/>
      <c r="AZ4861" s="322"/>
      <c r="BA4861" s="322"/>
      <c r="BB4861" s="322"/>
      <c r="BC4861" s="322"/>
      <c r="BD4861" s="322"/>
      <c r="BE4861" s="322"/>
    </row>
    <row r="4862" spans="50:57" x14ac:dyDescent="0.15">
      <c r="AX4862" s="322"/>
      <c r="AY4862" s="322"/>
      <c r="AZ4862" s="322"/>
      <c r="BA4862" s="322"/>
      <c r="BB4862" s="322"/>
      <c r="BC4862" s="322"/>
      <c r="BD4862" s="322"/>
      <c r="BE4862" s="322"/>
    </row>
    <row r="4863" spans="50:57" x14ac:dyDescent="0.15">
      <c r="AX4863" s="322"/>
      <c r="AY4863" s="322"/>
      <c r="AZ4863" s="322"/>
      <c r="BA4863" s="322"/>
      <c r="BB4863" s="322"/>
      <c r="BC4863" s="322"/>
      <c r="BD4863" s="322"/>
      <c r="BE4863" s="322"/>
    </row>
    <row r="4864" spans="50:57" x14ac:dyDescent="0.15">
      <c r="AX4864" s="322"/>
      <c r="AY4864" s="322"/>
      <c r="AZ4864" s="322"/>
      <c r="BA4864" s="322"/>
      <c r="BB4864" s="322"/>
      <c r="BC4864" s="322"/>
      <c r="BD4864" s="322"/>
      <c r="BE4864" s="322"/>
    </row>
    <row r="4865" spans="50:57" x14ac:dyDescent="0.15">
      <c r="AX4865" s="322"/>
      <c r="AY4865" s="322"/>
      <c r="AZ4865" s="322"/>
      <c r="BA4865" s="322"/>
      <c r="BB4865" s="322"/>
      <c r="BC4865" s="322"/>
      <c r="BD4865" s="322"/>
      <c r="BE4865" s="322"/>
    </row>
    <row r="4866" spans="50:57" x14ac:dyDescent="0.15">
      <c r="AX4866" s="322"/>
      <c r="AY4866" s="322"/>
      <c r="AZ4866" s="322"/>
      <c r="BA4866" s="322"/>
      <c r="BB4866" s="322"/>
      <c r="BC4866" s="322"/>
      <c r="BD4866" s="322"/>
      <c r="BE4866" s="322"/>
    </row>
    <row r="4867" spans="50:57" x14ac:dyDescent="0.15">
      <c r="AX4867" s="322"/>
      <c r="AY4867" s="322"/>
      <c r="AZ4867" s="322"/>
      <c r="BA4867" s="322"/>
      <c r="BB4867" s="322"/>
      <c r="BC4867" s="322"/>
      <c r="BD4867" s="322"/>
      <c r="BE4867" s="322"/>
    </row>
    <row r="4868" spans="50:57" x14ac:dyDescent="0.15">
      <c r="AX4868" s="322"/>
      <c r="AY4868" s="322"/>
      <c r="AZ4868" s="322"/>
      <c r="BA4868" s="322"/>
      <c r="BB4868" s="322"/>
      <c r="BC4868" s="322"/>
      <c r="BD4868" s="322"/>
      <c r="BE4868" s="322"/>
    </row>
    <row r="4869" spans="50:57" x14ac:dyDescent="0.15">
      <c r="AX4869" s="322"/>
      <c r="AY4869" s="322"/>
      <c r="AZ4869" s="322"/>
      <c r="BA4869" s="322"/>
      <c r="BB4869" s="322"/>
      <c r="BC4869" s="322"/>
      <c r="BD4869" s="322"/>
      <c r="BE4869" s="322"/>
    </row>
    <row r="4870" spans="50:57" x14ac:dyDescent="0.15">
      <c r="AX4870" s="322"/>
      <c r="AY4870" s="322"/>
      <c r="AZ4870" s="322"/>
      <c r="BA4870" s="322"/>
      <c r="BB4870" s="322"/>
      <c r="BC4870" s="322"/>
      <c r="BD4870" s="322"/>
      <c r="BE4870" s="322"/>
    </row>
    <row r="4871" spans="50:57" x14ac:dyDescent="0.15">
      <c r="AX4871" s="322"/>
      <c r="AY4871" s="322"/>
      <c r="AZ4871" s="322"/>
      <c r="BA4871" s="322"/>
      <c r="BB4871" s="322"/>
      <c r="BC4871" s="322"/>
      <c r="BD4871" s="322"/>
      <c r="BE4871" s="322"/>
    </row>
    <row r="4872" spans="50:57" x14ac:dyDescent="0.15">
      <c r="AX4872" s="322"/>
      <c r="AY4872" s="322"/>
      <c r="AZ4872" s="322"/>
      <c r="BA4872" s="322"/>
      <c r="BB4872" s="322"/>
      <c r="BC4872" s="322"/>
      <c r="BD4872" s="322"/>
      <c r="BE4872" s="322"/>
    </row>
    <row r="4873" spans="50:57" x14ac:dyDescent="0.15">
      <c r="AX4873" s="322"/>
      <c r="AY4873" s="322"/>
      <c r="AZ4873" s="322"/>
      <c r="BA4873" s="322"/>
      <c r="BB4873" s="322"/>
      <c r="BC4873" s="322"/>
      <c r="BD4873" s="322"/>
      <c r="BE4873" s="322"/>
    </row>
    <row r="4874" spans="50:57" x14ac:dyDescent="0.15">
      <c r="AX4874" s="322"/>
      <c r="AY4874" s="322"/>
      <c r="AZ4874" s="322"/>
      <c r="BA4874" s="322"/>
      <c r="BB4874" s="322"/>
      <c r="BC4874" s="322"/>
      <c r="BD4874" s="322"/>
      <c r="BE4874" s="322"/>
    </row>
    <row r="4875" spans="50:57" x14ac:dyDescent="0.15">
      <c r="AX4875" s="322"/>
      <c r="AY4875" s="322"/>
      <c r="AZ4875" s="322"/>
      <c r="BA4875" s="322"/>
      <c r="BB4875" s="322"/>
      <c r="BC4875" s="322"/>
      <c r="BD4875" s="322"/>
      <c r="BE4875" s="322"/>
    </row>
    <row r="4876" spans="50:57" x14ac:dyDescent="0.15">
      <c r="AX4876" s="322"/>
      <c r="AY4876" s="322"/>
      <c r="AZ4876" s="322"/>
      <c r="BA4876" s="322"/>
      <c r="BB4876" s="322"/>
      <c r="BC4876" s="322"/>
      <c r="BD4876" s="322"/>
      <c r="BE4876" s="322"/>
    </row>
    <row r="4877" spans="50:57" x14ac:dyDescent="0.15">
      <c r="AX4877" s="322"/>
      <c r="AY4877" s="322"/>
      <c r="AZ4877" s="322"/>
      <c r="BA4877" s="322"/>
      <c r="BB4877" s="322"/>
      <c r="BC4877" s="322"/>
      <c r="BD4877" s="322"/>
      <c r="BE4877" s="322"/>
    </row>
    <row r="4878" spans="50:57" x14ac:dyDescent="0.15">
      <c r="AX4878" s="322"/>
      <c r="AY4878" s="322"/>
      <c r="AZ4878" s="322"/>
      <c r="BA4878" s="322"/>
      <c r="BB4878" s="322"/>
      <c r="BC4878" s="322"/>
      <c r="BD4878" s="322"/>
      <c r="BE4878" s="322"/>
    </row>
    <row r="4879" spans="50:57" x14ac:dyDescent="0.15">
      <c r="AX4879" s="322"/>
      <c r="AY4879" s="322"/>
      <c r="AZ4879" s="322"/>
      <c r="BA4879" s="322"/>
      <c r="BB4879" s="322"/>
      <c r="BC4879" s="322"/>
      <c r="BD4879" s="322"/>
      <c r="BE4879" s="322"/>
    </row>
    <row r="4880" spans="50:57" x14ac:dyDescent="0.15">
      <c r="AX4880" s="322"/>
      <c r="AY4880" s="322"/>
      <c r="AZ4880" s="322"/>
      <c r="BA4880" s="322"/>
      <c r="BB4880" s="322"/>
      <c r="BC4880" s="322"/>
      <c r="BD4880" s="322"/>
      <c r="BE4880" s="322"/>
    </row>
    <row r="4881" spans="50:57" x14ac:dyDescent="0.15">
      <c r="AX4881" s="322"/>
      <c r="AY4881" s="322"/>
      <c r="AZ4881" s="322"/>
      <c r="BA4881" s="322"/>
      <c r="BB4881" s="322"/>
      <c r="BC4881" s="322"/>
      <c r="BD4881" s="322"/>
      <c r="BE4881" s="322"/>
    </row>
    <row r="4882" spans="50:57" x14ac:dyDescent="0.15">
      <c r="AX4882" s="322"/>
      <c r="AY4882" s="322"/>
      <c r="AZ4882" s="322"/>
      <c r="BA4882" s="322"/>
      <c r="BB4882" s="322"/>
      <c r="BC4882" s="322"/>
      <c r="BD4882" s="322"/>
      <c r="BE4882" s="322"/>
    </row>
    <row r="4883" spans="50:57" x14ac:dyDescent="0.15">
      <c r="AX4883" s="322"/>
      <c r="AY4883" s="322"/>
      <c r="AZ4883" s="322"/>
      <c r="BA4883" s="322"/>
      <c r="BB4883" s="322"/>
      <c r="BC4883" s="322"/>
      <c r="BD4883" s="322"/>
      <c r="BE4883" s="322"/>
    </row>
    <row r="4884" spans="50:57" x14ac:dyDescent="0.15">
      <c r="AX4884" s="322"/>
      <c r="AY4884" s="322"/>
      <c r="AZ4884" s="322"/>
      <c r="BA4884" s="322"/>
      <c r="BB4884" s="322"/>
      <c r="BC4884" s="322"/>
      <c r="BD4884" s="322"/>
      <c r="BE4884" s="322"/>
    </row>
    <row r="4885" spans="50:57" x14ac:dyDescent="0.15">
      <c r="AX4885" s="322"/>
      <c r="AY4885" s="322"/>
      <c r="AZ4885" s="322"/>
      <c r="BA4885" s="322"/>
      <c r="BB4885" s="322"/>
      <c r="BC4885" s="322"/>
      <c r="BD4885" s="322"/>
      <c r="BE4885" s="322"/>
    </row>
    <row r="4886" spans="50:57" x14ac:dyDescent="0.15">
      <c r="AX4886" s="322"/>
      <c r="AY4886" s="322"/>
      <c r="AZ4886" s="322"/>
      <c r="BA4886" s="322"/>
      <c r="BB4886" s="322"/>
      <c r="BC4886" s="322"/>
      <c r="BD4886" s="322"/>
      <c r="BE4886" s="322"/>
    </row>
    <row r="4887" spans="50:57" x14ac:dyDescent="0.15">
      <c r="AX4887" s="322"/>
      <c r="AY4887" s="322"/>
      <c r="AZ4887" s="322"/>
      <c r="BA4887" s="322"/>
      <c r="BB4887" s="322"/>
      <c r="BC4887" s="322"/>
      <c r="BD4887" s="322"/>
      <c r="BE4887" s="322"/>
    </row>
    <row r="4888" spans="50:57" x14ac:dyDescent="0.15">
      <c r="AX4888" s="322"/>
      <c r="AY4888" s="322"/>
      <c r="AZ4888" s="322"/>
      <c r="BA4888" s="322"/>
      <c r="BB4888" s="322"/>
      <c r="BC4888" s="322"/>
      <c r="BD4888" s="322"/>
      <c r="BE4888" s="322"/>
    </row>
    <row r="4889" spans="50:57" x14ac:dyDescent="0.15">
      <c r="AX4889" s="322"/>
      <c r="AY4889" s="322"/>
      <c r="AZ4889" s="322"/>
      <c r="BA4889" s="322"/>
      <c r="BB4889" s="322"/>
      <c r="BC4889" s="322"/>
      <c r="BD4889" s="322"/>
      <c r="BE4889" s="322"/>
    </row>
    <row r="4890" spans="50:57" x14ac:dyDescent="0.15">
      <c r="AX4890" s="322"/>
      <c r="AY4890" s="322"/>
      <c r="AZ4890" s="322"/>
      <c r="BA4890" s="322"/>
      <c r="BB4890" s="322"/>
      <c r="BC4890" s="322"/>
      <c r="BD4890" s="322"/>
      <c r="BE4890" s="322"/>
    </row>
    <row r="4891" spans="50:57" x14ac:dyDescent="0.15">
      <c r="AX4891" s="322"/>
      <c r="AY4891" s="322"/>
      <c r="AZ4891" s="322"/>
      <c r="BA4891" s="322"/>
      <c r="BB4891" s="322"/>
      <c r="BC4891" s="322"/>
      <c r="BD4891" s="322"/>
      <c r="BE4891" s="322"/>
    </row>
    <row r="4892" spans="50:57" x14ac:dyDescent="0.15">
      <c r="AX4892" s="322"/>
      <c r="AY4892" s="322"/>
      <c r="AZ4892" s="322"/>
      <c r="BA4892" s="322"/>
      <c r="BB4892" s="322"/>
      <c r="BC4892" s="322"/>
      <c r="BD4892" s="322"/>
      <c r="BE4892" s="322"/>
    </row>
    <row r="4893" spans="50:57" x14ac:dyDescent="0.15">
      <c r="AX4893" s="322"/>
      <c r="AY4893" s="322"/>
      <c r="AZ4893" s="322"/>
      <c r="BA4893" s="322"/>
      <c r="BB4893" s="322"/>
      <c r="BC4893" s="322"/>
      <c r="BD4893" s="322"/>
      <c r="BE4893" s="322"/>
    </row>
    <row r="4894" spans="50:57" x14ac:dyDescent="0.15">
      <c r="AX4894" s="322"/>
      <c r="AY4894" s="322"/>
      <c r="AZ4894" s="322"/>
      <c r="BA4894" s="322"/>
      <c r="BB4894" s="322"/>
      <c r="BC4894" s="322"/>
      <c r="BD4894" s="322"/>
      <c r="BE4894" s="322"/>
    </row>
    <row r="4895" spans="50:57" x14ac:dyDescent="0.15">
      <c r="AX4895" s="322"/>
      <c r="AY4895" s="322"/>
      <c r="AZ4895" s="322"/>
      <c r="BA4895" s="322"/>
      <c r="BB4895" s="322"/>
      <c r="BC4895" s="322"/>
      <c r="BD4895" s="322"/>
      <c r="BE4895" s="322"/>
    </row>
    <row r="4896" spans="50:57" x14ac:dyDescent="0.15">
      <c r="AX4896" s="322"/>
      <c r="AY4896" s="322"/>
      <c r="AZ4896" s="322"/>
      <c r="BA4896" s="322"/>
      <c r="BB4896" s="322"/>
      <c r="BC4896" s="322"/>
      <c r="BD4896" s="322"/>
      <c r="BE4896" s="322"/>
    </row>
    <row r="4897" spans="50:57" x14ac:dyDescent="0.15">
      <c r="AX4897" s="322"/>
      <c r="AY4897" s="322"/>
      <c r="AZ4897" s="322"/>
      <c r="BA4897" s="322"/>
      <c r="BB4897" s="322"/>
      <c r="BC4897" s="322"/>
      <c r="BD4897" s="322"/>
      <c r="BE4897" s="322"/>
    </row>
    <row r="4898" spans="50:57" x14ac:dyDescent="0.15">
      <c r="AX4898" s="322"/>
      <c r="AY4898" s="322"/>
      <c r="AZ4898" s="322"/>
      <c r="BA4898" s="322"/>
      <c r="BB4898" s="322"/>
      <c r="BC4898" s="322"/>
      <c r="BD4898" s="322"/>
      <c r="BE4898" s="322"/>
    </row>
    <row r="4899" spans="50:57" x14ac:dyDescent="0.15">
      <c r="AX4899" s="322"/>
      <c r="AY4899" s="322"/>
      <c r="AZ4899" s="322"/>
      <c r="BA4899" s="322"/>
      <c r="BB4899" s="322"/>
      <c r="BC4899" s="322"/>
      <c r="BD4899" s="322"/>
      <c r="BE4899" s="322"/>
    </row>
    <row r="4900" spans="50:57" x14ac:dyDescent="0.15">
      <c r="AX4900" s="322"/>
      <c r="AY4900" s="322"/>
      <c r="AZ4900" s="322"/>
      <c r="BA4900" s="322"/>
      <c r="BB4900" s="322"/>
      <c r="BC4900" s="322"/>
      <c r="BD4900" s="322"/>
      <c r="BE4900" s="322"/>
    </row>
    <row r="4901" spans="50:57" x14ac:dyDescent="0.15">
      <c r="AX4901" s="322"/>
      <c r="AY4901" s="322"/>
      <c r="AZ4901" s="322"/>
      <c r="BA4901" s="322"/>
      <c r="BB4901" s="322"/>
      <c r="BC4901" s="322"/>
      <c r="BD4901" s="322"/>
      <c r="BE4901" s="322"/>
    </row>
    <row r="4902" spans="50:57" x14ac:dyDescent="0.15">
      <c r="AX4902" s="322"/>
      <c r="AY4902" s="322"/>
      <c r="AZ4902" s="322"/>
      <c r="BA4902" s="322"/>
      <c r="BB4902" s="322"/>
      <c r="BC4902" s="322"/>
      <c r="BD4902" s="322"/>
      <c r="BE4902" s="322"/>
    </row>
    <row r="4903" spans="50:57" x14ac:dyDescent="0.15">
      <c r="AX4903" s="322"/>
      <c r="AY4903" s="322"/>
      <c r="AZ4903" s="322"/>
      <c r="BA4903" s="322"/>
      <c r="BB4903" s="322"/>
      <c r="BC4903" s="322"/>
      <c r="BD4903" s="322"/>
      <c r="BE4903" s="322"/>
    </row>
    <row r="4904" spans="50:57" x14ac:dyDescent="0.15">
      <c r="AX4904" s="322"/>
      <c r="AY4904" s="322"/>
      <c r="AZ4904" s="322"/>
      <c r="BA4904" s="322"/>
      <c r="BB4904" s="322"/>
      <c r="BC4904" s="322"/>
      <c r="BD4904" s="322"/>
      <c r="BE4904" s="322"/>
    </row>
    <row r="4905" spans="50:57" x14ac:dyDescent="0.15">
      <c r="AX4905" s="322"/>
      <c r="AY4905" s="322"/>
      <c r="AZ4905" s="322"/>
      <c r="BA4905" s="322"/>
      <c r="BB4905" s="322"/>
      <c r="BC4905" s="322"/>
      <c r="BD4905" s="322"/>
      <c r="BE4905" s="322"/>
    </row>
    <row r="4906" spans="50:57" x14ac:dyDescent="0.15">
      <c r="AX4906" s="322"/>
      <c r="AY4906" s="322"/>
      <c r="AZ4906" s="322"/>
      <c r="BA4906" s="322"/>
      <c r="BB4906" s="322"/>
      <c r="BC4906" s="322"/>
      <c r="BD4906" s="322"/>
      <c r="BE4906" s="322"/>
    </row>
    <row r="4907" spans="50:57" x14ac:dyDescent="0.15">
      <c r="AX4907" s="322"/>
      <c r="AY4907" s="322"/>
      <c r="AZ4907" s="322"/>
      <c r="BA4907" s="322"/>
      <c r="BB4907" s="322"/>
      <c r="BC4907" s="322"/>
      <c r="BD4907" s="322"/>
      <c r="BE4907" s="322"/>
    </row>
    <row r="4908" spans="50:57" x14ac:dyDescent="0.15">
      <c r="AX4908" s="322"/>
      <c r="AY4908" s="322"/>
      <c r="AZ4908" s="322"/>
      <c r="BA4908" s="322"/>
      <c r="BB4908" s="322"/>
      <c r="BC4908" s="322"/>
      <c r="BD4908" s="322"/>
      <c r="BE4908" s="322"/>
    </row>
    <row r="4909" spans="50:57" x14ac:dyDescent="0.15">
      <c r="AX4909" s="322"/>
      <c r="AY4909" s="322"/>
      <c r="AZ4909" s="322"/>
      <c r="BA4909" s="322"/>
      <c r="BB4909" s="322"/>
      <c r="BC4909" s="322"/>
      <c r="BD4909" s="322"/>
      <c r="BE4909" s="322"/>
    </row>
    <row r="4910" spans="50:57" x14ac:dyDescent="0.15">
      <c r="AX4910" s="322"/>
      <c r="AY4910" s="322"/>
      <c r="AZ4910" s="322"/>
      <c r="BA4910" s="322"/>
      <c r="BB4910" s="322"/>
      <c r="BC4910" s="322"/>
      <c r="BD4910" s="322"/>
      <c r="BE4910" s="322"/>
    </row>
    <row r="4911" spans="50:57" x14ac:dyDescent="0.15">
      <c r="AX4911" s="322"/>
      <c r="AY4911" s="322"/>
      <c r="AZ4911" s="322"/>
      <c r="BA4911" s="322"/>
      <c r="BB4911" s="322"/>
      <c r="BC4911" s="322"/>
      <c r="BD4911" s="322"/>
      <c r="BE4911" s="322"/>
    </row>
    <row r="4912" spans="50:57" x14ac:dyDescent="0.15">
      <c r="AX4912" s="322"/>
      <c r="AY4912" s="322"/>
      <c r="AZ4912" s="322"/>
      <c r="BA4912" s="322"/>
      <c r="BB4912" s="322"/>
      <c r="BC4912" s="322"/>
      <c r="BD4912" s="322"/>
      <c r="BE4912" s="322"/>
    </row>
    <row r="4913" spans="50:57" x14ac:dyDescent="0.15">
      <c r="AX4913" s="322"/>
      <c r="AY4913" s="322"/>
      <c r="AZ4913" s="322"/>
      <c r="BA4913" s="322"/>
      <c r="BB4913" s="322"/>
      <c r="BC4913" s="322"/>
      <c r="BD4913" s="322"/>
      <c r="BE4913" s="322"/>
    </row>
    <row r="4914" spans="50:57" x14ac:dyDescent="0.15">
      <c r="AX4914" s="322"/>
      <c r="AY4914" s="322"/>
      <c r="AZ4914" s="322"/>
      <c r="BA4914" s="322"/>
      <c r="BB4914" s="322"/>
      <c r="BC4914" s="322"/>
      <c r="BD4914" s="322"/>
      <c r="BE4914" s="322"/>
    </row>
    <row r="4915" spans="50:57" x14ac:dyDescent="0.15">
      <c r="AX4915" s="322"/>
      <c r="AY4915" s="322"/>
      <c r="AZ4915" s="322"/>
      <c r="BA4915" s="322"/>
      <c r="BB4915" s="322"/>
      <c r="BC4915" s="322"/>
      <c r="BD4915" s="322"/>
      <c r="BE4915" s="322"/>
    </row>
    <row r="4916" spans="50:57" x14ac:dyDescent="0.15">
      <c r="AX4916" s="322"/>
      <c r="AY4916" s="322"/>
      <c r="AZ4916" s="322"/>
      <c r="BA4916" s="322"/>
      <c r="BB4916" s="322"/>
      <c r="BC4916" s="322"/>
      <c r="BD4916" s="322"/>
      <c r="BE4916" s="322"/>
    </row>
    <row r="4917" spans="50:57" x14ac:dyDescent="0.15">
      <c r="AX4917" s="322"/>
      <c r="AY4917" s="322"/>
      <c r="AZ4917" s="322"/>
      <c r="BA4917" s="322"/>
      <c r="BB4917" s="322"/>
      <c r="BC4917" s="322"/>
      <c r="BD4917" s="322"/>
      <c r="BE4917" s="322"/>
    </row>
    <row r="4918" spans="50:57" x14ac:dyDescent="0.15">
      <c r="AX4918" s="322"/>
      <c r="AY4918" s="322"/>
      <c r="AZ4918" s="322"/>
      <c r="BA4918" s="322"/>
      <c r="BB4918" s="322"/>
      <c r="BC4918" s="322"/>
      <c r="BD4918" s="322"/>
      <c r="BE4918" s="322"/>
    </row>
    <row r="4919" spans="50:57" x14ac:dyDescent="0.15">
      <c r="AX4919" s="322"/>
      <c r="AY4919" s="322"/>
      <c r="AZ4919" s="322"/>
      <c r="BA4919" s="322"/>
      <c r="BB4919" s="322"/>
      <c r="BC4919" s="322"/>
      <c r="BD4919" s="322"/>
      <c r="BE4919" s="322"/>
    </row>
    <row r="4920" spans="50:57" x14ac:dyDescent="0.15">
      <c r="AX4920" s="322"/>
      <c r="AY4920" s="322"/>
      <c r="AZ4920" s="322"/>
      <c r="BA4920" s="322"/>
      <c r="BB4920" s="322"/>
      <c r="BC4920" s="322"/>
      <c r="BD4920" s="322"/>
      <c r="BE4920" s="322"/>
    </row>
    <row r="4921" spans="50:57" x14ac:dyDescent="0.15">
      <c r="AX4921" s="322"/>
      <c r="AY4921" s="322"/>
      <c r="AZ4921" s="322"/>
      <c r="BA4921" s="322"/>
      <c r="BB4921" s="322"/>
      <c r="BC4921" s="322"/>
      <c r="BD4921" s="322"/>
      <c r="BE4921" s="322"/>
    </row>
    <row r="4922" spans="50:57" x14ac:dyDescent="0.15">
      <c r="AX4922" s="322"/>
      <c r="AY4922" s="322"/>
      <c r="AZ4922" s="322"/>
      <c r="BA4922" s="322"/>
      <c r="BB4922" s="322"/>
      <c r="BC4922" s="322"/>
      <c r="BD4922" s="322"/>
      <c r="BE4922" s="322"/>
    </row>
    <row r="4923" spans="50:57" x14ac:dyDescent="0.15">
      <c r="AX4923" s="322"/>
      <c r="AY4923" s="322"/>
      <c r="AZ4923" s="322"/>
      <c r="BA4923" s="322"/>
      <c r="BB4923" s="322"/>
      <c r="BC4923" s="322"/>
      <c r="BD4923" s="322"/>
      <c r="BE4923" s="322"/>
    </row>
    <row r="4924" spans="50:57" x14ac:dyDescent="0.15">
      <c r="AX4924" s="322"/>
      <c r="AY4924" s="322"/>
      <c r="AZ4924" s="322"/>
      <c r="BA4924" s="322"/>
      <c r="BB4924" s="322"/>
      <c r="BC4924" s="322"/>
      <c r="BD4924" s="322"/>
      <c r="BE4924" s="322"/>
    </row>
    <row r="4925" spans="50:57" x14ac:dyDescent="0.15">
      <c r="AX4925" s="322"/>
      <c r="AY4925" s="322"/>
      <c r="AZ4925" s="322"/>
      <c r="BA4925" s="322"/>
      <c r="BB4925" s="322"/>
      <c r="BC4925" s="322"/>
      <c r="BD4925" s="322"/>
      <c r="BE4925" s="322"/>
    </row>
    <row r="4926" spans="50:57" x14ac:dyDescent="0.15">
      <c r="AX4926" s="322"/>
      <c r="AY4926" s="322"/>
      <c r="AZ4926" s="322"/>
      <c r="BA4926" s="322"/>
      <c r="BB4926" s="322"/>
      <c r="BC4926" s="322"/>
      <c r="BD4926" s="322"/>
      <c r="BE4926" s="322"/>
    </row>
    <row r="4927" spans="50:57" x14ac:dyDescent="0.15">
      <c r="AX4927" s="322"/>
      <c r="AY4927" s="322"/>
      <c r="AZ4927" s="322"/>
      <c r="BA4927" s="322"/>
      <c r="BB4927" s="322"/>
      <c r="BC4927" s="322"/>
      <c r="BD4927" s="322"/>
      <c r="BE4927" s="322"/>
    </row>
    <row r="4928" spans="50:57" x14ac:dyDescent="0.15">
      <c r="AX4928" s="322"/>
      <c r="AY4928" s="322"/>
      <c r="AZ4928" s="322"/>
      <c r="BA4928" s="322"/>
      <c r="BB4928" s="322"/>
      <c r="BC4928" s="322"/>
      <c r="BD4928" s="322"/>
      <c r="BE4928" s="322"/>
    </row>
    <row r="4929" spans="50:57" x14ac:dyDescent="0.15">
      <c r="AX4929" s="322"/>
      <c r="AY4929" s="322"/>
      <c r="AZ4929" s="322"/>
      <c r="BA4929" s="322"/>
      <c r="BB4929" s="322"/>
      <c r="BC4929" s="322"/>
      <c r="BD4929" s="322"/>
      <c r="BE4929" s="322"/>
    </row>
    <row r="4930" spans="50:57" x14ac:dyDescent="0.15">
      <c r="AX4930" s="322"/>
      <c r="AY4930" s="322"/>
      <c r="AZ4930" s="322"/>
      <c r="BA4930" s="322"/>
      <c r="BB4930" s="322"/>
      <c r="BC4930" s="322"/>
      <c r="BD4930" s="322"/>
      <c r="BE4930" s="322"/>
    </row>
    <row r="4931" spans="50:57" x14ac:dyDescent="0.15">
      <c r="AX4931" s="322"/>
      <c r="AY4931" s="322"/>
      <c r="AZ4931" s="322"/>
      <c r="BA4931" s="322"/>
      <c r="BB4931" s="322"/>
      <c r="BC4931" s="322"/>
      <c r="BD4931" s="322"/>
      <c r="BE4931" s="322"/>
    </row>
    <row r="4932" spans="50:57" x14ac:dyDescent="0.15">
      <c r="AX4932" s="322"/>
      <c r="AY4932" s="322"/>
      <c r="AZ4932" s="322"/>
      <c r="BA4932" s="322"/>
      <c r="BB4932" s="322"/>
      <c r="BC4932" s="322"/>
      <c r="BD4932" s="322"/>
      <c r="BE4932" s="322"/>
    </row>
    <row r="4933" spans="50:57" x14ac:dyDescent="0.15">
      <c r="AX4933" s="322"/>
      <c r="AY4933" s="322"/>
      <c r="AZ4933" s="322"/>
      <c r="BA4933" s="322"/>
      <c r="BB4933" s="322"/>
      <c r="BC4933" s="322"/>
      <c r="BD4933" s="322"/>
      <c r="BE4933" s="322"/>
    </row>
    <row r="4934" spans="50:57" x14ac:dyDescent="0.15">
      <c r="AX4934" s="322"/>
      <c r="AY4934" s="322"/>
      <c r="AZ4934" s="322"/>
      <c r="BA4934" s="322"/>
      <c r="BB4934" s="322"/>
      <c r="BC4934" s="322"/>
      <c r="BD4934" s="322"/>
      <c r="BE4934" s="322"/>
    </row>
    <row r="4935" spans="50:57" x14ac:dyDescent="0.15">
      <c r="AX4935" s="322"/>
      <c r="AY4935" s="322"/>
      <c r="AZ4935" s="322"/>
      <c r="BA4935" s="322"/>
      <c r="BB4935" s="322"/>
      <c r="BC4935" s="322"/>
      <c r="BD4935" s="322"/>
      <c r="BE4935" s="322"/>
    </row>
    <row r="4936" spans="50:57" x14ac:dyDescent="0.15">
      <c r="AX4936" s="322"/>
      <c r="AY4936" s="322"/>
      <c r="AZ4936" s="322"/>
      <c r="BA4936" s="322"/>
      <c r="BB4936" s="322"/>
      <c r="BC4936" s="322"/>
      <c r="BD4936" s="322"/>
      <c r="BE4936" s="322"/>
    </row>
    <row r="4937" spans="50:57" x14ac:dyDescent="0.15">
      <c r="AX4937" s="322"/>
      <c r="AY4937" s="322"/>
      <c r="AZ4937" s="322"/>
      <c r="BA4937" s="322"/>
      <c r="BB4937" s="322"/>
      <c r="BC4937" s="322"/>
      <c r="BD4937" s="322"/>
      <c r="BE4937" s="322"/>
    </row>
    <row r="4938" spans="50:57" x14ac:dyDescent="0.15">
      <c r="AX4938" s="322"/>
      <c r="AY4938" s="322"/>
      <c r="AZ4938" s="322"/>
      <c r="BA4938" s="322"/>
      <c r="BB4938" s="322"/>
      <c r="BC4938" s="322"/>
      <c r="BD4938" s="322"/>
      <c r="BE4938" s="322"/>
    </row>
    <row r="4939" spans="50:57" x14ac:dyDescent="0.15">
      <c r="AX4939" s="322"/>
      <c r="AY4939" s="322"/>
      <c r="AZ4939" s="322"/>
      <c r="BA4939" s="322"/>
      <c r="BB4939" s="322"/>
      <c r="BC4939" s="322"/>
      <c r="BD4939" s="322"/>
      <c r="BE4939" s="322"/>
    </row>
    <row r="4940" spans="50:57" x14ac:dyDescent="0.15">
      <c r="AX4940" s="322"/>
      <c r="AY4940" s="322"/>
      <c r="AZ4940" s="322"/>
      <c r="BA4940" s="322"/>
      <c r="BB4940" s="322"/>
      <c r="BC4940" s="322"/>
      <c r="BD4940" s="322"/>
      <c r="BE4940" s="322"/>
    </row>
    <row r="4941" spans="50:57" x14ac:dyDescent="0.15">
      <c r="AX4941" s="322"/>
      <c r="AY4941" s="322"/>
      <c r="AZ4941" s="322"/>
      <c r="BA4941" s="322"/>
      <c r="BB4941" s="322"/>
      <c r="BC4941" s="322"/>
      <c r="BD4941" s="322"/>
      <c r="BE4941" s="322"/>
    </row>
    <row r="4942" spans="50:57" x14ac:dyDescent="0.15">
      <c r="AX4942" s="322"/>
      <c r="AY4942" s="322"/>
      <c r="AZ4942" s="322"/>
      <c r="BA4942" s="322"/>
      <c r="BB4942" s="322"/>
      <c r="BC4942" s="322"/>
      <c r="BD4942" s="322"/>
      <c r="BE4942" s="322"/>
    </row>
    <row r="4943" spans="50:57" x14ac:dyDescent="0.15">
      <c r="AX4943" s="322"/>
      <c r="AY4943" s="322"/>
      <c r="AZ4943" s="322"/>
      <c r="BA4943" s="322"/>
      <c r="BB4943" s="322"/>
      <c r="BC4943" s="322"/>
      <c r="BD4943" s="322"/>
      <c r="BE4943" s="322"/>
    </row>
    <row r="4944" spans="50:57" x14ac:dyDescent="0.15">
      <c r="AX4944" s="322"/>
      <c r="AY4944" s="322"/>
      <c r="AZ4944" s="322"/>
      <c r="BA4944" s="322"/>
      <c r="BB4944" s="322"/>
      <c r="BC4944" s="322"/>
      <c r="BD4944" s="322"/>
      <c r="BE4944" s="322"/>
    </row>
    <row r="4945" spans="50:57" x14ac:dyDescent="0.15">
      <c r="AX4945" s="322"/>
      <c r="AY4945" s="322"/>
      <c r="AZ4945" s="322"/>
      <c r="BA4945" s="322"/>
      <c r="BB4945" s="322"/>
      <c r="BC4945" s="322"/>
      <c r="BD4945" s="322"/>
      <c r="BE4945" s="322"/>
    </row>
    <row r="4946" spans="50:57" x14ac:dyDescent="0.15">
      <c r="AX4946" s="322"/>
      <c r="AY4946" s="322"/>
      <c r="AZ4946" s="322"/>
      <c r="BA4946" s="322"/>
      <c r="BB4946" s="322"/>
      <c r="BC4946" s="322"/>
      <c r="BD4946" s="322"/>
      <c r="BE4946" s="322"/>
    </row>
    <row r="4947" spans="50:57" x14ac:dyDescent="0.15">
      <c r="AX4947" s="322"/>
      <c r="AY4947" s="322"/>
      <c r="AZ4947" s="322"/>
      <c r="BA4947" s="322"/>
      <c r="BB4947" s="322"/>
      <c r="BC4947" s="322"/>
      <c r="BD4947" s="322"/>
      <c r="BE4947" s="322"/>
    </row>
    <row r="4948" spans="50:57" x14ac:dyDescent="0.15">
      <c r="AX4948" s="322"/>
      <c r="AY4948" s="322"/>
      <c r="AZ4948" s="322"/>
      <c r="BA4948" s="322"/>
      <c r="BB4948" s="322"/>
      <c r="BC4948" s="322"/>
      <c r="BD4948" s="322"/>
      <c r="BE4948" s="322"/>
    </row>
    <row r="4949" spans="50:57" x14ac:dyDescent="0.15">
      <c r="AX4949" s="322"/>
      <c r="AY4949" s="322"/>
      <c r="AZ4949" s="322"/>
      <c r="BA4949" s="322"/>
      <c r="BB4949" s="322"/>
      <c r="BC4949" s="322"/>
      <c r="BD4949" s="322"/>
      <c r="BE4949" s="322"/>
    </row>
    <row r="4950" spans="50:57" x14ac:dyDescent="0.15">
      <c r="AX4950" s="322"/>
      <c r="AY4950" s="322"/>
      <c r="AZ4950" s="322"/>
      <c r="BA4950" s="322"/>
      <c r="BB4950" s="322"/>
      <c r="BC4950" s="322"/>
      <c r="BD4950" s="322"/>
      <c r="BE4950" s="322"/>
    </row>
    <row r="4951" spans="50:57" x14ac:dyDescent="0.15">
      <c r="AX4951" s="322"/>
      <c r="AY4951" s="322"/>
      <c r="AZ4951" s="322"/>
      <c r="BA4951" s="322"/>
      <c r="BB4951" s="322"/>
      <c r="BC4951" s="322"/>
      <c r="BD4951" s="322"/>
      <c r="BE4951" s="322"/>
    </row>
    <row r="4952" spans="50:57" x14ac:dyDescent="0.15">
      <c r="AX4952" s="322"/>
      <c r="AY4952" s="322"/>
      <c r="AZ4952" s="322"/>
      <c r="BA4952" s="322"/>
      <c r="BB4952" s="322"/>
      <c r="BC4952" s="322"/>
      <c r="BD4952" s="322"/>
      <c r="BE4952" s="322"/>
    </row>
    <row r="4953" spans="50:57" x14ac:dyDescent="0.15">
      <c r="AX4953" s="322"/>
      <c r="AY4953" s="322"/>
      <c r="AZ4953" s="322"/>
      <c r="BA4953" s="322"/>
      <c r="BB4953" s="322"/>
      <c r="BC4953" s="322"/>
      <c r="BD4953" s="322"/>
      <c r="BE4953" s="322"/>
    </row>
    <row r="4954" spans="50:57" x14ac:dyDescent="0.15">
      <c r="AX4954" s="322"/>
      <c r="AY4954" s="322"/>
      <c r="AZ4954" s="322"/>
      <c r="BA4954" s="322"/>
      <c r="BB4954" s="322"/>
      <c r="BC4954" s="322"/>
      <c r="BD4954" s="322"/>
      <c r="BE4954" s="322"/>
    </row>
    <row r="4955" spans="50:57" x14ac:dyDescent="0.15">
      <c r="AX4955" s="322"/>
      <c r="AY4955" s="322"/>
      <c r="AZ4955" s="322"/>
      <c r="BA4955" s="322"/>
      <c r="BB4955" s="322"/>
      <c r="BC4955" s="322"/>
      <c r="BD4955" s="322"/>
      <c r="BE4955" s="322"/>
    </row>
    <row r="4956" spans="50:57" x14ac:dyDescent="0.15">
      <c r="AX4956" s="322"/>
      <c r="AY4956" s="322"/>
      <c r="AZ4956" s="322"/>
      <c r="BA4956" s="322"/>
      <c r="BB4956" s="322"/>
      <c r="BC4956" s="322"/>
      <c r="BD4956" s="322"/>
      <c r="BE4956" s="322"/>
    </row>
    <row r="4957" spans="50:57" x14ac:dyDescent="0.15">
      <c r="AX4957" s="322"/>
      <c r="AY4957" s="322"/>
      <c r="AZ4957" s="322"/>
      <c r="BA4957" s="322"/>
      <c r="BB4957" s="322"/>
      <c r="BC4957" s="322"/>
      <c r="BD4957" s="322"/>
      <c r="BE4957" s="322"/>
    </row>
    <row r="4958" spans="50:57" x14ac:dyDescent="0.15">
      <c r="AX4958" s="322"/>
      <c r="AY4958" s="322"/>
      <c r="AZ4958" s="322"/>
      <c r="BA4958" s="322"/>
      <c r="BB4958" s="322"/>
      <c r="BC4958" s="322"/>
      <c r="BD4958" s="322"/>
      <c r="BE4958" s="322"/>
    </row>
    <row r="4959" spans="50:57" x14ac:dyDescent="0.15">
      <c r="AX4959" s="322"/>
      <c r="AY4959" s="322"/>
      <c r="AZ4959" s="322"/>
      <c r="BA4959" s="322"/>
      <c r="BB4959" s="322"/>
      <c r="BC4959" s="322"/>
      <c r="BD4959" s="322"/>
      <c r="BE4959" s="322"/>
    </row>
    <row r="4960" spans="50:57" x14ac:dyDescent="0.15">
      <c r="AX4960" s="322"/>
      <c r="AY4960" s="322"/>
      <c r="AZ4960" s="322"/>
      <c r="BA4960" s="322"/>
      <c r="BB4960" s="322"/>
      <c r="BC4960" s="322"/>
      <c r="BD4960" s="322"/>
      <c r="BE4960" s="322"/>
    </row>
    <row r="4961" spans="50:57" x14ac:dyDescent="0.15">
      <c r="AX4961" s="322"/>
      <c r="AY4961" s="322"/>
      <c r="AZ4961" s="322"/>
      <c r="BA4961" s="322"/>
      <c r="BB4961" s="322"/>
      <c r="BC4961" s="322"/>
      <c r="BD4961" s="322"/>
      <c r="BE4961" s="322"/>
    </row>
    <row r="4962" spans="50:57" x14ac:dyDescent="0.15">
      <c r="AX4962" s="322"/>
      <c r="AY4962" s="322"/>
      <c r="AZ4962" s="322"/>
      <c r="BA4962" s="322"/>
      <c r="BB4962" s="322"/>
      <c r="BC4962" s="322"/>
      <c r="BD4962" s="322"/>
      <c r="BE4962" s="322"/>
    </row>
    <row r="4963" spans="50:57" x14ac:dyDescent="0.15">
      <c r="AX4963" s="322"/>
      <c r="AY4963" s="322"/>
      <c r="AZ4963" s="322"/>
      <c r="BA4963" s="322"/>
      <c r="BB4963" s="322"/>
      <c r="BC4963" s="322"/>
      <c r="BD4963" s="322"/>
      <c r="BE4963" s="322"/>
    </row>
    <row r="4964" spans="50:57" x14ac:dyDescent="0.15">
      <c r="AX4964" s="322"/>
      <c r="AY4964" s="322"/>
      <c r="AZ4964" s="322"/>
      <c r="BA4964" s="322"/>
      <c r="BB4964" s="322"/>
      <c r="BC4964" s="322"/>
      <c r="BD4964" s="322"/>
      <c r="BE4964" s="322"/>
    </row>
    <row r="4965" spans="50:57" x14ac:dyDescent="0.15">
      <c r="AX4965" s="322"/>
      <c r="AY4965" s="322"/>
      <c r="AZ4965" s="322"/>
      <c r="BA4965" s="322"/>
      <c r="BB4965" s="322"/>
      <c r="BC4965" s="322"/>
      <c r="BD4965" s="322"/>
      <c r="BE4965" s="322"/>
    </row>
    <row r="4966" spans="50:57" x14ac:dyDescent="0.15">
      <c r="AX4966" s="322"/>
      <c r="AY4966" s="322"/>
      <c r="AZ4966" s="322"/>
      <c r="BA4966" s="322"/>
      <c r="BB4966" s="322"/>
      <c r="BC4966" s="322"/>
      <c r="BD4966" s="322"/>
      <c r="BE4966" s="322"/>
    </row>
    <row r="4967" spans="50:57" x14ac:dyDescent="0.15">
      <c r="AX4967" s="322"/>
      <c r="AY4967" s="322"/>
      <c r="AZ4967" s="322"/>
      <c r="BA4967" s="322"/>
      <c r="BB4967" s="322"/>
      <c r="BC4967" s="322"/>
      <c r="BD4967" s="322"/>
      <c r="BE4967" s="322"/>
    </row>
    <row r="4968" spans="50:57" x14ac:dyDescent="0.15">
      <c r="AX4968" s="322"/>
      <c r="AY4968" s="322"/>
      <c r="AZ4968" s="322"/>
      <c r="BA4968" s="322"/>
      <c r="BB4968" s="322"/>
      <c r="BC4968" s="322"/>
      <c r="BD4968" s="322"/>
      <c r="BE4968" s="322"/>
    </row>
    <row r="4969" spans="50:57" x14ac:dyDescent="0.15">
      <c r="AX4969" s="322"/>
      <c r="AY4969" s="322"/>
      <c r="AZ4969" s="322"/>
      <c r="BA4969" s="322"/>
      <c r="BB4969" s="322"/>
      <c r="BC4969" s="322"/>
      <c r="BD4969" s="322"/>
      <c r="BE4969" s="322"/>
    </row>
    <row r="4970" spans="50:57" x14ac:dyDescent="0.15">
      <c r="AX4970" s="322"/>
      <c r="AY4970" s="322"/>
      <c r="AZ4970" s="322"/>
      <c r="BA4970" s="322"/>
      <c r="BB4970" s="322"/>
      <c r="BC4970" s="322"/>
      <c r="BD4970" s="322"/>
      <c r="BE4970" s="322"/>
    </row>
    <row r="4971" spans="50:57" x14ac:dyDescent="0.15">
      <c r="AX4971" s="322"/>
      <c r="AY4971" s="322"/>
      <c r="AZ4971" s="322"/>
      <c r="BA4971" s="322"/>
      <c r="BB4971" s="322"/>
      <c r="BC4971" s="322"/>
      <c r="BD4971" s="322"/>
      <c r="BE4971" s="322"/>
    </row>
    <row r="4972" spans="50:57" x14ac:dyDescent="0.15">
      <c r="AX4972" s="322"/>
      <c r="AY4972" s="322"/>
      <c r="AZ4972" s="322"/>
      <c r="BA4972" s="322"/>
      <c r="BB4972" s="322"/>
      <c r="BC4972" s="322"/>
      <c r="BD4972" s="322"/>
      <c r="BE4972" s="322"/>
    </row>
    <row r="4973" spans="50:57" x14ac:dyDescent="0.15">
      <c r="AX4973" s="322"/>
      <c r="AY4973" s="322"/>
      <c r="AZ4973" s="322"/>
      <c r="BA4973" s="322"/>
      <c r="BB4973" s="322"/>
      <c r="BC4973" s="322"/>
      <c r="BD4973" s="322"/>
      <c r="BE4973" s="322"/>
    </row>
    <row r="4974" spans="50:57" x14ac:dyDescent="0.15">
      <c r="AX4974" s="322"/>
      <c r="AY4974" s="322"/>
      <c r="AZ4974" s="322"/>
      <c r="BA4974" s="322"/>
      <c r="BB4974" s="322"/>
      <c r="BC4974" s="322"/>
      <c r="BD4974" s="322"/>
      <c r="BE4974" s="322"/>
    </row>
    <row r="4975" spans="50:57" x14ac:dyDescent="0.15">
      <c r="AX4975" s="322"/>
      <c r="AY4975" s="322"/>
      <c r="AZ4975" s="322"/>
      <c r="BA4975" s="322"/>
      <c r="BB4975" s="322"/>
      <c r="BC4975" s="322"/>
      <c r="BD4975" s="322"/>
      <c r="BE4975" s="322"/>
    </row>
    <row r="4976" spans="50:57" x14ac:dyDescent="0.15">
      <c r="AX4976" s="322"/>
      <c r="AY4976" s="322"/>
      <c r="AZ4976" s="322"/>
      <c r="BA4976" s="322"/>
      <c r="BB4976" s="322"/>
      <c r="BC4976" s="322"/>
      <c r="BD4976" s="322"/>
      <c r="BE4976" s="322"/>
    </row>
    <row r="4977" spans="50:57" x14ac:dyDescent="0.15">
      <c r="AX4977" s="322"/>
      <c r="AY4977" s="322"/>
      <c r="AZ4977" s="322"/>
      <c r="BA4977" s="322"/>
      <c r="BB4977" s="322"/>
      <c r="BC4977" s="322"/>
      <c r="BD4977" s="322"/>
      <c r="BE4977" s="322"/>
    </row>
    <row r="4978" spans="50:57" x14ac:dyDescent="0.15">
      <c r="AX4978" s="322"/>
      <c r="AY4978" s="322"/>
      <c r="AZ4978" s="322"/>
      <c r="BA4978" s="322"/>
      <c r="BB4978" s="322"/>
      <c r="BC4978" s="322"/>
      <c r="BD4978" s="322"/>
      <c r="BE4978" s="322"/>
    </row>
    <row r="4979" spans="50:57" x14ac:dyDescent="0.15">
      <c r="AX4979" s="322"/>
      <c r="AY4979" s="322"/>
      <c r="AZ4979" s="322"/>
      <c r="BA4979" s="322"/>
      <c r="BB4979" s="322"/>
      <c r="BC4979" s="322"/>
      <c r="BD4979" s="322"/>
      <c r="BE4979" s="322"/>
    </row>
    <row r="4980" spans="50:57" x14ac:dyDescent="0.15">
      <c r="AX4980" s="322"/>
      <c r="AY4980" s="322"/>
      <c r="AZ4980" s="322"/>
      <c r="BA4980" s="322"/>
      <c r="BB4980" s="322"/>
      <c r="BC4980" s="322"/>
      <c r="BD4980" s="322"/>
      <c r="BE4980" s="322"/>
    </row>
    <row r="4981" spans="50:57" x14ac:dyDescent="0.15">
      <c r="AX4981" s="322"/>
      <c r="AY4981" s="322"/>
      <c r="AZ4981" s="322"/>
      <c r="BA4981" s="322"/>
      <c r="BB4981" s="322"/>
      <c r="BC4981" s="322"/>
      <c r="BD4981" s="322"/>
      <c r="BE4981" s="322"/>
    </row>
    <row r="4982" spans="50:57" x14ac:dyDescent="0.15">
      <c r="AX4982" s="322"/>
      <c r="AY4982" s="322"/>
      <c r="AZ4982" s="322"/>
      <c r="BA4982" s="322"/>
      <c r="BB4982" s="322"/>
      <c r="BC4982" s="322"/>
      <c r="BD4982" s="322"/>
      <c r="BE4982" s="322"/>
    </row>
    <row r="4983" spans="50:57" x14ac:dyDescent="0.15">
      <c r="AX4983" s="322"/>
      <c r="AY4983" s="322"/>
      <c r="AZ4983" s="322"/>
      <c r="BA4983" s="322"/>
      <c r="BB4983" s="322"/>
      <c r="BC4983" s="322"/>
      <c r="BD4983" s="322"/>
      <c r="BE4983" s="322"/>
    </row>
    <row r="4984" spans="50:57" x14ac:dyDescent="0.15">
      <c r="AX4984" s="322"/>
      <c r="AY4984" s="322"/>
      <c r="AZ4984" s="322"/>
      <c r="BA4984" s="322"/>
      <c r="BB4984" s="322"/>
      <c r="BC4984" s="322"/>
      <c r="BD4984" s="322"/>
      <c r="BE4984" s="322"/>
    </row>
    <row r="4985" spans="50:57" x14ac:dyDescent="0.15">
      <c r="AX4985" s="322"/>
      <c r="AY4985" s="322"/>
      <c r="AZ4985" s="322"/>
      <c r="BA4985" s="322"/>
      <c r="BB4985" s="322"/>
      <c r="BC4985" s="322"/>
      <c r="BD4985" s="322"/>
      <c r="BE4985" s="322"/>
    </row>
    <row r="4986" spans="50:57" x14ac:dyDescent="0.15">
      <c r="AX4986" s="322"/>
      <c r="AY4986" s="322"/>
      <c r="AZ4986" s="322"/>
      <c r="BA4986" s="322"/>
      <c r="BB4986" s="322"/>
      <c r="BC4986" s="322"/>
      <c r="BD4986" s="322"/>
      <c r="BE4986" s="322"/>
    </row>
    <row r="4987" spans="50:57" x14ac:dyDescent="0.15">
      <c r="AX4987" s="322"/>
      <c r="AY4987" s="322"/>
      <c r="AZ4987" s="322"/>
      <c r="BA4987" s="322"/>
      <c r="BB4987" s="322"/>
      <c r="BC4987" s="322"/>
      <c r="BD4987" s="322"/>
      <c r="BE4987" s="322"/>
    </row>
    <row r="4988" spans="50:57" x14ac:dyDescent="0.15">
      <c r="AX4988" s="322"/>
      <c r="AY4988" s="322"/>
      <c r="AZ4988" s="322"/>
      <c r="BA4988" s="322"/>
      <c r="BB4988" s="322"/>
      <c r="BC4988" s="322"/>
      <c r="BD4988" s="322"/>
      <c r="BE4988" s="322"/>
    </row>
    <row r="4989" spans="50:57" x14ac:dyDescent="0.15">
      <c r="AX4989" s="322"/>
      <c r="AY4989" s="322"/>
      <c r="AZ4989" s="322"/>
      <c r="BA4989" s="322"/>
      <c r="BB4989" s="322"/>
      <c r="BC4989" s="322"/>
      <c r="BD4989" s="322"/>
      <c r="BE4989" s="322"/>
    </row>
    <row r="4990" spans="50:57" x14ac:dyDescent="0.15">
      <c r="AX4990" s="322"/>
      <c r="AY4990" s="322"/>
      <c r="AZ4990" s="322"/>
      <c r="BA4990" s="322"/>
      <c r="BB4990" s="322"/>
      <c r="BC4990" s="322"/>
      <c r="BD4990" s="322"/>
      <c r="BE4990" s="322"/>
    </row>
    <row r="4991" spans="50:57" x14ac:dyDescent="0.15">
      <c r="AX4991" s="322"/>
      <c r="AY4991" s="322"/>
      <c r="AZ4991" s="322"/>
      <c r="BA4991" s="322"/>
      <c r="BB4991" s="322"/>
      <c r="BC4991" s="322"/>
      <c r="BD4991" s="322"/>
      <c r="BE4991" s="322"/>
    </row>
    <row r="4992" spans="50:57" x14ac:dyDescent="0.15">
      <c r="AX4992" s="322"/>
      <c r="AY4992" s="322"/>
      <c r="AZ4992" s="322"/>
      <c r="BA4992" s="322"/>
      <c r="BB4992" s="322"/>
      <c r="BC4992" s="322"/>
      <c r="BD4992" s="322"/>
      <c r="BE4992" s="322"/>
    </row>
    <row r="4993" spans="50:57" x14ac:dyDescent="0.15">
      <c r="AX4993" s="322"/>
      <c r="AY4993" s="322"/>
      <c r="AZ4993" s="322"/>
      <c r="BA4993" s="322"/>
      <c r="BB4993" s="322"/>
      <c r="BC4993" s="322"/>
      <c r="BD4993" s="322"/>
      <c r="BE4993" s="322"/>
    </row>
    <row r="4994" spans="50:57" x14ac:dyDescent="0.15">
      <c r="AX4994" s="322"/>
      <c r="AY4994" s="322"/>
      <c r="AZ4994" s="322"/>
      <c r="BA4994" s="322"/>
      <c r="BB4994" s="322"/>
      <c r="BC4994" s="322"/>
      <c r="BD4994" s="322"/>
      <c r="BE4994" s="322"/>
    </row>
    <row r="4995" spans="50:57" x14ac:dyDescent="0.15">
      <c r="AX4995" s="322"/>
      <c r="AY4995" s="322"/>
      <c r="AZ4995" s="322"/>
      <c r="BA4995" s="322"/>
      <c r="BB4995" s="322"/>
      <c r="BC4995" s="322"/>
      <c r="BD4995" s="322"/>
      <c r="BE4995" s="322"/>
    </row>
    <row r="4996" spans="50:57" x14ac:dyDescent="0.15">
      <c r="AX4996" s="322"/>
      <c r="AY4996" s="322"/>
      <c r="AZ4996" s="322"/>
      <c r="BA4996" s="322"/>
      <c r="BB4996" s="322"/>
      <c r="BC4996" s="322"/>
      <c r="BD4996" s="322"/>
      <c r="BE4996" s="322"/>
    </row>
    <row r="4997" spans="50:57" x14ac:dyDescent="0.15">
      <c r="AX4997" s="322"/>
      <c r="AY4997" s="322"/>
      <c r="AZ4997" s="322"/>
      <c r="BA4997" s="322"/>
      <c r="BB4997" s="322"/>
      <c r="BC4997" s="322"/>
      <c r="BD4997" s="322"/>
      <c r="BE4997" s="322"/>
    </row>
    <row r="4998" spans="50:57" x14ac:dyDescent="0.15">
      <c r="AX4998" s="322"/>
      <c r="AY4998" s="322"/>
      <c r="AZ4998" s="322"/>
      <c r="BA4998" s="322"/>
      <c r="BB4998" s="322"/>
      <c r="BC4998" s="322"/>
      <c r="BD4998" s="322"/>
      <c r="BE4998" s="322"/>
    </row>
    <row r="4999" spans="50:57" x14ac:dyDescent="0.15">
      <c r="AX4999" s="322"/>
      <c r="AY4999" s="322"/>
      <c r="AZ4999" s="322"/>
      <c r="BA4999" s="322"/>
      <c r="BB4999" s="322"/>
      <c r="BC4999" s="322"/>
      <c r="BD4999" s="322"/>
      <c r="BE4999" s="322"/>
    </row>
    <row r="5000" spans="50:57" x14ac:dyDescent="0.15">
      <c r="AX5000" s="322"/>
      <c r="AY5000" s="322"/>
      <c r="AZ5000" s="322"/>
      <c r="BA5000" s="322"/>
      <c r="BB5000" s="322"/>
      <c r="BC5000" s="322"/>
      <c r="BD5000" s="322"/>
      <c r="BE5000" s="322"/>
    </row>
    <row r="5001" spans="50:57" x14ac:dyDescent="0.15">
      <c r="AX5001" s="322"/>
      <c r="AY5001" s="322"/>
      <c r="AZ5001" s="322"/>
      <c r="BA5001" s="322"/>
      <c r="BB5001" s="322"/>
      <c r="BC5001" s="322"/>
      <c r="BD5001" s="322"/>
      <c r="BE5001" s="322"/>
    </row>
    <row r="5002" spans="50:57" x14ac:dyDescent="0.15">
      <c r="AX5002" s="322"/>
      <c r="AY5002" s="322"/>
      <c r="AZ5002" s="322"/>
      <c r="BA5002" s="322"/>
      <c r="BB5002" s="322"/>
      <c r="BC5002" s="322"/>
      <c r="BD5002" s="322"/>
      <c r="BE5002" s="322"/>
    </row>
    <row r="5003" spans="50:57" x14ac:dyDescent="0.15">
      <c r="AX5003" s="322"/>
      <c r="AY5003" s="322"/>
      <c r="AZ5003" s="322"/>
      <c r="BA5003" s="322"/>
      <c r="BB5003" s="322"/>
      <c r="BC5003" s="322"/>
      <c r="BD5003" s="322"/>
      <c r="BE5003" s="322"/>
    </row>
    <row r="5004" spans="50:57" x14ac:dyDescent="0.15">
      <c r="AX5004" s="322"/>
      <c r="AY5004" s="322"/>
      <c r="AZ5004" s="322"/>
      <c r="BA5004" s="322"/>
      <c r="BB5004" s="322"/>
      <c r="BC5004" s="322"/>
      <c r="BD5004" s="322"/>
      <c r="BE5004" s="322"/>
    </row>
    <row r="5005" spans="50:57" x14ac:dyDescent="0.15">
      <c r="AX5005" s="322"/>
      <c r="AY5005" s="322"/>
      <c r="AZ5005" s="322"/>
      <c r="BA5005" s="322"/>
      <c r="BB5005" s="322"/>
      <c r="BC5005" s="322"/>
      <c r="BD5005" s="322"/>
      <c r="BE5005" s="322"/>
    </row>
    <row r="5006" spans="50:57" x14ac:dyDescent="0.15">
      <c r="AX5006" s="322"/>
      <c r="AY5006" s="322"/>
      <c r="AZ5006" s="322"/>
      <c r="BA5006" s="322"/>
      <c r="BB5006" s="322"/>
      <c r="BC5006" s="322"/>
      <c r="BD5006" s="322"/>
      <c r="BE5006" s="322"/>
    </row>
    <row r="5007" spans="50:57" x14ac:dyDescent="0.15">
      <c r="AX5007" s="322"/>
      <c r="AY5007" s="322"/>
      <c r="AZ5007" s="322"/>
      <c r="BA5007" s="322"/>
      <c r="BB5007" s="322"/>
      <c r="BC5007" s="322"/>
      <c r="BD5007" s="322"/>
      <c r="BE5007" s="322"/>
    </row>
    <row r="5008" spans="50:57" x14ac:dyDescent="0.15">
      <c r="AX5008" s="322"/>
      <c r="AY5008" s="322"/>
      <c r="AZ5008" s="322"/>
      <c r="BA5008" s="322"/>
      <c r="BB5008" s="322"/>
      <c r="BC5008" s="322"/>
      <c r="BD5008" s="322"/>
      <c r="BE5008" s="322"/>
    </row>
    <row r="5009" spans="50:57" x14ac:dyDescent="0.15">
      <c r="AX5009" s="322"/>
      <c r="AY5009" s="322"/>
      <c r="AZ5009" s="322"/>
      <c r="BA5009" s="322"/>
      <c r="BB5009" s="322"/>
      <c r="BC5009" s="322"/>
      <c r="BD5009" s="322"/>
      <c r="BE5009" s="322"/>
    </row>
    <row r="5010" spans="50:57" x14ac:dyDescent="0.15">
      <c r="AX5010" s="322"/>
      <c r="AY5010" s="322"/>
      <c r="AZ5010" s="322"/>
      <c r="BA5010" s="322"/>
      <c r="BB5010" s="322"/>
      <c r="BC5010" s="322"/>
      <c r="BD5010" s="322"/>
      <c r="BE5010" s="322"/>
    </row>
    <row r="5011" spans="50:57" x14ac:dyDescent="0.15">
      <c r="AX5011" s="322"/>
      <c r="AY5011" s="322"/>
      <c r="AZ5011" s="322"/>
      <c r="BA5011" s="322"/>
      <c r="BB5011" s="322"/>
      <c r="BC5011" s="322"/>
      <c r="BD5011" s="322"/>
      <c r="BE5011" s="322"/>
    </row>
    <row r="5012" spans="50:57" x14ac:dyDescent="0.15">
      <c r="AX5012" s="322"/>
      <c r="AY5012" s="322"/>
      <c r="AZ5012" s="322"/>
      <c r="BA5012" s="322"/>
      <c r="BB5012" s="322"/>
      <c r="BC5012" s="322"/>
      <c r="BD5012" s="322"/>
      <c r="BE5012" s="322"/>
    </row>
    <row r="5013" spans="50:57" x14ac:dyDescent="0.15">
      <c r="AX5013" s="322"/>
      <c r="AY5013" s="322"/>
      <c r="AZ5013" s="322"/>
      <c r="BA5013" s="322"/>
      <c r="BB5013" s="322"/>
      <c r="BC5013" s="322"/>
      <c r="BD5013" s="322"/>
      <c r="BE5013" s="322"/>
    </row>
    <row r="5014" spans="50:57" x14ac:dyDescent="0.15">
      <c r="AX5014" s="322"/>
      <c r="AY5014" s="322"/>
      <c r="AZ5014" s="322"/>
      <c r="BA5014" s="322"/>
      <c r="BB5014" s="322"/>
      <c r="BC5014" s="322"/>
      <c r="BD5014" s="322"/>
      <c r="BE5014" s="322"/>
    </row>
    <row r="5015" spans="50:57" x14ac:dyDescent="0.15">
      <c r="AX5015" s="322"/>
      <c r="AY5015" s="322"/>
      <c r="AZ5015" s="322"/>
      <c r="BA5015" s="322"/>
      <c r="BB5015" s="322"/>
      <c r="BC5015" s="322"/>
      <c r="BD5015" s="322"/>
      <c r="BE5015" s="322"/>
    </row>
    <row r="5016" spans="50:57" x14ac:dyDescent="0.15">
      <c r="AX5016" s="322"/>
      <c r="AY5016" s="322"/>
      <c r="AZ5016" s="322"/>
      <c r="BA5016" s="322"/>
      <c r="BB5016" s="322"/>
      <c r="BC5016" s="322"/>
      <c r="BD5016" s="322"/>
      <c r="BE5016" s="322"/>
    </row>
    <row r="5017" spans="50:57" x14ac:dyDescent="0.15">
      <c r="AX5017" s="322"/>
      <c r="AY5017" s="322"/>
      <c r="AZ5017" s="322"/>
      <c r="BA5017" s="322"/>
      <c r="BB5017" s="322"/>
      <c r="BC5017" s="322"/>
      <c r="BD5017" s="322"/>
      <c r="BE5017" s="322"/>
    </row>
    <row r="5018" spans="50:57" x14ac:dyDescent="0.15">
      <c r="AX5018" s="322"/>
      <c r="AY5018" s="322"/>
      <c r="AZ5018" s="322"/>
      <c r="BA5018" s="322"/>
      <c r="BB5018" s="322"/>
      <c r="BC5018" s="322"/>
      <c r="BD5018" s="322"/>
      <c r="BE5018" s="322"/>
    </row>
    <row r="5019" spans="50:57" x14ac:dyDescent="0.15">
      <c r="AX5019" s="322"/>
      <c r="AY5019" s="322"/>
      <c r="AZ5019" s="322"/>
      <c r="BA5019" s="322"/>
      <c r="BB5019" s="322"/>
      <c r="BC5019" s="322"/>
      <c r="BD5019" s="322"/>
      <c r="BE5019" s="322"/>
    </row>
    <row r="5020" spans="50:57" x14ac:dyDescent="0.15">
      <c r="AX5020" s="322"/>
      <c r="AY5020" s="322"/>
      <c r="AZ5020" s="322"/>
      <c r="BA5020" s="322"/>
      <c r="BB5020" s="322"/>
      <c r="BC5020" s="322"/>
      <c r="BD5020" s="322"/>
      <c r="BE5020" s="322"/>
    </row>
    <row r="5021" spans="50:57" x14ac:dyDescent="0.15">
      <c r="AX5021" s="322"/>
      <c r="AY5021" s="322"/>
      <c r="AZ5021" s="322"/>
      <c r="BA5021" s="322"/>
      <c r="BB5021" s="322"/>
      <c r="BC5021" s="322"/>
      <c r="BD5021" s="322"/>
      <c r="BE5021" s="322"/>
    </row>
    <row r="5022" spans="50:57" x14ac:dyDescent="0.15">
      <c r="AX5022" s="322"/>
      <c r="AY5022" s="322"/>
      <c r="AZ5022" s="322"/>
      <c r="BA5022" s="322"/>
      <c r="BB5022" s="322"/>
      <c r="BC5022" s="322"/>
      <c r="BD5022" s="322"/>
      <c r="BE5022" s="322"/>
    </row>
    <row r="5023" spans="50:57" x14ac:dyDescent="0.15">
      <c r="AX5023" s="322"/>
      <c r="AY5023" s="322"/>
      <c r="AZ5023" s="322"/>
      <c r="BA5023" s="322"/>
      <c r="BB5023" s="322"/>
      <c r="BC5023" s="322"/>
      <c r="BD5023" s="322"/>
      <c r="BE5023" s="322"/>
    </row>
    <row r="5024" spans="50:57" x14ac:dyDescent="0.15">
      <c r="AX5024" s="322"/>
      <c r="AY5024" s="322"/>
      <c r="AZ5024" s="322"/>
      <c r="BA5024" s="322"/>
      <c r="BB5024" s="322"/>
      <c r="BC5024" s="322"/>
      <c r="BD5024" s="322"/>
      <c r="BE5024" s="322"/>
    </row>
    <row r="5025" spans="50:57" x14ac:dyDescent="0.15">
      <c r="AX5025" s="322"/>
      <c r="AY5025" s="322"/>
      <c r="AZ5025" s="322"/>
      <c r="BA5025" s="322"/>
      <c r="BB5025" s="322"/>
      <c r="BC5025" s="322"/>
      <c r="BD5025" s="322"/>
      <c r="BE5025" s="322"/>
    </row>
    <row r="5026" spans="50:57" x14ac:dyDescent="0.15">
      <c r="AX5026" s="322"/>
      <c r="AY5026" s="322"/>
      <c r="AZ5026" s="322"/>
      <c r="BA5026" s="322"/>
      <c r="BB5026" s="322"/>
      <c r="BC5026" s="322"/>
      <c r="BD5026" s="322"/>
      <c r="BE5026" s="322"/>
    </row>
    <row r="5027" spans="50:57" x14ac:dyDescent="0.15">
      <c r="AX5027" s="322"/>
      <c r="AY5027" s="322"/>
      <c r="AZ5027" s="322"/>
      <c r="BA5027" s="322"/>
      <c r="BB5027" s="322"/>
      <c r="BC5027" s="322"/>
      <c r="BD5027" s="322"/>
      <c r="BE5027" s="322"/>
    </row>
    <row r="5028" spans="50:57" x14ac:dyDescent="0.15">
      <c r="AX5028" s="322"/>
      <c r="AY5028" s="322"/>
      <c r="AZ5028" s="322"/>
      <c r="BA5028" s="322"/>
      <c r="BB5028" s="322"/>
      <c r="BC5028" s="322"/>
      <c r="BD5028" s="322"/>
      <c r="BE5028" s="322"/>
    </row>
    <row r="5029" spans="50:57" x14ac:dyDescent="0.15">
      <c r="AX5029" s="322"/>
      <c r="AY5029" s="322"/>
      <c r="AZ5029" s="322"/>
      <c r="BA5029" s="322"/>
      <c r="BB5029" s="322"/>
      <c r="BC5029" s="322"/>
      <c r="BD5029" s="322"/>
      <c r="BE5029" s="322"/>
    </row>
    <row r="5030" spans="50:57" x14ac:dyDescent="0.15">
      <c r="AX5030" s="322"/>
      <c r="AY5030" s="322"/>
      <c r="AZ5030" s="322"/>
      <c r="BA5030" s="322"/>
      <c r="BB5030" s="322"/>
      <c r="BC5030" s="322"/>
      <c r="BD5030" s="322"/>
      <c r="BE5030" s="322"/>
    </row>
    <row r="5031" spans="50:57" x14ac:dyDescent="0.15">
      <c r="AX5031" s="322"/>
      <c r="AY5031" s="322"/>
      <c r="AZ5031" s="322"/>
      <c r="BA5031" s="322"/>
      <c r="BB5031" s="322"/>
      <c r="BC5031" s="322"/>
      <c r="BD5031" s="322"/>
      <c r="BE5031" s="322"/>
    </row>
    <row r="5032" spans="50:57" x14ac:dyDescent="0.15">
      <c r="AX5032" s="322"/>
      <c r="AY5032" s="322"/>
      <c r="AZ5032" s="322"/>
      <c r="BA5032" s="322"/>
      <c r="BB5032" s="322"/>
      <c r="BC5032" s="322"/>
      <c r="BD5032" s="322"/>
      <c r="BE5032" s="322"/>
    </row>
    <row r="5033" spans="50:57" x14ac:dyDescent="0.15">
      <c r="AX5033" s="322"/>
      <c r="AY5033" s="322"/>
      <c r="AZ5033" s="322"/>
      <c r="BA5033" s="322"/>
      <c r="BB5033" s="322"/>
      <c r="BC5033" s="322"/>
      <c r="BD5033" s="322"/>
      <c r="BE5033" s="322"/>
    </row>
    <row r="5034" spans="50:57" x14ac:dyDescent="0.15">
      <c r="AX5034" s="322"/>
      <c r="AY5034" s="322"/>
      <c r="AZ5034" s="322"/>
      <c r="BA5034" s="322"/>
      <c r="BB5034" s="322"/>
      <c r="BC5034" s="322"/>
      <c r="BD5034" s="322"/>
      <c r="BE5034" s="322"/>
    </row>
    <row r="5035" spans="50:57" x14ac:dyDescent="0.15">
      <c r="AX5035" s="322"/>
      <c r="AY5035" s="322"/>
      <c r="AZ5035" s="322"/>
      <c r="BA5035" s="322"/>
      <c r="BB5035" s="322"/>
      <c r="BC5035" s="322"/>
      <c r="BD5035" s="322"/>
      <c r="BE5035" s="322"/>
    </row>
    <row r="5036" spans="50:57" x14ac:dyDescent="0.15">
      <c r="AX5036" s="322"/>
      <c r="AY5036" s="322"/>
      <c r="AZ5036" s="322"/>
      <c r="BA5036" s="322"/>
      <c r="BB5036" s="322"/>
      <c r="BC5036" s="322"/>
      <c r="BD5036" s="322"/>
      <c r="BE5036" s="322"/>
    </row>
    <row r="5037" spans="50:57" x14ac:dyDescent="0.15">
      <c r="AX5037" s="322"/>
      <c r="AY5037" s="322"/>
      <c r="AZ5037" s="322"/>
      <c r="BA5037" s="322"/>
      <c r="BB5037" s="322"/>
      <c r="BC5037" s="322"/>
      <c r="BD5037" s="322"/>
      <c r="BE5037" s="322"/>
    </row>
    <row r="5038" spans="50:57" x14ac:dyDescent="0.15">
      <c r="AX5038" s="322"/>
      <c r="AY5038" s="322"/>
      <c r="AZ5038" s="322"/>
      <c r="BA5038" s="322"/>
      <c r="BB5038" s="322"/>
      <c r="BC5038" s="322"/>
      <c r="BD5038" s="322"/>
      <c r="BE5038" s="322"/>
    </row>
    <row r="5039" spans="50:57" x14ac:dyDescent="0.15">
      <c r="AX5039" s="322"/>
      <c r="AY5039" s="322"/>
      <c r="AZ5039" s="322"/>
      <c r="BA5039" s="322"/>
      <c r="BB5039" s="322"/>
      <c r="BC5039" s="322"/>
      <c r="BD5039" s="322"/>
      <c r="BE5039" s="322"/>
    </row>
    <row r="5040" spans="50:57" x14ac:dyDescent="0.15">
      <c r="AX5040" s="322"/>
      <c r="AY5040" s="322"/>
      <c r="AZ5040" s="322"/>
      <c r="BA5040" s="322"/>
      <c r="BB5040" s="322"/>
      <c r="BC5040" s="322"/>
      <c r="BD5040" s="322"/>
      <c r="BE5040" s="322"/>
    </row>
    <row r="5041" spans="50:57" x14ac:dyDescent="0.15">
      <c r="AX5041" s="322"/>
      <c r="AY5041" s="322"/>
      <c r="AZ5041" s="322"/>
      <c r="BA5041" s="322"/>
      <c r="BB5041" s="322"/>
      <c r="BC5041" s="322"/>
      <c r="BD5041" s="322"/>
      <c r="BE5041" s="322"/>
    </row>
    <row r="5042" spans="50:57" x14ac:dyDescent="0.15">
      <c r="AX5042" s="322"/>
      <c r="AY5042" s="322"/>
      <c r="AZ5042" s="322"/>
      <c r="BA5042" s="322"/>
      <c r="BB5042" s="322"/>
      <c r="BC5042" s="322"/>
      <c r="BD5042" s="322"/>
      <c r="BE5042" s="322"/>
    </row>
    <row r="5043" spans="50:57" x14ac:dyDescent="0.15">
      <c r="AX5043" s="322"/>
      <c r="AY5043" s="322"/>
      <c r="AZ5043" s="322"/>
      <c r="BA5043" s="322"/>
      <c r="BB5043" s="322"/>
      <c r="BC5043" s="322"/>
      <c r="BD5043" s="322"/>
      <c r="BE5043" s="322"/>
    </row>
    <row r="5044" spans="50:57" x14ac:dyDescent="0.15">
      <c r="AX5044" s="322"/>
      <c r="AY5044" s="322"/>
      <c r="AZ5044" s="322"/>
      <c r="BA5044" s="322"/>
      <c r="BB5044" s="322"/>
      <c r="BC5044" s="322"/>
      <c r="BD5044" s="322"/>
      <c r="BE5044" s="322"/>
    </row>
    <row r="5045" spans="50:57" x14ac:dyDescent="0.15">
      <c r="AX5045" s="322"/>
      <c r="AY5045" s="322"/>
      <c r="AZ5045" s="322"/>
      <c r="BA5045" s="322"/>
      <c r="BB5045" s="322"/>
      <c r="BC5045" s="322"/>
      <c r="BD5045" s="322"/>
      <c r="BE5045" s="322"/>
    </row>
    <row r="5046" spans="50:57" x14ac:dyDescent="0.15">
      <c r="AX5046" s="322"/>
      <c r="AY5046" s="322"/>
      <c r="AZ5046" s="322"/>
      <c r="BA5046" s="322"/>
      <c r="BB5046" s="322"/>
      <c r="BC5046" s="322"/>
      <c r="BD5046" s="322"/>
      <c r="BE5046" s="322"/>
    </row>
    <row r="5047" spans="50:57" x14ac:dyDescent="0.15">
      <c r="AX5047" s="322"/>
      <c r="AY5047" s="322"/>
      <c r="AZ5047" s="322"/>
      <c r="BA5047" s="322"/>
      <c r="BB5047" s="322"/>
      <c r="BC5047" s="322"/>
      <c r="BD5047" s="322"/>
      <c r="BE5047" s="322"/>
    </row>
    <row r="5048" spans="50:57" x14ac:dyDescent="0.15">
      <c r="AX5048" s="322"/>
      <c r="AY5048" s="322"/>
      <c r="AZ5048" s="322"/>
      <c r="BA5048" s="322"/>
      <c r="BB5048" s="322"/>
      <c r="BC5048" s="322"/>
      <c r="BD5048" s="322"/>
      <c r="BE5048" s="322"/>
    </row>
    <row r="5049" spans="50:57" x14ac:dyDescent="0.15">
      <c r="AX5049" s="322"/>
      <c r="AY5049" s="322"/>
      <c r="AZ5049" s="322"/>
      <c r="BA5049" s="322"/>
      <c r="BB5049" s="322"/>
      <c r="BC5049" s="322"/>
      <c r="BD5049" s="322"/>
      <c r="BE5049" s="322"/>
    </row>
    <row r="5050" spans="50:57" x14ac:dyDescent="0.15">
      <c r="AX5050" s="322"/>
      <c r="AY5050" s="322"/>
      <c r="AZ5050" s="322"/>
      <c r="BA5050" s="322"/>
      <c r="BB5050" s="322"/>
      <c r="BC5050" s="322"/>
      <c r="BD5050" s="322"/>
      <c r="BE5050" s="322"/>
    </row>
    <row r="5051" spans="50:57" x14ac:dyDescent="0.15">
      <c r="AX5051" s="322"/>
      <c r="AY5051" s="322"/>
      <c r="AZ5051" s="322"/>
      <c r="BA5051" s="322"/>
      <c r="BB5051" s="322"/>
      <c r="BC5051" s="322"/>
      <c r="BD5051" s="322"/>
      <c r="BE5051" s="322"/>
    </row>
    <row r="5052" spans="50:57" x14ac:dyDescent="0.15">
      <c r="AX5052" s="322"/>
      <c r="AY5052" s="322"/>
      <c r="AZ5052" s="322"/>
      <c r="BA5052" s="322"/>
      <c r="BB5052" s="322"/>
      <c r="BC5052" s="322"/>
      <c r="BD5052" s="322"/>
      <c r="BE5052" s="322"/>
    </row>
    <row r="5053" spans="50:57" x14ac:dyDescent="0.15">
      <c r="AX5053" s="322"/>
      <c r="AY5053" s="322"/>
      <c r="AZ5053" s="322"/>
      <c r="BA5053" s="322"/>
      <c r="BB5053" s="322"/>
      <c r="BC5053" s="322"/>
      <c r="BD5053" s="322"/>
      <c r="BE5053" s="322"/>
    </row>
    <row r="5054" spans="50:57" x14ac:dyDescent="0.15">
      <c r="AX5054" s="322"/>
      <c r="AY5054" s="322"/>
      <c r="AZ5054" s="322"/>
      <c r="BA5054" s="322"/>
      <c r="BB5054" s="322"/>
      <c r="BC5054" s="322"/>
      <c r="BD5054" s="322"/>
      <c r="BE5054" s="322"/>
    </row>
    <row r="5055" spans="50:57" x14ac:dyDescent="0.15">
      <c r="AX5055" s="322"/>
      <c r="AY5055" s="322"/>
      <c r="AZ5055" s="322"/>
      <c r="BA5055" s="322"/>
      <c r="BB5055" s="322"/>
      <c r="BC5055" s="322"/>
      <c r="BD5055" s="322"/>
      <c r="BE5055" s="322"/>
    </row>
    <row r="5056" spans="50:57" x14ac:dyDescent="0.15">
      <c r="AX5056" s="322"/>
      <c r="AY5056" s="322"/>
      <c r="AZ5056" s="322"/>
      <c r="BA5056" s="322"/>
      <c r="BB5056" s="322"/>
      <c r="BC5056" s="322"/>
      <c r="BD5056" s="322"/>
      <c r="BE5056" s="322"/>
    </row>
    <row r="5057" spans="50:57" x14ac:dyDescent="0.15">
      <c r="AX5057" s="322"/>
      <c r="AY5057" s="322"/>
      <c r="AZ5057" s="322"/>
      <c r="BA5057" s="322"/>
      <c r="BB5057" s="322"/>
      <c r="BC5057" s="322"/>
      <c r="BD5057" s="322"/>
      <c r="BE5057" s="322"/>
    </row>
    <row r="5058" spans="50:57" x14ac:dyDescent="0.15">
      <c r="AX5058" s="322"/>
      <c r="AY5058" s="322"/>
      <c r="AZ5058" s="322"/>
      <c r="BA5058" s="322"/>
      <c r="BB5058" s="322"/>
      <c r="BC5058" s="322"/>
      <c r="BD5058" s="322"/>
      <c r="BE5058" s="322"/>
    </row>
    <row r="5059" spans="50:57" x14ac:dyDescent="0.15">
      <c r="AX5059" s="322"/>
      <c r="AY5059" s="322"/>
      <c r="AZ5059" s="322"/>
      <c r="BA5059" s="322"/>
      <c r="BB5059" s="322"/>
      <c r="BC5059" s="322"/>
      <c r="BD5059" s="322"/>
      <c r="BE5059" s="322"/>
    </row>
    <row r="5060" spans="50:57" x14ac:dyDescent="0.15">
      <c r="AX5060" s="322"/>
      <c r="AY5060" s="322"/>
      <c r="AZ5060" s="322"/>
      <c r="BA5060" s="322"/>
      <c r="BB5060" s="322"/>
      <c r="BC5060" s="322"/>
      <c r="BD5060" s="322"/>
      <c r="BE5060" s="322"/>
    </row>
    <row r="5061" spans="50:57" x14ac:dyDescent="0.15">
      <c r="AX5061" s="322"/>
      <c r="AY5061" s="322"/>
      <c r="AZ5061" s="322"/>
      <c r="BA5061" s="322"/>
      <c r="BB5061" s="322"/>
      <c r="BC5061" s="322"/>
      <c r="BD5061" s="322"/>
      <c r="BE5061" s="322"/>
    </row>
    <row r="5062" spans="50:57" x14ac:dyDescent="0.15">
      <c r="AX5062" s="322"/>
      <c r="AY5062" s="322"/>
      <c r="AZ5062" s="322"/>
      <c r="BA5062" s="322"/>
      <c r="BB5062" s="322"/>
      <c r="BC5062" s="322"/>
      <c r="BD5062" s="322"/>
      <c r="BE5062" s="322"/>
    </row>
    <row r="5063" spans="50:57" x14ac:dyDescent="0.15">
      <c r="AX5063" s="322"/>
      <c r="AY5063" s="322"/>
      <c r="AZ5063" s="322"/>
      <c r="BA5063" s="322"/>
      <c r="BB5063" s="322"/>
      <c r="BC5063" s="322"/>
      <c r="BD5063" s="322"/>
      <c r="BE5063" s="322"/>
    </row>
    <row r="5064" spans="50:57" x14ac:dyDescent="0.15">
      <c r="AX5064" s="322"/>
      <c r="AY5064" s="322"/>
      <c r="AZ5064" s="322"/>
      <c r="BA5064" s="322"/>
      <c r="BB5064" s="322"/>
      <c r="BC5064" s="322"/>
      <c r="BD5064" s="322"/>
      <c r="BE5064" s="322"/>
    </row>
    <row r="5065" spans="50:57" x14ac:dyDescent="0.15">
      <c r="AX5065" s="322"/>
      <c r="AY5065" s="322"/>
      <c r="AZ5065" s="322"/>
      <c r="BA5065" s="322"/>
      <c r="BB5065" s="322"/>
      <c r="BC5065" s="322"/>
      <c r="BD5065" s="322"/>
      <c r="BE5065" s="322"/>
    </row>
    <row r="5066" spans="50:57" x14ac:dyDescent="0.15">
      <c r="AX5066" s="322"/>
      <c r="AY5066" s="322"/>
      <c r="AZ5066" s="322"/>
      <c r="BA5066" s="322"/>
      <c r="BB5066" s="322"/>
      <c r="BC5066" s="322"/>
      <c r="BD5066" s="322"/>
      <c r="BE5066" s="322"/>
    </row>
    <row r="5067" spans="50:57" x14ac:dyDescent="0.15">
      <c r="AX5067" s="322"/>
      <c r="AY5067" s="322"/>
      <c r="AZ5067" s="322"/>
      <c r="BA5067" s="322"/>
      <c r="BB5067" s="322"/>
      <c r="BC5067" s="322"/>
      <c r="BD5067" s="322"/>
      <c r="BE5067" s="322"/>
    </row>
    <row r="5068" spans="50:57" x14ac:dyDescent="0.15">
      <c r="AX5068" s="322"/>
      <c r="AY5068" s="322"/>
      <c r="AZ5068" s="322"/>
      <c r="BA5068" s="322"/>
      <c r="BB5068" s="322"/>
      <c r="BC5068" s="322"/>
      <c r="BD5068" s="322"/>
      <c r="BE5068" s="322"/>
    </row>
    <row r="5069" spans="50:57" x14ac:dyDescent="0.15">
      <c r="AX5069" s="322"/>
      <c r="AY5069" s="322"/>
      <c r="AZ5069" s="322"/>
      <c r="BA5069" s="322"/>
      <c r="BB5069" s="322"/>
      <c r="BC5069" s="322"/>
      <c r="BD5069" s="322"/>
      <c r="BE5069" s="322"/>
    </row>
    <row r="5070" spans="50:57" x14ac:dyDescent="0.15">
      <c r="AX5070" s="322"/>
      <c r="AY5070" s="322"/>
      <c r="AZ5070" s="322"/>
      <c r="BA5070" s="322"/>
      <c r="BB5070" s="322"/>
      <c r="BC5070" s="322"/>
      <c r="BD5070" s="322"/>
      <c r="BE5070" s="322"/>
    </row>
    <row r="5071" spans="50:57" x14ac:dyDescent="0.15">
      <c r="AX5071" s="322"/>
      <c r="AY5071" s="322"/>
      <c r="AZ5071" s="322"/>
      <c r="BA5071" s="322"/>
      <c r="BB5071" s="322"/>
      <c r="BC5071" s="322"/>
      <c r="BD5071" s="322"/>
      <c r="BE5071" s="322"/>
    </row>
    <row r="5072" spans="50:57" x14ac:dyDescent="0.15">
      <c r="AX5072" s="322"/>
      <c r="AY5072" s="322"/>
      <c r="AZ5072" s="322"/>
      <c r="BA5072" s="322"/>
      <c r="BB5072" s="322"/>
      <c r="BC5072" s="322"/>
      <c r="BD5072" s="322"/>
      <c r="BE5072" s="322"/>
    </row>
    <row r="5073" spans="50:57" x14ac:dyDescent="0.15">
      <c r="AX5073" s="322"/>
      <c r="AY5073" s="322"/>
      <c r="AZ5073" s="322"/>
      <c r="BA5073" s="322"/>
      <c r="BB5073" s="322"/>
      <c r="BC5073" s="322"/>
      <c r="BD5073" s="322"/>
      <c r="BE5073" s="322"/>
    </row>
    <row r="5074" spans="50:57" x14ac:dyDescent="0.15">
      <c r="AX5074" s="322"/>
      <c r="AY5074" s="322"/>
      <c r="AZ5074" s="322"/>
      <c r="BA5074" s="322"/>
      <c r="BB5074" s="322"/>
      <c r="BC5074" s="322"/>
      <c r="BD5074" s="322"/>
      <c r="BE5074" s="322"/>
    </row>
    <row r="5075" spans="50:57" x14ac:dyDescent="0.15">
      <c r="AX5075" s="322"/>
      <c r="AY5075" s="322"/>
      <c r="AZ5075" s="322"/>
      <c r="BA5075" s="322"/>
      <c r="BB5075" s="322"/>
      <c r="BC5075" s="322"/>
      <c r="BD5075" s="322"/>
      <c r="BE5075" s="322"/>
    </row>
    <row r="5076" spans="50:57" x14ac:dyDescent="0.15">
      <c r="AX5076" s="322"/>
      <c r="AY5076" s="322"/>
      <c r="AZ5076" s="322"/>
      <c r="BA5076" s="322"/>
      <c r="BB5076" s="322"/>
      <c r="BC5076" s="322"/>
      <c r="BD5076" s="322"/>
      <c r="BE5076" s="322"/>
    </row>
    <row r="5077" spans="50:57" x14ac:dyDescent="0.15">
      <c r="AX5077" s="322"/>
      <c r="AY5077" s="322"/>
      <c r="AZ5077" s="322"/>
      <c r="BA5077" s="322"/>
      <c r="BB5077" s="322"/>
      <c r="BC5077" s="322"/>
      <c r="BD5077" s="322"/>
      <c r="BE5077" s="322"/>
    </row>
    <row r="5078" spans="50:57" x14ac:dyDescent="0.15">
      <c r="AX5078" s="322"/>
      <c r="AY5078" s="322"/>
      <c r="AZ5078" s="322"/>
      <c r="BA5078" s="322"/>
      <c r="BB5078" s="322"/>
      <c r="BC5078" s="322"/>
      <c r="BD5078" s="322"/>
      <c r="BE5078" s="322"/>
    </row>
    <row r="5079" spans="50:57" x14ac:dyDescent="0.15">
      <c r="AX5079" s="322"/>
      <c r="AY5079" s="322"/>
      <c r="AZ5079" s="322"/>
      <c r="BA5079" s="322"/>
      <c r="BB5079" s="322"/>
      <c r="BC5079" s="322"/>
      <c r="BD5079" s="322"/>
      <c r="BE5079" s="322"/>
    </row>
    <row r="5080" spans="50:57" x14ac:dyDescent="0.15">
      <c r="AX5080" s="322"/>
      <c r="AY5080" s="322"/>
      <c r="AZ5080" s="322"/>
      <c r="BA5080" s="322"/>
      <c r="BB5080" s="322"/>
      <c r="BC5080" s="322"/>
      <c r="BD5080" s="322"/>
      <c r="BE5080" s="322"/>
    </row>
    <row r="5081" spans="50:57" x14ac:dyDescent="0.15">
      <c r="AX5081" s="322"/>
      <c r="AY5081" s="322"/>
      <c r="AZ5081" s="322"/>
      <c r="BA5081" s="322"/>
      <c r="BB5081" s="322"/>
      <c r="BC5081" s="322"/>
      <c r="BD5081" s="322"/>
      <c r="BE5081" s="322"/>
    </row>
    <row r="5082" spans="50:57" x14ac:dyDescent="0.15">
      <c r="AX5082" s="322"/>
      <c r="AY5082" s="322"/>
      <c r="AZ5082" s="322"/>
      <c r="BA5082" s="322"/>
      <c r="BB5082" s="322"/>
      <c r="BC5082" s="322"/>
      <c r="BD5082" s="322"/>
      <c r="BE5082" s="322"/>
    </row>
    <row r="5083" spans="50:57" x14ac:dyDescent="0.15">
      <c r="AX5083" s="322"/>
      <c r="AY5083" s="322"/>
      <c r="AZ5083" s="322"/>
      <c r="BA5083" s="322"/>
      <c r="BB5083" s="322"/>
      <c r="BC5083" s="322"/>
      <c r="BD5083" s="322"/>
      <c r="BE5083" s="322"/>
    </row>
    <row r="5084" spans="50:57" x14ac:dyDescent="0.15">
      <c r="AX5084" s="322"/>
      <c r="AY5084" s="322"/>
      <c r="AZ5084" s="322"/>
      <c r="BA5084" s="322"/>
      <c r="BB5084" s="322"/>
      <c r="BC5084" s="322"/>
      <c r="BD5084" s="322"/>
      <c r="BE5084" s="322"/>
    </row>
    <row r="5085" spans="50:57" x14ac:dyDescent="0.15">
      <c r="AX5085" s="322"/>
      <c r="AY5085" s="322"/>
      <c r="AZ5085" s="322"/>
      <c r="BA5085" s="322"/>
      <c r="BB5085" s="322"/>
      <c r="BC5085" s="322"/>
      <c r="BD5085" s="322"/>
      <c r="BE5085" s="322"/>
    </row>
    <row r="5086" spans="50:57" x14ac:dyDescent="0.15">
      <c r="AX5086" s="322"/>
      <c r="AY5086" s="322"/>
      <c r="AZ5086" s="322"/>
      <c r="BA5086" s="322"/>
      <c r="BB5086" s="322"/>
      <c r="BC5086" s="322"/>
      <c r="BD5086" s="322"/>
      <c r="BE5086" s="322"/>
    </row>
    <row r="5087" spans="50:57" x14ac:dyDescent="0.15">
      <c r="AX5087" s="322"/>
      <c r="AY5087" s="322"/>
      <c r="AZ5087" s="322"/>
      <c r="BA5087" s="322"/>
      <c r="BB5087" s="322"/>
      <c r="BC5087" s="322"/>
      <c r="BD5087" s="322"/>
      <c r="BE5087" s="322"/>
    </row>
    <row r="5088" spans="50:57" x14ac:dyDescent="0.15">
      <c r="AX5088" s="322"/>
      <c r="AY5088" s="322"/>
      <c r="AZ5088" s="322"/>
      <c r="BA5088" s="322"/>
      <c r="BB5088" s="322"/>
      <c r="BC5088" s="322"/>
      <c r="BD5088" s="322"/>
      <c r="BE5088" s="322"/>
    </row>
    <row r="5089" spans="50:57" x14ac:dyDescent="0.15">
      <c r="AX5089" s="322"/>
      <c r="AY5089" s="322"/>
      <c r="AZ5089" s="322"/>
      <c r="BA5089" s="322"/>
      <c r="BB5089" s="322"/>
      <c r="BC5089" s="322"/>
      <c r="BD5089" s="322"/>
      <c r="BE5089" s="322"/>
    </row>
    <row r="5090" spans="50:57" x14ac:dyDescent="0.15">
      <c r="AX5090" s="322"/>
      <c r="AY5090" s="322"/>
      <c r="AZ5090" s="322"/>
      <c r="BA5090" s="322"/>
      <c r="BB5090" s="322"/>
      <c r="BC5090" s="322"/>
      <c r="BD5090" s="322"/>
      <c r="BE5090" s="322"/>
    </row>
    <row r="5091" spans="50:57" x14ac:dyDescent="0.15">
      <c r="AX5091" s="322"/>
      <c r="AY5091" s="322"/>
      <c r="AZ5091" s="322"/>
      <c r="BA5091" s="322"/>
      <c r="BB5091" s="322"/>
      <c r="BC5091" s="322"/>
      <c r="BD5091" s="322"/>
      <c r="BE5091" s="322"/>
    </row>
    <row r="5092" spans="50:57" x14ac:dyDescent="0.15">
      <c r="AX5092" s="322"/>
      <c r="AY5092" s="322"/>
      <c r="AZ5092" s="322"/>
      <c r="BA5092" s="322"/>
      <c r="BB5092" s="322"/>
      <c r="BC5092" s="322"/>
      <c r="BD5092" s="322"/>
      <c r="BE5092" s="322"/>
    </row>
    <row r="5093" spans="50:57" x14ac:dyDescent="0.15">
      <c r="AX5093" s="322"/>
      <c r="AY5093" s="322"/>
      <c r="AZ5093" s="322"/>
      <c r="BA5093" s="322"/>
      <c r="BB5093" s="322"/>
      <c r="BC5093" s="322"/>
      <c r="BD5093" s="322"/>
      <c r="BE5093" s="322"/>
    </row>
    <row r="5094" spans="50:57" x14ac:dyDescent="0.15">
      <c r="AX5094" s="322"/>
      <c r="AY5094" s="322"/>
      <c r="AZ5094" s="322"/>
      <c r="BA5094" s="322"/>
      <c r="BB5094" s="322"/>
      <c r="BC5094" s="322"/>
      <c r="BD5094" s="322"/>
      <c r="BE5094" s="322"/>
    </row>
    <row r="5095" spans="50:57" x14ac:dyDescent="0.15">
      <c r="AX5095" s="322"/>
      <c r="AY5095" s="322"/>
      <c r="AZ5095" s="322"/>
      <c r="BA5095" s="322"/>
      <c r="BB5095" s="322"/>
      <c r="BC5095" s="322"/>
      <c r="BD5095" s="322"/>
      <c r="BE5095" s="322"/>
    </row>
    <row r="5096" spans="50:57" x14ac:dyDescent="0.15">
      <c r="AX5096" s="322"/>
      <c r="AY5096" s="322"/>
      <c r="AZ5096" s="322"/>
      <c r="BA5096" s="322"/>
      <c r="BB5096" s="322"/>
      <c r="BC5096" s="322"/>
      <c r="BD5096" s="322"/>
      <c r="BE5096" s="322"/>
    </row>
    <row r="5097" spans="50:57" x14ac:dyDescent="0.15">
      <c r="AX5097" s="322"/>
      <c r="AY5097" s="322"/>
      <c r="AZ5097" s="322"/>
      <c r="BA5097" s="322"/>
      <c r="BB5097" s="322"/>
      <c r="BC5097" s="322"/>
      <c r="BD5097" s="322"/>
      <c r="BE5097" s="322"/>
    </row>
    <row r="5098" spans="50:57" x14ac:dyDescent="0.15">
      <c r="AX5098" s="322"/>
      <c r="AY5098" s="322"/>
      <c r="AZ5098" s="322"/>
      <c r="BA5098" s="322"/>
      <c r="BB5098" s="322"/>
      <c r="BC5098" s="322"/>
      <c r="BD5098" s="322"/>
      <c r="BE5098" s="322"/>
    </row>
    <row r="5099" spans="50:57" x14ac:dyDescent="0.15">
      <c r="AX5099" s="322"/>
      <c r="AY5099" s="322"/>
      <c r="AZ5099" s="322"/>
      <c r="BA5099" s="322"/>
      <c r="BB5099" s="322"/>
      <c r="BC5099" s="322"/>
      <c r="BD5099" s="322"/>
      <c r="BE5099" s="322"/>
    </row>
    <row r="5100" spans="50:57" x14ac:dyDescent="0.15">
      <c r="AX5100" s="322"/>
      <c r="AY5100" s="322"/>
      <c r="AZ5100" s="322"/>
      <c r="BA5100" s="322"/>
      <c r="BB5100" s="322"/>
      <c r="BC5100" s="322"/>
      <c r="BD5100" s="322"/>
      <c r="BE5100" s="322"/>
    </row>
    <row r="5101" spans="50:57" x14ac:dyDescent="0.15">
      <c r="AX5101" s="322"/>
      <c r="AY5101" s="322"/>
      <c r="AZ5101" s="322"/>
      <c r="BA5101" s="322"/>
      <c r="BB5101" s="322"/>
      <c r="BC5101" s="322"/>
      <c r="BD5101" s="322"/>
      <c r="BE5101" s="322"/>
    </row>
    <row r="5102" spans="50:57" x14ac:dyDescent="0.15">
      <c r="AX5102" s="322"/>
      <c r="AY5102" s="322"/>
      <c r="AZ5102" s="322"/>
      <c r="BA5102" s="322"/>
      <c r="BB5102" s="322"/>
      <c r="BC5102" s="322"/>
      <c r="BD5102" s="322"/>
      <c r="BE5102" s="322"/>
    </row>
    <row r="5103" spans="50:57" x14ac:dyDescent="0.15">
      <c r="AX5103" s="322"/>
      <c r="AY5103" s="322"/>
      <c r="AZ5103" s="322"/>
      <c r="BA5103" s="322"/>
      <c r="BB5103" s="322"/>
      <c r="BC5103" s="322"/>
      <c r="BD5103" s="322"/>
      <c r="BE5103" s="322"/>
    </row>
    <row r="5104" spans="50:57" x14ac:dyDescent="0.15">
      <c r="AX5104" s="322"/>
      <c r="AY5104" s="322"/>
      <c r="AZ5104" s="322"/>
      <c r="BA5104" s="322"/>
      <c r="BB5104" s="322"/>
      <c r="BC5104" s="322"/>
      <c r="BD5104" s="322"/>
      <c r="BE5104" s="322"/>
    </row>
    <row r="5105" spans="50:57" x14ac:dyDescent="0.15">
      <c r="AX5105" s="322"/>
      <c r="AY5105" s="322"/>
      <c r="AZ5105" s="322"/>
      <c r="BA5105" s="322"/>
      <c r="BB5105" s="322"/>
      <c r="BC5105" s="322"/>
      <c r="BD5105" s="322"/>
      <c r="BE5105" s="322"/>
    </row>
    <row r="5106" spans="50:57" x14ac:dyDescent="0.15">
      <c r="AX5106" s="322"/>
      <c r="AY5106" s="322"/>
      <c r="AZ5106" s="322"/>
      <c r="BA5106" s="322"/>
      <c r="BB5106" s="322"/>
      <c r="BC5106" s="322"/>
      <c r="BD5106" s="322"/>
      <c r="BE5106" s="322"/>
    </row>
    <row r="5107" spans="50:57" x14ac:dyDescent="0.15">
      <c r="AX5107" s="322"/>
      <c r="AY5107" s="322"/>
      <c r="AZ5107" s="322"/>
      <c r="BA5107" s="322"/>
      <c r="BB5107" s="322"/>
      <c r="BC5107" s="322"/>
      <c r="BD5107" s="322"/>
      <c r="BE5107" s="322"/>
    </row>
    <row r="5108" spans="50:57" x14ac:dyDescent="0.15">
      <c r="AX5108" s="322"/>
      <c r="AY5108" s="322"/>
      <c r="AZ5108" s="322"/>
      <c r="BA5108" s="322"/>
      <c r="BB5108" s="322"/>
      <c r="BC5108" s="322"/>
      <c r="BD5108" s="322"/>
      <c r="BE5108" s="322"/>
    </row>
    <row r="5109" spans="50:57" x14ac:dyDescent="0.15">
      <c r="AX5109" s="322"/>
      <c r="AY5109" s="322"/>
      <c r="AZ5109" s="322"/>
      <c r="BA5109" s="322"/>
      <c r="BB5109" s="322"/>
      <c r="BC5109" s="322"/>
      <c r="BD5109" s="322"/>
      <c r="BE5109" s="322"/>
    </row>
    <row r="5110" spans="50:57" x14ac:dyDescent="0.15">
      <c r="AX5110" s="322"/>
      <c r="AY5110" s="322"/>
      <c r="AZ5110" s="322"/>
      <c r="BA5110" s="322"/>
      <c r="BB5110" s="322"/>
      <c r="BC5110" s="322"/>
      <c r="BD5110" s="322"/>
      <c r="BE5110" s="322"/>
    </row>
    <row r="5111" spans="50:57" x14ac:dyDescent="0.15">
      <c r="AX5111" s="322"/>
      <c r="AY5111" s="322"/>
      <c r="AZ5111" s="322"/>
      <c r="BA5111" s="322"/>
      <c r="BB5111" s="322"/>
      <c r="BC5111" s="322"/>
      <c r="BD5111" s="322"/>
      <c r="BE5111" s="322"/>
    </row>
    <row r="5112" spans="50:57" x14ac:dyDescent="0.15">
      <c r="AX5112" s="322"/>
      <c r="AY5112" s="322"/>
      <c r="AZ5112" s="322"/>
      <c r="BA5112" s="322"/>
      <c r="BB5112" s="322"/>
      <c r="BC5112" s="322"/>
      <c r="BD5112" s="322"/>
      <c r="BE5112" s="322"/>
    </row>
    <row r="5113" spans="50:57" x14ac:dyDescent="0.15">
      <c r="AX5113" s="322"/>
      <c r="AY5113" s="322"/>
      <c r="AZ5113" s="322"/>
      <c r="BA5113" s="322"/>
      <c r="BB5113" s="322"/>
      <c r="BC5113" s="322"/>
      <c r="BD5113" s="322"/>
      <c r="BE5113" s="322"/>
    </row>
    <row r="5114" spans="50:57" x14ac:dyDescent="0.15">
      <c r="AX5114" s="322"/>
      <c r="AY5114" s="322"/>
      <c r="AZ5114" s="322"/>
      <c r="BA5114" s="322"/>
      <c r="BB5114" s="322"/>
      <c r="BC5114" s="322"/>
      <c r="BD5114" s="322"/>
      <c r="BE5114" s="322"/>
    </row>
    <row r="5115" spans="50:57" x14ac:dyDescent="0.15">
      <c r="AX5115" s="322"/>
      <c r="AY5115" s="322"/>
      <c r="AZ5115" s="322"/>
      <c r="BA5115" s="322"/>
      <c r="BB5115" s="322"/>
      <c r="BC5115" s="322"/>
      <c r="BD5115" s="322"/>
      <c r="BE5115" s="322"/>
    </row>
    <row r="5116" spans="50:57" x14ac:dyDescent="0.15">
      <c r="AX5116" s="322"/>
      <c r="AY5116" s="322"/>
      <c r="AZ5116" s="322"/>
      <c r="BA5116" s="322"/>
      <c r="BB5116" s="322"/>
      <c r="BC5116" s="322"/>
      <c r="BD5116" s="322"/>
      <c r="BE5116" s="322"/>
    </row>
    <row r="5117" spans="50:57" x14ac:dyDescent="0.15">
      <c r="AX5117" s="322"/>
      <c r="AY5117" s="322"/>
      <c r="AZ5117" s="322"/>
      <c r="BA5117" s="322"/>
      <c r="BB5117" s="322"/>
      <c r="BC5117" s="322"/>
      <c r="BD5117" s="322"/>
      <c r="BE5117" s="322"/>
    </row>
    <row r="5118" spans="50:57" x14ac:dyDescent="0.15">
      <c r="AX5118" s="322"/>
      <c r="AY5118" s="322"/>
      <c r="AZ5118" s="322"/>
      <c r="BA5118" s="322"/>
      <c r="BB5118" s="322"/>
      <c r="BC5118" s="322"/>
      <c r="BD5118" s="322"/>
      <c r="BE5118" s="322"/>
    </row>
    <row r="5119" spans="50:57" x14ac:dyDescent="0.15">
      <c r="AX5119" s="322"/>
      <c r="AY5119" s="322"/>
      <c r="AZ5119" s="322"/>
      <c r="BA5119" s="322"/>
      <c r="BB5119" s="322"/>
      <c r="BC5119" s="322"/>
      <c r="BD5119" s="322"/>
      <c r="BE5119" s="322"/>
    </row>
    <row r="5120" spans="50:57" x14ac:dyDescent="0.15">
      <c r="AX5120" s="322"/>
      <c r="AY5120" s="322"/>
      <c r="AZ5120" s="322"/>
      <c r="BA5120" s="322"/>
      <c r="BB5120" s="322"/>
      <c r="BC5120" s="322"/>
      <c r="BD5120" s="322"/>
      <c r="BE5120" s="322"/>
    </row>
    <row r="5121" spans="50:57" x14ac:dyDescent="0.15">
      <c r="AX5121" s="322"/>
      <c r="AY5121" s="322"/>
      <c r="AZ5121" s="322"/>
      <c r="BA5121" s="322"/>
      <c r="BB5121" s="322"/>
      <c r="BC5121" s="322"/>
      <c r="BD5121" s="322"/>
      <c r="BE5121" s="322"/>
    </row>
    <row r="5122" spans="50:57" x14ac:dyDescent="0.15">
      <c r="AX5122" s="322"/>
      <c r="AY5122" s="322"/>
      <c r="AZ5122" s="322"/>
      <c r="BA5122" s="322"/>
      <c r="BB5122" s="322"/>
      <c r="BC5122" s="322"/>
      <c r="BD5122" s="322"/>
      <c r="BE5122" s="322"/>
    </row>
    <row r="5123" spans="50:57" x14ac:dyDescent="0.15">
      <c r="AX5123" s="322"/>
      <c r="AY5123" s="322"/>
      <c r="AZ5123" s="322"/>
      <c r="BA5123" s="322"/>
      <c r="BB5123" s="322"/>
      <c r="BC5123" s="322"/>
      <c r="BD5123" s="322"/>
      <c r="BE5123" s="322"/>
    </row>
    <row r="5124" spans="50:57" x14ac:dyDescent="0.15">
      <c r="AX5124" s="322"/>
      <c r="AY5124" s="322"/>
      <c r="AZ5124" s="322"/>
      <c r="BA5124" s="322"/>
      <c r="BB5124" s="322"/>
      <c r="BC5124" s="322"/>
      <c r="BD5124" s="322"/>
      <c r="BE5124" s="322"/>
    </row>
    <row r="5125" spans="50:57" x14ac:dyDescent="0.15">
      <c r="AX5125" s="322"/>
      <c r="AY5125" s="322"/>
      <c r="AZ5125" s="322"/>
      <c r="BA5125" s="322"/>
      <c r="BB5125" s="322"/>
      <c r="BC5125" s="322"/>
      <c r="BD5125" s="322"/>
      <c r="BE5125" s="322"/>
    </row>
    <row r="5126" spans="50:57" x14ac:dyDescent="0.15">
      <c r="AX5126" s="322"/>
      <c r="AY5126" s="322"/>
      <c r="AZ5126" s="322"/>
      <c r="BA5126" s="322"/>
      <c r="BB5126" s="322"/>
      <c r="BC5126" s="322"/>
      <c r="BD5126" s="322"/>
      <c r="BE5126" s="322"/>
    </row>
    <row r="5127" spans="50:57" x14ac:dyDescent="0.15">
      <c r="AX5127" s="322"/>
      <c r="AY5127" s="322"/>
      <c r="AZ5127" s="322"/>
      <c r="BA5127" s="322"/>
      <c r="BB5127" s="322"/>
      <c r="BC5127" s="322"/>
      <c r="BD5127" s="322"/>
      <c r="BE5127" s="322"/>
    </row>
    <row r="5128" spans="50:57" x14ac:dyDescent="0.15">
      <c r="AX5128" s="322"/>
      <c r="AY5128" s="322"/>
      <c r="AZ5128" s="322"/>
      <c r="BA5128" s="322"/>
      <c r="BB5128" s="322"/>
      <c r="BC5128" s="322"/>
      <c r="BD5128" s="322"/>
      <c r="BE5128" s="322"/>
    </row>
    <row r="5129" spans="50:57" x14ac:dyDescent="0.15">
      <c r="AX5129" s="322"/>
      <c r="AY5129" s="322"/>
      <c r="AZ5129" s="322"/>
      <c r="BA5129" s="322"/>
      <c r="BB5129" s="322"/>
      <c r="BC5129" s="322"/>
      <c r="BD5129" s="322"/>
      <c r="BE5129" s="322"/>
    </row>
    <row r="5130" spans="50:57" x14ac:dyDescent="0.15">
      <c r="AX5130" s="322"/>
      <c r="AY5130" s="322"/>
      <c r="AZ5130" s="322"/>
      <c r="BA5130" s="322"/>
      <c r="BB5130" s="322"/>
      <c r="BC5130" s="322"/>
      <c r="BD5130" s="322"/>
      <c r="BE5130" s="322"/>
    </row>
    <row r="5131" spans="50:57" x14ac:dyDescent="0.15">
      <c r="AX5131" s="322"/>
      <c r="AY5131" s="322"/>
      <c r="AZ5131" s="322"/>
      <c r="BA5131" s="322"/>
      <c r="BB5131" s="322"/>
      <c r="BC5131" s="322"/>
      <c r="BD5131" s="322"/>
      <c r="BE5131" s="322"/>
    </row>
    <row r="5132" spans="50:57" x14ac:dyDescent="0.15">
      <c r="AX5132" s="322"/>
      <c r="AY5132" s="322"/>
      <c r="AZ5132" s="322"/>
      <c r="BA5132" s="322"/>
      <c r="BB5132" s="322"/>
      <c r="BC5132" s="322"/>
      <c r="BD5132" s="322"/>
      <c r="BE5132" s="322"/>
    </row>
    <row r="5133" spans="50:57" x14ac:dyDescent="0.15">
      <c r="AX5133" s="322"/>
      <c r="AY5133" s="322"/>
      <c r="AZ5133" s="322"/>
      <c r="BA5133" s="322"/>
      <c r="BB5133" s="322"/>
      <c r="BC5133" s="322"/>
      <c r="BD5133" s="322"/>
      <c r="BE5133" s="322"/>
    </row>
    <row r="5134" spans="50:57" x14ac:dyDescent="0.15">
      <c r="AX5134" s="322"/>
      <c r="AY5134" s="322"/>
      <c r="AZ5134" s="322"/>
      <c r="BA5134" s="322"/>
      <c r="BB5134" s="322"/>
      <c r="BC5134" s="322"/>
      <c r="BD5134" s="322"/>
      <c r="BE5134" s="322"/>
    </row>
    <row r="5135" spans="50:57" x14ac:dyDescent="0.15">
      <c r="AX5135" s="322"/>
      <c r="AY5135" s="322"/>
      <c r="AZ5135" s="322"/>
      <c r="BA5135" s="322"/>
      <c r="BB5135" s="322"/>
      <c r="BC5135" s="322"/>
      <c r="BD5135" s="322"/>
      <c r="BE5135" s="322"/>
    </row>
    <row r="5136" spans="50:57" x14ac:dyDescent="0.15">
      <c r="AX5136" s="322"/>
      <c r="AY5136" s="322"/>
      <c r="AZ5136" s="322"/>
      <c r="BA5136" s="322"/>
      <c r="BB5136" s="322"/>
      <c r="BC5136" s="322"/>
      <c r="BD5136" s="322"/>
      <c r="BE5136" s="322"/>
    </row>
    <row r="5137" spans="50:57" x14ac:dyDescent="0.15">
      <c r="AX5137" s="322"/>
      <c r="AY5137" s="322"/>
      <c r="AZ5137" s="322"/>
      <c r="BA5137" s="322"/>
      <c r="BB5137" s="322"/>
      <c r="BC5137" s="322"/>
      <c r="BD5137" s="322"/>
      <c r="BE5137" s="322"/>
    </row>
    <row r="5138" spans="50:57" x14ac:dyDescent="0.15">
      <c r="AX5138" s="322"/>
      <c r="AY5138" s="322"/>
      <c r="AZ5138" s="322"/>
      <c r="BA5138" s="322"/>
      <c r="BB5138" s="322"/>
      <c r="BC5138" s="322"/>
      <c r="BD5138" s="322"/>
      <c r="BE5138" s="322"/>
    </row>
    <row r="5139" spans="50:57" x14ac:dyDescent="0.15">
      <c r="AX5139" s="322"/>
      <c r="AY5139" s="322"/>
      <c r="AZ5139" s="322"/>
      <c r="BA5139" s="322"/>
      <c r="BB5139" s="322"/>
      <c r="BC5139" s="322"/>
      <c r="BD5139" s="322"/>
      <c r="BE5139" s="322"/>
    </row>
    <row r="5140" spans="50:57" x14ac:dyDescent="0.15">
      <c r="AX5140" s="322"/>
      <c r="AY5140" s="322"/>
      <c r="AZ5140" s="322"/>
      <c r="BA5140" s="322"/>
      <c r="BB5140" s="322"/>
      <c r="BC5140" s="322"/>
      <c r="BD5140" s="322"/>
      <c r="BE5140" s="322"/>
    </row>
    <row r="5141" spans="50:57" x14ac:dyDescent="0.15">
      <c r="AX5141" s="322"/>
      <c r="AY5141" s="322"/>
      <c r="AZ5141" s="322"/>
      <c r="BA5141" s="322"/>
      <c r="BB5141" s="322"/>
      <c r="BC5141" s="322"/>
      <c r="BD5141" s="322"/>
      <c r="BE5141" s="322"/>
    </row>
    <row r="5142" spans="50:57" x14ac:dyDescent="0.15">
      <c r="AX5142" s="322"/>
      <c r="AY5142" s="322"/>
      <c r="AZ5142" s="322"/>
      <c r="BA5142" s="322"/>
      <c r="BB5142" s="322"/>
      <c r="BC5142" s="322"/>
      <c r="BD5142" s="322"/>
      <c r="BE5142" s="322"/>
    </row>
    <row r="5143" spans="50:57" x14ac:dyDescent="0.15">
      <c r="AX5143" s="322"/>
      <c r="AY5143" s="322"/>
      <c r="AZ5143" s="322"/>
      <c r="BA5143" s="322"/>
      <c r="BB5143" s="322"/>
      <c r="BC5143" s="322"/>
      <c r="BD5143" s="322"/>
      <c r="BE5143" s="322"/>
    </row>
    <row r="5144" spans="50:57" x14ac:dyDescent="0.15">
      <c r="AX5144" s="322"/>
      <c r="AY5144" s="322"/>
      <c r="AZ5144" s="322"/>
      <c r="BA5144" s="322"/>
      <c r="BB5144" s="322"/>
      <c r="BC5144" s="322"/>
      <c r="BD5144" s="322"/>
      <c r="BE5144" s="322"/>
    </row>
    <row r="5145" spans="50:57" x14ac:dyDescent="0.15">
      <c r="AX5145" s="322"/>
      <c r="AY5145" s="322"/>
      <c r="AZ5145" s="322"/>
      <c r="BA5145" s="322"/>
      <c r="BB5145" s="322"/>
      <c r="BC5145" s="322"/>
      <c r="BD5145" s="322"/>
      <c r="BE5145" s="322"/>
    </row>
    <row r="5146" spans="50:57" x14ac:dyDescent="0.15">
      <c r="AX5146" s="322"/>
      <c r="AY5146" s="322"/>
      <c r="AZ5146" s="322"/>
      <c r="BA5146" s="322"/>
      <c r="BB5146" s="322"/>
      <c r="BC5146" s="322"/>
      <c r="BD5146" s="322"/>
      <c r="BE5146" s="322"/>
    </row>
    <row r="5147" spans="50:57" x14ac:dyDescent="0.15">
      <c r="AX5147" s="322"/>
      <c r="AY5147" s="322"/>
      <c r="AZ5147" s="322"/>
      <c r="BA5147" s="322"/>
      <c r="BB5147" s="322"/>
      <c r="BC5147" s="322"/>
      <c r="BD5147" s="322"/>
      <c r="BE5147" s="322"/>
    </row>
    <row r="5148" spans="50:57" x14ac:dyDescent="0.15">
      <c r="AX5148" s="322"/>
      <c r="AY5148" s="322"/>
      <c r="AZ5148" s="322"/>
      <c r="BA5148" s="322"/>
      <c r="BB5148" s="322"/>
      <c r="BC5148" s="322"/>
      <c r="BD5148" s="322"/>
      <c r="BE5148" s="322"/>
    </row>
    <row r="5149" spans="50:57" x14ac:dyDescent="0.15">
      <c r="AX5149" s="322"/>
      <c r="AY5149" s="322"/>
      <c r="AZ5149" s="322"/>
      <c r="BA5149" s="322"/>
      <c r="BB5149" s="322"/>
      <c r="BC5149" s="322"/>
      <c r="BD5149" s="322"/>
      <c r="BE5149" s="322"/>
    </row>
    <row r="5150" spans="50:57" x14ac:dyDescent="0.15">
      <c r="AX5150" s="322"/>
      <c r="AY5150" s="322"/>
      <c r="AZ5150" s="322"/>
      <c r="BA5150" s="322"/>
      <c r="BB5150" s="322"/>
      <c r="BC5150" s="322"/>
      <c r="BD5150" s="322"/>
      <c r="BE5150" s="322"/>
    </row>
    <row r="5151" spans="50:57" x14ac:dyDescent="0.15">
      <c r="AX5151" s="322"/>
      <c r="AY5151" s="322"/>
      <c r="AZ5151" s="322"/>
      <c r="BA5151" s="322"/>
      <c r="BB5151" s="322"/>
      <c r="BC5151" s="322"/>
      <c r="BD5151" s="322"/>
      <c r="BE5151" s="322"/>
    </row>
    <row r="5152" spans="50:57" x14ac:dyDescent="0.15">
      <c r="AX5152" s="322"/>
      <c r="AY5152" s="322"/>
      <c r="AZ5152" s="322"/>
      <c r="BA5152" s="322"/>
      <c r="BB5152" s="322"/>
      <c r="BC5152" s="322"/>
      <c r="BD5152" s="322"/>
      <c r="BE5152" s="322"/>
    </row>
    <row r="5153" spans="50:57" x14ac:dyDescent="0.15">
      <c r="AX5153" s="322"/>
      <c r="AY5153" s="322"/>
      <c r="AZ5153" s="322"/>
      <c r="BA5153" s="322"/>
      <c r="BB5153" s="322"/>
      <c r="BC5153" s="322"/>
      <c r="BD5153" s="322"/>
      <c r="BE5153" s="322"/>
    </row>
    <row r="5154" spans="50:57" x14ac:dyDescent="0.15">
      <c r="AX5154" s="322"/>
      <c r="AY5154" s="322"/>
      <c r="AZ5154" s="322"/>
      <c r="BA5154" s="322"/>
      <c r="BB5154" s="322"/>
      <c r="BC5154" s="322"/>
      <c r="BD5154" s="322"/>
      <c r="BE5154" s="322"/>
    </row>
    <row r="5155" spans="50:57" x14ac:dyDescent="0.15">
      <c r="AX5155" s="322"/>
      <c r="AY5155" s="322"/>
      <c r="AZ5155" s="322"/>
      <c r="BA5155" s="322"/>
      <c r="BB5155" s="322"/>
      <c r="BC5155" s="322"/>
      <c r="BD5155" s="322"/>
      <c r="BE5155" s="322"/>
    </row>
    <row r="5156" spans="50:57" x14ac:dyDescent="0.15">
      <c r="AX5156" s="322"/>
      <c r="AY5156" s="322"/>
      <c r="AZ5156" s="322"/>
      <c r="BA5156" s="322"/>
      <c r="BB5156" s="322"/>
      <c r="BC5156" s="322"/>
      <c r="BD5156" s="322"/>
      <c r="BE5156" s="322"/>
    </row>
    <row r="5157" spans="50:57" x14ac:dyDescent="0.15">
      <c r="AX5157" s="322"/>
      <c r="AY5157" s="322"/>
      <c r="AZ5157" s="322"/>
      <c r="BA5157" s="322"/>
      <c r="BB5157" s="322"/>
      <c r="BC5157" s="322"/>
      <c r="BD5157" s="322"/>
      <c r="BE5157" s="322"/>
    </row>
    <row r="5158" spans="50:57" x14ac:dyDescent="0.15">
      <c r="AX5158" s="322"/>
      <c r="AY5158" s="322"/>
      <c r="AZ5158" s="322"/>
      <c r="BA5158" s="322"/>
      <c r="BB5158" s="322"/>
      <c r="BC5158" s="322"/>
      <c r="BD5158" s="322"/>
      <c r="BE5158" s="322"/>
    </row>
    <row r="5159" spans="50:57" x14ac:dyDescent="0.15">
      <c r="AX5159" s="322"/>
      <c r="AY5159" s="322"/>
      <c r="AZ5159" s="322"/>
      <c r="BA5159" s="322"/>
      <c r="BB5159" s="322"/>
      <c r="BC5159" s="322"/>
      <c r="BD5159" s="322"/>
      <c r="BE5159" s="322"/>
    </row>
    <row r="5160" spans="50:57" x14ac:dyDescent="0.15">
      <c r="AX5160" s="322"/>
      <c r="AY5160" s="322"/>
      <c r="AZ5160" s="322"/>
      <c r="BA5160" s="322"/>
      <c r="BB5160" s="322"/>
      <c r="BC5160" s="322"/>
      <c r="BD5160" s="322"/>
      <c r="BE5160" s="322"/>
    </row>
    <row r="5161" spans="50:57" x14ac:dyDescent="0.15">
      <c r="AX5161" s="322"/>
      <c r="AY5161" s="322"/>
      <c r="AZ5161" s="322"/>
      <c r="BA5161" s="322"/>
      <c r="BB5161" s="322"/>
      <c r="BC5161" s="322"/>
      <c r="BD5161" s="322"/>
      <c r="BE5161" s="322"/>
    </row>
    <row r="5162" spans="50:57" x14ac:dyDescent="0.15">
      <c r="AX5162" s="322"/>
      <c r="AY5162" s="322"/>
      <c r="AZ5162" s="322"/>
      <c r="BA5162" s="322"/>
      <c r="BB5162" s="322"/>
      <c r="BC5162" s="322"/>
      <c r="BD5162" s="322"/>
      <c r="BE5162" s="322"/>
    </row>
    <row r="5163" spans="50:57" x14ac:dyDescent="0.15">
      <c r="AX5163" s="322"/>
      <c r="AY5163" s="322"/>
      <c r="AZ5163" s="322"/>
      <c r="BA5163" s="322"/>
      <c r="BB5163" s="322"/>
      <c r="BC5163" s="322"/>
      <c r="BD5163" s="322"/>
      <c r="BE5163" s="322"/>
    </row>
    <row r="5164" spans="50:57" x14ac:dyDescent="0.15">
      <c r="AX5164" s="322"/>
      <c r="AY5164" s="322"/>
      <c r="AZ5164" s="322"/>
      <c r="BA5164" s="322"/>
      <c r="BB5164" s="322"/>
      <c r="BC5164" s="322"/>
      <c r="BD5164" s="322"/>
      <c r="BE5164" s="322"/>
    </row>
    <row r="5165" spans="50:57" x14ac:dyDescent="0.15">
      <c r="AX5165" s="322"/>
      <c r="AY5165" s="322"/>
      <c r="AZ5165" s="322"/>
      <c r="BA5165" s="322"/>
      <c r="BB5165" s="322"/>
      <c r="BC5165" s="322"/>
      <c r="BD5165" s="322"/>
      <c r="BE5165" s="322"/>
    </row>
    <row r="5166" spans="50:57" x14ac:dyDescent="0.15">
      <c r="AX5166" s="322"/>
      <c r="AY5166" s="322"/>
      <c r="AZ5166" s="322"/>
      <c r="BA5166" s="322"/>
      <c r="BB5166" s="322"/>
      <c r="BC5166" s="322"/>
      <c r="BD5166" s="322"/>
      <c r="BE5166" s="322"/>
    </row>
    <row r="5167" spans="50:57" x14ac:dyDescent="0.15">
      <c r="AX5167" s="322"/>
      <c r="AY5167" s="322"/>
      <c r="AZ5167" s="322"/>
      <c r="BA5167" s="322"/>
      <c r="BB5167" s="322"/>
      <c r="BC5167" s="322"/>
      <c r="BD5167" s="322"/>
      <c r="BE5167" s="322"/>
    </row>
    <row r="5168" spans="50:57" x14ac:dyDescent="0.15">
      <c r="AX5168" s="322"/>
      <c r="AY5168" s="322"/>
      <c r="AZ5168" s="322"/>
      <c r="BA5168" s="322"/>
      <c r="BB5168" s="322"/>
      <c r="BC5168" s="322"/>
      <c r="BD5168" s="322"/>
      <c r="BE5168" s="322"/>
    </row>
    <row r="5169" spans="50:57" x14ac:dyDescent="0.15">
      <c r="AX5169" s="322"/>
      <c r="AY5169" s="322"/>
      <c r="AZ5169" s="322"/>
      <c r="BA5169" s="322"/>
      <c r="BB5169" s="322"/>
      <c r="BC5169" s="322"/>
      <c r="BD5169" s="322"/>
      <c r="BE5169" s="322"/>
    </row>
    <row r="5170" spans="50:57" x14ac:dyDescent="0.15">
      <c r="AX5170" s="322"/>
      <c r="AY5170" s="322"/>
      <c r="AZ5170" s="322"/>
      <c r="BA5170" s="322"/>
      <c r="BB5170" s="322"/>
      <c r="BC5170" s="322"/>
      <c r="BD5170" s="322"/>
      <c r="BE5170" s="322"/>
    </row>
    <row r="5171" spans="50:57" x14ac:dyDescent="0.15">
      <c r="AX5171" s="322"/>
      <c r="AY5171" s="322"/>
      <c r="AZ5171" s="322"/>
      <c r="BA5171" s="322"/>
      <c r="BB5171" s="322"/>
      <c r="BC5171" s="322"/>
      <c r="BD5171" s="322"/>
      <c r="BE5171" s="322"/>
    </row>
    <row r="5172" spans="50:57" x14ac:dyDescent="0.15">
      <c r="AX5172" s="322"/>
      <c r="AY5172" s="322"/>
      <c r="AZ5172" s="322"/>
      <c r="BA5172" s="322"/>
      <c r="BB5172" s="322"/>
      <c r="BC5172" s="322"/>
      <c r="BD5172" s="322"/>
      <c r="BE5172" s="322"/>
    </row>
    <row r="5173" spans="50:57" x14ac:dyDescent="0.15">
      <c r="AX5173" s="322"/>
      <c r="AY5173" s="322"/>
      <c r="AZ5173" s="322"/>
      <c r="BA5173" s="322"/>
      <c r="BB5173" s="322"/>
      <c r="BC5173" s="322"/>
      <c r="BD5173" s="322"/>
      <c r="BE5173" s="322"/>
    </row>
    <row r="5174" spans="50:57" x14ac:dyDescent="0.15">
      <c r="AX5174" s="322"/>
      <c r="AY5174" s="322"/>
      <c r="AZ5174" s="322"/>
      <c r="BA5174" s="322"/>
      <c r="BB5174" s="322"/>
      <c r="BC5174" s="322"/>
      <c r="BD5174" s="322"/>
      <c r="BE5174" s="322"/>
    </row>
    <row r="5175" spans="50:57" x14ac:dyDescent="0.15">
      <c r="AX5175" s="322"/>
      <c r="AY5175" s="322"/>
      <c r="AZ5175" s="322"/>
      <c r="BA5175" s="322"/>
      <c r="BB5175" s="322"/>
      <c r="BC5175" s="322"/>
      <c r="BD5175" s="322"/>
      <c r="BE5175" s="322"/>
    </row>
    <row r="5176" spans="50:57" x14ac:dyDescent="0.15">
      <c r="AX5176" s="322"/>
      <c r="AY5176" s="322"/>
      <c r="AZ5176" s="322"/>
      <c r="BA5176" s="322"/>
      <c r="BB5176" s="322"/>
      <c r="BC5176" s="322"/>
      <c r="BD5176" s="322"/>
      <c r="BE5176" s="322"/>
    </row>
    <row r="5177" spans="50:57" x14ac:dyDescent="0.15">
      <c r="AX5177" s="322"/>
      <c r="AY5177" s="322"/>
      <c r="AZ5177" s="322"/>
      <c r="BA5177" s="322"/>
      <c r="BB5177" s="322"/>
      <c r="BC5177" s="322"/>
      <c r="BD5177" s="322"/>
      <c r="BE5177" s="322"/>
    </row>
    <row r="5178" spans="50:57" x14ac:dyDescent="0.15">
      <c r="AX5178" s="322"/>
      <c r="AY5178" s="322"/>
      <c r="AZ5178" s="322"/>
      <c r="BA5178" s="322"/>
      <c r="BB5178" s="322"/>
      <c r="BC5178" s="322"/>
      <c r="BD5178" s="322"/>
      <c r="BE5178" s="322"/>
    </row>
    <row r="5179" spans="50:57" x14ac:dyDescent="0.15">
      <c r="AX5179" s="322"/>
      <c r="AY5179" s="322"/>
      <c r="AZ5179" s="322"/>
      <c r="BA5179" s="322"/>
      <c r="BB5179" s="322"/>
      <c r="BC5179" s="322"/>
      <c r="BD5179" s="322"/>
      <c r="BE5179" s="322"/>
    </row>
    <row r="5180" spans="50:57" x14ac:dyDescent="0.15">
      <c r="AX5180" s="322"/>
      <c r="AY5180" s="322"/>
      <c r="AZ5180" s="322"/>
      <c r="BA5180" s="322"/>
      <c r="BB5180" s="322"/>
      <c r="BC5180" s="322"/>
      <c r="BD5180" s="322"/>
      <c r="BE5180" s="322"/>
    </row>
    <row r="5181" spans="50:57" x14ac:dyDescent="0.15">
      <c r="AX5181" s="322"/>
      <c r="AY5181" s="322"/>
      <c r="AZ5181" s="322"/>
      <c r="BA5181" s="322"/>
      <c r="BB5181" s="322"/>
      <c r="BC5181" s="322"/>
      <c r="BD5181" s="322"/>
      <c r="BE5181" s="322"/>
    </row>
    <row r="5182" spans="50:57" x14ac:dyDescent="0.15">
      <c r="AX5182" s="322"/>
      <c r="AY5182" s="322"/>
      <c r="AZ5182" s="322"/>
      <c r="BA5182" s="322"/>
      <c r="BB5182" s="322"/>
      <c r="BC5182" s="322"/>
      <c r="BD5182" s="322"/>
      <c r="BE5182" s="322"/>
    </row>
    <row r="5183" spans="50:57" x14ac:dyDescent="0.15">
      <c r="AX5183" s="322"/>
      <c r="AY5183" s="322"/>
      <c r="AZ5183" s="322"/>
      <c r="BA5183" s="322"/>
      <c r="BB5183" s="322"/>
      <c r="BC5183" s="322"/>
      <c r="BD5183" s="322"/>
      <c r="BE5183" s="322"/>
    </row>
    <row r="5184" spans="50:57" x14ac:dyDescent="0.15">
      <c r="AX5184" s="322"/>
      <c r="AY5184" s="322"/>
      <c r="AZ5184" s="322"/>
      <c r="BA5184" s="322"/>
      <c r="BB5184" s="322"/>
      <c r="BC5184" s="322"/>
      <c r="BD5184" s="322"/>
      <c r="BE5184" s="322"/>
    </row>
    <row r="5185" spans="50:57" x14ac:dyDescent="0.15">
      <c r="AX5185" s="322"/>
      <c r="AY5185" s="322"/>
      <c r="AZ5185" s="322"/>
      <c r="BA5185" s="322"/>
      <c r="BB5185" s="322"/>
      <c r="BC5185" s="322"/>
      <c r="BD5185" s="322"/>
      <c r="BE5185" s="322"/>
    </row>
    <row r="5186" spans="50:57" x14ac:dyDescent="0.15">
      <c r="AX5186" s="322"/>
      <c r="AY5186" s="322"/>
      <c r="AZ5186" s="322"/>
      <c r="BA5186" s="322"/>
      <c r="BB5186" s="322"/>
      <c r="BC5186" s="322"/>
      <c r="BD5186" s="322"/>
      <c r="BE5186" s="322"/>
    </row>
    <row r="5187" spans="50:57" x14ac:dyDescent="0.15">
      <c r="AX5187" s="322"/>
      <c r="AY5187" s="322"/>
      <c r="AZ5187" s="322"/>
      <c r="BA5187" s="322"/>
      <c r="BB5187" s="322"/>
      <c r="BC5187" s="322"/>
      <c r="BD5187" s="322"/>
      <c r="BE5187" s="322"/>
    </row>
    <row r="5188" spans="50:57" x14ac:dyDescent="0.15">
      <c r="AX5188" s="322"/>
      <c r="AY5188" s="322"/>
      <c r="AZ5188" s="322"/>
      <c r="BA5188" s="322"/>
      <c r="BB5188" s="322"/>
      <c r="BC5188" s="322"/>
      <c r="BD5188" s="322"/>
      <c r="BE5188" s="322"/>
    </row>
    <row r="5189" spans="50:57" x14ac:dyDescent="0.15">
      <c r="AX5189" s="322"/>
      <c r="AY5189" s="322"/>
      <c r="AZ5189" s="322"/>
      <c r="BA5189" s="322"/>
      <c r="BB5189" s="322"/>
      <c r="BC5189" s="322"/>
      <c r="BD5189" s="322"/>
      <c r="BE5189" s="322"/>
    </row>
    <row r="5190" spans="50:57" x14ac:dyDescent="0.15">
      <c r="AX5190" s="322"/>
      <c r="AY5190" s="322"/>
      <c r="AZ5190" s="322"/>
      <c r="BA5190" s="322"/>
      <c r="BB5190" s="322"/>
      <c r="BC5190" s="322"/>
      <c r="BD5190" s="322"/>
      <c r="BE5190" s="322"/>
    </row>
    <row r="5191" spans="50:57" x14ac:dyDescent="0.15">
      <c r="AX5191" s="322"/>
      <c r="AY5191" s="322"/>
      <c r="AZ5191" s="322"/>
      <c r="BA5191" s="322"/>
      <c r="BB5191" s="322"/>
      <c r="BC5191" s="322"/>
      <c r="BD5191" s="322"/>
      <c r="BE5191" s="322"/>
    </row>
    <row r="5192" spans="50:57" x14ac:dyDescent="0.15">
      <c r="AX5192" s="322"/>
      <c r="AY5192" s="322"/>
      <c r="AZ5192" s="322"/>
      <c r="BA5192" s="322"/>
      <c r="BB5192" s="322"/>
      <c r="BC5192" s="322"/>
      <c r="BD5192" s="322"/>
      <c r="BE5192" s="322"/>
    </row>
    <row r="5193" spans="50:57" x14ac:dyDescent="0.15">
      <c r="AX5193" s="322"/>
      <c r="AY5193" s="322"/>
      <c r="AZ5193" s="322"/>
      <c r="BA5193" s="322"/>
      <c r="BB5193" s="322"/>
      <c r="BC5193" s="322"/>
      <c r="BD5193" s="322"/>
      <c r="BE5193" s="322"/>
    </row>
    <row r="5194" spans="50:57" x14ac:dyDescent="0.15">
      <c r="AX5194" s="322"/>
      <c r="AY5194" s="322"/>
      <c r="AZ5194" s="322"/>
      <c r="BA5194" s="322"/>
      <c r="BB5194" s="322"/>
      <c r="BC5194" s="322"/>
      <c r="BD5194" s="322"/>
      <c r="BE5194" s="322"/>
    </row>
    <row r="5195" spans="50:57" x14ac:dyDescent="0.15">
      <c r="AX5195" s="322"/>
      <c r="AY5195" s="322"/>
      <c r="AZ5195" s="322"/>
      <c r="BA5195" s="322"/>
      <c r="BB5195" s="322"/>
      <c r="BC5195" s="322"/>
      <c r="BD5195" s="322"/>
      <c r="BE5195" s="322"/>
    </row>
    <row r="5196" spans="50:57" x14ac:dyDescent="0.15">
      <c r="AX5196" s="322"/>
      <c r="AY5196" s="322"/>
      <c r="AZ5196" s="322"/>
      <c r="BA5196" s="322"/>
      <c r="BB5196" s="322"/>
      <c r="BC5196" s="322"/>
      <c r="BD5196" s="322"/>
      <c r="BE5196" s="322"/>
    </row>
    <row r="5197" spans="50:57" x14ac:dyDescent="0.15">
      <c r="AX5197" s="322"/>
      <c r="AY5197" s="322"/>
      <c r="AZ5197" s="322"/>
      <c r="BA5197" s="322"/>
      <c r="BB5197" s="322"/>
      <c r="BC5197" s="322"/>
      <c r="BD5197" s="322"/>
      <c r="BE5197" s="322"/>
    </row>
    <row r="5198" spans="50:57" x14ac:dyDescent="0.15">
      <c r="AX5198" s="322"/>
      <c r="AY5198" s="322"/>
      <c r="AZ5198" s="322"/>
      <c r="BA5198" s="322"/>
      <c r="BB5198" s="322"/>
      <c r="BC5198" s="322"/>
      <c r="BD5198" s="322"/>
      <c r="BE5198" s="322"/>
    </row>
    <row r="5199" spans="50:57" x14ac:dyDescent="0.15">
      <c r="AX5199" s="322"/>
      <c r="AY5199" s="322"/>
      <c r="AZ5199" s="322"/>
      <c r="BA5199" s="322"/>
      <c r="BB5199" s="322"/>
      <c r="BC5199" s="322"/>
      <c r="BD5199" s="322"/>
      <c r="BE5199" s="322"/>
    </row>
    <row r="5200" spans="50:57" x14ac:dyDescent="0.15">
      <c r="AX5200" s="322"/>
      <c r="AY5200" s="322"/>
      <c r="AZ5200" s="322"/>
      <c r="BA5200" s="322"/>
      <c r="BB5200" s="322"/>
      <c r="BC5200" s="322"/>
      <c r="BD5200" s="322"/>
      <c r="BE5200" s="322"/>
    </row>
    <row r="5201" spans="50:57" x14ac:dyDescent="0.15">
      <c r="AX5201" s="322"/>
      <c r="AY5201" s="322"/>
      <c r="AZ5201" s="322"/>
      <c r="BA5201" s="322"/>
      <c r="BB5201" s="322"/>
      <c r="BC5201" s="322"/>
      <c r="BD5201" s="322"/>
      <c r="BE5201" s="322"/>
    </row>
    <row r="5202" spans="50:57" x14ac:dyDescent="0.15">
      <c r="AX5202" s="322"/>
      <c r="AY5202" s="322"/>
      <c r="AZ5202" s="322"/>
      <c r="BA5202" s="322"/>
      <c r="BB5202" s="322"/>
      <c r="BC5202" s="322"/>
      <c r="BD5202" s="322"/>
      <c r="BE5202" s="322"/>
    </row>
    <row r="5203" spans="50:57" x14ac:dyDescent="0.15">
      <c r="AX5203" s="322"/>
      <c r="AY5203" s="322"/>
      <c r="AZ5203" s="322"/>
      <c r="BA5203" s="322"/>
      <c r="BB5203" s="322"/>
      <c r="BC5203" s="322"/>
      <c r="BD5203" s="322"/>
      <c r="BE5203" s="322"/>
    </row>
    <row r="5204" spans="50:57" x14ac:dyDescent="0.15">
      <c r="AX5204" s="322"/>
      <c r="AY5204" s="322"/>
      <c r="AZ5204" s="322"/>
      <c r="BA5204" s="322"/>
      <c r="BB5204" s="322"/>
      <c r="BC5204" s="322"/>
      <c r="BD5204" s="322"/>
      <c r="BE5204" s="322"/>
    </row>
    <row r="5205" spans="50:57" x14ac:dyDescent="0.15">
      <c r="AX5205" s="322"/>
      <c r="AY5205" s="322"/>
      <c r="AZ5205" s="322"/>
      <c r="BA5205" s="322"/>
      <c r="BB5205" s="322"/>
      <c r="BC5205" s="322"/>
      <c r="BD5205" s="322"/>
      <c r="BE5205" s="322"/>
    </row>
    <row r="5206" spans="50:57" x14ac:dyDescent="0.15">
      <c r="AX5206" s="322"/>
      <c r="AY5206" s="322"/>
      <c r="AZ5206" s="322"/>
      <c r="BA5206" s="322"/>
      <c r="BB5206" s="322"/>
      <c r="BC5206" s="322"/>
      <c r="BD5206" s="322"/>
      <c r="BE5206" s="322"/>
    </row>
    <row r="5207" spans="50:57" x14ac:dyDescent="0.15">
      <c r="AX5207" s="322"/>
      <c r="AY5207" s="322"/>
      <c r="AZ5207" s="322"/>
      <c r="BA5207" s="322"/>
      <c r="BB5207" s="322"/>
      <c r="BC5207" s="322"/>
      <c r="BD5207" s="322"/>
      <c r="BE5207" s="322"/>
    </row>
    <row r="5208" spans="50:57" x14ac:dyDescent="0.15">
      <c r="AX5208" s="322"/>
      <c r="AY5208" s="322"/>
      <c r="AZ5208" s="322"/>
      <c r="BA5208" s="322"/>
      <c r="BB5208" s="322"/>
      <c r="BC5208" s="322"/>
      <c r="BD5208" s="322"/>
      <c r="BE5208" s="322"/>
    </row>
    <row r="5209" spans="50:57" x14ac:dyDescent="0.15">
      <c r="AX5209" s="322"/>
      <c r="AY5209" s="322"/>
      <c r="AZ5209" s="322"/>
      <c r="BA5209" s="322"/>
      <c r="BB5209" s="322"/>
      <c r="BC5209" s="322"/>
      <c r="BD5209" s="322"/>
      <c r="BE5209" s="322"/>
    </row>
    <row r="5210" spans="50:57" x14ac:dyDescent="0.15">
      <c r="AX5210" s="322"/>
      <c r="AY5210" s="322"/>
      <c r="AZ5210" s="322"/>
      <c r="BA5210" s="322"/>
      <c r="BB5210" s="322"/>
      <c r="BC5210" s="322"/>
      <c r="BD5210" s="322"/>
      <c r="BE5210" s="322"/>
    </row>
    <row r="5211" spans="50:57" x14ac:dyDescent="0.15">
      <c r="AX5211" s="322"/>
      <c r="AY5211" s="322"/>
      <c r="AZ5211" s="322"/>
      <c r="BA5211" s="322"/>
      <c r="BB5211" s="322"/>
      <c r="BC5211" s="322"/>
      <c r="BD5211" s="322"/>
      <c r="BE5211" s="322"/>
    </row>
    <row r="5212" spans="50:57" x14ac:dyDescent="0.15">
      <c r="AX5212" s="322"/>
      <c r="AY5212" s="322"/>
      <c r="AZ5212" s="322"/>
      <c r="BA5212" s="322"/>
      <c r="BB5212" s="322"/>
      <c r="BC5212" s="322"/>
      <c r="BD5212" s="322"/>
      <c r="BE5212" s="322"/>
    </row>
    <row r="5213" spans="50:57" x14ac:dyDescent="0.15">
      <c r="AX5213" s="322"/>
      <c r="AY5213" s="322"/>
      <c r="AZ5213" s="322"/>
      <c r="BA5213" s="322"/>
      <c r="BB5213" s="322"/>
      <c r="BC5213" s="322"/>
      <c r="BD5213" s="322"/>
      <c r="BE5213" s="322"/>
    </row>
    <row r="5214" spans="50:57" x14ac:dyDescent="0.15">
      <c r="AX5214" s="322"/>
      <c r="AY5214" s="322"/>
      <c r="AZ5214" s="322"/>
      <c r="BA5214" s="322"/>
      <c r="BB5214" s="322"/>
      <c r="BC5214" s="322"/>
      <c r="BD5214" s="322"/>
      <c r="BE5214" s="322"/>
    </row>
    <row r="5215" spans="50:57" x14ac:dyDescent="0.15">
      <c r="AX5215" s="322"/>
      <c r="AY5215" s="322"/>
      <c r="AZ5215" s="322"/>
      <c r="BA5215" s="322"/>
      <c r="BB5215" s="322"/>
      <c r="BC5215" s="322"/>
      <c r="BD5215" s="322"/>
      <c r="BE5215" s="322"/>
    </row>
    <row r="5216" spans="50:57" x14ac:dyDescent="0.15">
      <c r="AX5216" s="322"/>
      <c r="AY5216" s="322"/>
      <c r="AZ5216" s="322"/>
      <c r="BA5216" s="322"/>
      <c r="BB5216" s="322"/>
      <c r="BC5216" s="322"/>
      <c r="BD5216" s="322"/>
      <c r="BE5216" s="322"/>
    </row>
    <row r="5217" spans="50:57" x14ac:dyDescent="0.15">
      <c r="AX5217" s="322"/>
      <c r="AY5217" s="322"/>
      <c r="AZ5217" s="322"/>
      <c r="BA5217" s="322"/>
      <c r="BB5217" s="322"/>
      <c r="BC5217" s="322"/>
      <c r="BD5217" s="322"/>
      <c r="BE5217" s="322"/>
    </row>
    <row r="5218" spans="50:57" x14ac:dyDescent="0.15">
      <c r="AX5218" s="322"/>
      <c r="AY5218" s="322"/>
      <c r="AZ5218" s="322"/>
      <c r="BA5218" s="322"/>
      <c r="BB5218" s="322"/>
      <c r="BC5218" s="322"/>
      <c r="BD5218" s="322"/>
      <c r="BE5218" s="322"/>
    </row>
    <row r="5219" spans="50:57" x14ac:dyDescent="0.15">
      <c r="AX5219" s="322"/>
      <c r="AY5219" s="322"/>
      <c r="AZ5219" s="322"/>
      <c r="BA5219" s="322"/>
      <c r="BB5219" s="322"/>
      <c r="BC5219" s="322"/>
      <c r="BD5219" s="322"/>
      <c r="BE5219" s="322"/>
    </row>
    <row r="5220" spans="50:57" x14ac:dyDescent="0.15">
      <c r="AX5220" s="322"/>
      <c r="AY5220" s="322"/>
      <c r="AZ5220" s="322"/>
      <c r="BA5220" s="322"/>
      <c r="BB5220" s="322"/>
      <c r="BC5220" s="322"/>
      <c r="BD5220" s="322"/>
      <c r="BE5220" s="322"/>
    </row>
    <row r="5221" spans="50:57" x14ac:dyDescent="0.15">
      <c r="AX5221" s="322"/>
      <c r="AY5221" s="322"/>
      <c r="AZ5221" s="322"/>
      <c r="BA5221" s="322"/>
      <c r="BB5221" s="322"/>
      <c r="BC5221" s="322"/>
      <c r="BD5221" s="322"/>
      <c r="BE5221" s="322"/>
    </row>
    <row r="5222" spans="50:57" x14ac:dyDescent="0.15">
      <c r="AX5222" s="322"/>
      <c r="AY5222" s="322"/>
      <c r="AZ5222" s="322"/>
      <c r="BA5222" s="322"/>
      <c r="BB5222" s="322"/>
      <c r="BC5222" s="322"/>
      <c r="BD5222" s="322"/>
      <c r="BE5222" s="322"/>
    </row>
    <row r="5223" spans="50:57" x14ac:dyDescent="0.15">
      <c r="AX5223" s="322"/>
      <c r="AY5223" s="322"/>
      <c r="AZ5223" s="322"/>
      <c r="BA5223" s="322"/>
      <c r="BB5223" s="322"/>
      <c r="BC5223" s="322"/>
      <c r="BD5223" s="322"/>
      <c r="BE5223" s="322"/>
    </row>
    <row r="5224" spans="50:57" x14ac:dyDescent="0.15">
      <c r="AX5224" s="322"/>
      <c r="AY5224" s="322"/>
      <c r="AZ5224" s="322"/>
      <c r="BA5224" s="322"/>
      <c r="BB5224" s="322"/>
      <c r="BC5224" s="322"/>
      <c r="BD5224" s="322"/>
      <c r="BE5224" s="322"/>
    </row>
    <row r="5225" spans="50:57" x14ac:dyDescent="0.15">
      <c r="AX5225" s="322"/>
      <c r="AY5225" s="322"/>
      <c r="AZ5225" s="322"/>
      <c r="BA5225" s="322"/>
      <c r="BB5225" s="322"/>
      <c r="BC5225" s="322"/>
      <c r="BD5225" s="322"/>
      <c r="BE5225" s="322"/>
    </row>
    <row r="5226" spans="50:57" x14ac:dyDescent="0.15">
      <c r="AX5226" s="322"/>
      <c r="AY5226" s="322"/>
      <c r="AZ5226" s="322"/>
      <c r="BA5226" s="322"/>
      <c r="BB5226" s="322"/>
      <c r="BC5226" s="322"/>
      <c r="BD5226" s="322"/>
      <c r="BE5226" s="322"/>
    </row>
    <row r="5227" spans="50:57" x14ac:dyDescent="0.15">
      <c r="AX5227" s="322"/>
      <c r="AY5227" s="322"/>
      <c r="AZ5227" s="322"/>
      <c r="BA5227" s="322"/>
      <c r="BB5227" s="322"/>
      <c r="BC5227" s="322"/>
      <c r="BD5227" s="322"/>
      <c r="BE5227" s="322"/>
    </row>
    <row r="5228" spans="50:57" x14ac:dyDescent="0.15">
      <c r="AX5228" s="322"/>
      <c r="AY5228" s="322"/>
      <c r="AZ5228" s="322"/>
      <c r="BA5228" s="322"/>
      <c r="BB5228" s="322"/>
      <c r="BC5228" s="322"/>
      <c r="BD5228" s="322"/>
      <c r="BE5228" s="322"/>
    </row>
    <row r="5229" spans="50:57" x14ac:dyDescent="0.15">
      <c r="AX5229" s="322"/>
      <c r="AY5229" s="322"/>
      <c r="AZ5229" s="322"/>
      <c r="BA5229" s="322"/>
      <c r="BB5229" s="322"/>
      <c r="BC5229" s="322"/>
      <c r="BD5229" s="322"/>
      <c r="BE5229" s="322"/>
    </row>
    <row r="5230" spans="50:57" x14ac:dyDescent="0.15">
      <c r="AX5230" s="322"/>
      <c r="AY5230" s="322"/>
      <c r="AZ5230" s="322"/>
      <c r="BA5230" s="322"/>
      <c r="BB5230" s="322"/>
      <c r="BC5230" s="322"/>
      <c r="BD5230" s="322"/>
      <c r="BE5230" s="322"/>
    </row>
    <row r="5231" spans="50:57" x14ac:dyDescent="0.15">
      <c r="AX5231" s="322"/>
      <c r="AY5231" s="322"/>
      <c r="AZ5231" s="322"/>
      <c r="BA5231" s="322"/>
      <c r="BB5231" s="322"/>
      <c r="BC5231" s="322"/>
      <c r="BD5231" s="322"/>
      <c r="BE5231" s="322"/>
    </row>
    <row r="5232" spans="50:57" x14ac:dyDescent="0.15">
      <c r="AX5232" s="322"/>
      <c r="AY5232" s="322"/>
      <c r="AZ5232" s="322"/>
      <c r="BA5232" s="322"/>
      <c r="BB5232" s="322"/>
      <c r="BC5232" s="322"/>
      <c r="BD5232" s="322"/>
      <c r="BE5232" s="322"/>
    </row>
    <row r="5233" spans="50:57" x14ac:dyDescent="0.15">
      <c r="AX5233" s="322"/>
      <c r="AY5233" s="322"/>
      <c r="AZ5233" s="322"/>
      <c r="BA5233" s="322"/>
      <c r="BB5233" s="322"/>
      <c r="BC5233" s="322"/>
      <c r="BD5233" s="322"/>
      <c r="BE5233" s="322"/>
    </row>
    <row r="5234" spans="50:57" x14ac:dyDescent="0.15">
      <c r="AX5234" s="322"/>
      <c r="AY5234" s="322"/>
      <c r="AZ5234" s="322"/>
      <c r="BA5234" s="322"/>
      <c r="BB5234" s="322"/>
      <c r="BC5234" s="322"/>
      <c r="BD5234" s="322"/>
      <c r="BE5234" s="322"/>
    </row>
    <row r="5235" spans="50:57" x14ac:dyDescent="0.15">
      <c r="AX5235" s="322"/>
      <c r="AY5235" s="322"/>
      <c r="AZ5235" s="322"/>
      <c r="BA5235" s="322"/>
      <c r="BB5235" s="322"/>
      <c r="BC5235" s="322"/>
      <c r="BD5235" s="322"/>
      <c r="BE5235" s="322"/>
    </row>
    <row r="5236" spans="50:57" x14ac:dyDescent="0.15">
      <c r="AX5236" s="322"/>
      <c r="AY5236" s="322"/>
      <c r="AZ5236" s="322"/>
      <c r="BA5236" s="322"/>
      <c r="BB5236" s="322"/>
      <c r="BC5236" s="322"/>
      <c r="BD5236" s="322"/>
      <c r="BE5236" s="322"/>
    </row>
    <row r="5237" spans="50:57" x14ac:dyDescent="0.15">
      <c r="AX5237" s="322"/>
      <c r="AY5237" s="322"/>
      <c r="AZ5237" s="322"/>
      <c r="BA5237" s="322"/>
      <c r="BB5237" s="322"/>
      <c r="BC5237" s="322"/>
      <c r="BD5237" s="322"/>
      <c r="BE5237" s="322"/>
    </row>
    <row r="5238" spans="50:57" x14ac:dyDescent="0.15">
      <c r="AX5238" s="322"/>
      <c r="AY5238" s="322"/>
      <c r="AZ5238" s="322"/>
      <c r="BA5238" s="322"/>
      <c r="BB5238" s="322"/>
      <c r="BC5238" s="322"/>
      <c r="BD5238" s="322"/>
      <c r="BE5238" s="322"/>
    </row>
    <row r="5239" spans="50:57" x14ac:dyDescent="0.15">
      <c r="AX5239" s="322"/>
      <c r="AY5239" s="322"/>
      <c r="AZ5239" s="322"/>
      <c r="BA5239" s="322"/>
      <c r="BB5239" s="322"/>
      <c r="BC5239" s="322"/>
      <c r="BD5239" s="322"/>
      <c r="BE5239" s="322"/>
    </row>
    <row r="5240" spans="50:57" x14ac:dyDescent="0.15">
      <c r="AX5240" s="322"/>
      <c r="AY5240" s="322"/>
      <c r="AZ5240" s="322"/>
      <c r="BA5240" s="322"/>
      <c r="BB5240" s="322"/>
      <c r="BC5240" s="322"/>
      <c r="BD5240" s="322"/>
      <c r="BE5240" s="322"/>
    </row>
    <row r="5241" spans="50:57" x14ac:dyDescent="0.15">
      <c r="AX5241" s="322"/>
      <c r="AY5241" s="322"/>
      <c r="AZ5241" s="322"/>
      <c r="BA5241" s="322"/>
      <c r="BB5241" s="322"/>
      <c r="BC5241" s="322"/>
      <c r="BD5241" s="322"/>
      <c r="BE5241" s="322"/>
    </row>
    <row r="5242" spans="50:57" x14ac:dyDescent="0.15">
      <c r="AX5242" s="322"/>
      <c r="AY5242" s="322"/>
      <c r="AZ5242" s="322"/>
      <c r="BA5242" s="322"/>
      <c r="BB5242" s="322"/>
      <c r="BC5242" s="322"/>
      <c r="BD5242" s="322"/>
      <c r="BE5242" s="322"/>
    </row>
    <row r="5243" spans="50:57" x14ac:dyDescent="0.15">
      <c r="AX5243" s="322"/>
      <c r="AY5243" s="322"/>
      <c r="AZ5243" s="322"/>
      <c r="BA5243" s="322"/>
      <c r="BB5243" s="322"/>
      <c r="BC5243" s="322"/>
      <c r="BD5243" s="322"/>
      <c r="BE5243" s="322"/>
    </row>
    <row r="5244" spans="50:57" x14ac:dyDescent="0.15">
      <c r="AX5244" s="322"/>
      <c r="AY5244" s="322"/>
      <c r="AZ5244" s="322"/>
      <c r="BA5244" s="322"/>
      <c r="BB5244" s="322"/>
      <c r="BC5244" s="322"/>
      <c r="BD5244" s="322"/>
      <c r="BE5244" s="322"/>
    </row>
    <row r="5245" spans="50:57" x14ac:dyDescent="0.15">
      <c r="AX5245" s="322"/>
      <c r="AY5245" s="322"/>
      <c r="AZ5245" s="322"/>
      <c r="BA5245" s="322"/>
      <c r="BB5245" s="322"/>
      <c r="BC5245" s="322"/>
      <c r="BD5245" s="322"/>
      <c r="BE5245" s="322"/>
    </row>
    <row r="5246" spans="50:57" x14ac:dyDescent="0.15">
      <c r="AX5246" s="322"/>
      <c r="AY5246" s="322"/>
      <c r="AZ5246" s="322"/>
      <c r="BA5246" s="322"/>
      <c r="BB5246" s="322"/>
      <c r="BC5246" s="322"/>
      <c r="BD5246" s="322"/>
      <c r="BE5246" s="322"/>
    </row>
    <row r="5247" spans="50:57" x14ac:dyDescent="0.15">
      <c r="AX5247" s="322"/>
      <c r="AY5247" s="322"/>
      <c r="AZ5247" s="322"/>
      <c r="BA5247" s="322"/>
      <c r="BB5247" s="322"/>
      <c r="BC5247" s="322"/>
      <c r="BD5247" s="322"/>
      <c r="BE5247" s="322"/>
    </row>
    <row r="5248" spans="50:57" x14ac:dyDescent="0.15">
      <c r="AX5248" s="322"/>
      <c r="AY5248" s="322"/>
      <c r="AZ5248" s="322"/>
      <c r="BA5248" s="322"/>
      <c r="BB5248" s="322"/>
      <c r="BC5248" s="322"/>
      <c r="BD5248" s="322"/>
      <c r="BE5248" s="322"/>
    </row>
    <row r="5249" spans="50:57" x14ac:dyDescent="0.15">
      <c r="AX5249" s="322"/>
      <c r="AY5249" s="322"/>
      <c r="AZ5249" s="322"/>
      <c r="BA5249" s="322"/>
      <c r="BB5249" s="322"/>
      <c r="BC5249" s="322"/>
      <c r="BD5249" s="322"/>
      <c r="BE5249" s="322"/>
    </row>
    <row r="5250" spans="50:57" x14ac:dyDescent="0.15">
      <c r="AX5250" s="322"/>
      <c r="AY5250" s="322"/>
      <c r="AZ5250" s="322"/>
      <c r="BA5250" s="322"/>
      <c r="BB5250" s="322"/>
      <c r="BC5250" s="322"/>
      <c r="BD5250" s="322"/>
      <c r="BE5250" s="322"/>
    </row>
    <row r="5251" spans="50:57" x14ac:dyDescent="0.15">
      <c r="AX5251" s="322"/>
      <c r="AY5251" s="322"/>
      <c r="AZ5251" s="322"/>
      <c r="BA5251" s="322"/>
      <c r="BB5251" s="322"/>
      <c r="BC5251" s="322"/>
      <c r="BD5251" s="322"/>
      <c r="BE5251" s="322"/>
    </row>
    <row r="5252" spans="50:57" x14ac:dyDescent="0.15">
      <c r="AX5252" s="322"/>
      <c r="AY5252" s="322"/>
      <c r="AZ5252" s="322"/>
      <c r="BA5252" s="322"/>
      <c r="BB5252" s="322"/>
      <c r="BC5252" s="322"/>
      <c r="BD5252" s="322"/>
      <c r="BE5252" s="322"/>
    </row>
    <row r="5253" spans="50:57" x14ac:dyDescent="0.15">
      <c r="AX5253" s="322"/>
      <c r="AY5253" s="322"/>
      <c r="AZ5253" s="322"/>
      <c r="BA5253" s="322"/>
      <c r="BB5253" s="322"/>
      <c r="BC5253" s="322"/>
      <c r="BD5253" s="322"/>
      <c r="BE5253" s="322"/>
    </row>
    <row r="5254" spans="50:57" x14ac:dyDescent="0.15">
      <c r="AX5254" s="322"/>
      <c r="AY5254" s="322"/>
      <c r="AZ5254" s="322"/>
      <c r="BA5254" s="322"/>
      <c r="BB5254" s="322"/>
      <c r="BC5254" s="322"/>
      <c r="BD5254" s="322"/>
      <c r="BE5254" s="322"/>
    </row>
    <row r="5255" spans="50:57" x14ac:dyDescent="0.15">
      <c r="AX5255" s="322"/>
      <c r="AY5255" s="322"/>
      <c r="AZ5255" s="322"/>
      <c r="BA5255" s="322"/>
      <c r="BB5255" s="322"/>
      <c r="BC5255" s="322"/>
      <c r="BD5255" s="322"/>
      <c r="BE5255" s="322"/>
    </row>
    <row r="5256" spans="50:57" x14ac:dyDescent="0.15">
      <c r="AX5256" s="322"/>
      <c r="AY5256" s="322"/>
      <c r="AZ5256" s="322"/>
      <c r="BA5256" s="322"/>
      <c r="BB5256" s="322"/>
      <c r="BC5256" s="322"/>
      <c r="BD5256" s="322"/>
      <c r="BE5256" s="322"/>
    </row>
    <row r="5257" spans="50:57" x14ac:dyDescent="0.15">
      <c r="AX5257" s="322"/>
      <c r="AY5257" s="322"/>
      <c r="AZ5257" s="322"/>
      <c r="BA5257" s="322"/>
      <c r="BB5257" s="322"/>
      <c r="BC5257" s="322"/>
      <c r="BD5257" s="322"/>
      <c r="BE5257" s="322"/>
    </row>
    <row r="5258" spans="50:57" x14ac:dyDescent="0.15">
      <c r="AX5258" s="322"/>
      <c r="AY5258" s="322"/>
      <c r="AZ5258" s="322"/>
      <c r="BA5258" s="322"/>
      <c r="BB5258" s="322"/>
      <c r="BC5258" s="322"/>
      <c r="BD5258" s="322"/>
      <c r="BE5258" s="322"/>
    </row>
    <row r="5259" spans="50:57" x14ac:dyDescent="0.15">
      <c r="AX5259" s="322"/>
      <c r="AY5259" s="322"/>
      <c r="AZ5259" s="322"/>
      <c r="BA5259" s="322"/>
      <c r="BB5259" s="322"/>
      <c r="BC5259" s="322"/>
      <c r="BD5259" s="322"/>
      <c r="BE5259" s="322"/>
    </row>
    <row r="5260" spans="50:57" x14ac:dyDescent="0.15">
      <c r="AX5260" s="322"/>
      <c r="AY5260" s="322"/>
      <c r="AZ5260" s="322"/>
      <c r="BA5260" s="322"/>
      <c r="BB5260" s="322"/>
      <c r="BC5260" s="322"/>
      <c r="BD5260" s="322"/>
      <c r="BE5260" s="322"/>
    </row>
    <row r="5261" spans="50:57" x14ac:dyDescent="0.15">
      <c r="AX5261" s="322"/>
      <c r="AY5261" s="322"/>
      <c r="AZ5261" s="322"/>
      <c r="BA5261" s="322"/>
      <c r="BB5261" s="322"/>
      <c r="BC5261" s="322"/>
      <c r="BD5261" s="322"/>
      <c r="BE5261" s="322"/>
    </row>
    <row r="5262" spans="50:57" x14ac:dyDescent="0.15">
      <c r="AX5262" s="322"/>
      <c r="AY5262" s="322"/>
      <c r="AZ5262" s="322"/>
      <c r="BA5262" s="322"/>
      <c r="BB5262" s="322"/>
      <c r="BC5262" s="322"/>
      <c r="BD5262" s="322"/>
      <c r="BE5262" s="322"/>
    </row>
    <row r="5263" spans="50:57" x14ac:dyDescent="0.15">
      <c r="AX5263" s="322"/>
      <c r="AY5263" s="322"/>
      <c r="AZ5263" s="322"/>
      <c r="BA5263" s="322"/>
      <c r="BB5263" s="322"/>
      <c r="BC5263" s="322"/>
      <c r="BD5263" s="322"/>
      <c r="BE5263" s="322"/>
    </row>
    <row r="5264" spans="50:57" x14ac:dyDescent="0.15">
      <c r="AX5264" s="322"/>
      <c r="AY5264" s="322"/>
      <c r="AZ5264" s="322"/>
      <c r="BA5264" s="322"/>
      <c r="BB5264" s="322"/>
      <c r="BC5264" s="322"/>
      <c r="BD5264" s="322"/>
      <c r="BE5264" s="322"/>
    </row>
    <row r="5265" spans="50:57" x14ac:dyDescent="0.15">
      <c r="AX5265" s="322"/>
      <c r="AY5265" s="322"/>
      <c r="AZ5265" s="322"/>
      <c r="BA5265" s="322"/>
      <c r="BB5265" s="322"/>
      <c r="BC5265" s="322"/>
      <c r="BD5265" s="322"/>
      <c r="BE5265" s="322"/>
    </row>
    <row r="5266" spans="50:57" x14ac:dyDescent="0.15">
      <c r="AX5266" s="322"/>
      <c r="AY5266" s="322"/>
      <c r="AZ5266" s="322"/>
      <c r="BA5266" s="322"/>
      <c r="BB5266" s="322"/>
      <c r="BC5266" s="322"/>
      <c r="BD5266" s="322"/>
      <c r="BE5266" s="322"/>
    </row>
    <row r="5267" spans="50:57" x14ac:dyDescent="0.15">
      <c r="AX5267" s="322"/>
      <c r="AY5267" s="322"/>
      <c r="AZ5267" s="322"/>
      <c r="BA5267" s="322"/>
      <c r="BB5267" s="322"/>
      <c r="BC5267" s="322"/>
      <c r="BD5267" s="322"/>
      <c r="BE5267" s="322"/>
    </row>
    <row r="5268" spans="50:57" x14ac:dyDescent="0.15">
      <c r="AX5268" s="322"/>
      <c r="AY5268" s="322"/>
      <c r="AZ5268" s="322"/>
      <c r="BA5268" s="322"/>
      <c r="BB5268" s="322"/>
      <c r="BC5268" s="322"/>
      <c r="BD5268" s="322"/>
      <c r="BE5268" s="322"/>
    </row>
    <row r="5269" spans="50:57" x14ac:dyDescent="0.15">
      <c r="AX5269" s="322"/>
      <c r="AY5269" s="322"/>
      <c r="AZ5269" s="322"/>
      <c r="BA5269" s="322"/>
      <c r="BB5269" s="322"/>
      <c r="BC5269" s="322"/>
      <c r="BD5269" s="322"/>
      <c r="BE5269" s="322"/>
    </row>
    <row r="5270" spans="50:57" x14ac:dyDescent="0.15">
      <c r="AX5270" s="322"/>
      <c r="AY5270" s="322"/>
      <c r="AZ5270" s="322"/>
      <c r="BA5270" s="322"/>
      <c r="BB5270" s="322"/>
      <c r="BC5270" s="322"/>
      <c r="BD5270" s="322"/>
      <c r="BE5270" s="322"/>
    </row>
    <row r="5271" spans="50:57" x14ac:dyDescent="0.15">
      <c r="AX5271" s="322"/>
      <c r="AY5271" s="322"/>
      <c r="AZ5271" s="322"/>
      <c r="BA5271" s="322"/>
      <c r="BB5271" s="322"/>
      <c r="BC5271" s="322"/>
      <c r="BD5271" s="322"/>
      <c r="BE5271" s="322"/>
    </row>
    <row r="5272" spans="50:57" x14ac:dyDescent="0.15">
      <c r="AX5272" s="322"/>
      <c r="AY5272" s="322"/>
      <c r="AZ5272" s="322"/>
      <c r="BA5272" s="322"/>
      <c r="BB5272" s="322"/>
      <c r="BC5272" s="322"/>
      <c r="BD5272" s="322"/>
      <c r="BE5272" s="322"/>
    </row>
    <row r="5273" spans="50:57" x14ac:dyDescent="0.15">
      <c r="AX5273" s="322"/>
      <c r="AY5273" s="322"/>
      <c r="AZ5273" s="322"/>
      <c r="BA5273" s="322"/>
      <c r="BB5273" s="322"/>
      <c r="BC5273" s="322"/>
      <c r="BD5273" s="322"/>
      <c r="BE5273" s="322"/>
    </row>
    <row r="5274" spans="50:57" x14ac:dyDescent="0.15">
      <c r="AX5274" s="322"/>
      <c r="AY5274" s="322"/>
      <c r="AZ5274" s="322"/>
      <c r="BA5274" s="322"/>
      <c r="BB5274" s="322"/>
      <c r="BC5274" s="322"/>
      <c r="BD5274" s="322"/>
      <c r="BE5274" s="322"/>
    </row>
    <row r="5275" spans="50:57" x14ac:dyDescent="0.15">
      <c r="AX5275" s="322"/>
      <c r="AY5275" s="322"/>
      <c r="AZ5275" s="322"/>
      <c r="BA5275" s="322"/>
      <c r="BB5275" s="322"/>
      <c r="BC5275" s="322"/>
      <c r="BD5275" s="322"/>
      <c r="BE5275" s="322"/>
    </row>
    <row r="5276" spans="50:57" x14ac:dyDescent="0.15">
      <c r="AX5276" s="322"/>
      <c r="AY5276" s="322"/>
      <c r="AZ5276" s="322"/>
      <c r="BA5276" s="322"/>
      <c r="BB5276" s="322"/>
      <c r="BC5276" s="322"/>
      <c r="BD5276" s="322"/>
      <c r="BE5276" s="322"/>
    </row>
    <row r="5277" spans="50:57" x14ac:dyDescent="0.15">
      <c r="AX5277" s="322"/>
      <c r="AY5277" s="322"/>
      <c r="AZ5277" s="322"/>
      <c r="BA5277" s="322"/>
      <c r="BB5277" s="322"/>
      <c r="BC5277" s="322"/>
      <c r="BD5277" s="322"/>
      <c r="BE5277" s="322"/>
    </row>
    <row r="5278" spans="50:57" x14ac:dyDescent="0.15">
      <c r="AX5278" s="322"/>
      <c r="AY5278" s="322"/>
      <c r="AZ5278" s="322"/>
      <c r="BA5278" s="322"/>
      <c r="BB5278" s="322"/>
      <c r="BC5278" s="322"/>
      <c r="BD5278" s="322"/>
      <c r="BE5278" s="322"/>
    </row>
    <row r="5279" spans="50:57" x14ac:dyDescent="0.15">
      <c r="AX5279" s="322"/>
      <c r="AY5279" s="322"/>
      <c r="AZ5279" s="322"/>
      <c r="BA5279" s="322"/>
      <c r="BB5279" s="322"/>
      <c r="BC5279" s="322"/>
      <c r="BD5279" s="322"/>
      <c r="BE5279" s="322"/>
    </row>
    <row r="5280" spans="50:57" x14ac:dyDescent="0.15">
      <c r="AX5280" s="322"/>
      <c r="AY5280" s="322"/>
      <c r="AZ5280" s="322"/>
      <c r="BA5280" s="322"/>
      <c r="BB5280" s="322"/>
      <c r="BC5280" s="322"/>
      <c r="BD5280" s="322"/>
      <c r="BE5280" s="322"/>
    </row>
    <row r="5281" spans="50:57" x14ac:dyDescent="0.15">
      <c r="AX5281" s="322"/>
      <c r="AY5281" s="322"/>
      <c r="AZ5281" s="322"/>
      <c r="BA5281" s="322"/>
      <c r="BB5281" s="322"/>
      <c r="BC5281" s="322"/>
      <c r="BD5281" s="322"/>
      <c r="BE5281" s="322"/>
    </row>
    <row r="5282" spans="50:57" x14ac:dyDescent="0.15">
      <c r="AX5282" s="322"/>
      <c r="AY5282" s="322"/>
      <c r="AZ5282" s="322"/>
      <c r="BA5282" s="322"/>
      <c r="BB5282" s="322"/>
      <c r="BC5282" s="322"/>
      <c r="BD5282" s="322"/>
      <c r="BE5282" s="322"/>
    </row>
    <row r="5283" spans="50:57" x14ac:dyDescent="0.15">
      <c r="AX5283" s="322"/>
      <c r="AY5283" s="322"/>
      <c r="AZ5283" s="322"/>
      <c r="BA5283" s="322"/>
      <c r="BB5283" s="322"/>
      <c r="BC5283" s="322"/>
      <c r="BD5283" s="322"/>
      <c r="BE5283" s="322"/>
    </row>
    <row r="5284" spans="50:57" x14ac:dyDescent="0.15">
      <c r="AX5284" s="322"/>
      <c r="AY5284" s="322"/>
      <c r="AZ5284" s="322"/>
      <c r="BA5284" s="322"/>
      <c r="BB5284" s="322"/>
      <c r="BC5284" s="322"/>
      <c r="BD5284" s="322"/>
      <c r="BE5284" s="322"/>
    </row>
    <row r="5285" spans="50:57" x14ac:dyDescent="0.15">
      <c r="AX5285" s="322"/>
      <c r="AY5285" s="322"/>
      <c r="AZ5285" s="322"/>
      <c r="BA5285" s="322"/>
      <c r="BB5285" s="322"/>
      <c r="BC5285" s="322"/>
      <c r="BD5285" s="322"/>
      <c r="BE5285" s="322"/>
    </row>
    <row r="5286" spans="50:57" x14ac:dyDescent="0.15">
      <c r="AX5286" s="322"/>
      <c r="AY5286" s="322"/>
      <c r="AZ5286" s="322"/>
      <c r="BA5286" s="322"/>
      <c r="BB5286" s="322"/>
      <c r="BC5286" s="322"/>
      <c r="BD5286" s="322"/>
      <c r="BE5286" s="322"/>
    </row>
    <row r="5287" spans="50:57" x14ac:dyDescent="0.15">
      <c r="AX5287" s="322"/>
      <c r="AY5287" s="322"/>
      <c r="AZ5287" s="322"/>
      <c r="BA5287" s="322"/>
      <c r="BB5287" s="322"/>
      <c r="BC5287" s="322"/>
      <c r="BD5287" s="322"/>
      <c r="BE5287" s="322"/>
    </row>
    <row r="5288" spans="50:57" x14ac:dyDescent="0.15">
      <c r="AX5288" s="322"/>
      <c r="AY5288" s="322"/>
      <c r="AZ5288" s="322"/>
      <c r="BA5288" s="322"/>
      <c r="BB5288" s="322"/>
      <c r="BC5288" s="322"/>
      <c r="BD5288" s="322"/>
      <c r="BE5288" s="322"/>
    </row>
    <row r="5289" spans="50:57" x14ac:dyDescent="0.15">
      <c r="AX5289" s="322"/>
      <c r="AY5289" s="322"/>
      <c r="AZ5289" s="322"/>
      <c r="BA5289" s="322"/>
      <c r="BB5289" s="322"/>
      <c r="BC5289" s="322"/>
      <c r="BD5289" s="322"/>
      <c r="BE5289" s="322"/>
    </row>
    <row r="5290" spans="50:57" x14ac:dyDescent="0.15">
      <c r="AX5290" s="322"/>
      <c r="AY5290" s="322"/>
      <c r="AZ5290" s="322"/>
      <c r="BA5290" s="322"/>
      <c r="BB5290" s="322"/>
      <c r="BC5290" s="322"/>
      <c r="BD5290" s="322"/>
      <c r="BE5290" s="322"/>
    </row>
    <row r="5291" spans="50:57" x14ac:dyDescent="0.15">
      <c r="AX5291" s="322"/>
      <c r="AY5291" s="322"/>
      <c r="AZ5291" s="322"/>
      <c r="BA5291" s="322"/>
      <c r="BB5291" s="322"/>
      <c r="BC5291" s="322"/>
      <c r="BD5291" s="322"/>
      <c r="BE5291" s="322"/>
    </row>
    <row r="5292" spans="50:57" x14ac:dyDescent="0.15">
      <c r="AX5292" s="322"/>
      <c r="AY5292" s="322"/>
      <c r="AZ5292" s="322"/>
      <c r="BA5292" s="322"/>
      <c r="BB5292" s="322"/>
      <c r="BC5292" s="322"/>
      <c r="BD5292" s="322"/>
      <c r="BE5292" s="322"/>
    </row>
    <row r="5293" spans="50:57" x14ac:dyDescent="0.15">
      <c r="AX5293" s="322"/>
      <c r="AY5293" s="322"/>
      <c r="AZ5293" s="322"/>
      <c r="BA5293" s="322"/>
      <c r="BB5293" s="322"/>
      <c r="BC5293" s="322"/>
      <c r="BD5293" s="322"/>
      <c r="BE5293" s="322"/>
    </row>
    <row r="5294" spans="50:57" x14ac:dyDescent="0.15">
      <c r="AX5294" s="322"/>
      <c r="AY5294" s="322"/>
      <c r="AZ5294" s="322"/>
      <c r="BA5294" s="322"/>
      <c r="BB5294" s="322"/>
      <c r="BC5294" s="322"/>
      <c r="BD5294" s="322"/>
      <c r="BE5294" s="322"/>
    </row>
    <row r="5295" spans="50:57" x14ac:dyDescent="0.15">
      <c r="AX5295" s="322"/>
      <c r="AY5295" s="322"/>
      <c r="AZ5295" s="322"/>
      <c r="BA5295" s="322"/>
      <c r="BB5295" s="322"/>
      <c r="BC5295" s="322"/>
      <c r="BD5295" s="322"/>
      <c r="BE5295" s="322"/>
    </row>
    <row r="5296" spans="50:57" x14ac:dyDescent="0.15">
      <c r="AX5296" s="322"/>
      <c r="AY5296" s="322"/>
      <c r="AZ5296" s="322"/>
      <c r="BA5296" s="322"/>
      <c r="BB5296" s="322"/>
      <c r="BC5296" s="322"/>
      <c r="BD5296" s="322"/>
      <c r="BE5296" s="322"/>
    </row>
    <row r="5297" spans="50:57" x14ac:dyDescent="0.15">
      <c r="AX5297" s="322"/>
      <c r="AY5297" s="322"/>
      <c r="AZ5297" s="322"/>
      <c r="BA5297" s="322"/>
      <c r="BB5297" s="322"/>
      <c r="BC5297" s="322"/>
      <c r="BD5297" s="322"/>
      <c r="BE5297" s="322"/>
    </row>
    <row r="5298" spans="50:57" x14ac:dyDescent="0.15">
      <c r="AX5298" s="322"/>
      <c r="AY5298" s="322"/>
      <c r="AZ5298" s="322"/>
      <c r="BA5298" s="322"/>
      <c r="BB5298" s="322"/>
      <c r="BC5298" s="322"/>
      <c r="BD5298" s="322"/>
      <c r="BE5298" s="322"/>
    </row>
    <row r="5299" spans="50:57" x14ac:dyDescent="0.15">
      <c r="AX5299" s="322"/>
      <c r="AY5299" s="322"/>
      <c r="AZ5299" s="322"/>
      <c r="BA5299" s="322"/>
      <c r="BB5299" s="322"/>
      <c r="BC5299" s="322"/>
      <c r="BD5299" s="322"/>
      <c r="BE5299" s="322"/>
    </row>
    <row r="5300" spans="50:57" x14ac:dyDescent="0.15">
      <c r="AX5300" s="322"/>
      <c r="AY5300" s="322"/>
      <c r="AZ5300" s="322"/>
      <c r="BA5300" s="322"/>
      <c r="BB5300" s="322"/>
      <c r="BC5300" s="322"/>
      <c r="BD5300" s="322"/>
      <c r="BE5300" s="322"/>
    </row>
    <row r="5301" spans="50:57" x14ac:dyDescent="0.15">
      <c r="AX5301" s="322"/>
      <c r="AY5301" s="322"/>
      <c r="AZ5301" s="322"/>
      <c r="BA5301" s="322"/>
      <c r="BB5301" s="322"/>
      <c r="BC5301" s="322"/>
      <c r="BD5301" s="322"/>
      <c r="BE5301" s="322"/>
    </row>
    <row r="5302" spans="50:57" x14ac:dyDescent="0.15">
      <c r="AX5302" s="322"/>
      <c r="AY5302" s="322"/>
      <c r="AZ5302" s="322"/>
      <c r="BA5302" s="322"/>
      <c r="BB5302" s="322"/>
      <c r="BC5302" s="322"/>
      <c r="BD5302" s="322"/>
      <c r="BE5302" s="322"/>
    </row>
    <row r="5303" spans="50:57" x14ac:dyDescent="0.15">
      <c r="AX5303" s="322"/>
      <c r="AY5303" s="322"/>
      <c r="AZ5303" s="322"/>
      <c r="BA5303" s="322"/>
      <c r="BB5303" s="322"/>
      <c r="BC5303" s="322"/>
      <c r="BD5303" s="322"/>
      <c r="BE5303" s="322"/>
    </row>
    <row r="5304" spans="50:57" x14ac:dyDescent="0.15">
      <c r="AX5304" s="322"/>
      <c r="AY5304" s="322"/>
      <c r="AZ5304" s="322"/>
      <c r="BA5304" s="322"/>
      <c r="BB5304" s="322"/>
      <c r="BC5304" s="322"/>
      <c r="BD5304" s="322"/>
      <c r="BE5304" s="322"/>
    </row>
    <row r="5305" spans="50:57" x14ac:dyDescent="0.15">
      <c r="AX5305" s="322"/>
      <c r="AY5305" s="322"/>
      <c r="AZ5305" s="322"/>
      <c r="BA5305" s="322"/>
      <c r="BB5305" s="322"/>
      <c r="BC5305" s="322"/>
      <c r="BD5305" s="322"/>
      <c r="BE5305" s="322"/>
    </row>
    <row r="5306" spans="50:57" x14ac:dyDescent="0.15">
      <c r="AX5306" s="322"/>
      <c r="AY5306" s="322"/>
      <c r="AZ5306" s="322"/>
      <c r="BA5306" s="322"/>
      <c r="BB5306" s="322"/>
      <c r="BC5306" s="322"/>
      <c r="BD5306" s="322"/>
      <c r="BE5306" s="322"/>
    </row>
    <row r="5307" spans="50:57" x14ac:dyDescent="0.15">
      <c r="AX5307" s="322"/>
      <c r="AY5307" s="322"/>
      <c r="AZ5307" s="322"/>
      <c r="BA5307" s="322"/>
      <c r="BB5307" s="322"/>
      <c r="BC5307" s="322"/>
      <c r="BD5307" s="322"/>
      <c r="BE5307" s="322"/>
    </row>
    <row r="5308" spans="50:57" x14ac:dyDescent="0.15">
      <c r="AX5308" s="322"/>
      <c r="AY5308" s="322"/>
      <c r="AZ5308" s="322"/>
      <c r="BA5308" s="322"/>
      <c r="BB5308" s="322"/>
      <c r="BC5308" s="322"/>
      <c r="BD5308" s="322"/>
      <c r="BE5308" s="322"/>
    </row>
    <row r="5309" spans="50:57" x14ac:dyDescent="0.15">
      <c r="AX5309" s="322"/>
      <c r="AY5309" s="322"/>
      <c r="AZ5309" s="322"/>
      <c r="BA5309" s="322"/>
      <c r="BB5309" s="322"/>
      <c r="BC5309" s="322"/>
      <c r="BD5309" s="322"/>
      <c r="BE5309" s="322"/>
    </row>
    <row r="5310" spans="50:57" x14ac:dyDescent="0.15">
      <c r="AX5310" s="322"/>
      <c r="AY5310" s="322"/>
      <c r="AZ5310" s="322"/>
      <c r="BA5310" s="322"/>
      <c r="BB5310" s="322"/>
      <c r="BC5310" s="322"/>
      <c r="BD5310" s="322"/>
      <c r="BE5310" s="322"/>
    </row>
    <row r="5311" spans="50:57" x14ac:dyDescent="0.15">
      <c r="AX5311" s="322"/>
      <c r="AY5311" s="322"/>
      <c r="AZ5311" s="322"/>
      <c r="BA5311" s="322"/>
      <c r="BB5311" s="322"/>
      <c r="BC5311" s="322"/>
      <c r="BD5311" s="322"/>
      <c r="BE5311" s="322"/>
    </row>
    <row r="5312" spans="50:57" x14ac:dyDescent="0.15">
      <c r="AX5312" s="322"/>
      <c r="AY5312" s="322"/>
      <c r="AZ5312" s="322"/>
      <c r="BA5312" s="322"/>
      <c r="BB5312" s="322"/>
      <c r="BC5312" s="322"/>
      <c r="BD5312" s="322"/>
      <c r="BE5312" s="322"/>
    </row>
    <row r="5313" spans="50:57" x14ac:dyDescent="0.15">
      <c r="AX5313" s="322"/>
      <c r="AY5313" s="322"/>
      <c r="AZ5313" s="322"/>
      <c r="BA5313" s="322"/>
      <c r="BB5313" s="322"/>
      <c r="BC5313" s="322"/>
      <c r="BD5313" s="322"/>
      <c r="BE5313" s="322"/>
    </row>
    <row r="5314" spans="50:57" x14ac:dyDescent="0.15">
      <c r="AX5314" s="322"/>
      <c r="AY5314" s="322"/>
      <c r="AZ5314" s="322"/>
      <c r="BA5314" s="322"/>
      <c r="BB5314" s="322"/>
      <c r="BC5314" s="322"/>
      <c r="BD5314" s="322"/>
      <c r="BE5314" s="322"/>
    </row>
    <row r="5315" spans="50:57" x14ac:dyDescent="0.15">
      <c r="AX5315" s="322"/>
      <c r="AY5315" s="322"/>
      <c r="AZ5315" s="322"/>
      <c r="BA5315" s="322"/>
      <c r="BB5315" s="322"/>
      <c r="BC5315" s="322"/>
      <c r="BD5315" s="322"/>
      <c r="BE5315" s="322"/>
    </row>
    <row r="5316" spans="50:57" x14ac:dyDescent="0.15">
      <c r="AX5316" s="322"/>
      <c r="AY5316" s="322"/>
      <c r="AZ5316" s="322"/>
      <c r="BA5316" s="322"/>
      <c r="BB5316" s="322"/>
      <c r="BC5316" s="322"/>
      <c r="BD5316" s="322"/>
      <c r="BE5316" s="322"/>
    </row>
    <row r="5317" spans="50:57" x14ac:dyDescent="0.15">
      <c r="AX5317" s="322"/>
      <c r="AY5317" s="322"/>
      <c r="AZ5317" s="322"/>
      <c r="BA5317" s="322"/>
      <c r="BB5317" s="322"/>
      <c r="BC5317" s="322"/>
      <c r="BD5317" s="322"/>
      <c r="BE5317" s="322"/>
    </row>
    <row r="5318" spans="50:57" x14ac:dyDescent="0.15">
      <c r="AX5318" s="322"/>
      <c r="AY5318" s="322"/>
      <c r="AZ5318" s="322"/>
      <c r="BA5318" s="322"/>
      <c r="BB5318" s="322"/>
      <c r="BC5318" s="322"/>
      <c r="BD5318" s="322"/>
      <c r="BE5318" s="322"/>
    </row>
    <row r="5319" spans="50:57" x14ac:dyDescent="0.15">
      <c r="AX5319" s="322"/>
      <c r="AY5319" s="322"/>
      <c r="AZ5319" s="322"/>
      <c r="BA5319" s="322"/>
      <c r="BB5319" s="322"/>
      <c r="BC5319" s="322"/>
      <c r="BD5319" s="322"/>
      <c r="BE5319" s="322"/>
    </row>
    <row r="5320" spans="50:57" x14ac:dyDescent="0.15">
      <c r="AX5320" s="322"/>
      <c r="AY5320" s="322"/>
      <c r="AZ5320" s="322"/>
      <c r="BA5320" s="322"/>
      <c r="BB5320" s="322"/>
      <c r="BC5320" s="322"/>
      <c r="BD5320" s="322"/>
      <c r="BE5320" s="322"/>
    </row>
    <row r="5321" spans="50:57" x14ac:dyDescent="0.15">
      <c r="AX5321" s="322"/>
      <c r="AY5321" s="322"/>
      <c r="AZ5321" s="322"/>
      <c r="BA5321" s="322"/>
      <c r="BB5321" s="322"/>
      <c r="BC5321" s="322"/>
      <c r="BD5321" s="322"/>
      <c r="BE5321" s="322"/>
    </row>
    <row r="5322" spans="50:57" x14ac:dyDescent="0.15">
      <c r="AX5322" s="322"/>
      <c r="AY5322" s="322"/>
      <c r="AZ5322" s="322"/>
      <c r="BA5322" s="322"/>
      <c r="BB5322" s="322"/>
      <c r="BC5322" s="322"/>
      <c r="BD5322" s="322"/>
      <c r="BE5322" s="322"/>
    </row>
    <row r="5323" spans="50:57" x14ac:dyDescent="0.15">
      <c r="AX5323" s="322"/>
      <c r="AY5323" s="322"/>
      <c r="AZ5323" s="322"/>
      <c r="BA5323" s="322"/>
      <c r="BB5323" s="322"/>
      <c r="BC5323" s="322"/>
      <c r="BD5323" s="322"/>
      <c r="BE5323" s="322"/>
    </row>
    <row r="5324" spans="50:57" x14ac:dyDescent="0.15">
      <c r="AX5324" s="322"/>
      <c r="AY5324" s="322"/>
      <c r="AZ5324" s="322"/>
      <c r="BA5324" s="322"/>
      <c r="BB5324" s="322"/>
      <c r="BC5324" s="322"/>
      <c r="BD5324" s="322"/>
      <c r="BE5324" s="322"/>
    </row>
    <row r="5325" spans="50:57" x14ac:dyDescent="0.15">
      <c r="AX5325" s="322"/>
      <c r="AY5325" s="322"/>
      <c r="AZ5325" s="322"/>
      <c r="BA5325" s="322"/>
      <c r="BB5325" s="322"/>
      <c r="BC5325" s="322"/>
      <c r="BD5325" s="322"/>
      <c r="BE5325" s="322"/>
    </row>
    <row r="5326" spans="50:57" x14ac:dyDescent="0.15">
      <c r="AX5326" s="322"/>
      <c r="AY5326" s="322"/>
      <c r="AZ5326" s="322"/>
      <c r="BA5326" s="322"/>
      <c r="BB5326" s="322"/>
      <c r="BC5326" s="322"/>
      <c r="BD5326" s="322"/>
      <c r="BE5326" s="322"/>
    </row>
    <row r="5327" spans="50:57" x14ac:dyDescent="0.15">
      <c r="AX5327" s="322"/>
      <c r="AY5327" s="322"/>
      <c r="AZ5327" s="322"/>
      <c r="BA5327" s="322"/>
      <c r="BB5327" s="322"/>
      <c r="BC5327" s="322"/>
      <c r="BD5327" s="322"/>
      <c r="BE5327" s="322"/>
    </row>
    <row r="5328" spans="50:57" x14ac:dyDescent="0.15">
      <c r="AX5328" s="322"/>
      <c r="AY5328" s="322"/>
      <c r="AZ5328" s="322"/>
      <c r="BA5328" s="322"/>
      <c r="BB5328" s="322"/>
      <c r="BC5328" s="322"/>
      <c r="BD5328" s="322"/>
      <c r="BE5328" s="322"/>
    </row>
    <row r="5329" spans="50:57" x14ac:dyDescent="0.15">
      <c r="AX5329" s="322"/>
      <c r="AY5329" s="322"/>
      <c r="AZ5329" s="322"/>
      <c r="BA5329" s="322"/>
      <c r="BB5329" s="322"/>
      <c r="BC5329" s="322"/>
      <c r="BD5329" s="322"/>
      <c r="BE5329" s="322"/>
    </row>
    <row r="5330" spans="50:57" x14ac:dyDescent="0.15">
      <c r="AX5330" s="322"/>
      <c r="AY5330" s="322"/>
      <c r="AZ5330" s="322"/>
      <c r="BA5330" s="322"/>
      <c r="BB5330" s="322"/>
      <c r="BC5330" s="322"/>
      <c r="BD5330" s="322"/>
      <c r="BE5330" s="322"/>
    </row>
    <row r="5331" spans="50:57" x14ac:dyDescent="0.15">
      <c r="AX5331" s="322"/>
      <c r="AY5331" s="322"/>
      <c r="AZ5331" s="322"/>
      <c r="BA5331" s="322"/>
      <c r="BB5331" s="322"/>
      <c r="BC5331" s="322"/>
      <c r="BD5331" s="322"/>
      <c r="BE5331" s="322"/>
    </row>
    <row r="5332" spans="50:57" x14ac:dyDescent="0.15">
      <c r="AX5332" s="322"/>
      <c r="AY5332" s="322"/>
      <c r="AZ5332" s="322"/>
      <c r="BA5332" s="322"/>
      <c r="BB5332" s="322"/>
      <c r="BC5332" s="322"/>
      <c r="BD5332" s="322"/>
      <c r="BE5332" s="322"/>
    </row>
    <row r="5333" spans="50:57" x14ac:dyDescent="0.15">
      <c r="AX5333" s="322"/>
      <c r="AY5333" s="322"/>
      <c r="AZ5333" s="322"/>
      <c r="BA5333" s="322"/>
      <c r="BB5333" s="322"/>
      <c r="BC5333" s="322"/>
      <c r="BD5333" s="322"/>
      <c r="BE5333" s="322"/>
    </row>
    <row r="5334" spans="50:57" x14ac:dyDescent="0.15">
      <c r="AX5334" s="322"/>
      <c r="AY5334" s="322"/>
      <c r="AZ5334" s="322"/>
      <c r="BA5334" s="322"/>
      <c r="BB5334" s="322"/>
      <c r="BC5334" s="322"/>
      <c r="BD5334" s="322"/>
      <c r="BE5334" s="322"/>
    </row>
    <row r="5335" spans="50:57" x14ac:dyDescent="0.15">
      <c r="AX5335" s="322"/>
      <c r="AY5335" s="322"/>
      <c r="AZ5335" s="322"/>
      <c r="BA5335" s="322"/>
      <c r="BB5335" s="322"/>
      <c r="BC5335" s="322"/>
      <c r="BD5335" s="322"/>
      <c r="BE5335" s="322"/>
    </row>
    <row r="5336" spans="50:57" x14ac:dyDescent="0.15">
      <c r="AX5336" s="322"/>
      <c r="AY5336" s="322"/>
      <c r="AZ5336" s="322"/>
      <c r="BA5336" s="322"/>
      <c r="BB5336" s="322"/>
      <c r="BC5336" s="322"/>
      <c r="BD5336" s="322"/>
      <c r="BE5336" s="322"/>
    </row>
    <row r="5337" spans="50:57" x14ac:dyDescent="0.15">
      <c r="AX5337" s="322"/>
      <c r="AY5337" s="322"/>
      <c r="AZ5337" s="322"/>
      <c r="BA5337" s="322"/>
      <c r="BB5337" s="322"/>
      <c r="BC5337" s="322"/>
      <c r="BD5337" s="322"/>
      <c r="BE5337" s="322"/>
    </row>
    <row r="5338" spans="50:57" x14ac:dyDescent="0.15">
      <c r="AX5338" s="322"/>
      <c r="AY5338" s="322"/>
      <c r="AZ5338" s="322"/>
      <c r="BA5338" s="322"/>
      <c r="BB5338" s="322"/>
      <c r="BC5338" s="322"/>
      <c r="BD5338" s="322"/>
      <c r="BE5338" s="322"/>
    </row>
    <row r="5339" spans="50:57" x14ac:dyDescent="0.15">
      <c r="AX5339" s="322"/>
      <c r="AY5339" s="322"/>
      <c r="AZ5339" s="322"/>
      <c r="BA5339" s="322"/>
      <c r="BB5339" s="322"/>
      <c r="BC5339" s="322"/>
      <c r="BD5339" s="322"/>
      <c r="BE5339" s="322"/>
    </row>
    <row r="5340" spans="50:57" x14ac:dyDescent="0.15">
      <c r="AX5340" s="322"/>
      <c r="AY5340" s="322"/>
      <c r="AZ5340" s="322"/>
      <c r="BA5340" s="322"/>
      <c r="BB5340" s="322"/>
      <c r="BC5340" s="322"/>
      <c r="BD5340" s="322"/>
      <c r="BE5340" s="322"/>
    </row>
    <row r="5341" spans="50:57" x14ac:dyDescent="0.15">
      <c r="AX5341" s="322"/>
      <c r="AY5341" s="322"/>
      <c r="AZ5341" s="322"/>
      <c r="BA5341" s="322"/>
      <c r="BB5341" s="322"/>
      <c r="BC5341" s="322"/>
      <c r="BD5341" s="322"/>
      <c r="BE5341" s="322"/>
    </row>
    <row r="5342" spans="50:57" x14ac:dyDescent="0.15">
      <c r="AX5342" s="322"/>
      <c r="AY5342" s="322"/>
      <c r="AZ5342" s="322"/>
      <c r="BA5342" s="322"/>
      <c r="BB5342" s="322"/>
      <c r="BC5342" s="322"/>
      <c r="BD5342" s="322"/>
      <c r="BE5342" s="322"/>
    </row>
    <row r="5343" spans="50:57" x14ac:dyDescent="0.15">
      <c r="AX5343" s="322"/>
      <c r="AY5343" s="322"/>
      <c r="AZ5343" s="322"/>
      <c r="BA5343" s="322"/>
      <c r="BB5343" s="322"/>
      <c r="BC5343" s="322"/>
      <c r="BD5343" s="322"/>
      <c r="BE5343" s="322"/>
    </row>
    <row r="5344" spans="50:57" x14ac:dyDescent="0.15">
      <c r="AX5344" s="322"/>
      <c r="AY5344" s="322"/>
      <c r="AZ5344" s="322"/>
      <c r="BA5344" s="322"/>
      <c r="BB5344" s="322"/>
      <c r="BC5344" s="322"/>
      <c r="BD5344" s="322"/>
      <c r="BE5344" s="322"/>
    </row>
    <row r="5345" spans="50:57" x14ac:dyDescent="0.15">
      <c r="AX5345" s="322"/>
      <c r="AY5345" s="322"/>
      <c r="AZ5345" s="322"/>
      <c r="BA5345" s="322"/>
      <c r="BB5345" s="322"/>
      <c r="BC5345" s="322"/>
      <c r="BD5345" s="322"/>
      <c r="BE5345" s="322"/>
    </row>
    <row r="5346" spans="50:57" x14ac:dyDescent="0.15">
      <c r="AX5346" s="322"/>
      <c r="AY5346" s="322"/>
      <c r="AZ5346" s="322"/>
      <c r="BA5346" s="322"/>
      <c r="BB5346" s="322"/>
      <c r="BC5346" s="322"/>
      <c r="BD5346" s="322"/>
      <c r="BE5346" s="322"/>
    </row>
    <row r="5347" spans="50:57" x14ac:dyDescent="0.15">
      <c r="AX5347" s="322"/>
      <c r="AY5347" s="322"/>
      <c r="AZ5347" s="322"/>
      <c r="BA5347" s="322"/>
      <c r="BB5347" s="322"/>
      <c r="BC5347" s="322"/>
      <c r="BD5347" s="322"/>
      <c r="BE5347" s="322"/>
    </row>
    <row r="5348" spans="50:57" x14ac:dyDescent="0.15">
      <c r="AX5348" s="322"/>
      <c r="AY5348" s="322"/>
      <c r="AZ5348" s="322"/>
      <c r="BA5348" s="322"/>
      <c r="BB5348" s="322"/>
      <c r="BC5348" s="322"/>
      <c r="BD5348" s="322"/>
      <c r="BE5348" s="322"/>
    </row>
    <row r="5349" spans="50:57" x14ac:dyDescent="0.15">
      <c r="AX5349" s="322"/>
      <c r="AY5349" s="322"/>
      <c r="AZ5349" s="322"/>
      <c r="BA5349" s="322"/>
      <c r="BB5349" s="322"/>
      <c r="BC5349" s="322"/>
      <c r="BD5349" s="322"/>
      <c r="BE5349" s="322"/>
    </row>
    <row r="5350" spans="50:57" x14ac:dyDescent="0.15">
      <c r="AX5350" s="322"/>
      <c r="AY5350" s="322"/>
      <c r="AZ5350" s="322"/>
      <c r="BA5350" s="322"/>
      <c r="BB5350" s="322"/>
      <c r="BC5350" s="322"/>
      <c r="BD5350" s="322"/>
      <c r="BE5350" s="322"/>
    </row>
    <row r="5351" spans="50:57" x14ac:dyDescent="0.15">
      <c r="AX5351" s="322"/>
      <c r="AY5351" s="322"/>
      <c r="AZ5351" s="322"/>
      <c r="BA5351" s="322"/>
      <c r="BB5351" s="322"/>
      <c r="BC5351" s="322"/>
      <c r="BD5351" s="322"/>
      <c r="BE5351" s="322"/>
    </row>
    <row r="5352" spans="50:57" x14ac:dyDescent="0.15">
      <c r="AX5352" s="322"/>
      <c r="AY5352" s="322"/>
      <c r="AZ5352" s="322"/>
      <c r="BA5352" s="322"/>
      <c r="BB5352" s="322"/>
      <c r="BC5352" s="322"/>
      <c r="BD5352" s="322"/>
      <c r="BE5352" s="322"/>
    </row>
    <row r="5353" spans="50:57" x14ac:dyDescent="0.15">
      <c r="AX5353" s="322"/>
      <c r="AY5353" s="322"/>
      <c r="AZ5353" s="322"/>
      <c r="BA5353" s="322"/>
      <c r="BB5353" s="322"/>
      <c r="BC5353" s="322"/>
      <c r="BD5353" s="322"/>
      <c r="BE5353" s="322"/>
    </row>
    <row r="5354" spans="50:57" x14ac:dyDescent="0.15">
      <c r="AX5354" s="322"/>
      <c r="AY5354" s="322"/>
      <c r="AZ5354" s="322"/>
      <c r="BA5354" s="322"/>
      <c r="BB5354" s="322"/>
      <c r="BC5354" s="322"/>
      <c r="BD5354" s="322"/>
      <c r="BE5354" s="322"/>
    </row>
    <row r="5355" spans="50:57" x14ac:dyDescent="0.15">
      <c r="AX5355" s="322"/>
      <c r="AY5355" s="322"/>
      <c r="AZ5355" s="322"/>
      <c r="BA5355" s="322"/>
      <c r="BB5355" s="322"/>
      <c r="BC5355" s="322"/>
      <c r="BD5355" s="322"/>
      <c r="BE5355" s="322"/>
    </row>
    <row r="5356" spans="50:57" x14ac:dyDescent="0.15">
      <c r="AX5356" s="322"/>
      <c r="AY5356" s="322"/>
      <c r="AZ5356" s="322"/>
      <c r="BA5356" s="322"/>
      <c r="BB5356" s="322"/>
      <c r="BC5356" s="322"/>
      <c r="BD5356" s="322"/>
      <c r="BE5356" s="322"/>
    </row>
    <row r="5357" spans="50:57" x14ac:dyDescent="0.15">
      <c r="AX5357" s="322"/>
      <c r="AY5357" s="322"/>
      <c r="AZ5357" s="322"/>
      <c r="BA5357" s="322"/>
      <c r="BB5357" s="322"/>
      <c r="BC5357" s="322"/>
      <c r="BD5357" s="322"/>
      <c r="BE5357" s="322"/>
    </row>
    <row r="5358" spans="50:57" x14ac:dyDescent="0.15">
      <c r="AX5358" s="322"/>
      <c r="AY5358" s="322"/>
      <c r="AZ5358" s="322"/>
      <c r="BA5358" s="322"/>
      <c r="BB5358" s="322"/>
      <c r="BC5358" s="322"/>
      <c r="BD5358" s="322"/>
      <c r="BE5358" s="322"/>
    </row>
    <row r="5359" spans="50:57" x14ac:dyDescent="0.15">
      <c r="AX5359" s="322"/>
      <c r="AY5359" s="322"/>
      <c r="AZ5359" s="322"/>
      <c r="BA5359" s="322"/>
      <c r="BB5359" s="322"/>
      <c r="BC5359" s="322"/>
      <c r="BD5359" s="322"/>
      <c r="BE5359" s="322"/>
    </row>
    <row r="5360" spans="50:57" x14ac:dyDescent="0.15">
      <c r="AX5360" s="322"/>
      <c r="AY5360" s="322"/>
      <c r="AZ5360" s="322"/>
      <c r="BA5360" s="322"/>
      <c r="BB5360" s="322"/>
      <c r="BC5360" s="322"/>
      <c r="BD5360" s="322"/>
      <c r="BE5360" s="322"/>
    </row>
    <row r="5361" spans="50:57" x14ac:dyDescent="0.15">
      <c r="AX5361" s="322"/>
      <c r="AY5361" s="322"/>
      <c r="AZ5361" s="322"/>
      <c r="BA5361" s="322"/>
      <c r="BB5361" s="322"/>
      <c r="BC5361" s="322"/>
      <c r="BD5361" s="322"/>
      <c r="BE5361" s="322"/>
    </row>
    <row r="5362" spans="50:57" x14ac:dyDescent="0.15">
      <c r="AX5362" s="322"/>
      <c r="AY5362" s="322"/>
      <c r="AZ5362" s="322"/>
      <c r="BA5362" s="322"/>
      <c r="BB5362" s="322"/>
      <c r="BC5362" s="322"/>
      <c r="BD5362" s="322"/>
      <c r="BE5362" s="322"/>
    </row>
    <row r="5363" spans="50:57" x14ac:dyDescent="0.15">
      <c r="AX5363" s="322"/>
      <c r="AY5363" s="322"/>
      <c r="AZ5363" s="322"/>
      <c r="BA5363" s="322"/>
      <c r="BB5363" s="322"/>
      <c r="BC5363" s="322"/>
      <c r="BD5363" s="322"/>
      <c r="BE5363" s="322"/>
    </row>
    <row r="5364" spans="50:57" x14ac:dyDescent="0.15">
      <c r="AX5364" s="322"/>
      <c r="AY5364" s="322"/>
      <c r="AZ5364" s="322"/>
      <c r="BA5364" s="322"/>
      <c r="BB5364" s="322"/>
      <c r="BC5364" s="322"/>
      <c r="BD5364" s="322"/>
      <c r="BE5364" s="322"/>
    </row>
    <row r="5365" spans="50:57" x14ac:dyDescent="0.15">
      <c r="AX5365" s="322"/>
      <c r="AY5365" s="322"/>
      <c r="AZ5365" s="322"/>
      <c r="BA5365" s="322"/>
      <c r="BB5365" s="322"/>
      <c r="BC5365" s="322"/>
      <c r="BD5365" s="322"/>
      <c r="BE5365" s="322"/>
    </row>
    <row r="5366" spans="50:57" x14ac:dyDescent="0.15">
      <c r="AX5366" s="322"/>
      <c r="AY5366" s="322"/>
      <c r="AZ5366" s="322"/>
      <c r="BA5366" s="322"/>
      <c r="BB5366" s="322"/>
      <c r="BC5366" s="322"/>
      <c r="BD5366" s="322"/>
      <c r="BE5366" s="322"/>
    </row>
    <row r="5367" spans="50:57" x14ac:dyDescent="0.15">
      <c r="AX5367" s="322"/>
      <c r="AY5367" s="322"/>
      <c r="AZ5367" s="322"/>
      <c r="BA5367" s="322"/>
      <c r="BB5367" s="322"/>
      <c r="BC5367" s="322"/>
      <c r="BD5367" s="322"/>
      <c r="BE5367" s="322"/>
    </row>
    <row r="5368" spans="50:57" x14ac:dyDescent="0.15">
      <c r="AX5368" s="322"/>
      <c r="AY5368" s="322"/>
      <c r="AZ5368" s="322"/>
      <c r="BA5368" s="322"/>
      <c r="BB5368" s="322"/>
      <c r="BC5368" s="322"/>
      <c r="BD5368" s="322"/>
      <c r="BE5368" s="322"/>
    </row>
    <row r="5369" spans="50:57" x14ac:dyDescent="0.15">
      <c r="AX5369" s="322"/>
      <c r="AY5369" s="322"/>
      <c r="AZ5369" s="322"/>
      <c r="BA5369" s="322"/>
      <c r="BB5369" s="322"/>
      <c r="BC5369" s="322"/>
      <c r="BD5369" s="322"/>
      <c r="BE5369" s="322"/>
    </row>
    <row r="5370" spans="50:57" x14ac:dyDescent="0.15">
      <c r="AX5370" s="322"/>
      <c r="AY5370" s="322"/>
      <c r="AZ5370" s="322"/>
      <c r="BA5370" s="322"/>
      <c r="BB5370" s="322"/>
      <c r="BC5370" s="322"/>
      <c r="BD5370" s="322"/>
      <c r="BE5370" s="322"/>
    </row>
    <row r="5371" spans="50:57" x14ac:dyDescent="0.15">
      <c r="AX5371" s="322"/>
      <c r="AY5371" s="322"/>
      <c r="AZ5371" s="322"/>
      <c r="BA5371" s="322"/>
      <c r="BB5371" s="322"/>
      <c r="BC5371" s="322"/>
      <c r="BD5371" s="322"/>
      <c r="BE5371" s="322"/>
    </row>
    <row r="5372" spans="50:57" x14ac:dyDescent="0.15">
      <c r="AX5372" s="322"/>
      <c r="AY5372" s="322"/>
      <c r="AZ5372" s="322"/>
      <c r="BA5372" s="322"/>
      <c r="BB5372" s="322"/>
      <c r="BC5372" s="322"/>
      <c r="BD5372" s="322"/>
      <c r="BE5372" s="322"/>
    </row>
    <row r="5373" spans="50:57" x14ac:dyDescent="0.15">
      <c r="AX5373" s="322"/>
      <c r="AY5373" s="322"/>
      <c r="AZ5373" s="322"/>
      <c r="BA5373" s="322"/>
      <c r="BB5373" s="322"/>
      <c r="BC5373" s="322"/>
      <c r="BD5373" s="322"/>
      <c r="BE5373" s="322"/>
    </row>
    <row r="5374" spans="50:57" x14ac:dyDescent="0.15">
      <c r="AX5374" s="322"/>
      <c r="AY5374" s="322"/>
      <c r="AZ5374" s="322"/>
      <c r="BA5374" s="322"/>
      <c r="BB5374" s="322"/>
      <c r="BC5374" s="322"/>
      <c r="BD5374" s="322"/>
      <c r="BE5374" s="322"/>
    </row>
    <row r="5375" spans="50:57" x14ac:dyDescent="0.15">
      <c r="AX5375" s="322"/>
      <c r="AY5375" s="322"/>
      <c r="AZ5375" s="322"/>
      <c r="BA5375" s="322"/>
      <c r="BB5375" s="322"/>
      <c r="BC5375" s="322"/>
      <c r="BD5375" s="322"/>
      <c r="BE5375" s="322"/>
    </row>
    <row r="5376" spans="50:57" x14ac:dyDescent="0.15">
      <c r="AX5376" s="322"/>
      <c r="AY5376" s="322"/>
      <c r="AZ5376" s="322"/>
      <c r="BA5376" s="322"/>
      <c r="BB5376" s="322"/>
      <c r="BC5376" s="322"/>
      <c r="BD5376" s="322"/>
      <c r="BE5376" s="322"/>
    </row>
    <row r="5377" spans="50:57" x14ac:dyDescent="0.15">
      <c r="AX5377" s="322"/>
      <c r="AY5377" s="322"/>
      <c r="AZ5377" s="322"/>
      <c r="BA5377" s="322"/>
      <c r="BB5377" s="322"/>
      <c r="BC5377" s="322"/>
      <c r="BD5377" s="322"/>
      <c r="BE5377" s="322"/>
    </row>
    <row r="5378" spans="50:57" x14ac:dyDescent="0.15">
      <c r="AX5378" s="322"/>
      <c r="AY5378" s="322"/>
      <c r="AZ5378" s="322"/>
      <c r="BA5378" s="322"/>
      <c r="BB5378" s="322"/>
      <c r="BC5378" s="322"/>
      <c r="BD5378" s="322"/>
      <c r="BE5378" s="322"/>
    </row>
    <row r="5379" spans="50:57" x14ac:dyDescent="0.15">
      <c r="AX5379" s="322"/>
      <c r="AY5379" s="322"/>
      <c r="AZ5379" s="322"/>
      <c r="BA5379" s="322"/>
      <c r="BB5379" s="322"/>
      <c r="BC5379" s="322"/>
      <c r="BD5379" s="322"/>
      <c r="BE5379" s="322"/>
    </row>
    <row r="5380" spans="50:57" x14ac:dyDescent="0.15">
      <c r="AX5380" s="322"/>
      <c r="AY5380" s="322"/>
      <c r="AZ5380" s="322"/>
      <c r="BA5380" s="322"/>
      <c r="BB5380" s="322"/>
      <c r="BC5380" s="322"/>
      <c r="BD5380" s="322"/>
      <c r="BE5380" s="322"/>
    </row>
    <row r="5381" spans="50:57" x14ac:dyDescent="0.15">
      <c r="AX5381" s="322"/>
      <c r="AY5381" s="322"/>
      <c r="AZ5381" s="322"/>
      <c r="BA5381" s="322"/>
      <c r="BB5381" s="322"/>
      <c r="BC5381" s="322"/>
      <c r="BD5381" s="322"/>
      <c r="BE5381" s="322"/>
    </row>
    <row r="5382" spans="50:57" x14ac:dyDescent="0.15">
      <c r="AX5382" s="322"/>
      <c r="AY5382" s="322"/>
      <c r="AZ5382" s="322"/>
      <c r="BA5382" s="322"/>
      <c r="BB5382" s="322"/>
      <c r="BC5382" s="322"/>
      <c r="BD5382" s="322"/>
      <c r="BE5382" s="322"/>
    </row>
    <row r="5383" spans="50:57" x14ac:dyDescent="0.15">
      <c r="AX5383" s="322"/>
      <c r="AY5383" s="322"/>
      <c r="AZ5383" s="322"/>
      <c r="BA5383" s="322"/>
      <c r="BB5383" s="322"/>
      <c r="BC5383" s="322"/>
      <c r="BD5383" s="322"/>
      <c r="BE5383" s="322"/>
    </row>
    <row r="5384" spans="50:57" x14ac:dyDescent="0.15">
      <c r="AX5384" s="322"/>
      <c r="AY5384" s="322"/>
      <c r="AZ5384" s="322"/>
      <c r="BA5384" s="322"/>
      <c r="BB5384" s="322"/>
      <c r="BC5384" s="322"/>
      <c r="BD5384" s="322"/>
      <c r="BE5384" s="322"/>
    </row>
    <row r="5385" spans="50:57" x14ac:dyDescent="0.15">
      <c r="AX5385" s="322"/>
      <c r="AY5385" s="322"/>
      <c r="AZ5385" s="322"/>
      <c r="BA5385" s="322"/>
      <c r="BB5385" s="322"/>
      <c r="BC5385" s="322"/>
      <c r="BD5385" s="322"/>
      <c r="BE5385" s="322"/>
    </row>
    <row r="5386" spans="50:57" x14ac:dyDescent="0.15">
      <c r="AX5386" s="322"/>
      <c r="AY5386" s="322"/>
      <c r="AZ5386" s="322"/>
      <c r="BA5386" s="322"/>
      <c r="BB5386" s="322"/>
      <c r="BC5386" s="322"/>
      <c r="BD5386" s="322"/>
      <c r="BE5386" s="322"/>
    </row>
    <row r="5387" spans="50:57" x14ac:dyDescent="0.15">
      <c r="AX5387" s="322"/>
      <c r="AY5387" s="322"/>
      <c r="AZ5387" s="322"/>
      <c r="BA5387" s="322"/>
      <c r="BB5387" s="322"/>
      <c r="BC5387" s="322"/>
      <c r="BD5387" s="322"/>
      <c r="BE5387" s="322"/>
    </row>
    <row r="5388" spans="50:57" x14ac:dyDescent="0.15">
      <c r="AX5388" s="322"/>
      <c r="AY5388" s="322"/>
      <c r="AZ5388" s="322"/>
      <c r="BA5388" s="322"/>
      <c r="BB5388" s="322"/>
      <c r="BC5388" s="322"/>
      <c r="BD5388" s="322"/>
      <c r="BE5388" s="322"/>
    </row>
    <row r="5389" spans="50:57" x14ac:dyDescent="0.15">
      <c r="AX5389" s="322"/>
      <c r="AY5389" s="322"/>
      <c r="AZ5389" s="322"/>
      <c r="BA5389" s="322"/>
      <c r="BB5389" s="322"/>
      <c r="BC5389" s="322"/>
      <c r="BD5389" s="322"/>
      <c r="BE5389" s="322"/>
    </row>
    <row r="5390" spans="50:57" x14ac:dyDescent="0.15">
      <c r="AX5390" s="322"/>
      <c r="AY5390" s="322"/>
      <c r="AZ5390" s="322"/>
      <c r="BA5390" s="322"/>
      <c r="BB5390" s="322"/>
      <c r="BC5390" s="322"/>
      <c r="BD5390" s="322"/>
      <c r="BE5390" s="322"/>
    </row>
    <row r="5391" spans="50:57" x14ac:dyDescent="0.15">
      <c r="AX5391" s="322"/>
      <c r="AY5391" s="322"/>
      <c r="AZ5391" s="322"/>
      <c r="BA5391" s="322"/>
      <c r="BB5391" s="322"/>
      <c r="BC5391" s="322"/>
      <c r="BD5391" s="322"/>
      <c r="BE5391" s="322"/>
    </row>
    <row r="5392" spans="50:57" x14ac:dyDescent="0.15">
      <c r="AX5392" s="322"/>
      <c r="AY5392" s="322"/>
      <c r="AZ5392" s="322"/>
      <c r="BA5392" s="322"/>
      <c r="BB5392" s="322"/>
      <c r="BC5392" s="322"/>
      <c r="BD5392" s="322"/>
      <c r="BE5392" s="322"/>
    </row>
    <row r="5393" spans="50:57" x14ac:dyDescent="0.15">
      <c r="AX5393" s="322"/>
      <c r="AY5393" s="322"/>
      <c r="AZ5393" s="322"/>
      <c r="BA5393" s="322"/>
      <c r="BB5393" s="322"/>
      <c r="BC5393" s="322"/>
      <c r="BD5393" s="322"/>
      <c r="BE5393" s="322"/>
    </row>
    <row r="5394" spans="50:57" x14ac:dyDescent="0.15">
      <c r="AX5394" s="322"/>
      <c r="AY5394" s="322"/>
      <c r="AZ5394" s="322"/>
      <c r="BA5394" s="322"/>
      <c r="BB5394" s="322"/>
      <c r="BC5394" s="322"/>
      <c r="BD5394" s="322"/>
      <c r="BE5394" s="322"/>
    </row>
    <row r="5395" spans="50:57" x14ac:dyDescent="0.15">
      <c r="AX5395" s="322"/>
      <c r="AY5395" s="322"/>
      <c r="AZ5395" s="322"/>
      <c r="BA5395" s="322"/>
      <c r="BB5395" s="322"/>
      <c r="BC5395" s="322"/>
      <c r="BD5395" s="322"/>
      <c r="BE5395" s="322"/>
    </row>
    <row r="5396" spans="50:57" x14ac:dyDescent="0.15">
      <c r="AX5396" s="322"/>
      <c r="AY5396" s="322"/>
      <c r="AZ5396" s="322"/>
      <c r="BA5396" s="322"/>
      <c r="BB5396" s="322"/>
      <c r="BC5396" s="322"/>
      <c r="BD5396" s="322"/>
      <c r="BE5396" s="322"/>
    </row>
    <row r="5397" spans="50:57" x14ac:dyDescent="0.15">
      <c r="AX5397" s="322"/>
      <c r="AY5397" s="322"/>
      <c r="AZ5397" s="322"/>
      <c r="BA5397" s="322"/>
      <c r="BB5397" s="322"/>
      <c r="BC5397" s="322"/>
      <c r="BD5397" s="322"/>
      <c r="BE5397" s="322"/>
    </row>
    <row r="5398" spans="50:57" x14ac:dyDescent="0.15">
      <c r="AX5398" s="322"/>
      <c r="AY5398" s="322"/>
      <c r="AZ5398" s="322"/>
      <c r="BA5398" s="322"/>
      <c r="BB5398" s="322"/>
      <c r="BC5398" s="322"/>
      <c r="BD5398" s="322"/>
      <c r="BE5398" s="322"/>
    </row>
    <row r="5399" spans="50:57" x14ac:dyDescent="0.15">
      <c r="AX5399" s="322"/>
      <c r="AY5399" s="322"/>
      <c r="AZ5399" s="322"/>
      <c r="BA5399" s="322"/>
      <c r="BB5399" s="322"/>
      <c r="BC5399" s="322"/>
      <c r="BD5399" s="322"/>
      <c r="BE5399" s="322"/>
    </row>
    <row r="5400" spans="50:57" x14ac:dyDescent="0.15">
      <c r="AX5400" s="322"/>
      <c r="AY5400" s="322"/>
      <c r="AZ5400" s="322"/>
      <c r="BA5400" s="322"/>
      <c r="BB5400" s="322"/>
      <c r="BC5400" s="322"/>
      <c r="BD5400" s="322"/>
      <c r="BE5400" s="322"/>
    </row>
    <row r="5401" spans="50:57" x14ac:dyDescent="0.15">
      <c r="AX5401" s="322"/>
      <c r="AY5401" s="322"/>
      <c r="AZ5401" s="322"/>
      <c r="BA5401" s="322"/>
      <c r="BB5401" s="322"/>
      <c r="BC5401" s="322"/>
      <c r="BD5401" s="322"/>
      <c r="BE5401" s="322"/>
    </row>
    <row r="5402" spans="50:57" x14ac:dyDescent="0.15">
      <c r="AX5402" s="322"/>
      <c r="AY5402" s="322"/>
      <c r="AZ5402" s="322"/>
      <c r="BA5402" s="322"/>
      <c r="BB5402" s="322"/>
      <c r="BC5402" s="322"/>
      <c r="BD5402" s="322"/>
      <c r="BE5402" s="322"/>
    </row>
    <row r="5403" spans="50:57" x14ac:dyDescent="0.15">
      <c r="AX5403" s="322"/>
      <c r="AY5403" s="322"/>
      <c r="AZ5403" s="322"/>
      <c r="BA5403" s="322"/>
      <c r="BB5403" s="322"/>
      <c r="BC5403" s="322"/>
      <c r="BD5403" s="322"/>
      <c r="BE5403" s="322"/>
    </row>
    <row r="5404" spans="50:57" x14ac:dyDescent="0.15">
      <c r="AX5404" s="322"/>
      <c r="AY5404" s="322"/>
      <c r="AZ5404" s="322"/>
      <c r="BA5404" s="322"/>
      <c r="BB5404" s="322"/>
      <c r="BC5404" s="322"/>
      <c r="BD5404" s="322"/>
      <c r="BE5404" s="322"/>
    </row>
    <row r="5405" spans="50:57" x14ac:dyDescent="0.15">
      <c r="AX5405" s="322"/>
      <c r="AY5405" s="322"/>
      <c r="AZ5405" s="322"/>
      <c r="BA5405" s="322"/>
      <c r="BB5405" s="322"/>
      <c r="BC5405" s="322"/>
      <c r="BD5405" s="322"/>
      <c r="BE5405" s="322"/>
    </row>
    <row r="5406" spans="50:57" x14ac:dyDescent="0.15">
      <c r="AX5406" s="322"/>
      <c r="AY5406" s="322"/>
      <c r="AZ5406" s="322"/>
      <c r="BA5406" s="322"/>
      <c r="BB5406" s="322"/>
      <c r="BC5406" s="322"/>
      <c r="BD5406" s="322"/>
      <c r="BE5406" s="322"/>
    </row>
    <row r="5407" spans="50:57" x14ac:dyDescent="0.15">
      <c r="AX5407" s="322"/>
      <c r="AY5407" s="322"/>
      <c r="AZ5407" s="322"/>
      <c r="BA5407" s="322"/>
      <c r="BB5407" s="322"/>
      <c r="BC5407" s="322"/>
      <c r="BD5407" s="322"/>
      <c r="BE5407" s="322"/>
    </row>
    <row r="5408" spans="50:57" x14ac:dyDescent="0.15">
      <c r="AX5408" s="322"/>
      <c r="AY5408" s="322"/>
      <c r="AZ5408" s="322"/>
      <c r="BA5408" s="322"/>
      <c r="BB5408" s="322"/>
      <c r="BC5408" s="322"/>
      <c r="BD5408" s="322"/>
      <c r="BE5408" s="322"/>
    </row>
    <row r="5409" spans="50:57" x14ac:dyDescent="0.15">
      <c r="AX5409" s="322"/>
      <c r="AY5409" s="322"/>
      <c r="AZ5409" s="322"/>
      <c r="BA5409" s="322"/>
      <c r="BB5409" s="322"/>
      <c r="BC5409" s="322"/>
      <c r="BD5409" s="322"/>
      <c r="BE5409" s="322"/>
    </row>
    <row r="5410" spans="50:57" x14ac:dyDescent="0.15">
      <c r="AX5410" s="322"/>
      <c r="AY5410" s="322"/>
      <c r="AZ5410" s="322"/>
      <c r="BA5410" s="322"/>
      <c r="BB5410" s="322"/>
      <c r="BC5410" s="322"/>
      <c r="BD5410" s="322"/>
      <c r="BE5410" s="322"/>
    </row>
    <row r="5411" spans="50:57" x14ac:dyDescent="0.15">
      <c r="AX5411" s="322"/>
      <c r="AY5411" s="322"/>
      <c r="AZ5411" s="322"/>
      <c r="BA5411" s="322"/>
      <c r="BB5411" s="322"/>
      <c r="BC5411" s="322"/>
      <c r="BD5411" s="322"/>
      <c r="BE5411" s="322"/>
    </row>
    <row r="5412" spans="50:57" x14ac:dyDescent="0.15">
      <c r="AX5412" s="322"/>
      <c r="AY5412" s="322"/>
      <c r="AZ5412" s="322"/>
      <c r="BA5412" s="322"/>
      <c r="BB5412" s="322"/>
      <c r="BC5412" s="322"/>
      <c r="BD5412" s="322"/>
      <c r="BE5412" s="322"/>
    </row>
    <row r="5413" spans="50:57" x14ac:dyDescent="0.15">
      <c r="AX5413" s="322"/>
      <c r="AY5413" s="322"/>
      <c r="AZ5413" s="322"/>
      <c r="BA5413" s="322"/>
      <c r="BB5413" s="322"/>
      <c r="BC5413" s="322"/>
      <c r="BD5413" s="322"/>
      <c r="BE5413" s="322"/>
    </row>
    <row r="5414" spans="50:57" x14ac:dyDescent="0.15">
      <c r="AX5414" s="322"/>
      <c r="AY5414" s="322"/>
      <c r="AZ5414" s="322"/>
      <c r="BA5414" s="322"/>
      <c r="BB5414" s="322"/>
      <c r="BC5414" s="322"/>
      <c r="BD5414" s="322"/>
      <c r="BE5414" s="322"/>
    </row>
    <row r="5415" spans="50:57" x14ac:dyDescent="0.15">
      <c r="AX5415" s="322"/>
      <c r="AY5415" s="322"/>
      <c r="AZ5415" s="322"/>
      <c r="BA5415" s="322"/>
      <c r="BB5415" s="322"/>
      <c r="BC5415" s="322"/>
      <c r="BD5415" s="322"/>
      <c r="BE5415" s="322"/>
    </row>
    <row r="5416" spans="50:57" x14ac:dyDescent="0.15">
      <c r="AX5416" s="322"/>
      <c r="AY5416" s="322"/>
      <c r="AZ5416" s="322"/>
      <c r="BA5416" s="322"/>
      <c r="BB5416" s="322"/>
      <c r="BC5416" s="322"/>
      <c r="BD5416" s="322"/>
      <c r="BE5416" s="322"/>
    </row>
    <row r="5417" spans="50:57" x14ac:dyDescent="0.15">
      <c r="AX5417" s="322"/>
      <c r="AY5417" s="322"/>
      <c r="AZ5417" s="322"/>
      <c r="BA5417" s="322"/>
      <c r="BB5417" s="322"/>
      <c r="BC5417" s="322"/>
      <c r="BD5417" s="322"/>
      <c r="BE5417" s="322"/>
    </row>
    <row r="5418" spans="50:57" x14ac:dyDescent="0.15">
      <c r="AX5418" s="322"/>
      <c r="AY5418" s="322"/>
      <c r="AZ5418" s="322"/>
      <c r="BA5418" s="322"/>
      <c r="BB5418" s="322"/>
      <c r="BC5418" s="322"/>
      <c r="BD5418" s="322"/>
      <c r="BE5418" s="322"/>
    </row>
    <row r="5419" spans="50:57" x14ac:dyDescent="0.15">
      <c r="AX5419" s="322"/>
      <c r="AY5419" s="322"/>
      <c r="AZ5419" s="322"/>
      <c r="BA5419" s="322"/>
      <c r="BB5419" s="322"/>
      <c r="BC5419" s="322"/>
      <c r="BD5419" s="322"/>
      <c r="BE5419" s="322"/>
    </row>
    <row r="5420" spans="50:57" x14ac:dyDescent="0.15">
      <c r="AX5420" s="322"/>
      <c r="AY5420" s="322"/>
      <c r="AZ5420" s="322"/>
      <c r="BA5420" s="322"/>
      <c r="BB5420" s="322"/>
      <c r="BC5420" s="322"/>
      <c r="BD5420" s="322"/>
      <c r="BE5420" s="322"/>
    </row>
    <row r="5421" spans="50:57" x14ac:dyDescent="0.15">
      <c r="AX5421" s="322"/>
      <c r="AY5421" s="322"/>
      <c r="AZ5421" s="322"/>
      <c r="BA5421" s="322"/>
      <c r="BB5421" s="322"/>
      <c r="BC5421" s="322"/>
      <c r="BD5421" s="322"/>
      <c r="BE5421" s="322"/>
    </row>
    <row r="5422" spans="50:57" x14ac:dyDescent="0.15">
      <c r="AX5422" s="322"/>
      <c r="AY5422" s="322"/>
      <c r="AZ5422" s="322"/>
      <c r="BA5422" s="322"/>
      <c r="BB5422" s="322"/>
      <c r="BC5422" s="322"/>
      <c r="BD5422" s="322"/>
      <c r="BE5422" s="322"/>
    </row>
    <row r="5423" spans="50:57" x14ac:dyDescent="0.15">
      <c r="AX5423" s="322"/>
      <c r="AY5423" s="322"/>
      <c r="AZ5423" s="322"/>
      <c r="BA5423" s="322"/>
      <c r="BB5423" s="322"/>
      <c r="BC5423" s="322"/>
      <c r="BD5423" s="322"/>
      <c r="BE5423" s="322"/>
    </row>
    <row r="5424" spans="50:57" x14ac:dyDescent="0.15">
      <c r="AX5424" s="322"/>
      <c r="AY5424" s="322"/>
      <c r="AZ5424" s="322"/>
      <c r="BA5424" s="322"/>
      <c r="BB5424" s="322"/>
      <c r="BC5424" s="322"/>
      <c r="BD5424" s="322"/>
      <c r="BE5424" s="322"/>
    </row>
    <row r="5425" spans="50:57" x14ac:dyDescent="0.15">
      <c r="AX5425" s="322"/>
      <c r="AY5425" s="322"/>
      <c r="AZ5425" s="322"/>
      <c r="BA5425" s="322"/>
      <c r="BB5425" s="322"/>
      <c r="BC5425" s="322"/>
      <c r="BD5425" s="322"/>
      <c r="BE5425" s="322"/>
    </row>
    <row r="5426" spans="50:57" x14ac:dyDescent="0.15">
      <c r="AX5426" s="322"/>
      <c r="AY5426" s="322"/>
      <c r="AZ5426" s="322"/>
      <c r="BA5426" s="322"/>
      <c r="BB5426" s="322"/>
      <c r="BC5426" s="322"/>
      <c r="BD5426" s="322"/>
      <c r="BE5426" s="322"/>
    </row>
    <row r="5427" spans="50:57" x14ac:dyDescent="0.15">
      <c r="AX5427" s="322"/>
      <c r="AY5427" s="322"/>
      <c r="AZ5427" s="322"/>
      <c r="BA5427" s="322"/>
      <c r="BB5427" s="322"/>
      <c r="BC5427" s="322"/>
      <c r="BD5427" s="322"/>
      <c r="BE5427" s="322"/>
    </row>
    <row r="5428" spans="50:57" x14ac:dyDescent="0.15">
      <c r="AX5428" s="322"/>
      <c r="AY5428" s="322"/>
      <c r="AZ5428" s="322"/>
      <c r="BA5428" s="322"/>
      <c r="BB5428" s="322"/>
      <c r="BC5428" s="322"/>
      <c r="BD5428" s="322"/>
      <c r="BE5428" s="322"/>
    </row>
    <row r="5429" spans="50:57" x14ac:dyDescent="0.15">
      <c r="AX5429" s="322"/>
      <c r="AY5429" s="322"/>
      <c r="AZ5429" s="322"/>
      <c r="BA5429" s="322"/>
      <c r="BB5429" s="322"/>
      <c r="BC5429" s="322"/>
      <c r="BD5429" s="322"/>
      <c r="BE5429" s="322"/>
    </row>
    <row r="5430" spans="50:57" x14ac:dyDescent="0.15">
      <c r="AX5430" s="322"/>
      <c r="AY5430" s="322"/>
      <c r="AZ5430" s="322"/>
      <c r="BA5430" s="322"/>
      <c r="BB5430" s="322"/>
      <c r="BC5430" s="322"/>
      <c r="BD5430" s="322"/>
      <c r="BE5430" s="322"/>
    </row>
    <row r="5431" spans="50:57" x14ac:dyDescent="0.15">
      <c r="AX5431" s="322"/>
      <c r="AY5431" s="322"/>
      <c r="AZ5431" s="322"/>
      <c r="BA5431" s="322"/>
      <c r="BB5431" s="322"/>
      <c r="BC5431" s="322"/>
      <c r="BD5431" s="322"/>
      <c r="BE5431" s="322"/>
    </row>
    <row r="5432" spans="50:57" x14ac:dyDescent="0.15">
      <c r="AX5432" s="322"/>
      <c r="AY5432" s="322"/>
      <c r="AZ5432" s="322"/>
      <c r="BA5432" s="322"/>
      <c r="BB5432" s="322"/>
      <c r="BC5432" s="322"/>
      <c r="BD5432" s="322"/>
      <c r="BE5432" s="322"/>
    </row>
    <row r="5433" spans="50:57" x14ac:dyDescent="0.15">
      <c r="AX5433" s="322"/>
      <c r="AY5433" s="322"/>
      <c r="AZ5433" s="322"/>
      <c r="BA5433" s="322"/>
      <c r="BB5433" s="322"/>
      <c r="BC5433" s="322"/>
      <c r="BD5433" s="322"/>
      <c r="BE5433" s="322"/>
    </row>
    <row r="5434" spans="50:57" x14ac:dyDescent="0.15">
      <c r="AX5434" s="322"/>
      <c r="AY5434" s="322"/>
      <c r="AZ5434" s="322"/>
      <c r="BA5434" s="322"/>
      <c r="BB5434" s="322"/>
      <c r="BC5434" s="322"/>
      <c r="BD5434" s="322"/>
      <c r="BE5434" s="322"/>
    </row>
    <row r="5435" spans="50:57" x14ac:dyDescent="0.15">
      <c r="AX5435" s="322"/>
      <c r="AY5435" s="322"/>
      <c r="AZ5435" s="322"/>
      <c r="BA5435" s="322"/>
      <c r="BB5435" s="322"/>
      <c r="BC5435" s="322"/>
      <c r="BD5435" s="322"/>
      <c r="BE5435" s="322"/>
    </row>
    <row r="5436" spans="50:57" x14ac:dyDescent="0.15">
      <c r="AX5436" s="322"/>
      <c r="AY5436" s="322"/>
      <c r="AZ5436" s="322"/>
      <c r="BA5436" s="322"/>
      <c r="BB5436" s="322"/>
      <c r="BC5436" s="322"/>
      <c r="BD5436" s="322"/>
      <c r="BE5436" s="322"/>
    </row>
    <row r="5437" spans="50:57" x14ac:dyDescent="0.15">
      <c r="AX5437" s="322"/>
      <c r="AY5437" s="322"/>
      <c r="AZ5437" s="322"/>
      <c r="BA5437" s="322"/>
      <c r="BB5437" s="322"/>
      <c r="BC5437" s="322"/>
      <c r="BD5437" s="322"/>
      <c r="BE5437" s="322"/>
    </row>
    <row r="5438" spans="50:57" x14ac:dyDescent="0.15">
      <c r="AX5438" s="322"/>
      <c r="AY5438" s="322"/>
      <c r="AZ5438" s="322"/>
      <c r="BA5438" s="322"/>
      <c r="BB5438" s="322"/>
      <c r="BC5438" s="322"/>
      <c r="BD5438" s="322"/>
      <c r="BE5438" s="322"/>
    </row>
    <row r="5439" spans="50:57" x14ac:dyDescent="0.15">
      <c r="AX5439" s="322"/>
      <c r="AY5439" s="322"/>
      <c r="AZ5439" s="322"/>
      <c r="BA5439" s="322"/>
      <c r="BB5439" s="322"/>
      <c r="BC5439" s="322"/>
      <c r="BD5439" s="322"/>
      <c r="BE5439" s="322"/>
    </row>
    <row r="5440" spans="50:57" x14ac:dyDescent="0.15">
      <c r="AX5440" s="322"/>
      <c r="AY5440" s="322"/>
      <c r="AZ5440" s="322"/>
      <c r="BA5440" s="322"/>
      <c r="BB5440" s="322"/>
      <c r="BC5440" s="322"/>
      <c r="BD5440" s="322"/>
      <c r="BE5440" s="322"/>
    </row>
    <row r="5441" spans="50:57" x14ac:dyDescent="0.15">
      <c r="AX5441" s="322"/>
      <c r="AY5441" s="322"/>
      <c r="AZ5441" s="322"/>
      <c r="BA5441" s="322"/>
      <c r="BB5441" s="322"/>
      <c r="BC5441" s="322"/>
      <c r="BD5441" s="322"/>
      <c r="BE5441" s="322"/>
    </row>
    <row r="5442" spans="50:57" x14ac:dyDescent="0.15">
      <c r="AX5442" s="322"/>
      <c r="AY5442" s="322"/>
      <c r="AZ5442" s="322"/>
      <c r="BA5442" s="322"/>
      <c r="BB5442" s="322"/>
      <c r="BC5442" s="322"/>
      <c r="BD5442" s="322"/>
      <c r="BE5442" s="322"/>
    </row>
    <row r="5443" spans="50:57" x14ac:dyDescent="0.15">
      <c r="AX5443" s="322"/>
      <c r="AY5443" s="322"/>
      <c r="AZ5443" s="322"/>
      <c r="BA5443" s="322"/>
      <c r="BB5443" s="322"/>
      <c r="BC5443" s="322"/>
      <c r="BD5443" s="322"/>
      <c r="BE5443" s="322"/>
    </row>
    <row r="5444" spans="50:57" x14ac:dyDescent="0.15">
      <c r="AX5444" s="322"/>
      <c r="AY5444" s="322"/>
      <c r="AZ5444" s="322"/>
      <c r="BA5444" s="322"/>
      <c r="BB5444" s="322"/>
      <c r="BC5444" s="322"/>
      <c r="BD5444" s="322"/>
      <c r="BE5444" s="322"/>
    </row>
    <row r="5445" spans="50:57" x14ac:dyDescent="0.15">
      <c r="AX5445" s="322"/>
      <c r="AY5445" s="322"/>
      <c r="AZ5445" s="322"/>
      <c r="BA5445" s="322"/>
      <c r="BB5445" s="322"/>
      <c r="BC5445" s="322"/>
      <c r="BD5445" s="322"/>
      <c r="BE5445" s="322"/>
    </row>
    <row r="5446" spans="50:57" x14ac:dyDescent="0.15">
      <c r="AX5446" s="322"/>
      <c r="AY5446" s="322"/>
      <c r="AZ5446" s="322"/>
      <c r="BA5446" s="322"/>
      <c r="BB5446" s="322"/>
      <c r="BC5446" s="322"/>
      <c r="BD5446" s="322"/>
      <c r="BE5446" s="322"/>
    </row>
    <row r="5447" spans="50:57" x14ac:dyDescent="0.15">
      <c r="AX5447" s="322"/>
      <c r="AY5447" s="322"/>
      <c r="AZ5447" s="322"/>
      <c r="BA5447" s="322"/>
      <c r="BB5447" s="322"/>
      <c r="BC5447" s="322"/>
      <c r="BD5447" s="322"/>
      <c r="BE5447" s="322"/>
    </row>
    <row r="5448" spans="50:57" x14ac:dyDescent="0.15">
      <c r="AX5448" s="322"/>
      <c r="AY5448" s="322"/>
      <c r="AZ5448" s="322"/>
      <c r="BA5448" s="322"/>
      <c r="BB5448" s="322"/>
      <c r="BC5448" s="322"/>
      <c r="BD5448" s="322"/>
      <c r="BE5448" s="322"/>
    </row>
    <row r="5449" spans="50:57" x14ac:dyDescent="0.15">
      <c r="AX5449" s="322"/>
      <c r="AY5449" s="322"/>
      <c r="AZ5449" s="322"/>
      <c r="BA5449" s="322"/>
      <c r="BB5449" s="322"/>
      <c r="BC5449" s="322"/>
      <c r="BD5449" s="322"/>
      <c r="BE5449" s="322"/>
    </row>
    <row r="5450" spans="50:57" x14ac:dyDescent="0.15">
      <c r="AX5450" s="322"/>
      <c r="AY5450" s="322"/>
      <c r="AZ5450" s="322"/>
      <c r="BA5450" s="322"/>
      <c r="BB5450" s="322"/>
      <c r="BC5450" s="322"/>
      <c r="BD5450" s="322"/>
      <c r="BE5450" s="322"/>
    </row>
    <row r="5451" spans="50:57" x14ac:dyDescent="0.15">
      <c r="AX5451" s="322"/>
      <c r="AY5451" s="322"/>
      <c r="AZ5451" s="322"/>
      <c r="BA5451" s="322"/>
      <c r="BB5451" s="322"/>
      <c r="BC5451" s="322"/>
      <c r="BD5451" s="322"/>
      <c r="BE5451" s="322"/>
    </row>
    <row r="5452" spans="50:57" x14ac:dyDescent="0.15">
      <c r="AX5452" s="322"/>
      <c r="AY5452" s="322"/>
      <c r="AZ5452" s="322"/>
      <c r="BA5452" s="322"/>
      <c r="BB5452" s="322"/>
      <c r="BC5452" s="322"/>
      <c r="BD5452" s="322"/>
      <c r="BE5452" s="322"/>
    </row>
    <row r="5453" spans="50:57" x14ac:dyDescent="0.15">
      <c r="AX5453" s="322"/>
      <c r="AY5453" s="322"/>
      <c r="AZ5453" s="322"/>
      <c r="BA5453" s="322"/>
      <c r="BB5453" s="322"/>
      <c r="BC5453" s="322"/>
      <c r="BD5453" s="322"/>
      <c r="BE5453" s="322"/>
    </row>
    <row r="5454" spans="50:57" x14ac:dyDescent="0.15">
      <c r="AX5454" s="322"/>
      <c r="AY5454" s="322"/>
      <c r="AZ5454" s="322"/>
      <c r="BA5454" s="322"/>
      <c r="BB5454" s="322"/>
      <c r="BC5454" s="322"/>
      <c r="BD5454" s="322"/>
      <c r="BE5454" s="322"/>
    </row>
    <row r="5455" spans="50:57" x14ac:dyDescent="0.15">
      <c r="AX5455" s="322"/>
      <c r="AY5455" s="322"/>
      <c r="AZ5455" s="322"/>
      <c r="BA5455" s="322"/>
      <c r="BB5455" s="322"/>
      <c r="BC5455" s="322"/>
      <c r="BD5455" s="322"/>
      <c r="BE5455" s="322"/>
    </row>
    <row r="5456" spans="50:57" x14ac:dyDescent="0.15">
      <c r="AX5456" s="322"/>
      <c r="AY5456" s="322"/>
      <c r="AZ5456" s="322"/>
      <c r="BA5456" s="322"/>
      <c r="BB5456" s="322"/>
      <c r="BC5456" s="322"/>
      <c r="BD5456" s="322"/>
      <c r="BE5456" s="322"/>
    </row>
    <row r="5457" spans="50:57" x14ac:dyDescent="0.15">
      <c r="AX5457" s="322"/>
      <c r="AY5457" s="322"/>
      <c r="AZ5457" s="322"/>
      <c r="BA5457" s="322"/>
      <c r="BB5457" s="322"/>
      <c r="BC5457" s="322"/>
      <c r="BD5457" s="322"/>
      <c r="BE5457" s="322"/>
    </row>
    <row r="5458" spans="50:57" x14ac:dyDescent="0.15">
      <c r="AX5458" s="322"/>
      <c r="AY5458" s="322"/>
      <c r="AZ5458" s="322"/>
      <c r="BA5458" s="322"/>
      <c r="BB5458" s="322"/>
      <c r="BC5458" s="322"/>
      <c r="BD5458" s="322"/>
      <c r="BE5458" s="322"/>
    </row>
    <row r="5459" spans="50:57" x14ac:dyDescent="0.15">
      <c r="AX5459" s="322"/>
      <c r="AY5459" s="322"/>
      <c r="AZ5459" s="322"/>
      <c r="BA5459" s="322"/>
      <c r="BB5459" s="322"/>
      <c r="BC5459" s="322"/>
      <c r="BD5459" s="322"/>
      <c r="BE5459" s="322"/>
    </row>
    <row r="5460" spans="50:57" x14ac:dyDescent="0.15">
      <c r="AX5460" s="322"/>
      <c r="AY5460" s="322"/>
      <c r="AZ5460" s="322"/>
      <c r="BA5460" s="322"/>
      <c r="BB5460" s="322"/>
      <c r="BC5460" s="322"/>
      <c r="BD5460" s="322"/>
      <c r="BE5460" s="322"/>
    </row>
    <row r="5461" spans="50:57" x14ac:dyDescent="0.15">
      <c r="AX5461" s="322"/>
      <c r="AY5461" s="322"/>
      <c r="AZ5461" s="322"/>
      <c r="BA5461" s="322"/>
      <c r="BB5461" s="322"/>
      <c r="BC5461" s="322"/>
      <c r="BD5461" s="322"/>
      <c r="BE5461" s="322"/>
    </row>
    <row r="5462" spans="50:57" x14ac:dyDescent="0.15">
      <c r="AX5462" s="322"/>
      <c r="AY5462" s="322"/>
      <c r="AZ5462" s="322"/>
      <c r="BA5462" s="322"/>
      <c r="BB5462" s="322"/>
      <c r="BC5462" s="322"/>
      <c r="BD5462" s="322"/>
      <c r="BE5462" s="322"/>
    </row>
    <row r="5463" spans="50:57" x14ac:dyDescent="0.15">
      <c r="AX5463" s="322"/>
      <c r="AY5463" s="322"/>
      <c r="AZ5463" s="322"/>
      <c r="BA5463" s="322"/>
      <c r="BB5463" s="322"/>
      <c r="BC5463" s="322"/>
      <c r="BD5463" s="322"/>
      <c r="BE5463" s="322"/>
    </row>
    <row r="5464" spans="50:57" x14ac:dyDescent="0.15">
      <c r="AX5464" s="322"/>
      <c r="AY5464" s="322"/>
      <c r="AZ5464" s="322"/>
      <c r="BA5464" s="322"/>
      <c r="BB5464" s="322"/>
      <c r="BC5464" s="322"/>
      <c r="BD5464" s="322"/>
      <c r="BE5464" s="322"/>
    </row>
    <row r="5465" spans="50:57" x14ac:dyDescent="0.15">
      <c r="AX5465" s="322"/>
      <c r="AY5465" s="322"/>
      <c r="AZ5465" s="322"/>
      <c r="BA5465" s="322"/>
      <c r="BB5465" s="322"/>
      <c r="BC5465" s="322"/>
      <c r="BD5465" s="322"/>
      <c r="BE5465" s="322"/>
    </row>
    <row r="5466" spans="50:57" x14ac:dyDescent="0.15">
      <c r="AX5466" s="322"/>
      <c r="AY5466" s="322"/>
      <c r="AZ5466" s="322"/>
      <c r="BA5466" s="322"/>
      <c r="BB5466" s="322"/>
      <c r="BC5466" s="322"/>
      <c r="BD5466" s="322"/>
      <c r="BE5466" s="322"/>
    </row>
    <row r="5467" spans="50:57" x14ac:dyDescent="0.15">
      <c r="AX5467" s="322"/>
      <c r="AY5467" s="322"/>
      <c r="AZ5467" s="322"/>
      <c r="BA5467" s="322"/>
      <c r="BB5467" s="322"/>
      <c r="BC5467" s="322"/>
      <c r="BD5467" s="322"/>
      <c r="BE5467" s="322"/>
    </row>
    <row r="5468" spans="50:57" x14ac:dyDescent="0.15">
      <c r="AX5468" s="322"/>
      <c r="AY5468" s="322"/>
      <c r="AZ5468" s="322"/>
      <c r="BA5468" s="322"/>
      <c r="BB5468" s="322"/>
      <c r="BC5468" s="322"/>
      <c r="BD5468" s="322"/>
      <c r="BE5468" s="322"/>
    </row>
    <row r="5469" spans="50:57" x14ac:dyDescent="0.15">
      <c r="AX5469" s="322"/>
      <c r="AY5469" s="322"/>
      <c r="AZ5469" s="322"/>
      <c r="BA5469" s="322"/>
      <c r="BB5469" s="322"/>
      <c r="BC5469" s="322"/>
      <c r="BD5469" s="322"/>
      <c r="BE5469" s="322"/>
    </row>
    <row r="5470" spans="50:57" x14ac:dyDescent="0.15">
      <c r="AX5470" s="322"/>
      <c r="AY5470" s="322"/>
      <c r="AZ5470" s="322"/>
      <c r="BA5470" s="322"/>
      <c r="BB5470" s="322"/>
      <c r="BC5470" s="322"/>
      <c r="BD5470" s="322"/>
      <c r="BE5470" s="322"/>
    </row>
    <row r="5471" spans="50:57" x14ac:dyDescent="0.15">
      <c r="AX5471" s="322"/>
      <c r="AY5471" s="322"/>
      <c r="AZ5471" s="322"/>
      <c r="BA5471" s="322"/>
      <c r="BB5471" s="322"/>
      <c r="BC5471" s="322"/>
      <c r="BD5471" s="322"/>
      <c r="BE5471" s="322"/>
    </row>
    <row r="5472" spans="50:57" x14ac:dyDescent="0.15">
      <c r="AX5472" s="322"/>
      <c r="AY5472" s="322"/>
      <c r="AZ5472" s="322"/>
      <c r="BA5472" s="322"/>
      <c r="BB5472" s="322"/>
      <c r="BC5472" s="322"/>
      <c r="BD5472" s="322"/>
      <c r="BE5472" s="322"/>
    </row>
    <row r="5473" spans="50:57" x14ac:dyDescent="0.15">
      <c r="AX5473" s="322"/>
      <c r="AY5473" s="322"/>
      <c r="AZ5473" s="322"/>
      <c r="BA5473" s="322"/>
      <c r="BB5473" s="322"/>
      <c r="BC5473" s="322"/>
      <c r="BD5473" s="322"/>
      <c r="BE5473" s="322"/>
    </row>
    <row r="5474" spans="50:57" x14ac:dyDescent="0.15">
      <c r="AX5474" s="322"/>
      <c r="AY5474" s="322"/>
      <c r="AZ5474" s="322"/>
      <c r="BA5474" s="322"/>
      <c r="BB5474" s="322"/>
      <c r="BC5474" s="322"/>
      <c r="BD5474" s="322"/>
      <c r="BE5474" s="322"/>
    </row>
    <row r="5475" spans="50:57" x14ac:dyDescent="0.15">
      <c r="AX5475" s="322"/>
      <c r="AY5475" s="322"/>
      <c r="AZ5475" s="322"/>
      <c r="BA5475" s="322"/>
      <c r="BB5475" s="322"/>
      <c r="BC5475" s="322"/>
      <c r="BD5475" s="322"/>
      <c r="BE5475" s="322"/>
    </row>
    <row r="5476" spans="50:57" x14ac:dyDescent="0.15">
      <c r="AX5476" s="322"/>
      <c r="AY5476" s="322"/>
      <c r="AZ5476" s="322"/>
      <c r="BA5476" s="322"/>
      <c r="BB5476" s="322"/>
      <c r="BC5476" s="322"/>
      <c r="BD5476" s="322"/>
      <c r="BE5476" s="322"/>
    </row>
    <row r="5477" spans="50:57" x14ac:dyDescent="0.15">
      <c r="AX5477" s="322"/>
      <c r="AY5477" s="322"/>
      <c r="AZ5477" s="322"/>
      <c r="BA5477" s="322"/>
      <c r="BB5477" s="322"/>
      <c r="BC5477" s="322"/>
      <c r="BD5477" s="322"/>
      <c r="BE5477" s="322"/>
    </row>
    <row r="5478" spans="50:57" x14ac:dyDescent="0.15">
      <c r="AX5478" s="322"/>
      <c r="AY5478" s="322"/>
      <c r="AZ5478" s="322"/>
      <c r="BA5478" s="322"/>
      <c r="BB5478" s="322"/>
      <c r="BC5478" s="322"/>
      <c r="BD5478" s="322"/>
      <c r="BE5478" s="322"/>
    </row>
    <row r="5479" spans="50:57" x14ac:dyDescent="0.15">
      <c r="AX5479" s="322"/>
      <c r="AY5479" s="322"/>
      <c r="AZ5479" s="322"/>
      <c r="BA5479" s="322"/>
      <c r="BB5479" s="322"/>
      <c r="BC5479" s="322"/>
      <c r="BD5479" s="322"/>
      <c r="BE5479" s="322"/>
    </row>
    <row r="5480" spans="50:57" x14ac:dyDescent="0.15">
      <c r="AX5480" s="322"/>
      <c r="AY5480" s="322"/>
      <c r="AZ5480" s="322"/>
      <c r="BA5480" s="322"/>
      <c r="BB5480" s="322"/>
      <c r="BC5480" s="322"/>
      <c r="BD5480" s="322"/>
      <c r="BE5480" s="322"/>
    </row>
    <row r="5481" spans="50:57" x14ac:dyDescent="0.15">
      <c r="AX5481" s="322"/>
      <c r="AY5481" s="322"/>
      <c r="AZ5481" s="322"/>
      <c r="BA5481" s="322"/>
      <c r="BB5481" s="322"/>
      <c r="BC5481" s="322"/>
      <c r="BD5481" s="322"/>
      <c r="BE5481" s="322"/>
    </row>
    <row r="5482" spans="50:57" x14ac:dyDescent="0.15">
      <c r="AX5482" s="322"/>
      <c r="AY5482" s="322"/>
      <c r="AZ5482" s="322"/>
      <c r="BA5482" s="322"/>
      <c r="BB5482" s="322"/>
      <c r="BC5482" s="322"/>
      <c r="BD5482" s="322"/>
      <c r="BE5482" s="322"/>
    </row>
    <row r="5483" spans="50:57" x14ac:dyDescent="0.15">
      <c r="AX5483" s="322"/>
      <c r="AY5483" s="322"/>
      <c r="AZ5483" s="322"/>
      <c r="BA5483" s="322"/>
      <c r="BB5483" s="322"/>
      <c r="BC5483" s="322"/>
      <c r="BD5483" s="322"/>
      <c r="BE5483" s="322"/>
    </row>
    <row r="5484" spans="50:57" x14ac:dyDescent="0.15">
      <c r="AX5484" s="322"/>
      <c r="AY5484" s="322"/>
      <c r="AZ5484" s="322"/>
      <c r="BA5484" s="322"/>
      <c r="BB5484" s="322"/>
      <c r="BC5484" s="322"/>
      <c r="BD5484" s="322"/>
      <c r="BE5484" s="322"/>
    </row>
    <row r="5485" spans="50:57" x14ac:dyDescent="0.15">
      <c r="AX5485" s="322"/>
      <c r="AY5485" s="322"/>
      <c r="AZ5485" s="322"/>
      <c r="BA5485" s="322"/>
      <c r="BB5485" s="322"/>
      <c r="BC5485" s="322"/>
      <c r="BD5485" s="322"/>
      <c r="BE5485" s="322"/>
    </row>
    <row r="5486" spans="50:57" x14ac:dyDescent="0.15">
      <c r="AX5486" s="322"/>
      <c r="AY5486" s="322"/>
      <c r="AZ5486" s="322"/>
      <c r="BA5486" s="322"/>
      <c r="BB5486" s="322"/>
      <c r="BC5486" s="322"/>
      <c r="BD5486" s="322"/>
      <c r="BE5486" s="322"/>
    </row>
    <row r="5487" spans="50:57" x14ac:dyDescent="0.15">
      <c r="AX5487" s="322"/>
      <c r="AY5487" s="322"/>
      <c r="AZ5487" s="322"/>
      <c r="BA5487" s="322"/>
      <c r="BB5487" s="322"/>
      <c r="BC5487" s="322"/>
      <c r="BD5487" s="322"/>
      <c r="BE5487" s="322"/>
    </row>
    <row r="5488" spans="50:57" x14ac:dyDescent="0.15">
      <c r="AX5488" s="322"/>
      <c r="AY5488" s="322"/>
      <c r="AZ5488" s="322"/>
      <c r="BA5488" s="322"/>
      <c r="BB5488" s="322"/>
      <c r="BC5488" s="322"/>
      <c r="BD5488" s="322"/>
      <c r="BE5488" s="322"/>
    </row>
    <row r="5489" spans="50:57" x14ac:dyDescent="0.15">
      <c r="AX5489" s="322"/>
      <c r="AY5489" s="322"/>
      <c r="AZ5489" s="322"/>
      <c r="BA5489" s="322"/>
      <c r="BB5489" s="322"/>
      <c r="BC5489" s="322"/>
      <c r="BD5489" s="322"/>
      <c r="BE5489" s="322"/>
    </row>
    <row r="5490" spans="50:57" x14ac:dyDescent="0.15">
      <c r="AX5490" s="322"/>
      <c r="AY5490" s="322"/>
      <c r="AZ5490" s="322"/>
      <c r="BA5490" s="322"/>
      <c r="BB5490" s="322"/>
      <c r="BC5490" s="322"/>
      <c r="BD5490" s="322"/>
      <c r="BE5490" s="322"/>
    </row>
    <row r="5491" spans="50:57" x14ac:dyDescent="0.15">
      <c r="AX5491" s="322"/>
      <c r="AY5491" s="322"/>
      <c r="AZ5491" s="322"/>
      <c r="BA5491" s="322"/>
      <c r="BB5491" s="322"/>
      <c r="BC5491" s="322"/>
      <c r="BD5491" s="322"/>
      <c r="BE5491" s="322"/>
    </row>
    <row r="5492" spans="50:57" x14ac:dyDescent="0.15">
      <c r="AX5492" s="322"/>
      <c r="AY5492" s="322"/>
      <c r="AZ5492" s="322"/>
      <c r="BA5492" s="322"/>
      <c r="BB5492" s="322"/>
      <c r="BC5492" s="322"/>
      <c r="BD5492" s="322"/>
      <c r="BE5492" s="322"/>
    </row>
    <row r="5493" spans="50:57" x14ac:dyDescent="0.15">
      <c r="AX5493" s="322"/>
      <c r="AY5493" s="322"/>
      <c r="AZ5493" s="322"/>
      <c r="BA5493" s="322"/>
      <c r="BB5493" s="322"/>
      <c r="BC5493" s="322"/>
      <c r="BD5493" s="322"/>
      <c r="BE5493" s="322"/>
    </row>
    <row r="5494" spans="50:57" x14ac:dyDescent="0.15">
      <c r="AX5494" s="322"/>
      <c r="AY5494" s="322"/>
      <c r="AZ5494" s="322"/>
      <c r="BA5494" s="322"/>
      <c r="BB5494" s="322"/>
      <c r="BC5494" s="322"/>
      <c r="BD5494" s="322"/>
      <c r="BE5494" s="322"/>
    </row>
    <row r="5495" spans="50:57" x14ac:dyDescent="0.15">
      <c r="AX5495" s="322"/>
      <c r="AY5495" s="322"/>
      <c r="AZ5495" s="322"/>
      <c r="BA5495" s="322"/>
      <c r="BB5495" s="322"/>
      <c r="BC5495" s="322"/>
      <c r="BD5495" s="322"/>
      <c r="BE5495" s="322"/>
    </row>
    <row r="5496" spans="50:57" x14ac:dyDescent="0.15">
      <c r="AX5496" s="322"/>
      <c r="AY5496" s="322"/>
      <c r="AZ5496" s="322"/>
      <c r="BA5496" s="322"/>
      <c r="BB5496" s="322"/>
      <c r="BC5496" s="322"/>
      <c r="BD5496" s="322"/>
      <c r="BE5496" s="322"/>
    </row>
    <row r="5497" spans="50:57" x14ac:dyDescent="0.15">
      <c r="AX5497" s="322"/>
      <c r="AY5497" s="322"/>
      <c r="AZ5497" s="322"/>
      <c r="BA5497" s="322"/>
      <c r="BB5497" s="322"/>
      <c r="BC5497" s="322"/>
      <c r="BD5497" s="322"/>
      <c r="BE5497" s="322"/>
    </row>
    <row r="5498" spans="50:57" x14ac:dyDescent="0.15">
      <c r="AX5498" s="322"/>
      <c r="AY5498" s="322"/>
      <c r="AZ5498" s="322"/>
      <c r="BA5498" s="322"/>
      <c r="BB5498" s="322"/>
      <c r="BC5498" s="322"/>
      <c r="BD5498" s="322"/>
      <c r="BE5498" s="322"/>
    </row>
    <row r="5499" spans="50:57" x14ac:dyDescent="0.15">
      <c r="AX5499" s="322"/>
      <c r="AY5499" s="322"/>
      <c r="AZ5499" s="322"/>
      <c r="BA5499" s="322"/>
      <c r="BB5499" s="322"/>
      <c r="BC5499" s="322"/>
      <c r="BD5499" s="322"/>
      <c r="BE5499" s="322"/>
    </row>
    <row r="5500" spans="50:57" x14ac:dyDescent="0.15">
      <c r="AX5500" s="322"/>
      <c r="AY5500" s="322"/>
      <c r="AZ5500" s="322"/>
      <c r="BA5500" s="322"/>
      <c r="BB5500" s="322"/>
      <c r="BC5500" s="322"/>
      <c r="BD5500" s="322"/>
      <c r="BE5500" s="322"/>
    </row>
    <row r="5501" spans="50:57" x14ac:dyDescent="0.15">
      <c r="AX5501" s="322"/>
      <c r="AY5501" s="322"/>
      <c r="AZ5501" s="322"/>
      <c r="BA5501" s="322"/>
      <c r="BB5501" s="322"/>
      <c r="BC5501" s="322"/>
      <c r="BD5501" s="322"/>
      <c r="BE5501" s="322"/>
    </row>
    <row r="5502" spans="50:57" x14ac:dyDescent="0.15">
      <c r="AX5502" s="322"/>
      <c r="AY5502" s="322"/>
      <c r="AZ5502" s="322"/>
      <c r="BA5502" s="322"/>
      <c r="BB5502" s="322"/>
      <c r="BC5502" s="322"/>
      <c r="BD5502" s="322"/>
      <c r="BE5502" s="322"/>
    </row>
    <row r="5503" spans="50:57" x14ac:dyDescent="0.15">
      <c r="AX5503" s="322"/>
      <c r="AY5503" s="322"/>
      <c r="AZ5503" s="322"/>
      <c r="BA5503" s="322"/>
      <c r="BB5503" s="322"/>
      <c r="BC5503" s="322"/>
      <c r="BD5503" s="322"/>
      <c r="BE5503" s="322"/>
    </row>
    <row r="5504" spans="50:57" x14ac:dyDescent="0.15">
      <c r="AX5504" s="322"/>
      <c r="AY5504" s="322"/>
      <c r="AZ5504" s="322"/>
      <c r="BA5504" s="322"/>
      <c r="BB5504" s="322"/>
      <c r="BC5504" s="322"/>
      <c r="BD5504" s="322"/>
      <c r="BE5504" s="322"/>
    </row>
    <row r="5505" spans="50:57" x14ac:dyDescent="0.15">
      <c r="AX5505" s="322"/>
      <c r="AY5505" s="322"/>
      <c r="AZ5505" s="322"/>
      <c r="BA5505" s="322"/>
      <c r="BB5505" s="322"/>
      <c r="BC5505" s="322"/>
      <c r="BD5505" s="322"/>
      <c r="BE5505" s="322"/>
    </row>
    <row r="5506" spans="50:57" x14ac:dyDescent="0.15">
      <c r="AX5506" s="322"/>
      <c r="AY5506" s="322"/>
      <c r="AZ5506" s="322"/>
      <c r="BA5506" s="322"/>
      <c r="BB5506" s="322"/>
      <c r="BC5506" s="322"/>
      <c r="BD5506" s="322"/>
      <c r="BE5506" s="322"/>
    </row>
    <row r="5507" spans="50:57" x14ac:dyDescent="0.15">
      <c r="AX5507" s="322"/>
      <c r="AY5507" s="322"/>
      <c r="AZ5507" s="322"/>
      <c r="BA5507" s="322"/>
      <c r="BB5507" s="322"/>
      <c r="BC5507" s="322"/>
      <c r="BD5507" s="322"/>
      <c r="BE5507" s="322"/>
    </row>
    <row r="5508" spans="50:57" x14ac:dyDescent="0.15">
      <c r="AX5508" s="322"/>
      <c r="AY5508" s="322"/>
      <c r="AZ5508" s="322"/>
      <c r="BA5508" s="322"/>
      <c r="BB5508" s="322"/>
      <c r="BC5508" s="322"/>
      <c r="BD5508" s="322"/>
      <c r="BE5508" s="322"/>
    </row>
    <row r="5509" spans="50:57" x14ac:dyDescent="0.15">
      <c r="AX5509" s="322"/>
      <c r="AY5509" s="322"/>
      <c r="AZ5509" s="322"/>
      <c r="BA5509" s="322"/>
      <c r="BB5509" s="322"/>
      <c r="BC5509" s="322"/>
      <c r="BD5509" s="322"/>
      <c r="BE5509" s="322"/>
    </row>
    <row r="5510" spans="50:57" x14ac:dyDescent="0.15">
      <c r="AX5510" s="322"/>
      <c r="AY5510" s="322"/>
      <c r="AZ5510" s="322"/>
      <c r="BA5510" s="322"/>
      <c r="BB5510" s="322"/>
      <c r="BC5510" s="322"/>
      <c r="BD5510" s="322"/>
      <c r="BE5510" s="322"/>
    </row>
    <row r="5511" spans="50:57" x14ac:dyDescent="0.15">
      <c r="AX5511" s="322"/>
      <c r="AY5511" s="322"/>
      <c r="AZ5511" s="322"/>
      <c r="BA5511" s="322"/>
      <c r="BB5511" s="322"/>
      <c r="BC5511" s="322"/>
      <c r="BD5511" s="322"/>
      <c r="BE5511" s="322"/>
    </row>
    <row r="5512" spans="50:57" x14ac:dyDescent="0.15">
      <c r="AX5512" s="322"/>
      <c r="AY5512" s="322"/>
      <c r="AZ5512" s="322"/>
      <c r="BA5512" s="322"/>
      <c r="BB5512" s="322"/>
      <c r="BC5512" s="322"/>
      <c r="BD5512" s="322"/>
      <c r="BE5512" s="322"/>
    </row>
    <row r="5513" spans="50:57" x14ac:dyDescent="0.15">
      <c r="AX5513" s="322"/>
      <c r="AY5513" s="322"/>
      <c r="AZ5513" s="322"/>
      <c r="BA5513" s="322"/>
      <c r="BB5513" s="322"/>
      <c r="BC5513" s="322"/>
      <c r="BD5513" s="322"/>
      <c r="BE5513" s="322"/>
    </row>
    <row r="5514" spans="50:57" x14ac:dyDescent="0.15">
      <c r="AX5514" s="322"/>
      <c r="AY5514" s="322"/>
      <c r="AZ5514" s="322"/>
      <c r="BA5514" s="322"/>
      <c r="BB5514" s="322"/>
      <c r="BC5514" s="322"/>
      <c r="BD5514" s="322"/>
      <c r="BE5514" s="322"/>
    </row>
    <row r="5515" spans="50:57" x14ac:dyDescent="0.15">
      <c r="AX5515" s="322"/>
      <c r="AY5515" s="322"/>
      <c r="AZ5515" s="322"/>
      <c r="BA5515" s="322"/>
      <c r="BB5515" s="322"/>
      <c r="BC5515" s="322"/>
      <c r="BD5515" s="322"/>
      <c r="BE5515" s="322"/>
    </row>
    <row r="5516" spans="50:57" x14ac:dyDescent="0.15">
      <c r="AX5516" s="322"/>
      <c r="AY5516" s="322"/>
      <c r="AZ5516" s="322"/>
      <c r="BA5516" s="322"/>
      <c r="BB5516" s="322"/>
      <c r="BC5516" s="322"/>
      <c r="BD5516" s="322"/>
      <c r="BE5516" s="322"/>
    </row>
    <row r="5517" spans="50:57" x14ac:dyDescent="0.15">
      <c r="AX5517" s="322"/>
      <c r="AY5517" s="322"/>
      <c r="AZ5517" s="322"/>
      <c r="BA5517" s="322"/>
      <c r="BB5517" s="322"/>
      <c r="BC5517" s="322"/>
      <c r="BD5517" s="322"/>
      <c r="BE5517" s="322"/>
    </row>
    <row r="5518" spans="50:57" x14ac:dyDescent="0.15">
      <c r="AX5518" s="322"/>
      <c r="AY5518" s="322"/>
      <c r="AZ5518" s="322"/>
      <c r="BA5518" s="322"/>
      <c r="BB5518" s="322"/>
      <c r="BC5518" s="322"/>
      <c r="BD5518" s="322"/>
      <c r="BE5518" s="322"/>
    </row>
    <row r="5519" spans="50:57" x14ac:dyDescent="0.15">
      <c r="AX5519" s="322"/>
      <c r="AY5519" s="322"/>
      <c r="AZ5519" s="322"/>
      <c r="BA5519" s="322"/>
      <c r="BB5519" s="322"/>
      <c r="BC5519" s="322"/>
      <c r="BD5519" s="322"/>
      <c r="BE5519" s="322"/>
    </row>
    <row r="5520" spans="50:57" x14ac:dyDescent="0.15">
      <c r="AX5520" s="322"/>
      <c r="AY5520" s="322"/>
      <c r="AZ5520" s="322"/>
      <c r="BA5520" s="322"/>
      <c r="BB5520" s="322"/>
      <c r="BC5520" s="322"/>
      <c r="BD5520" s="322"/>
      <c r="BE5520" s="322"/>
    </row>
    <row r="5521" spans="50:57" x14ac:dyDescent="0.15">
      <c r="AX5521" s="322"/>
      <c r="AY5521" s="322"/>
      <c r="AZ5521" s="322"/>
      <c r="BA5521" s="322"/>
      <c r="BB5521" s="322"/>
      <c r="BC5521" s="322"/>
      <c r="BD5521" s="322"/>
      <c r="BE5521" s="322"/>
    </row>
    <row r="5522" spans="50:57" x14ac:dyDescent="0.15">
      <c r="AX5522" s="322"/>
      <c r="AY5522" s="322"/>
      <c r="AZ5522" s="322"/>
      <c r="BA5522" s="322"/>
      <c r="BB5522" s="322"/>
      <c r="BC5522" s="322"/>
      <c r="BD5522" s="322"/>
      <c r="BE5522" s="322"/>
    </row>
    <row r="5523" spans="50:57" x14ac:dyDescent="0.15">
      <c r="AX5523" s="322"/>
      <c r="AY5523" s="322"/>
      <c r="AZ5523" s="322"/>
      <c r="BA5523" s="322"/>
      <c r="BB5523" s="322"/>
      <c r="BC5523" s="322"/>
      <c r="BD5523" s="322"/>
      <c r="BE5523" s="322"/>
    </row>
    <row r="5524" spans="50:57" x14ac:dyDescent="0.15">
      <c r="AX5524" s="322"/>
      <c r="AY5524" s="322"/>
      <c r="AZ5524" s="322"/>
      <c r="BA5524" s="322"/>
      <c r="BB5524" s="322"/>
      <c r="BC5524" s="322"/>
      <c r="BD5524" s="322"/>
      <c r="BE5524" s="322"/>
    </row>
    <row r="5525" spans="50:57" x14ac:dyDescent="0.15">
      <c r="AX5525" s="322"/>
      <c r="AY5525" s="322"/>
      <c r="AZ5525" s="322"/>
      <c r="BA5525" s="322"/>
      <c r="BB5525" s="322"/>
      <c r="BC5525" s="322"/>
      <c r="BD5525" s="322"/>
      <c r="BE5525" s="322"/>
    </row>
    <row r="5526" spans="50:57" x14ac:dyDescent="0.15">
      <c r="AX5526" s="322"/>
      <c r="AY5526" s="322"/>
      <c r="AZ5526" s="322"/>
      <c r="BA5526" s="322"/>
      <c r="BB5526" s="322"/>
      <c r="BC5526" s="322"/>
      <c r="BD5526" s="322"/>
      <c r="BE5526" s="322"/>
    </row>
    <row r="5527" spans="50:57" x14ac:dyDescent="0.15">
      <c r="AX5527" s="322"/>
      <c r="AY5527" s="322"/>
      <c r="AZ5527" s="322"/>
      <c r="BA5527" s="322"/>
      <c r="BB5527" s="322"/>
      <c r="BC5527" s="322"/>
      <c r="BD5527" s="322"/>
      <c r="BE5527" s="322"/>
    </row>
    <row r="5528" spans="50:57" x14ac:dyDescent="0.15">
      <c r="AX5528" s="322"/>
      <c r="AY5528" s="322"/>
      <c r="AZ5528" s="322"/>
      <c r="BA5528" s="322"/>
      <c r="BB5528" s="322"/>
      <c r="BC5528" s="322"/>
      <c r="BD5528" s="322"/>
      <c r="BE5528" s="322"/>
    </row>
    <row r="5529" spans="50:57" x14ac:dyDescent="0.15">
      <c r="AX5529" s="322"/>
      <c r="AY5529" s="322"/>
      <c r="AZ5529" s="322"/>
      <c r="BA5529" s="322"/>
      <c r="BB5529" s="322"/>
      <c r="BC5529" s="322"/>
      <c r="BD5529" s="322"/>
      <c r="BE5529" s="322"/>
    </row>
    <row r="5530" spans="50:57" x14ac:dyDescent="0.15">
      <c r="AX5530" s="322"/>
      <c r="AY5530" s="322"/>
      <c r="AZ5530" s="322"/>
      <c r="BA5530" s="322"/>
      <c r="BB5530" s="322"/>
      <c r="BC5530" s="322"/>
      <c r="BD5530" s="322"/>
      <c r="BE5530" s="322"/>
    </row>
    <row r="5531" spans="50:57" x14ac:dyDescent="0.15">
      <c r="AX5531" s="322"/>
      <c r="AY5531" s="322"/>
      <c r="AZ5531" s="322"/>
      <c r="BA5531" s="322"/>
      <c r="BB5531" s="322"/>
      <c r="BC5531" s="322"/>
      <c r="BD5531" s="322"/>
      <c r="BE5531" s="322"/>
    </row>
    <row r="5532" spans="50:57" x14ac:dyDescent="0.15">
      <c r="AX5532" s="322"/>
      <c r="AY5532" s="322"/>
      <c r="AZ5532" s="322"/>
      <c r="BA5532" s="322"/>
      <c r="BB5532" s="322"/>
      <c r="BC5532" s="322"/>
      <c r="BD5532" s="322"/>
      <c r="BE5532" s="322"/>
    </row>
    <row r="5533" spans="50:57" x14ac:dyDescent="0.15">
      <c r="AX5533" s="322"/>
      <c r="AY5533" s="322"/>
      <c r="AZ5533" s="322"/>
      <c r="BA5533" s="322"/>
      <c r="BB5533" s="322"/>
      <c r="BC5533" s="322"/>
      <c r="BD5533" s="322"/>
      <c r="BE5533" s="322"/>
    </row>
    <row r="5534" spans="50:57" x14ac:dyDescent="0.15">
      <c r="AX5534" s="322"/>
      <c r="AY5534" s="322"/>
      <c r="AZ5534" s="322"/>
      <c r="BA5534" s="322"/>
      <c r="BB5534" s="322"/>
      <c r="BC5534" s="322"/>
      <c r="BD5534" s="322"/>
      <c r="BE5534" s="322"/>
    </row>
    <row r="5535" spans="50:57" x14ac:dyDescent="0.15">
      <c r="AX5535" s="322"/>
      <c r="AY5535" s="322"/>
      <c r="AZ5535" s="322"/>
      <c r="BA5535" s="322"/>
      <c r="BB5535" s="322"/>
      <c r="BC5535" s="322"/>
      <c r="BD5535" s="322"/>
      <c r="BE5535" s="322"/>
    </row>
    <row r="5536" spans="50:57" x14ac:dyDescent="0.15">
      <c r="AX5536" s="322"/>
      <c r="AY5536" s="322"/>
      <c r="AZ5536" s="322"/>
      <c r="BA5536" s="322"/>
      <c r="BB5536" s="322"/>
      <c r="BC5536" s="322"/>
      <c r="BD5536" s="322"/>
      <c r="BE5536" s="322"/>
    </row>
    <row r="5537" spans="50:57" x14ac:dyDescent="0.15">
      <c r="AX5537" s="322"/>
      <c r="AY5537" s="322"/>
      <c r="AZ5537" s="322"/>
      <c r="BA5537" s="322"/>
      <c r="BB5537" s="322"/>
      <c r="BC5537" s="322"/>
      <c r="BD5537" s="322"/>
      <c r="BE5537" s="322"/>
    </row>
    <row r="5538" spans="50:57" x14ac:dyDescent="0.15">
      <c r="AX5538" s="322"/>
      <c r="AY5538" s="322"/>
      <c r="AZ5538" s="322"/>
      <c r="BA5538" s="322"/>
      <c r="BB5538" s="322"/>
      <c r="BC5538" s="322"/>
      <c r="BD5538" s="322"/>
      <c r="BE5538" s="322"/>
    </row>
    <row r="5539" spans="50:57" x14ac:dyDescent="0.15">
      <c r="AX5539" s="322"/>
      <c r="AY5539" s="322"/>
      <c r="AZ5539" s="322"/>
      <c r="BA5539" s="322"/>
      <c r="BB5539" s="322"/>
      <c r="BC5539" s="322"/>
      <c r="BD5539" s="322"/>
      <c r="BE5539" s="322"/>
    </row>
    <row r="5540" spans="50:57" x14ac:dyDescent="0.15">
      <c r="AX5540" s="322"/>
      <c r="AY5540" s="322"/>
      <c r="AZ5540" s="322"/>
      <c r="BA5540" s="322"/>
      <c r="BB5540" s="322"/>
      <c r="BC5540" s="322"/>
      <c r="BD5540" s="322"/>
      <c r="BE5540" s="322"/>
    </row>
    <row r="5541" spans="50:57" x14ac:dyDescent="0.15">
      <c r="AX5541" s="322"/>
      <c r="AY5541" s="322"/>
      <c r="AZ5541" s="322"/>
      <c r="BA5541" s="322"/>
      <c r="BB5541" s="322"/>
      <c r="BC5541" s="322"/>
      <c r="BD5541" s="322"/>
      <c r="BE5541" s="322"/>
    </row>
    <row r="5542" spans="50:57" x14ac:dyDescent="0.15">
      <c r="AX5542" s="322"/>
      <c r="AY5542" s="322"/>
      <c r="AZ5542" s="322"/>
      <c r="BA5542" s="322"/>
      <c r="BB5542" s="322"/>
      <c r="BC5542" s="322"/>
      <c r="BD5542" s="322"/>
      <c r="BE5542" s="322"/>
    </row>
    <row r="5543" spans="50:57" x14ac:dyDescent="0.15">
      <c r="AX5543" s="322"/>
      <c r="AY5543" s="322"/>
      <c r="AZ5543" s="322"/>
      <c r="BA5543" s="322"/>
      <c r="BB5543" s="322"/>
      <c r="BC5543" s="322"/>
      <c r="BD5543" s="322"/>
      <c r="BE5543" s="322"/>
    </row>
    <row r="5544" spans="50:57" x14ac:dyDescent="0.15">
      <c r="AX5544" s="322"/>
      <c r="AY5544" s="322"/>
      <c r="AZ5544" s="322"/>
      <c r="BA5544" s="322"/>
      <c r="BB5544" s="322"/>
      <c r="BC5544" s="322"/>
      <c r="BD5544" s="322"/>
      <c r="BE5544" s="322"/>
    </row>
    <row r="5545" spans="50:57" x14ac:dyDescent="0.15">
      <c r="AX5545" s="322"/>
      <c r="AY5545" s="322"/>
      <c r="AZ5545" s="322"/>
      <c r="BA5545" s="322"/>
      <c r="BB5545" s="322"/>
      <c r="BC5545" s="322"/>
      <c r="BD5545" s="322"/>
      <c r="BE5545" s="322"/>
    </row>
    <row r="5546" spans="50:57" x14ac:dyDescent="0.15">
      <c r="AX5546" s="322"/>
      <c r="AY5546" s="322"/>
      <c r="AZ5546" s="322"/>
      <c r="BA5546" s="322"/>
      <c r="BB5546" s="322"/>
      <c r="BC5546" s="322"/>
      <c r="BD5546" s="322"/>
      <c r="BE5546" s="322"/>
    </row>
    <row r="5547" spans="50:57" x14ac:dyDescent="0.15">
      <c r="AX5547" s="322"/>
      <c r="AY5547" s="322"/>
      <c r="AZ5547" s="322"/>
      <c r="BA5547" s="322"/>
      <c r="BB5547" s="322"/>
      <c r="BC5547" s="322"/>
      <c r="BD5547" s="322"/>
      <c r="BE5547" s="322"/>
    </row>
    <row r="5548" spans="50:57" x14ac:dyDescent="0.15">
      <c r="AX5548" s="322"/>
      <c r="AY5548" s="322"/>
      <c r="AZ5548" s="322"/>
      <c r="BA5548" s="322"/>
      <c r="BB5548" s="322"/>
      <c r="BC5548" s="322"/>
      <c r="BD5548" s="322"/>
      <c r="BE5548" s="322"/>
    </row>
    <row r="5549" spans="50:57" x14ac:dyDescent="0.15">
      <c r="AX5549" s="322"/>
      <c r="AY5549" s="322"/>
      <c r="AZ5549" s="322"/>
      <c r="BA5549" s="322"/>
      <c r="BB5549" s="322"/>
      <c r="BC5549" s="322"/>
      <c r="BD5549" s="322"/>
      <c r="BE5549" s="322"/>
    </row>
    <row r="5550" spans="50:57" x14ac:dyDescent="0.15">
      <c r="AX5550" s="322"/>
      <c r="AY5550" s="322"/>
      <c r="AZ5550" s="322"/>
      <c r="BA5550" s="322"/>
      <c r="BB5550" s="322"/>
      <c r="BC5550" s="322"/>
      <c r="BD5550" s="322"/>
      <c r="BE5550" s="322"/>
    </row>
    <row r="5551" spans="50:57" x14ac:dyDescent="0.15">
      <c r="AX5551" s="322"/>
      <c r="AY5551" s="322"/>
      <c r="AZ5551" s="322"/>
      <c r="BA5551" s="322"/>
      <c r="BB5551" s="322"/>
      <c r="BC5551" s="322"/>
      <c r="BD5551" s="322"/>
      <c r="BE5551" s="322"/>
    </row>
    <row r="5552" spans="50:57" x14ac:dyDescent="0.15">
      <c r="AX5552" s="322"/>
      <c r="AY5552" s="322"/>
      <c r="AZ5552" s="322"/>
      <c r="BA5552" s="322"/>
      <c r="BB5552" s="322"/>
      <c r="BC5552" s="322"/>
      <c r="BD5552" s="322"/>
      <c r="BE5552" s="322"/>
    </row>
    <row r="5553" spans="50:57" x14ac:dyDescent="0.15">
      <c r="AX5553" s="322"/>
      <c r="AY5553" s="322"/>
      <c r="AZ5553" s="322"/>
      <c r="BA5553" s="322"/>
      <c r="BB5553" s="322"/>
      <c r="BC5553" s="322"/>
      <c r="BD5553" s="322"/>
      <c r="BE5553" s="322"/>
    </row>
    <row r="5554" spans="50:57" x14ac:dyDescent="0.15">
      <c r="AX5554" s="322"/>
      <c r="AY5554" s="322"/>
      <c r="AZ5554" s="322"/>
      <c r="BA5554" s="322"/>
      <c r="BB5554" s="322"/>
      <c r="BC5554" s="322"/>
      <c r="BD5554" s="322"/>
      <c r="BE5554" s="322"/>
    </row>
    <row r="5555" spans="50:57" x14ac:dyDescent="0.15">
      <c r="AX5555" s="322"/>
      <c r="AY5555" s="322"/>
      <c r="AZ5555" s="322"/>
      <c r="BA5555" s="322"/>
      <c r="BB5555" s="322"/>
      <c r="BC5555" s="322"/>
      <c r="BD5555" s="322"/>
      <c r="BE5555" s="322"/>
    </row>
    <row r="5556" spans="50:57" x14ac:dyDescent="0.15">
      <c r="AX5556" s="322"/>
      <c r="AY5556" s="322"/>
      <c r="AZ5556" s="322"/>
      <c r="BA5556" s="322"/>
      <c r="BB5556" s="322"/>
      <c r="BC5556" s="322"/>
      <c r="BD5556" s="322"/>
      <c r="BE5556" s="322"/>
    </row>
    <row r="5557" spans="50:57" x14ac:dyDescent="0.15">
      <c r="AX5557" s="322"/>
      <c r="AY5557" s="322"/>
      <c r="AZ5557" s="322"/>
      <c r="BA5557" s="322"/>
      <c r="BB5557" s="322"/>
      <c r="BC5557" s="322"/>
      <c r="BD5557" s="322"/>
      <c r="BE5557" s="322"/>
    </row>
    <row r="5558" spans="50:57" x14ac:dyDescent="0.15">
      <c r="AX5558" s="322"/>
      <c r="AY5558" s="322"/>
      <c r="AZ5558" s="322"/>
      <c r="BA5558" s="322"/>
      <c r="BB5558" s="322"/>
      <c r="BC5558" s="322"/>
      <c r="BD5558" s="322"/>
      <c r="BE5558" s="322"/>
    </row>
    <row r="5559" spans="50:57" x14ac:dyDescent="0.15">
      <c r="AX5559" s="322"/>
      <c r="AY5559" s="322"/>
      <c r="AZ5559" s="322"/>
      <c r="BA5559" s="322"/>
      <c r="BB5559" s="322"/>
      <c r="BC5559" s="322"/>
      <c r="BD5559" s="322"/>
      <c r="BE5559" s="322"/>
    </row>
    <row r="5560" spans="50:57" x14ac:dyDescent="0.15">
      <c r="AX5560" s="322"/>
      <c r="AY5560" s="322"/>
      <c r="AZ5560" s="322"/>
      <c r="BA5560" s="322"/>
      <c r="BB5560" s="322"/>
      <c r="BC5560" s="322"/>
      <c r="BD5560" s="322"/>
      <c r="BE5560" s="322"/>
    </row>
    <row r="5561" spans="50:57" x14ac:dyDescent="0.15">
      <c r="AX5561" s="322"/>
      <c r="AY5561" s="322"/>
      <c r="AZ5561" s="322"/>
      <c r="BA5561" s="322"/>
      <c r="BB5561" s="322"/>
      <c r="BC5561" s="322"/>
      <c r="BD5561" s="322"/>
      <c r="BE5561" s="322"/>
    </row>
    <row r="5562" spans="50:57" x14ac:dyDescent="0.15">
      <c r="AX5562" s="322"/>
      <c r="AY5562" s="322"/>
      <c r="AZ5562" s="322"/>
      <c r="BA5562" s="322"/>
      <c r="BB5562" s="322"/>
      <c r="BC5562" s="322"/>
      <c r="BD5562" s="322"/>
      <c r="BE5562" s="322"/>
    </row>
    <row r="5563" spans="50:57" x14ac:dyDescent="0.15">
      <c r="AX5563" s="322"/>
      <c r="AY5563" s="322"/>
      <c r="AZ5563" s="322"/>
      <c r="BA5563" s="322"/>
      <c r="BB5563" s="322"/>
      <c r="BC5563" s="322"/>
      <c r="BD5563" s="322"/>
      <c r="BE5563" s="322"/>
    </row>
    <row r="5564" spans="50:57" x14ac:dyDescent="0.15">
      <c r="AX5564" s="322"/>
      <c r="AY5564" s="322"/>
      <c r="AZ5564" s="322"/>
      <c r="BA5564" s="322"/>
      <c r="BB5564" s="322"/>
      <c r="BC5564" s="322"/>
      <c r="BD5564" s="322"/>
      <c r="BE5564" s="322"/>
    </row>
    <row r="5565" spans="50:57" x14ac:dyDescent="0.15">
      <c r="AX5565" s="322"/>
      <c r="AY5565" s="322"/>
      <c r="AZ5565" s="322"/>
      <c r="BA5565" s="322"/>
      <c r="BB5565" s="322"/>
      <c r="BC5565" s="322"/>
      <c r="BD5565" s="322"/>
      <c r="BE5565" s="322"/>
    </row>
    <row r="5566" spans="50:57" x14ac:dyDescent="0.15">
      <c r="AX5566" s="322"/>
      <c r="AY5566" s="322"/>
      <c r="AZ5566" s="322"/>
      <c r="BA5566" s="322"/>
      <c r="BB5566" s="322"/>
      <c r="BC5566" s="322"/>
      <c r="BD5566" s="322"/>
      <c r="BE5566" s="322"/>
    </row>
    <row r="5567" spans="50:57" x14ac:dyDescent="0.15">
      <c r="AX5567" s="322"/>
      <c r="AY5567" s="322"/>
      <c r="AZ5567" s="322"/>
      <c r="BA5567" s="322"/>
      <c r="BB5567" s="322"/>
      <c r="BC5567" s="322"/>
      <c r="BD5567" s="322"/>
      <c r="BE5567" s="322"/>
    </row>
    <row r="5568" spans="50:57" x14ac:dyDescent="0.15">
      <c r="AX5568" s="322"/>
      <c r="AY5568" s="322"/>
      <c r="AZ5568" s="322"/>
      <c r="BA5568" s="322"/>
      <c r="BB5568" s="322"/>
      <c r="BC5568" s="322"/>
      <c r="BD5568" s="322"/>
      <c r="BE5568" s="322"/>
    </row>
    <row r="5569" spans="50:57" x14ac:dyDescent="0.15">
      <c r="AX5569" s="322"/>
      <c r="AY5569" s="322"/>
      <c r="AZ5569" s="322"/>
      <c r="BA5569" s="322"/>
      <c r="BB5569" s="322"/>
      <c r="BC5569" s="322"/>
      <c r="BD5569" s="322"/>
      <c r="BE5569" s="322"/>
    </row>
    <row r="5570" spans="50:57" x14ac:dyDescent="0.15">
      <c r="AX5570" s="322"/>
      <c r="AY5570" s="322"/>
      <c r="AZ5570" s="322"/>
      <c r="BA5570" s="322"/>
      <c r="BB5570" s="322"/>
      <c r="BC5570" s="322"/>
      <c r="BD5570" s="322"/>
      <c r="BE5570" s="322"/>
    </row>
    <row r="5571" spans="50:57" x14ac:dyDescent="0.15">
      <c r="AX5571" s="322"/>
      <c r="AY5571" s="322"/>
      <c r="AZ5571" s="322"/>
      <c r="BA5571" s="322"/>
      <c r="BB5571" s="322"/>
      <c r="BC5571" s="322"/>
      <c r="BD5571" s="322"/>
      <c r="BE5571" s="322"/>
    </row>
    <row r="5572" spans="50:57" x14ac:dyDescent="0.15">
      <c r="AX5572" s="322"/>
      <c r="AY5572" s="322"/>
      <c r="AZ5572" s="322"/>
      <c r="BA5572" s="322"/>
      <c r="BB5572" s="322"/>
      <c r="BC5572" s="322"/>
      <c r="BD5572" s="322"/>
      <c r="BE5572" s="322"/>
    </row>
    <row r="5573" spans="50:57" x14ac:dyDescent="0.15">
      <c r="AX5573" s="322"/>
      <c r="AY5573" s="322"/>
      <c r="AZ5573" s="322"/>
      <c r="BA5573" s="322"/>
      <c r="BB5573" s="322"/>
      <c r="BC5573" s="322"/>
      <c r="BD5573" s="322"/>
      <c r="BE5573" s="322"/>
    </row>
    <row r="5574" spans="50:57" x14ac:dyDescent="0.15">
      <c r="AX5574" s="322"/>
      <c r="AY5574" s="322"/>
      <c r="AZ5574" s="322"/>
      <c r="BA5574" s="322"/>
      <c r="BB5574" s="322"/>
      <c r="BC5574" s="322"/>
      <c r="BD5574" s="322"/>
      <c r="BE5574" s="322"/>
    </row>
    <row r="5575" spans="50:57" x14ac:dyDescent="0.15">
      <c r="AX5575" s="322"/>
      <c r="AY5575" s="322"/>
      <c r="AZ5575" s="322"/>
      <c r="BA5575" s="322"/>
      <c r="BB5575" s="322"/>
      <c r="BC5575" s="322"/>
      <c r="BD5575" s="322"/>
      <c r="BE5575" s="322"/>
    </row>
    <row r="5576" spans="50:57" x14ac:dyDescent="0.15">
      <c r="AX5576" s="322"/>
      <c r="AY5576" s="322"/>
      <c r="AZ5576" s="322"/>
      <c r="BA5576" s="322"/>
      <c r="BB5576" s="322"/>
      <c r="BC5576" s="322"/>
      <c r="BD5576" s="322"/>
      <c r="BE5576" s="322"/>
    </row>
    <row r="5577" spans="50:57" x14ac:dyDescent="0.15">
      <c r="AX5577" s="322"/>
      <c r="AY5577" s="322"/>
      <c r="AZ5577" s="322"/>
      <c r="BA5577" s="322"/>
      <c r="BB5577" s="322"/>
      <c r="BC5577" s="322"/>
      <c r="BD5577" s="322"/>
      <c r="BE5577" s="322"/>
    </row>
    <row r="5578" spans="50:57" x14ac:dyDescent="0.15">
      <c r="AX5578" s="322"/>
      <c r="AY5578" s="322"/>
      <c r="AZ5578" s="322"/>
      <c r="BA5578" s="322"/>
      <c r="BB5578" s="322"/>
      <c r="BC5578" s="322"/>
      <c r="BD5578" s="322"/>
      <c r="BE5578" s="322"/>
    </row>
    <row r="5579" spans="50:57" x14ac:dyDescent="0.15">
      <c r="AX5579" s="322"/>
      <c r="AY5579" s="322"/>
      <c r="AZ5579" s="322"/>
      <c r="BA5579" s="322"/>
      <c r="BB5579" s="322"/>
      <c r="BC5579" s="322"/>
      <c r="BD5579" s="322"/>
      <c r="BE5579" s="322"/>
    </row>
    <row r="5580" spans="50:57" x14ac:dyDescent="0.15">
      <c r="AX5580" s="322"/>
      <c r="AY5580" s="322"/>
      <c r="AZ5580" s="322"/>
      <c r="BA5580" s="322"/>
      <c r="BB5580" s="322"/>
      <c r="BC5580" s="322"/>
      <c r="BD5580" s="322"/>
      <c r="BE5580" s="322"/>
    </row>
    <row r="5581" spans="50:57" x14ac:dyDescent="0.15">
      <c r="AX5581" s="322"/>
      <c r="AY5581" s="322"/>
      <c r="AZ5581" s="322"/>
      <c r="BA5581" s="322"/>
      <c r="BB5581" s="322"/>
      <c r="BC5581" s="322"/>
      <c r="BD5581" s="322"/>
      <c r="BE5581" s="322"/>
    </row>
    <row r="5582" spans="50:57" x14ac:dyDescent="0.15">
      <c r="AX5582" s="322"/>
      <c r="AY5582" s="322"/>
      <c r="AZ5582" s="322"/>
      <c r="BA5582" s="322"/>
      <c r="BB5582" s="322"/>
      <c r="BC5582" s="322"/>
      <c r="BD5582" s="322"/>
      <c r="BE5582" s="322"/>
    </row>
    <row r="5583" spans="50:57" x14ac:dyDescent="0.15">
      <c r="AX5583" s="322"/>
      <c r="AY5583" s="322"/>
      <c r="AZ5583" s="322"/>
      <c r="BA5583" s="322"/>
      <c r="BB5583" s="322"/>
      <c r="BC5583" s="322"/>
      <c r="BD5583" s="322"/>
      <c r="BE5583" s="322"/>
    </row>
    <row r="5584" spans="50:57" x14ac:dyDescent="0.15">
      <c r="AX5584" s="322"/>
      <c r="AY5584" s="322"/>
      <c r="AZ5584" s="322"/>
      <c r="BA5584" s="322"/>
      <c r="BB5584" s="322"/>
      <c r="BC5584" s="322"/>
      <c r="BD5584" s="322"/>
      <c r="BE5584" s="322"/>
    </row>
    <row r="5585" spans="50:57" x14ac:dyDescent="0.15">
      <c r="AX5585" s="322"/>
      <c r="AY5585" s="322"/>
      <c r="AZ5585" s="322"/>
      <c r="BA5585" s="322"/>
      <c r="BB5585" s="322"/>
      <c r="BC5585" s="322"/>
      <c r="BD5585" s="322"/>
      <c r="BE5585" s="322"/>
    </row>
    <row r="5586" spans="50:57" x14ac:dyDescent="0.15">
      <c r="AX5586" s="322"/>
      <c r="AY5586" s="322"/>
      <c r="AZ5586" s="322"/>
      <c r="BA5586" s="322"/>
      <c r="BB5586" s="322"/>
      <c r="BC5586" s="322"/>
      <c r="BD5586" s="322"/>
      <c r="BE5586" s="322"/>
    </row>
    <row r="5587" spans="50:57" x14ac:dyDescent="0.15">
      <c r="AX5587" s="322"/>
      <c r="AY5587" s="322"/>
      <c r="AZ5587" s="322"/>
      <c r="BA5587" s="322"/>
      <c r="BB5587" s="322"/>
      <c r="BC5587" s="322"/>
      <c r="BD5587" s="322"/>
      <c r="BE5587" s="322"/>
    </row>
    <row r="5588" spans="50:57" x14ac:dyDescent="0.15">
      <c r="AX5588" s="322"/>
      <c r="AY5588" s="322"/>
      <c r="AZ5588" s="322"/>
      <c r="BA5588" s="322"/>
      <c r="BB5588" s="322"/>
      <c r="BC5588" s="322"/>
      <c r="BD5588" s="322"/>
      <c r="BE5588" s="322"/>
    </row>
    <row r="5589" spans="50:57" x14ac:dyDescent="0.15">
      <c r="AX5589" s="322"/>
      <c r="AY5589" s="322"/>
      <c r="AZ5589" s="322"/>
      <c r="BA5589" s="322"/>
      <c r="BB5589" s="322"/>
      <c r="BC5589" s="322"/>
      <c r="BD5589" s="322"/>
      <c r="BE5589" s="322"/>
    </row>
    <row r="5590" spans="50:57" x14ac:dyDescent="0.15">
      <c r="AX5590" s="322"/>
      <c r="AY5590" s="322"/>
      <c r="AZ5590" s="322"/>
      <c r="BA5590" s="322"/>
      <c r="BB5590" s="322"/>
      <c r="BC5590" s="322"/>
      <c r="BD5590" s="322"/>
      <c r="BE5590" s="322"/>
    </row>
    <row r="5591" spans="50:57" x14ac:dyDescent="0.15">
      <c r="AX5591" s="322"/>
      <c r="AY5591" s="322"/>
      <c r="AZ5591" s="322"/>
      <c r="BA5591" s="322"/>
      <c r="BB5591" s="322"/>
      <c r="BC5591" s="322"/>
      <c r="BD5591" s="322"/>
      <c r="BE5591" s="322"/>
    </row>
    <row r="5592" spans="50:57" x14ac:dyDescent="0.15">
      <c r="AX5592" s="322"/>
      <c r="AY5592" s="322"/>
      <c r="AZ5592" s="322"/>
      <c r="BA5592" s="322"/>
      <c r="BB5592" s="322"/>
      <c r="BC5592" s="322"/>
      <c r="BD5592" s="322"/>
      <c r="BE5592" s="322"/>
    </row>
    <row r="5593" spans="50:57" x14ac:dyDescent="0.15">
      <c r="AX5593" s="322"/>
      <c r="AY5593" s="322"/>
      <c r="AZ5593" s="322"/>
      <c r="BA5593" s="322"/>
      <c r="BB5593" s="322"/>
      <c r="BC5593" s="322"/>
      <c r="BD5593" s="322"/>
      <c r="BE5593" s="322"/>
    </row>
    <row r="5594" spans="50:57" x14ac:dyDescent="0.15">
      <c r="AX5594" s="322"/>
      <c r="AY5594" s="322"/>
      <c r="AZ5594" s="322"/>
      <c r="BA5594" s="322"/>
      <c r="BB5594" s="322"/>
      <c r="BC5594" s="322"/>
      <c r="BD5594" s="322"/>
      <c r="BE5594" s="322"/>
    </row>
    <row r="5595" spans="50:57" x14ac:dyDescent="0.15">
      <c r="AX5595" s="322"/>
      <c r="AY5595" s="322"/>
      <c r="AZ5595" s="322"/>
      <c r="BA5595" s="322"/>
      <c r="BB5595" s="322"/>
      <c r="BC5595" s="322"/>
      <c r="BD5595" s="322"/>
      <c r="BE5595" s="322"/>
    </row>
    <row r="5596" spans="50:57" x14ac:dyDescent="0.15">
      <c r="AX5596" s="322"/>
      <c r="AY5596" s="322"/>
      <c r="AZ5596" s="322"/>
      <c r="BA5596" s="322"/>
      <c r="BB5596" s="322"/>
      <c r="BC5596" s="322"/>
      <c r="BD5596" s="322"/>
      <c r="BE5596" s="322"/>
    </row>
    <row r="5597" spans="50:57" x14ac:dyDescent="0.15">
      <c r="AX5597" s="322"/>
      <c r="AY5597" s="322"/>
      <c r="AZ5597" s="322"/>
      <c r="BA5597" s="322"/>
      <c r="BB5597" s="322"/>
      <c r="BC5597" s="322"/>
      <c r="BD5597" s="322"/>
      <c r="BE5597" s="322"/>
    </row>
    <row r="5598" spans="50:57" x14ac:dyDescent="0.15">
      <c r="AX5598" s="322"/>
      <c r="AY5598" s="322"/>
      <c r="AZ5598" s="322"/>
      <c r="BA5598" s="322"/>
      <c r="BB5598" s="322"/>
      <c r="BC5598" s="322"/>
      <c r="BD5598" s="322"/>
      <c r="BE5598" s="322"/>
    </row>
    <row r="5599" spans="50:57" x14ac:dyDescent="0.15">
      <c r="AX5599" s="322"/>
      <c r="AY5599" s="322"/>
      <c r="AZ5599" s="322"/>
      <c r="BA5599" s="322"/>
      <c r="BB5599" s="322"/>
      <c r="BC5599" s="322"/>
      <c r="BD5599" s="322"/>
      <c r="BE5599" s="322"/>
    </row>
    <row r="5600" spans="50:57" x14ac:dyDescent="0.15">
      <c r="AX5600" s="322"/>
      <c r="AY5600" s="322"/>
      <c r="AZ5600" s="322"/>
      <c r="BA5600" s="322"/>
      <c r="BB5600" s="322"/>
      <c r="BC5600" s="322"/>
      <c r="BD5600" s="322"/>
      <c r="BE5600" s="322"/>
    </row>
    <row r="5601" spans="50:57" x14ac:dyDescent="0.15">
      <c r="AX5601" s="322"/>
      <c r="AY5601" s="322"/>
      <c r="AZ5601" s="322"/>
      <c r="BA5601" s="322"/>
      <c r="BB5601" s="322"/>
      <c r="BC5601" s="322"/>
      <c r="BD5601" s="322"/>
      <c r="BE5601" s="322"/>
    </row>
    <row r="5602" spans="50:57" x14ac:dyDescent="0.15">
      <c r="AX5602" s="322"/>
      <c r="AY5602" s="322"/>
      <c r="AZ5602" s="322"/>
      <c r="BA5602" s="322"/>
      <c r="BB5602" s="322"/>
      <c r="BC5602" s="322"/>
      <c r="BD5602" s="322"/>
      <c r="BE5602" s="322"/>
    </row>
    <row r="5603" spans="50:57" x14ac:dyDescent="0.15">
      <c r="AX5603" s="322"/>
      <c r="AY5603" s="322"/>
      <c r="AZ5603" s="322"/>
      <c r="BA5603" s="322"/>
      <c r="BB5603" s="322"/>
      <c r="BC5603" s="322"/>
      <c r="BD5603" s="322"/>
      <c r="BE5603" s="322"/>
    </row>
    <row r="5604" spans="50:57" x14ac:dyDescent="0.15">
      <c r="AX5604" s="322"/>
      <c r="AY5604" s="322"/>
      <c r="AZ5604" s="322"/>
      <c r="BA5604" s="322"/>
      <c r="BB5604" s="322"/>
      <c r="BC5604" s="322"/>
      <c r="BD5604" s="322"/>
      <c r="BE5604" s="322"/>
    </row>
    <row r="5605" spans="50:57" x14ac:dyDescent="0.15">
      <c r="AX5605" s="322"/>
      <c r="AY5605" s="322"/>
      <c r="AZ5605" s="322"/>
      <c r="BA5605" s="322"/>
      <c r="BB5605" s="322"/>
      <c r="BC5605" s="322"/>
      <c r="BD5605" s="322"/>
      <c r="BE5605" s="322"/>
    </row>
    <row r="5606" spans="50:57" x14ac:dyDescent="0.15">
      <c r="AX5606" s="322"/>
      <c r="AY5606" s="322"/>
      <c r="AZ5606" s="322"/>
      <c r="BA5606" s="322"/>
      <c r="BB5606" s="322"/>
      <c r="BC5606" s="322"/>
      <c r="BD5606" s="322"/>
      <c r="BE5606" s="322"/>
    </row>
    <row r="5607" spans="50:57" x14ac:dyDescent="0.15">
      <c r="AX5607" s="322"/>
      <c r="AY5607" s="322"/>
      <c r="AZ5607" s="322"/>
      <c r="BA5607" s="322"/>
      <c r="BB5607" s="322"/>
      <c r="BC5607" s="322"/>
      <c r="BD5607" s="322"/>
      <c r="BE5607" s="322"/>
    </row>
    <row r="5608" spans="50:57" x14ac:dyDescent="0.15">
      <c r="AX5608" s="322"/>
      <c r="AY5608" s="322"/>
      <c r="AZ5608" s="322"/>
      <c r="BA5608" s="322"/>
      <c r="BB5608" s="322"/>
      <c r="BC5608" s="322"/>
      <c r="BD5608" s="322"/>
      <c r="BE5608" s="322"/>
    </row>
    <row r="5609" spans="50:57" x14ac:dyDescent="0.15">
      <c r="AX5609" s="322"/>
      <c r="AY5609" s="322"/>
      <c r="AZ5609" s="322"/>
      <c r="BA5609" s="322"/>
      <c r="BB5609" s="322"/>
      <c r="BC5609" s="322"/>
      <c r="BD5609" s="322"/>
      <c r="BE5609" s="322"/>
    </row>
    <row r="5610" spans="50:57" x14ac:dyDescent="0.15">
      <c r="AX5610" s="322"/>
      <c r="AY5610" s="322"/>
      <c r="AZ5610" s="322"/>
      <c r="BA5610" s="322"/>
      <c r="BB5610" s="322"/>
      <c r="BC5610" s="322"/>
      <c r="BD5610" s="322"/>
      <c r="BE5610" s="322"/>
    </row>
    <row r="5611" spans="50:57" x14ac:dyDescent="0.15">
      <c r="AX5611" s="322"/>
      <c r="AY5611" s="322"/>
      <c r="AZ5611" s="322"/>
      <c r="BA5611" s="322"/>
      <c r="BB5611" s="322"/>
      <c r="BC5611" s="322"/>
      <c r="BD5611" s="322"/>
      <c r="BE5611" s="322"/>
    </row>
    <row r="5612" spans="50:57" x14ac:dyDescent="0.15">
      <c r="AX5612" s="322"/>
      <c r="AY5612" s="322"/>
      <c r="AZ5612" s="322"/>
      <c r="BA5612" s="322"/>
      <c r="BB5612" s="322"/>
      <c r="BC5612" s="322"/>
      <c r="BD5612" s="322"/>
      <c r="BE5612" s="322"/>
    </row>
    <row r="5613" spans="50:57" x14ac:dyDescent="0.15">
      <c r="AX5613" s="322"/>
      <c r="AY5613" s="322"/>
      <c r="AZ5613" s="322"/>
      <c r="BA5613" s="322"/>
      <c r="BB5613" s="322"/>
      <c r="BC5613" s="322"/>
      <c r="BD5613" s="322"/>
      <c r="BE5613" s="322"/>
    </row>
    <row r="5614" spans="50:57" x14ac:dyDescent="0.15">
      <c r="AX5614" s="322"/>
      <c r="AY5614" s="322"/>
      <c r="AZ5614" s="322"/>
      <c r="BA5614" s="322"/>
      <c r="BB5614" s="322"/>
      <c r="BC5614" s="322"/>
      <c r="BD5614" s="322"/>
      <c r="BE5614" s="322"/>
    </row>
    <row r="5615" spans="50:57" x14ac:dyDescent="0.15">
      <c r="AX5615" s="322"/>
      <c r="AY5615" s="322"/>
      <c r="AZ5615" s="322"/>
      <c r="BA5615" s="322"/>
      <c r="BB5615" s="322"/>
      <c r="BC5615" s="322"/>
      <c r="BD5615" s="322"/>
      <c r="BE5615" s="322"/>
    </row>
    <row r="5616" spans="50:57" x14ac:dyDescent="0.15">
      <c r="AX5616" s="322"/>
      <c r="AY5616" s="322"/>
      <c r="AZ5616" s="322"/>
      <c r="BA5616" s="322"/>
      <c r="BB5616" s="322"/>
      <c r="BC5616" s="322"/>
      <c r="BD5616" s="322"/>
      <c r="BE5616" s="322"/>
    </row>
    <row r="5617" spans="50:57" x14ac:dyDescent="0.15">
      <c r="AX5617" s="322"/>
      <c r="AY5617" s="322"/>
      <c r="AZ5617" s="322"/>
      <c r="BA5617" s="322"/>
      <c r="BB5617" s="322"/>
      <c r="BC5617" s="322"/>
      <c r="BD5617" s="322"/>
      <c r="BE5617" s="322"/>
    </row>
    <row r="5618" spans="50:57" x14ac:dyDescent="0.15">
      <c r="AX5618" s="322"/>
      <c r="AY5618" s="322"/>
      <c r="AZ5618" s="322"/>
      <c r="BA5618" s="322"/>
      <c r="BB5618" s="322"/>
      <c r="BC5618" s="322"/>
      <c r="BD5618" s="322"/>
      <c r="BE5618" s="322"/>
    </row>
    <row r="5619" spans="50:57" x14ac:dyDescent="0.15">
      <c r="AX5619" s="322"/>
      <c r="AY5619" s="322"/>
      <c r="AZ5619" s="322"/>
      <c r="BA5619" s="322"/>
      <c r="BB5619" s="322"/>
      <c r="BC5619" s="322"/>
      <c r="BD5619" s="322"/>
      <c r="BE5619" s="322"/>
    </row>
    <row r="5620" spans="50:57" x14ac:dyDescent="0.15">
      <c r="AX5620" s="322"/>
      <c r="AY5620" s="322"/>
      <c r="AZ5620" s="322"/>
      <c r="BA5620" s="322"/>
      <c r="BB5620" s="322"/>
      <c r="BC5620" s="322"/>
      <c r="BD5620" s="322"/>
      <c r="BE5620" s="322"/>
    </row>
    <row r="5621" spans="50:57" x14ac:dyDescent="0.15">
      <c r="AX5621" s="322"/>
      <c r="AY5621" s="322"/>
      <c r="AZ5621" s="322"/>
      <c r="BA5621" s="322"/>
      <c r="BB5621" s="322"/>
      <c r="BC5621" s="322"/>
      <c r="BD5621" s="322"/>
      <c r="BE5621" s="322"/>
    </row>
    <row r="5622" spans="50:57" x14ac:dyDescent="0.15">
      <c r="AX5622" s="322"/>
      <c r="AY5622" s="322"/>
      <c r="AZ5622" s="322"/>
      <c r="BA5622" s="322"/>
      <c r="BB5622" s="322"/>
      <c r="BC5622" s="322"/>
      <c r="BD5622" s="322"/>
      <c r="BE5622" s="322"/>
    </row>
    <row r="5623" spans="50:57" x14ac:dyDescent="0.15">
      <c r="AX5623" s="322"/>
      <c r="AY5623" s="322"/>
      <c r="AZ5623" s="322"/>
      <c r="BA5623" s="322"/>
      <c r="BB5623" s="322"/>
      <c r="BC5623" s="322"/>
      <c r="BD5623" s="322"/>
      <c r="BE5623" s="322"/>
    </row>
    <row r="5624" spans="50:57" x14ac:dyDescent="0.15">
      <c r="AX5624" s="322"/>
      <c r="AY5624" s="322"/>
      <c r="AZ5624" s="322"/>
      <c r="BA5624" s="322"/>
      <c r="BB5624" s="322"/>
      <c r="BC5624" s="322"/>
      <c r="BD5624" s="322"/>
      <c r="BE5624" s="322"/>
    </row>
    <row r="5625" spans="50:57" x14ac:dyDescent="0.15">
      <c r="AX5625" s="322"/>
      <c r="AY5625" s="322"/>
      <c r="AZ5625" s="322"/>
      <c r="BA5625" s="322"/>
      <c r="BB5625" s="322"/>
      <c r="BC5625" s="322"/>
      <c r="BD5625" s="322"/>
      <c r="BE5625" s="322"/>
    </row>
    <row r="5626" spans="50:57" x14ac:dyDescent="0.15">
      <c r="AX5626" s="322"/>
      <c r="AY5626" s="322"/>
      <c r="AZ5626" s="322"/>
      <c r="BA5626" s="322"/>
      <c r="BB5626" s="322"/>
      <c r="BC5626" s="322"/>
      <c r="BD5626" s="322"/>
      <c r="BE5626" s="322"/>
    </row>
    <row r="5627" spans="50:57" x14ac:dyDescent="0.15">
      <c r="AX5627" s="322"/>
      <c r="AY5627" s="322"/>
      <c r="AZ5627" s="322"/>
      <c r="BA5627" s="322"/>
      <c r="BB5627" s="322"/>
      <c r="BC5627" s="322"/>
      <c r="BD5627" s="322"/>
      <c r="BE5627" s="322"/>
    </row>
    <row r="5628" spans="50:57" x14ac:dyDescent="0.15">
      <c r="AX5628" s="322"/>
      <c r="AY5628" s="322"/>
      <c r="AZ5628" s="322"/>
      <c r="BA5628" s="322"/>
      <c r="BB5628" s="322"/>
      <c r="BC5628" s="322"/>
      <c r="BD5628" s="322"/>
      <c r="BE5628" s="322"/>
    </row>
    <row r="5629" spans="50:57" x14ac:dyDescent="0.15">
      <c r="AX5629" s="322"/>
      <c r="AY5629" s="322"/>
      <c r="AZ5629" s="322"/>
      <c r="BA5629" s="322"/>
      <c r="BB5629" s="322"/>
      <c r="BC5629" s="322"/>
      <c r="BD5629" s="322"/>
      <c r="BE5629" s="322"/>
    </row>
    <row r="5630" spans="50:57" x14ac:dyDescent="0.15">
      <c r="AX5630" s="322"/>
      <c r="AY5630" s="322"/>
      <c r="AZ5630" s="322"/>
      <c r="BA5630" s="322"/>
      <c r="BB5630" s="322"/>
      <c r="BC5630" s="322"/>
      <c r="BD5630" s="322"/>
      <c r="BE5630" s="322"/>
    </row>
    <row r="5631" spans="50:57" x14ac:dyDescent="0.15">
      <c r="AX5631" s="322"/>
      <c r="AY5631" s="322"/>
      <c r="AZ5631" s="322"/>
      <c r="BA5631" s="322"/>
      <c r="BB5631" s="322"/>
      <c r="BC5631" s="322"/>
      <c r="BD5631" s="322"/>
      <c r="BE5631" s="322"/>
    </row>
    <row r="5632" spans="50:57" x14ac:dyDescent="0.15">
      <c r="AX5632" s="322"/>
      <c r="AY5632" s="322"/>
      <c r="AZ5632" s="322"/>
      <c r="BA5632" s="322"/>
      <c r="BB5632" s="322"/>
      <c r="BC5632" s="322"/>
      <c r="BD5632" s="322"/>
      <c r="BE5632" s="322"/>
    </row>
    <row r="5633" spans="50:57" x14ac:dyDescent="0.15">
      <c r="AX5633" s="322"/>
      <c r="AY5633" s="322"/>
      <c r="AZ5633" s="322"/>
      <c r="BA5633" s="322"/>
      <c r="BB5633" s="322"/>
      <c r="BC5633" s="322"/>
      <c r="BD5633" s="322"/>
      <c r="BE5633" s="322"/>
    </row>
    <row r="5634" spans="50:57" x14ac:dyDescent="0.15">
      <c r="AX5634" s="322"/>
      <c r="AY5634" s="322"/>
      <c r="AZ5634" s="322"/>
      <c r="BA5634" s="322"/>
      <c r="BB5634" s="322"/>
      <c r="BC5634" s="322"/>
      <c r="BD5634" s="322"/>
      <c r="BE5634" s="322"/>
    </row>
    <row r="5635" spans="50:57" x14ac:dyDescent="0.15">
      <c r="AX5635" s="322"/>
      <c r="AY5635" s="322"/>
      <c r="AZ5635" s="322"/>
      <c r="BA5635" s="322"/>
      <c r="BB5635" s="322"/>
      <c r="BC5635" s="322"/>
      <c r="BD5635" s="322"/>
      <c r="BE5635" s="322"/>
    </row>
    <row r="5636" spans="50:57" x14ac:dyDescent="0.15">
      <c r="AX5636" s="322"/>
      <c r="AY5636" s="322"/>
      <c r="AZ5636" s="322"/>
      <c r="BA5636" s="322"/>
      <c r="BB5636" s="322"/>
      <c r="BC5636" s="322"/>
      <c r="BD5636" s="322"/>
      <c r="BE5636" s="322"/>
    </row>
    <row r="5637" spans="50:57" x14ac:dyDescent="0.15">
      <c r="AX5637" s="322"/>
      <c r="AY5637" s="322"/>
      <c r="AZ5637" s="322"/>
      <c r="BA5637" s="322"/>
      <c r="BB5637" s="322"/>
      <c r="BC5637" s="322"/>
      <c r="BD5637" s="322"/>
      <c r="BE5637" s="322"/>
    </row>
    <row r="5638" spans="50:57" x14ac:dyDescent="0.15">
      <c r="AX5638" s="322"/>
      <c r="AY5638" s="322"/>
      <c r="AZ5638" s="322"/>
      <c r="BA5638" s="322"/>
      <c r="BB5638" s="322"/>
      <c r="BC5638" s="322"/>
      <c r="BD5638" s="322"/>
      <c r="BE5638" s="322"/>
    </row>
    <row r="5639" spans="50:57" x14ac:dyDescent="0.15">
      <c r="AX5639" s="322"/>
      <c r="AY5639" s="322"/>
      <c r="AZ5639" s="322"/>
      <c r="BA5639" s="322"/>
      <c r="BB5639" s="322"/>
      <c r="BC5639" s="322"/>
      <c r="BD5639" s="322"/>
      <c r="BE5639" s="322"/>
    </row>
    <row r="5640" spans="50:57" x14ac:dyDescent="0.15">
      <c r="AX5640" s="322"/>
      <c r="AY5640" s="322"/>
      <c r="AZ5640" s="322"/>
      <c r="BA5640" s="322"/>
      <c r="BB5640" s="322"/>
      <c r="BC5640" s="322"/>
      <c r="BD5640" s="322"/>
      <c r="BE5640" s="322"/>
    </row>
    <row r="5641" spans="50:57" x14ac:dyDescent="0.15">
      <c r="AX5641" s="322"/>
      <c r="AY5641" s="322"/>
      <c r="AZ5641" s="322"/>
      <c r="BA5641" s="322"/>
      <c r="BB5641" s="322"/>
      <c r="BC5641" s="322"/>
      <c r="BD5641" s="322"/>
      <c r="BE5641" s="322"/>
    </row>
    <row r="5642" spans="50:57" x14ac:dyDescent="0.15">
      <c r="AX5642" s="322"/>
      <c r="AY5642" s="322"/>
      <c r="AZ5642" s="322"/>
      <c r="BA5642" s="322"/>
      <c r="BB5642" s="322"/>
      <c r="BC5642" s="322"/>
      <c r="BD5642" s="322"/>
      <c r="BE5642" s="322"/>
    </row>
    <row r="5643" spans="50:57" x14ac:dyDescent="0.15">
      <c r="AX5643" s="322"/>
      <c r="AY5643" s="322"/>
      <c r="AZ5643" s="322"/>
      <c r="BA5643" s="322"/>
      <c r="BB5643" s="322"/>
      <c r="BC5643" s="322"/>
      <c r="BD5643" s="322"/>
      <c r="BE5643" s="322"/>
    </row>
    <row r="5644" spans="50:57" x14ac:dyDescent="0.15">
      <c r="AX5644" s="322"/>
      <c r="AY5644" s="322"/>
      <c r="AZ5644" s="322"/>
      <c r="BA5644" s="322"/>
      <c r="BB5644" s="322"/>
      <c r="BC5644" s="322"/>
      <c r="BD5644" s="322"/>
      <c r="BE5644" s="322"/>
    </row>
    <row r="5645" spans="50:57" x14ac:dyDescent="0.15">
      <c r="AX5645" s="322"/>
      <c r="AY5645" s="322"/>
      <c r="AZ5645" s="322"/>
      <c r="BA5645" s="322"/>
      <c r="BB5645" s="322"/>
      <c r="BC5645" s="322"/>
      <c r="BD5645" s="322"/>
      <c r="BE5645" s="322"/>
    </row>
    <row r="5646" spans="50:57" x14ac:dyDescent="0.15">
      <c r="AX5646" s="322"/>
      <c r="AY5646" s="322"/>
      <c r="AZ5646" s="322"/>
      <c r="BA5646" s="322"/>
      <c r="BB5646" s="322"/>
      <c r="BC5646" s="322"/>
      <c r="BD5646" s="322"/>
      <c r="BE5646" s="322"/>
    </row>
    <row r="5647" spans="50:57" x14ac:dyDescent="0.15">
      <c r="AX5647" s="322"/>
      <c r="AY5647" s="322"/>
      <c r="AZ5647" s="322"/>
      <c r="BA5647" s="322"/>
      <c r="BB5647" s="322"/>
      <c r="BC5647" s="322"/>
      <c r="BD5647" s="322"/>
      <c r="BE5647" s="322"/>
    </row>
    <row r="5648" spans="50:57" x14ac:dyDescent="0.15">
      <c r="AX5648" s="322"/>
      <c r="AY5648" s="322"/>
      <c r="AZ5648" s="322"/>
      <c r="BA5648" s="322"/>
      <c r="BB5648" s="322"/>
      <c r="BC5648" s="322"/>
      <c r="BD5648" s="322"/>
      <c r="BE5648" s="322"/>
    </row>
    <row r="5649" spans="50:57" x14ac:dyDescent="0.15">
      <c r="AX5649" s="322"/>
      <c r="AY5649" s="322"/>
      <c r="AZ5649" s="322"/>
      <c r="BA5649" s="322"/>
      <c r="BB5649" s="322"/>
      <c r="BC5649" s="322"/>
      <c r="BD5649" s="322"/>
      <c r="BE5649" s="322"/>
    </row>
    <row r="5650" spans="50:57" x14ac:dyDescent="0.15">
      <c r="AX5650" s="322"/>
      <c r="AY5650" s="322"/>
      <c r="AZ5650" s="322"/>
      <c r="BA5650" s="322"/>
      <c r="BB5650" s="322"/>
      <c r="BC5650" s="322"/>
      <c r="BD5650" s="322"/>
      <c r="BE5650" s="322"/>
    </row>
    <row r="5651" spans="50:57" x14ac:dyDescent="0.15">
      <c r="AX5651" s="322"/>
      <c r="AY5651" s="322"/>
      <c r="AZ5651" s="322"/>
      <c r="BA5651" s="322"/>
      <c r="BB5651" s="322"/>
      <c r="BC5651" s="322"/>
      <c r="BD5651" s="322"/>
      <c r="BE5651" s="322"/>
    </row>
    <row r="5652" spans="50:57" x14ac:dyDescent="0.15">
      <c r="AX5652" s="322"/>
      <c r="AY5652" s="322"/>
      <c r="AZ5652" s="322"/>
      <c r="BA5652" s="322"/>
      <c r="BB5652" s="322"/>
      <c r="BC5652" s="322"/>
      <c r="BD5652" s="322"/>
      <c r="BE5652" s="322"/>
    </row>
    <row r="5653" spans="50:57" x14ac:dyDescent="0.15">
      <c r="AX5653" s="322"/>
      <c r="AY5653" s="322"/>
      <c r="AZ5653" s="322"/>
      <c r="BA5653" s="322"/>
      <c r="BB5653" s="322"/>
      <c r="BC5653" s="322"/>
      <c r="BD5653" s="322"/>
      <c r="BE5653" s="322"/>
    </row>
    <row r="5654" spans="50:57" x14ac:dyDescent="0.15">
      <c r="AX5654" s="322"/>
      <c r="AY5654" s="322"/>
      <c r="AZ5654" s="322"/>
      <c r="BA5654" s="322"/>
      <c r="BB5654" s="322"/>
      <c r="BC5654" s="322"/>
      <c r="BD5654" s="322"/>
      <c r="BE5654" s="322"/>
    </row>
    <row r="5655" spans="50:57" x14ac:dyDescent="0.15">
      <c r="AX5655" s="322"/>
      <c r="AY5655" s="322"/>
      <c r="AZ5655" s="322"/>
      <c r="BA5655" s="322"/>
      <c r="BB5655" s="322"/>
      <c r="BC5655" s="322"/>
      <c r="BD5655" s="322"/>
      <c r="BE5655" s="322"/>
    </row>
    <row r="5656" spans="50:57" x14ac:dyDescent="0.15">
      <c r="AX5656" s="322"/>
      <c r="AY5656" s="322"/>
      <c r="AZ5656" s="322"/>
      <c r="BA5656" s="322"/>
      <c r="BB5656" s="322"/>
      <c r="BC5656" s="322"/>
      <c r="BD5656" s="322"/>
      <c r="BE5656" s="322"/>
    </row>
    <row r="5657" spans="50:57" x14ac:dyDescent="0.15">
      <c r="AX5657" s="322"/>
      <c r="AY5657" s="322"/>
      <c r="AZ5657" s="322"/>
      <c r="BA5657" s="322"/>
      <c r="BB5657" s="322"/>
      <c r="BC5657" s="322"/>
      <c r="BD5657" s="322"/>
      <c r="BE5657" s="322"/>
    </row>
    <row r="5658" spans="50:57" x14ac:dyDescent="0.15">
      <c r="AX5658" s="322"/>
      <c r="AY5658" s="322"/>
      <c r="AZ5658" s="322"/>
      <c r="BA5658" s="322"/>
      <c r="BB5658" s="322"/>
      <c r="BC5658" s="322"/>
      <c r="BD5658" s="322"/>
      <c r="BE5658" s="322"/>
    </row>
    <row r="5659" spans="50:57" x14ac:dyDescent="0.15">
      <c r="AX5659" s="322"/>
      <c r="AY5659" s="322"/>
      <c r="AZ5659" s="322"/>
      <c r="BA5659" s="322"/>
      <c r="BB5659" s="322"/>
      <c r="BC5659" s="322"/>
      <c r="BD5659" s="322"/>
      <c r="BE5659" s="322"/>
    </row>
    <row r="5660" spans="50:57" x14ac:dyDescent="0.15">
      <c r="AX5660" s="322"/>
      <c r="AY5660" s="322"/>
      <c r="AZ5660" s="322"/>
      <c r="BA5660" s="322"/>
      <c r="BB5660" s="322"/>
      <c r="BC5660" s="322"/>
      <c r="BD5660" s="322"/>
      <c r="BE5660" s="322"/>
    </row>
    <row r="5661" spans="50:57" x14ac:dyDescent="0.15">
      <c r="AX5661" s="322"/>
      <c r="AY5661" s="322"/>
      <c r="AZ5661" s="322"/>
      <c r="BA5661" s="322"/>
      <c r="BB5661" s="322"/>
      <c r="BC5661" s="322"/>
      <c r="BD5661" s="322"/>
      <c r="BE5661" s="322"/>
    </row>
    <row r="5662" spans="50:57" x14ac:dyDescent="0.15">
      <c r="AX5662" s="322"/>
      <c r="AY5662" s="322"/>
      <c r="AZ5662" s="322"/>
      <c r="BA5662" s="322"/>
      <c r="BB5662" s="322"/>
      <c r="BC5662" s="322"/>
      <c r="BD5662" s="322"/>
      <c r="BE5662" s="322"/>
    </row>
    <row r="5663" spans="50:57" x14ac:dyDescent="0.15">
      <c r="AX5663" s="322"/>
      <c r="AY5663" s="322"/>
      <c r="AZ5663" s="322"/>
      <c r="BA5663" s="322"/>
      <c r="BB5663" s="322"/>
      <c r="BC5663" s="322"/>
      <c r="BD5663" s="322"/>
      <c r="BE5663" s="322"/>
    </row>
    <row r="5664" spans="50:57" x14ac:dyDescent="0.15">
      <c r="AX5664" s="322"/>
      <c r="AY5664" s="322"/>
      <c r="AZ5664" s="322"/>
      <c r="BA5664" s="322"/>
      <c r="BB5664" s="322"/>
      <c r="BC5664" s="322"/>
      <c r="BD5664" s="322"/>
      <c r="BE5664" s="322"/>
    </row>
    <row r="5665" spans="50:57" x14ac:dyDescent="0.15">
      <c r="AX5665" s="322"/>
      <c r="AY5665" s="322"/>
      <c r="AZ5665" s="322"/>
      <c r="BA5665" s="322"/>
      <c r="BB5665" s="322"/>
      <c r="BC5665" s="322"/>
      <c r="BD5665" s="322"/>
      <c r="BE5665" s="322"/>
    </row>
    <row r="5666" spans="50:57" x14ac:dyDescent="0.15">
      <c r="AX5666" s="322"/>
      <c r="AY5666" s="322"/>
      <c r="AZ5666" s="322"/>
      <c r="BA5666" s="322"/>
      <c r="BB5666" s="322"/>
      <c r="BC5666" s="322"/>
      <c r="BD5666" s="322"/>
      <c r="BE5666" s="322"/>
    </row>
    <row r="5667" spans="50:57" x14ac:dyDescent="0.15">
      <c r="AX5667" s="322"/>
      <c r="AY5667" s="322"/>
      <c r="AZ5667" s="322"/>
      <c r="BA5667" s="322"/>
      <c r="BB5667" s="322"/>
      <c r="BC5667" s="322"/>
      <c r="BD5667" s="322"/>
      <c r="BE5667" s="322"/>
    </row>
    <row r="5668" spans="50:57" x14ac:dyDescent="0.15">
      <c r="AX5668" s="322"/>
      <c r="AY5668" s="322"/>
      <c r="AZ5668" s="322"/>
      <c r="BA5668" s="322"/>
      <c r="BB5668" s="322"/>
      <c r="BC5668" s="322"/>
      <c r="BD5668" s="322"/>
      <c r="BE5668" s="322"/>
    </row>
    <row r="5669" spans="50:57" x14ac:dyDescent="0.15">
      <c r="AX5669" s="322"/>
      <c r="AY5669" s="322"/>
      <c r="AZ5669" s="322"/>
      <c r="BA5669" s="322"/>
      <c r="BB5669" s="322"/>
      <c r="BC5669" s="322"/>
      <c r="BD5669" s="322"/>
      <c r="BE5669" s="322"/>
    </row>
    <row r="5670" spans="50:57" x14ac:dyDescent="0.15">
      <c r="AX5670" s="322"/>
      <c r="AY5670" s="322"/>
      <c r="AZ5670" s="322"/>
      <c r="BA5670" s="322"/>
      <c r="BB5670" s="322"/>
      <c r="BC5670" s="322"/>
      <c r="BD5670" s="322"/>
      <c r="BE5670" s="322"/>
    </row>
    <row r="5671" spans="50:57" x14ac:dyDescent="0.15">
      <c r="AX5671" s="322"/>
      <c r="AY5671" s="322"/>
      <c r="AZ5671" s="322"/>
      <c r="BA5671" s="322"/>
      <c r="BB5671" s="322"/>
      <c r="BC5671" s="322"/>
      <c r="BD5671" s="322"/>
      <c r="BE5671" s="322"/>
    </row>
    <row r="5672" spans="50:57" x14ac:dyDescent="0.15">
      <c r="AX5672" s="322"/>
      <c r="AY5672" s="322"/>
      <c r="AZ5672" s="322"/>
      <c r="BA5672" s="322"/>
      <c r="BB5672" s="322"/>
      <c r="BC5672" s="322"/>
      <c r="BD5672" s="322"/>
      <c r="BE5672" s="322"/>
    </row>
    <row r="5673" spans="50:57" x14ac:dyDescent="0.15">
      <c r="AX5673" s="322"/>
      <c r="AY5673" s="322"/>
      <c r="AZ5673" s="322"/>
      <c r="BA5673" s="322"/>
      <c r="BB5673" s="322"/>
      <c r="BC5673" s="322"/>
      <c r="BD5673" s="322"/>
      <c r="BE5673" s="322"/>
    </row>
    <row r="5674" spans="50:57" x14ac:dyDescent="0.15">
      <c r="AX5674" s="322"/>
      <c r="AY5674" s="322"/>
      <c r="AZ5674" s="322"/>
      <c r="BA5674" s="322"/>
      <c r="BB5674" s="322"/>
      <c r="BC5674" s="322"/>
      <c r="BD5674" s="322"/>
      <c r="BE5674" s="322"/>
    </row>
    <row r="5675" spans="50:57" x14ac:dyDescent="0.15">
      <c r="AX5675" s="322"/>
      <c r="AY5675" s="322"/>
      <c r="AZ5675" s="322"/>
      <c r="BA5675" s="322"/>
      <c r="BB5675" s="322"/>
      <c r="BC5675" s="322"/>
      <c r="BD5675" s="322"/>
      <c r="BE5675" s="322"/>
    </row>
    <row r="5676" spans="50:57" x14ac:dyDescent="0.15">
      <c r="AX5676" s="322"/>
      <c r="AY5676" s="322"/>
      <c r="AZ5676" s="322"/>
      <c r="BA5676" s="322"/>
      <c r="BB5676" s="322"/>
      <c r="BC5676" s="322"/>
      <c r="BD5676" s="322"/>
      <c r="BE5676" s="322"/>
    </row>
    <row r="5677" spans="50:57" x14ac:dyDescent="0.15">
      <c r="AX5677" s="322"/>
      <c r="AY5677" s="322"/>
      <c r="AZ5677" s="322"/>
      <c r="BA5677" s="322"/>
      <c r="BB5677" s="322"/>
      <c r="BC5677" s="322"/>
      <c r="BD5677" s="322"/>
      <c r="BE5677" s="322"/>
    </row>
    <row r="5678" spans="50:57" x14ac:dyDescent="0.15">
      <c r="AX5678" s="322"/>
      <c r="AY5678" s="322"/>
      <c r="AZ5678" s="322"/>
      <c r="BA5678" s="322"/>
      <c r="BB5678" s="322"/>
      <c r="BC5678" s="322"/>
      <c r="BD5678" s="322"/>
      <c r="BE5678" s="322"/>
    </row>
    <row r="5679" spans="50:57" x14ac:dyDescent="0.15">
      <c r="AX5679" s="322"/>
      <c r="AY5679" s="322"/>
      <c r="AZ5679" s="322"/>
      <c r="BA5679" s="322"/>
      <c r="BB5679" s="322"/>
      <c r="BC5679" s="322"/>
      <c r="BD5679" s="322"/>
      <c r="BE5679" s="322"/>
    </row>
    <row r="5680" spans="50:57" x14ac:dyDescent="0.15">
      <c r="AX5680" s="322"/>
      <c r="AY5680" s="322"/>
      <c r="AZ5680" s="322"/>
      <c r="BA5680" s="322"/>
      <c r="BB5680" s="322"/>
      <c r="BC5680" s="322"/>
      <c r="BD5680" s="322"/>
      <c r="BE5680" s="322"/>
    </row>
    <row r="5681" spans="50:57" x14ac:dyDescent="0.15">
      <c r="AX5681" s="322"/>
      <c r="AY5681" s="322"/>
      <c r="AZ5681" s="322"/>
      <c r="BA5681" s="322"/>
      <c r="BB5681" s="322"/>
      <c r="BC5681" s="322"/>
      <c r="BD5681" s="322"/>
      <c r="BE5681" s="322"/>
    </row>
    <row r="5682" spans="50:57" x14ac:dyDescent="0.15">
      <c r="AX5682" s="322"/>
      <c r="AY5682" s="322"/>
      <c r="AZ5682" s="322"/>
      <c r="BA5682" s="322"/>
      <c r="BB5682" s="322"/>
      <c r="BC5682" s="322"/>
      <c r="BD5682" s="322"/>
      <c r="BE5682" s="322"/>
    </row>
    <row r="5683" spans="50:57" x14ac:dyDescent="0.15">
      <c r="AX5683" s="322"/>
      <c r="AY5683" s="322"/>
      <c r="AZ5683" s="322"/>
      <c r="BA5683" s="322"/>
      <c r="BB5683" s="322"/>
      <c r="BC5683" s="322"/>
      <c r="BD5683" s="322"/>
      <c r="BE5683" s="322"/>
    </row>
    <row r="5684" spans="50:57" x14ac:dyDescent="0.15">
      <c r="AX5684" s="322"/>
      <c r="AY5684" s="322"/>
      <c r="AZ5684" s="322"/>
      <c r="BA5684" s="322"/>
      <c r="BB5684" s="322"/>
      <c r="BC5684" s="322"/>
      <c r="BD5684" s="322"/>
      <c r="BE5684" s="322"/>
    </row>
    <row r="5685" spans="50:57" x14ac:dyDescent="0.15">
      <c r="AX5685" s="322"/>
      <c r="AY5685" s="322"/>
      <c r="AZ5685" s="322"/>
      <c r="BA5685" s="322"/>
      <c r="BB5685" s="322"/>
      <c r="BC5685" s="322"/>
      <c r="BD5685" s="322"/>
      <c r="BE5685" s="322"/>
    </row>
    <row r="5686" spans="50:57" x14ac:dyDescent="0.15">
      <c r="AX5686" s="322"/>
      <c r="AY5686" s="322"/>
      <c r="AZ5686" s="322"/>
      <c r="BA5686" s="322"/>
      <c r="BB5686" s="322"/>
      <c r="BC5686" s="322"/>
      <c r="BD5686" s="322"/>
      <c r="BE5686" s="322"/>
    </row>
    <row r="5687" spans="50:57" x14ac:dyDescent="0.15">
      <c r="AX5687" s="322"/>
      <c r="AY5687" s="322"/>
      <c r="AZ5687" s="322"/>
      <c r="BA5687" s="322"/>
      <c r="BB5687" s="322"/>
      <c r="BC5687" s="322"/>
      <c r="BD5687" s="322"/>
      <c r="BE5687" s="322"/>
    </row>
    <row r="5688" spans="50:57" x14ac:dyDescent="0.15">
      <c r="AX5688" s="322"/>
      <c r="AY5688" s="322"/>
      <c r="AZ5688" s="322"/>
      <c r="BA5688" s="322"/>
      <c r="BB5688" s="322"/>
      <c r="BC5688" s="322"/>
      <c r="BD5688" s="322"/>
      <c r="BE5688" s="322"/>
    </row>
    <row r="5689" spans="50:57" x14ac:dyDescent="0.15">
      <c r="AX5689" s="322"/>
      <c r="AY5689" s="322"/>
      <c r="AZ5689" s="322"/>
      <c r="BA5689" s="322"/>
      <c r="BB5689" s="322"/>
      <c r="BC5689" s="322"/>
      <c r="BD5689" s="322"/>
      <c r="BE5689" s="322"/>
    </row>
    <row r="5690" spans="50:57" x14ac:dyDescent="0.15">
      <c r="AX5690" s="322"/>
      <c r="AY5690" s="322"/>
      <c r="AZ5690" s="322"/>
      <c r="BA5690" s="322"/>
      <c r="BB5690" s="322"/>
      <c r="BC5690" s="322"/>
      <c r="BD5690" s="322"/>
      <c r="BE5690" s="322"/>
    </row>
    <row r="5691" spans="50:57" x14ac:dyDescent="0.15">
      <c r="AX5691" s="322"/>
      <c r="AY5691" s="322"/>
      <c r="AZ5691" s="322"/>
      <c r="BA5691" s="322"/>
      <c r="BB5691" s="322"/>
      <c r="BC5691" s="322"/>
      <c r="BD5691" s="322"/>
      <c r="BE5691" s="322"/>
    </row>
    <row r="5692" spans="50:57" x14ac:dyDescent="0.15">
      <c r="AX5692" s="322"/>
      <c r="AY5692" s="322"/>
      <c r="AZ5692" s="322"/>
      <c r="BA5692" s="322"/>
      <c r="BB5692" s="322"/>
      <c r="BC5692" s="322"/>
      <c r="BD5692" s="322"/>
      <c r="BE5692" s="322"/>
    </row>
    <row r="5693" spans="50:57" x14ac:dyDescent="0.15">
      <c r="AX5693" s="322"/>
      <c r="AY5693" s="322"/>
      <c r="AZ5693" s="322"/>
      <c r="BA5693" s="322"/>
      <c r="BB5693" s="322"/>
      <c r="BC5693" s="322"/>
      <c r="BD5693" s="322"/>
      <c r="BE5693" s="322"/>
    </row>
    <row r="5694" spans="50:57" x14ac:dyDescent="0.15">
      <c r="AX5694" s="322"/>
      <c r="AY5694" s="322"/>
      <c r="AZ5694" s="322"/>
      <c r="BA5694" s="322"/>
      <c r="BB5694" s="322"/>
      <c r="BC5694" s="322"/>
      <c r="BD5694" s="322"/>
      <c r="BE5694" s="322"/>
    </row>
    <row r="5695" spans="50:57" x14ac:dyDescent="0.15">
      <c r="AX5695" s="322"/>
      <c r="AY5695" s="322"/>
      <c r="AZ5695" s="322"/>
      <c r="BA5695" s="322"/>
      <c r="BB5695" s="322"/>
      <c r="BC5695" s="322"/>
      <c r="BD5695" s="322"/>
      <c r="BE5695" s="322"/>
    </row>
    <row r="5696" spans="50:57" x14ac:dyDescent="0.15">
      <c r="AX5696" s="322"/>
      <c r="AY5696" s="322"/>
      <c r="AZ5696" s="322"/>
      <c r="BA5696" s="322"/>
      <c r="BB5696" s="322"/>
      <c r="BC5696" s="322"/>
      <c r="BD5696" s="322"/>
      <c r="BE5696" s="322"/>
    </row>
    <row r="5697" spans="50:57" x14ac:dyDescent="0.15">
      <c r="AX5697" s="322"/>
      <c r="AY5697" s="322"/>
      <c r="AZ5697" s="322"/>
      <c r="BA5697" s="322"/>
      <c r="BB5697" s="322"/>
      <c r="BC5697" s="322"/>
      <c r="BD5697" s="322"/>
      <c r="BE5697" s="322"/>
    </row>
    <row r="5698" spans="50:57" x14ac:dyDescent="0.15">
      <c r="AX5698" s="322"/>
      <c r="AY5698" s="322"/>
      <c r="AZ5698" s="322"/>
      <c r="BA5698" s="322"/>
      <c r="BB5698" s="322"/>
      <c r="BC5698" s="322"/>
      <c r="BD5698" s="322"/>
      <c r="BE5698" s="322"/>
    </row>
    <row r="5699" spans="50:57" x14ac:dyDescent="0.15">
      <c r="AX5699" s="322"/>
      <c r="AY5699" s="322"/>
      <c r="AZ5699" s="322"/>
      <c r="BA5699" s="322"/>
      <c r="BB5699" s="322"/>
      <c r="BC5699" s="322"/>
      <c r="BD5699" s="322"/>
      <c r="BE5699" s="322"/>
    </row>
    <row r="5700" spans="50:57" x14ac:dyDescent="0.15">
      <c r="AX5700" s="322"/>
      <c r="AY5700" s="322"/>
      <c r="AZ5700" s="322"/>
      <c r="BA5700" s="322"/>
      <c r="BB5700" s="322"/>
      <c r="BC5700" s="322"/>
      <c r="BD5700" s="322"/>
      <c r="BE5700" s="322"/>
    </row>
    <row r="5701" spans="50:57" x14ac:dyDescent="0.15">
      <c r="AX5701" s="322"/>
      <c r="AY5701" s="322"/>
      <c r="AZ5701" s="322"/>
      <c r="BA5701" s="322"/>
      <c r="BB5701" s="322"/>
      <c r="BC5701" s="322"/>
      <c r="BD5701" s="322"/>
      <c r="BE5701" s="322"/>
    </row>
    <row r="5702" spans="50:57" x14ac:dyDescent="0.15">
      <c r="AX5702" s="322"/>
      <c r="AY5702" s="322"/>
      <c r="AZ5702" s="322"/>
      <c r="BA5702" s="322"/>
      <c r="BB5702" s="322"/>
      <c r="BC5702" s="322"/>
      <c r="BD5702" s="322"/>
      <c r="BE5702" s="322"/>
    </row>
    <row r="5703" spans="50:57" x14ac:dyDescent="0.15">
      <c r="AX5703" s="322"/>
      <c r="AY5703" s="322"/>
      <c r="AZ5703" s="322"/>
      <c r="BA5703" s="322"/>
      <c r="BB5703" s="322"/>
      <c r="BC5703" s="322"/>
      <c r="BD5703" s="322"/>
      <c r="BE5703" s="322"/>
    </row>
    <row r="5704" spans="50:57" x14ac:dyDescent="0.15">
      <c r="AX5704" s="322"/>
      <c r="AY5704" s="322"/>
      <c r="AZ5704" s="322"/>
      <c r="BA5704" s="322"/>
      <c r="BB5704" s="322"/>
      <c r="BC5704" s="322"/>
      <c r="BD5704" s="322"/>
      <c r="BE5704" s="322"/>
    </row>
    <row r="5705" spans="50:57" x14ac:dyDescent="0.15">
      <c r="AX5705" s="322"/>
      <c r="AY5705" s="322"/>
      <c r="AZ5705" s="322"/>
      <c r="BA5705" s="322"/>
      <c r="BB5705" s="322"/>
      <c r="BC5705" s="322"/>
      <c r="BD5705" s="322"/>
      <c r="BE5705" s="322"/>
    </row>
    <row r="5706" spans="50:57" x14ac:dyDescent="0.15">
      <c r="AX5706" s="322"/>
      <c r="AY5706" s="322"/>
      <c r="AZ5706" s="322"/>
      <c r="BA5706" s="322"/>
      <c r="BB5706" s="322"/>
      <c r="BC5706" s="322"/>
      <c r="BD5706" s="322"/>
      <c r="BE5706" s="322"/>
    </row>
    <row r="5707" spans="50:57" x14ac:dyDescent="0.15">
      <c r="AX5707" s="322"/>
      <c r="AY5707" s="322"/>
      <c r="AZ5707" s="322"/>
      <c r="BA5707" s="322"/>
      <c r="BB5707" s="322"/>
      <c r="BC5707" s="322"/>
      <c r="BD5707" s="322"/>
      <c r="BE5707" s="322"/>
    </row>
    <row r="5708" spans="50:57" x14ac:dyDescent="0.15">
      <c r="AX5708" s="322"/>
      <c r="AY5708" s="322"/>
      <c r="AZ5708" s="322"/>
      <c r="BA5708" s="322"/>
      <c r="BB5708" s="322"/>
      <c r="BC5708" s="322"/>
      <c r="BD5708" s="322"/>
      <c r="BE5708" s="322"/>
    </row>
    <row r="5709" spans="50:57" x14ac:dyDescent="0.15">
      <c r="AX5709" s="322"/>
      <c r="AY5709" s="322"/>
      <c r="AZ5709" s="322"/>
      <c r="BA5709" s="322"/>
      <c r="BB5709" s="322"/>
      <c r="BC5709" s="322"/>
      <c r="BD5709" s="322"/>
      <c r="BE5709" s="322"/>
    </row>
    <row r="5710" spans="50:57" x14ac:dyDescent="0.15">
      <c r="AX5710" s="322"/>
      <c r="AY5710" s="322"/>
      <c r="AZ5710" s="322"/>
      <c r="BA5710" s="322"/>
      <c r="BB5710" s="322"/>
      <c r="BC5710" s="322"/>
      <c r="BD5710" s="322"/>
      <c r="BE5710" s="322"/>
    </row>
    <row r="5711" spans="50:57" x14ac:dyDescent="0.15">
      <c r="AX5711" s="322"/>
      <c r="AY5711" s="322"/>
      <c r="AZ5711" s="322"/>
      <c r="BA5711" s="322"/>
      <c r="BB5711" s="322"/>
      <c r="BC5711" s="322"/>
      <c r="BD5711" s="322"/>
      <c r="BE5711" s="322"/>
    </row>
    <row r="5712" spans="50:57" x14ac:dyDescent="0.15">
      <c r="AX5712" s="322"/>
      <c r="AY5712" s="322"/>
      <c r="AZ5712" s="322"/>
      <c r="BA5712" s="322"/>
      <c r="BB5712" s="322"/>
      <c r="BC5712" s="322"/>
      <c r="BD5712" s="322"/>
      <c r="BE5712" s="322"/>
    </row>
    <row r="5713" spans="50:57" x14ac:dyDescent="0.15">
      <c r="AX5713" s="322"/>
      <c r="AY5713" s="322"/>
      <c r="AZ5713" s="322"/>
      <c r="BA5713" s="322"/>
      <c r="BB5713" s="322"/>
      <c r="BC5713" s="322"/>
      <c r="BD5713" s="322"/>
      <c r="BE5713" s="322"/>
    </row>
    <row r="5714" spans="50:57" x14ac:dyDescent="0.15">
      <c r="AX5714" s="322"/>
      <c r="AY5714" s="322"/>
      <c r="AZ5714" s="322"/>
      <c r="BA5714" s="322"/>
      <c r="BB5714" s="322"/>
      <c r="BC5714" s="322"/>
      <c r="BD5714" s="322"/>
      <c r="BE5714" s="322"/>
    </row>
    <row r="5715" spans="50:57" x14ac:dyDescent="0.15">
      <c r="AX5715" s="322"/>
      <c r="AY5715" s="322"/>
      <c r="AZ5715" s="322"/>
      <c r="BA5715" s="322"/>
      <c r="BB5715" s="322"/>
      <c r="BC5715" s="322"/>
      <c r="BD5715" s="322"/>
      <c r="BE5715" s="322"/>
    </row>
    <row r="5716" spans="50:57" x14ac:dyDescent="0.15">
      <c r="AX5716" s="322"/>
      <c r="AY5716" s="322"/>
      <c r="AZ5716" s="322"/>
      <c r="BA5716" s="322"/>
      <c r="BB5716" s="322"/>
      <c r="BC5716" s="322"/>
      <c r="BD5716" s="322"/>
      <c r="BE5716" s="322"/>
    </row>
    <row r="5717" spans="50:57" x14ac:dyDescent="0.15">
      <c r="AX5717" s="322"/>
      <c r="AY5717" s="322"/>
      <c r="AZ5717" s="322"/>
      <c r="BA5717" s="322"/>
      <c r="BB5717" s="322"/>
      <c r="BC5717" s="322"/>
      <c r="BD5717" s="322"/>
      <c r="BE5717" s="322"/>
    </row>
    <row r="5718" spans="50:57" x14ac:dyDescent="0.15">
      <c r="AX5718" s="322"/>
      <c r="AY5718" s="322"/>
      <c r="AZ5718" s="322"/>
      <c r="BA5718" s="322"/>
      <c r="BB5718" s="322"/>
      <c r="BC5718" s="322"/>
      <c r="BD5718" s="322"/>
      <c r="BE5718" s="322"/>
    </row>
    <row r="5719" spans="50:57" x14ac:dyDescent="0.15">
      <c r="AX5719" s="322"/>
      <c r="AY5719" s="322"/>
      <c r="AZ5719" s="322"/>
      <c r="BA5719" s="322"/>
      <c r="BB5719" s="322"/>
      <c r="BC5719" s="322"/>
      <c r="BD5719" s="322"/>
      <c r="BE5719" s="322"/>
    </row>
    <row r="5720" spans="50:57" x14ac:dyDescent="0.15">
      <c r="AX5720" s="322"/>
      <c r="AY5720" s="322"/>
      <c r="AZ5720" s="322"/>
      <c r="BA5720" s="322"/>
      <c r="BB5720" s="322"/>
      <c r="BC5720" s="322"/>
      <c r="BD5720" s="322"/>
      <c r="BE5720" s="322"/>
    </row>
    <row r="5721" spans="50:57" x14ac:dyDescent="0.15">
      <c r="AX5721" s="322"/>
      <c r="AY5721" s="322"/>
      <c r="AZ5721" s="322"/>
      <c r="BA5721" s="322"/>
      <c r="BB5721" s="322"/>
      <c r="BC5721" s="322"/>
      <c r="BD5721" s="322"/>
      <c r="BE5721" s="322"/>
    </row>
    <row r="5722" spans="50:57" x14ac:dyDescent="0.15">
      <c r="AX5722" s="322"/>
      <c r="AY5722" s="322"/>
      <c r="AZ5722" s="322"/>
      <c r="BA5722" s="322"/>
      <c r="BB5722" s="322"/>
      <c r="BC5722" s="322"/>
      <c r="BD5722" s="322"/>
      <c r="BE5722" s="322"/>
    </row>
    <row r="5723" spans="50:57" x14ac:dyDescent="0.15">
      <c r="AX5723" s="322"/>
      <c r="AY5723" s="322"/>
      <c r="AZ5723" s="322"/>
      <c r="BA5723" s="322"/>
      <c r="BB5723" s="322"/>
      <c r="BC5723" s="322"/>
      <c r="BD5723" s="322"/>
      <c r="BE5723" s="322"/>
    </row>
    <row r="5724" spans="50:57" x14ac:dyDescent="0.15">
      <c r="AX5724" s="322"/>
      <c r="AY5724" s="322"/>
      <c r="AZ5724" s="322"/>
      <c r="BA5724" s="322"/>
      <c r="BB5724" s="322"/>
      <c r="BC5724" s="322"/>
      <c r="BD5724" s="322"/>
      <c r="BE5724" s="322"/>
    </row>
    <row r="5725" spans="50:57" x14ac:dyDescent="0.15">
      <c r="AX5725" s="322"/>
      <c r="AY5725" s="322"/>
      <c r="AZ5725" s="322"/>
      <c r="BA5725" s="322"/>
      <c r="BB5725" s="322"/>
      <c r="BC5725" s="322"/>
      <c r="BD5725" s="322"/>
      <c r="BE5725" s="322"/>
    </row>
    <row r="5726" spans="50:57" x14ac:dyDescent="0.15">
      <c r="AX5726" s="322"/>
      <c r="AY5726" s="322"/>
      <c r="AZ5726" s="322"/>
      <c r="BA5726" s="322"/>
      <c r="BB5726" s="322"/>
      <c r="BC5726" s="322"/>
      <c r="BD5726" s="322"/>
      <c r="BE5726" s="322"/>
    </row>
    <row r="5727" spans="50:57" x14ac:dyDescent="0.15">
      <c r="AX5727" s="322"/>
      <c r="AY5727" s="322"/>
      <c r="AZ5727" s="322"/>
      <c r="BA5727" s="322"/>
      <c r="BB5727" s="322"/>
      <c r="BC5727" s="322"/>
      <c r="BD5727" s="322"/>
      <c r="BE5727" s="322"/>
    </row>
    <row r="5728" spans="50:57" x14ac:dyDescent="0.15">
      <c r="AX5728" s="322"/>
      <c r="AY5728" s="322"/>
      <c r="AZ5728" s="322"/>
      <c r="BA5728" s="322"/>
      <c r="BB5728" s="322"/>
      <c r="BC5728" s="322"/>
      <c r="BD5728" s="322"/>
      <c r="BE5728" s="322"/>
    </row>
    <row r="5729" spans="50:57" x14ac:dyDescent="0.15">
      <c r="AX5729" s="322"/>
      <c r="AY5729" s="322"/>
      <c r="AZ5729" s="322"/>
      <c r="BA5729" s="322"/>
      <c r="BB5729" s="322"/>
      <c r="BC5729" s="322"/>
      <c r="BD5729" s="322"/>
      <c r="BE5729" s="322"/>
    </row>
    <row r="5730" spans="50:57" x14ac:dyDescent="0.15">
      <c r="AX5730" s="322"/>
      <c r="AY5730" s="322"/>
      <c r="AZ5730" s="322"/>
      <c r="BA5730" s="322"/>
      <c r="BB5730" s="322"/>
      <c r="BC5730" s="322"/>
      <c r="BD5730" s="322"/>
      <c r="BE5730" s="322"/>
    </row>
    <row r="5731" spans="50:57" x14ac:dyDescent="0.15">
      <c r="AX5731" s="322"/>
      <c r="AY5731" s="322"/>
      <c r="AZ5731" s="322"/>
      <c r="BA5731" s="322"/>
      <c r="BB5731" s="322"/>
      <c r="BC5731" s="322"/>
      <c r="BD5731" s="322"/>
      <c r="BE5731" s="322"/>
    </row>
    <row r="5732" spans="50:57" x14ac:dyDescent="0.15">
      <c r="AX5732" s="322"/>
      <c r="AY5732" s="322"/>
      <c r="AZ5732" s="322"/>
      <c r="BA5732" s="322"/>
      <c r="BB5732" s="322"/>
      <c r="BC5732" s="322"/>
      <c r="BD5732" s="322"/>
      <c r="BE5732" s="322"/>
    </row>
    <row r="5733" spans="50:57" x14ac:dyDescent="0.15">
      <c r="AX5733" s="322"/>
      <c r="AY5733" s="322"/>
      <c r="AZ5733" s="322"/>
      <c r="BA5733" s="322"/>
      <c r="BB5733" s="322"/>
      <c r="BC5733" s="322"/>
      <c r="BD5733" s="322"/>
      <c r="BE5733" s="322"/>
    </row>
    <row r="5734" spans="50:57" x14ac:dyDescent="0.15">
      <c r="AX5734" s="322"/>
      <c r="AY5734" s="322"/>
      <c r="AZ5734" s="322"/>
      <c r="BA5734" s="322"/>
      <c r="BB5734" s="322"/>
      <c r="BC5734" s="322"/>
      <c r="BD5734" s="322"/>
      <c r="BE5734" s="322"/>
    </row>
    <row r="5735" spans="50:57" x14ac:dyDescent="0.15">
      <c r="AX5735" s="322"/>
      <c r="AY5735" s="322"/>
      <c r="AZ5735" s="322"/>
      <c r="BA5735" s="322"/>
      <c r="BB5735" s="322"/>
      <c r="BC5735" s="322"/>
      <c r="BD5735" s="322"/>
      <c r="BE5735" s="322"/>
    </row>
    <row r="5736" spans="50:57" x14ac:dyDescent="0.15">
      <c r="AX5736" s="322"/>
      <c r="AY5736" s="322"/>
      <c r="AZ5736" s="322"/>
      <c r="BA5736" s="322"/>
      <c r="BB5736" s="322"/>
      <c r="BC5736" s="322"/>
      <c r="BD5736" s="322"/>
      <c r="BE5736" s="322"/>
    </row>
    <row r="5737" spans="50:57" x14ac:dyDescent="0.15">
      <c r="AX5737" s="322"/>
      <c r="AY5737" s="322"/>
      <c r="AZ5737" s="322"/>
      <c r="BA5737" s="322"/>
      <c r="BB5737" s="322"/>
      <c r="BC5737" s="322"/>
      <c r="BD5737" s="322"/>
      <c r="BE5737" s="322"/>
    </row>
    <row r="5738" spans="50:57" x14ac:dyDescent="0.15">
      <c r="AX5738" s="322"/>
      <c r="AY5738" s="322"/>
      <c r="AZ5738" s="322"/>
      <c r="BA5738" s="322"/>
      <c r="BB5738" s="322"/>
      <c r="BC5738" s="322"/>
      <c r="BD5738" s="322"/>
      <c r="BE5738" s="322"/>
    </row>
    <row r="5739" spans="50:57" x14ac:dyDescent="0.15">
      <c r="AX5739" s="322"/>
      <c r="AY5739" s="322"/>
      <c r="AZ5739" s="322"/>
      <c r="BA5739" s="322"/>
      <c r="BB5739" s="322"/>
      <c r="BC5739" s="322"/>
      <c r="BD5739" s="322"/>
      <c r="BE5739" s="322"/>
    </row>
    <row r="5740" spans="50:57" x14ac:dyDescent="0.15">
      <c r="AX5740" s="322"/>
      <c r="AY5740" s="322"/>
      <c r="AZ5740" s="322"/>
      <c r="BA5740" s="322"/>
      <c r="BB5740" s="322"/>
      <c r="BC5740" s="322"/>
      <c r="BD5740" s="322"/>
      <c r="BE5740" s="322"/>
    </row>
    <row r="5741" spans="50:57" x14ac:dyDescent="0.15">
      <c r="AX5741" s="322"/>
      <c r="AY5741" s="322"/>
      <c r="AZ5741" s="322"/>
      <c r="BA5741" s="322"/>
      <c r="BB5741" s="322"/>
      <c r="BC5741" s="322"/>
      <c r="BD5741" s="322"/>
      <c r="BE5741" s="322"/>
    </row>
    <row r="5742" spans="50:57" x14ac:dyDescent="0.15">
      <c r="AX5742" s="322"/>
      <c r="AY5742" s="322"/>
      <c r="AZ5742" s="322"/>
      <c r="BA5742" s="322"/>
      <c r="BB5742" s="322"/>
      <c r="BC5742" s="322"/>
      <c r="BD5742" s="322"/>
      <c r="BE5742" s="322"/>
    </row>
    <row r="5743" spans="50:57" x14ac:dyDescent="0.15">
      <c r="AX5743" s="322"/>
      <c r="AY5743" s="322"/>
      <c r="AZ5743" s="322"/>
      <c r="BA5743" s="322"/>
      <c r="BB5743" s="322"/>
      <c r="BC5743" s="322"/>
      <c r="BD5743" s="322"/>
      <c r="BE5743" s="322"/>
    </row>
    <row r="5744" spans="50:57" x14ac:dyDescent="0.15">
      <c r="AX5744" s="322"/>
      <c r="AY5744" s="322"/>
      <c r="AZ5744" s="322"/>
      <c r="BA5744" s="322"/>
      <c r="BB5744" s="322"/>
      <c r="BC5744" s="322"/>
      <c r="BD5744" s="322"/>
      <c r="BE5744" s="322"/>
    </row>
    <row r="5745" spans="50:57" x14ac:dyDescent="0.15">
      <c r="AX5745" s="322"/>
      <c r="AY5745" s="322"/>
      <c r="AZ5745" s="322"/>
      <c r="BA5745" s="322"/>
      <c r="BB5745" s="322"/>
      <c r="BC5745" s="322"/>
      <c r="BD5745" s="322"/>
      <c r="BE5745" s="322"/>
    </row>
    <row r="5746" spans="50:57" x14ac:dyDescent="0.15">
      <c r="AX5746" s="322"/>
      <c r="AY5746" s="322"/>
      <c r="AZ5746" s="322"/>
      <c r="BA5746" s="322"/>
      <c r="BB5746" s="322"/>
      <c r="BC5746" s="322"/>
      <c r="BD5746" s="322"/>
      <c r="BE5746" s="322"/>
    </row>
    <row r="5747" spans="50:57" x14ac:dyDescent="0.15">
      <c r="AX5747" s="322"/>
      <c r="AY5747" s="322"/>
      <c r="AZ5747" s="322"/>
      <c r="BA5747" s="322"/>
      <c r="BB5747" s="322"/>
      <c r="BC5747" s="322"/>
      <c r="BD5747" s="322"/>
      <c r="BE5747" s="322"/>
    </row>
    <row r="5748" spans="50:57" x14ac:dyDescent="0.15">
      <c r="AX5748" s="322"/>
      <c r="AY5748" s="322"/>
      <c r="AZ5748" s="322"/>
      <c r="BA5748" s="322"/>
      <c r="BB5748" s="322"/>
      <c r="BC5748" s="322"/>
      <c r="BD5748" s="322"/>
      <c r="BE5748" s="322"/>
    </row>
    <row r="5749" spans="50:57" x14ac:dyDescent="0.15">
      <c r="AX5749" s="322"/>
      <c r="AY5749" s="322"/>
      <c r="AZ5749" s="322"/>
      <c r="BA5749" s="322"/>
      <c r="BB5749" s="322"/>
      <c r="BC5749" s="322"/>
      <c r="BD5749" s="322"/>
      <c r="BE5749" s="322"/>
    </row>
    <row r="5750" spans="50:57" x14ac:dyDescent="0.15">
      <c r="AX5750" s="322"/>
      <c r="AY5750" s="322"/>
      <c r="AZ5750" s="322"/>
      <c r="BA5750" s="322"/>
      <c r="BB5750" s="322"/>
      <c r="BC5750" s="322"/>
      <c r="BD5750" s="322"/>
      <c r="BE5750" s="322"/>
    </row>
    <row r="5751" spans="50:57" x14ac:dyDescent="0.15">
      <c r="AX5751" s="322"/>
      <c r="AY5751" s="322"/>
      <c r="AZ5751" s="322"/>
      <c r="BA5751" s="322"/>
      <c r="BB5751" s="322"/>
      <c r="BC5751" s="322"/>
      <c r="BD5751" s="322"/>
      <c r="BE5751" s="322"/>
    </row>
    <row r="5752" spans="50:57" x14ac:dyDescent="0.15">
      <c r="AX5752" s="322"/>
      <c r="AY5752" s="322"/>
      <c r="AZ5752" s="322"/>
      <c r="BA5752" s="322"/>
      <c r="BB5752" s="322"/>
      <c r="BC5752" s="322"/>
      <c r="BD5752" s="322"/>
      <c r="BE5752" s="322"/>
    </row>
    <row r="5753" spans="50:57" x14ac:dyDescent="0.15">
      <c r="AX5753" s="322"/>
      <c r="AY5753" s="322"/>
      <c r="AZ5753" s="322"/>
      <c r="BA5753" s="322"/>
      <c r="BB5753" s="322"/>
      <c r="BC5753" s="322"/>
      <c r="BD5753" s="322"/>
      <c r="BE5753" s="322"/>
    </row>
    <row r="5754" spans="50:57" x14ac:dyDescent="0.15">
      <c r="AX5754" s="322"/>
      <c r="AY5754" s="322"/>
      <c r="AZ5754" s="322"/>
      <c r="BA5754" s="322"/>
      <c r="BB5754" s="322"/>
      <c r="BC5754" s="322"/>
      <c r="BD5754" s="322"/>
      <c r="BE5754" s="322"/>
    </row>
    <row r="5755" spans="50:57" x14ac:dyDescent="0.15">
      <c r="AX5755" s="322"/>
      <c r="AY5755" s="322"/>
      <c r="AZ5755" s="322"/>
      <c r="BA5755" s="322"/>
      <c r="BB5755" s="322"/>
      <c r="BC5755" s="322"/>
      <c r="BD5755" s="322"/>
      <c r="BE5755" s="322"/>
    </row>
    <row r="5756" spans="50:57" x14ac:dyDescent="0.15">
      <c r="AX5756" s="322"/>
      <c r="AY5756" s="322"/>
      <c r="AZ5756" s="322"/>
      <c r="BA5756" s="322"/>
      <c r="BB5756" s="322"/>
      <c r="BC5756" s="322"/>
      <c r="BD5756" s="322"/>
      <c r="BE5756" s="322"/>
    </row>
    <row r="5757" spans="50:57" x14ac:dyDescent="0.15">
      <c r="AX5757" s="322"/>
      <c r="AY5757" s="322"/>
      <c r="AZ5757" s="322"/>
      <c r="BA5757" s="322"/>
      <c r="BB5757" s="322"/>
      <c r="BC5757" s="322"/>
      <c r="BD5757" s="322"/>
      <c r="BE5757" s="322"/>
    </row>
    <row r="5758" spans="50:57" x14ac:dyDescent="0.15">
      <c r="AX5758" s="322"/>
      <c r="AY5758" s="322"/>
      <c r="AZ5758" s="322"/>
      <c r="BA5758" s="322"/>
      <c r="BB5758" s="322"/>
      <c r="BC5758" s="322"/>
      <c r="BD5758" s="322"/>
      <c r="BE5758" s="322"/>
    </row>
    <row r="5759" spans="50:57" x14ac:dyDescent="0.15">
      <c r="AX5759" s="322"/>
      <c r="AY5759" s="322"/>
      <c r="AZ5759" s="322"/>
      <c r="BA5759" s="322"/>
      <c r="BB5759" s="322"/>
      <c r="BC5759" s="322"/>
      <c r="BD5759" s="322"/>
      <c r="BE5759" s="322"/>
    </row>
    <row r="5760" spans="50:57" x14ac:dyDescent="0.15">
      <c r="AX5760" s="322"/>
      <c r="AY5760" s="322"/>
      <c r="AZ5760" s="322"/>
      <c r="BA5760" s="322"/>
      <c r="BB5760" s="322"/>
      <c r="BC5760" s="322"/>
      <c r="BD5760" s="322"/>
      <c r="BE5760" s="322"/>
    </row>
    <row r="5761" spans="50:57" x14ac:dyDescent="0.15">
      <c r="AX5761" s="322"/>
      <c r="AY5761" s="322"/>
      <c r="AZ5761" s="322"/>
      <c r="BA5761" s="322"/>
      <c r="BB5761" s="322"/>
      <c r="BC5761" s="322"/>
      <c r="BD5761" s="322"/>
      <c r="BE5761" s="322"/>
    </row>
    <row r="5762" spans="50:57" x14ac:dyDescent="0.15">
      <c r="AX5762" s="322"/>
      <c r="AY5762" s="322"/>
      <c r="AZ5762" s="322"/>
      <c r="BA5762" s="322"/>
      <c r="BB5762" s="322"/>
      <c r="BC5762" s="322"/>
      <c r="BD5762" s="322"/>
      <c r="BE5762" s="322"/>
    </row>
    <row r="5763" spans="50:57" x14ac:dyDescent="0.15">
      <c r="AX5763" s="322"/>
      <c r="AY5763" s="322"/>
      <c r="AZ5763" s="322"/>
      <c r="BA5763" s="322"/>
      <c r="BB5763" s="322"/>
      <c r="BC5763" s="322"/>
      <c r="BD5763" s="322"/>
      <c r="BE5763" s="322"/>
    </row>
    <row r="5764" spans="50:57" x14ac:dyDescent="0.15">
      <c r="AX5764" s="322"/>
      <c r="AY5764" s="322"/>
      <c r="AZ5764" s="322"/>
      <c r="BA5764" s="322"/>
      <c r="BB5764" s="322"/>
      <c r="BC5764" s="322"/>
      <c r="BD5764" s="322"/>
      <c r="BE5764" s="322"/>
    </row>
    <row r="5765" spans="50:57" x14ac:dyDescent="0.15">
      <c r="AX5765" s="322"/>
      <c r="AY5765" s="322"/>
      <c r="AZ5765" s="322"/>
      <c r="BA5765" s="322"/>
      <c r="BB5765" s="322"/>
      <c r="BC5765" s="322"/>
      <c r="BD5765" s="322"/>
      <c r="BE5765" s="322"/>
    </row>
    <row r="5766" spans="50:57" x14ac:dyDescent="0.15">
      <c r="AX5766" s="322"/>
      <c r="AY5766" s="322"/>
      <c r="AZ5766" s="322"/>
      <c r="BA5766" s="322"/>
      <c r="BB5766" s="322"/>
      <c r="BC5766" s="322"/>
      <c r="BD5766" s="322"/>
      <c r="BE5766" s="322"/>
    </row>
    <row r="5767" spans="50:57" x14ac:dyDescent="0.15">
      <c r="AX5767" s="322"/>
      <c r="AY5767" s="322"/>
      <c r="AZ5767" s="322"/>
      <c r="BA5767" s="322"/>
      <c r="BB5767" s="322"/>
      <c r="BC5767" s="322"/>
      <c r="BD5767" s="322"/>
      <c r="BE5767" s="322"/>
    </row>
    <row r="5768" spans="50:57" x14ac:dyDescent="0.15">
      <c r="AX5768" s="322"/>
      <c r="AY5768" s="322"/>
      <c r="AZ5768" s="322"/>
      <c r="BA5768" s="322"/>
      <c r="BB5768" s="322"/>
      <c r="BC5768" s="322"/>
      <c r="BD5768" s="322"/>
      <c r="BE5768" s="322"/>
    </row>
    <row r="5769" spans="50:57" x14ac:dyDescent="0.15">
      <c r="AX5769" s="322"/>
      <c r="AY5769" s="322"/>
      <c r="AZ5769" s="322"/>
      <c r="BA5769" s="322"/>
      <c r="BB5769" s="322"/>
      <c r="BC5769" s="322"/>
      <c r="BD5769" s="322"/>
      <c r="BE5769" s="322"/>
    </row>
    <row r="5770" spans="50:57" x14ac:dyDescent="0.15">
      <c r="AX5770" s="322"/>
      <c r="AY5770" s="322"/>
      <c r="AZ5770" s="322"/>
      <c r="BA5770" s="322"/>
      <c r="BB5770" s="322"/>
      <c r="BC5770" s="322"/>
      <c r="BD5770" s="322"/>
      <c r="BE5770" s="322"/>
    </row>
    <row r="5771" spans="50:57" x14ac:dyDescent="0.15">
      <c r="AX5771" s="322"/>
      <c r="AY5771" s="322"/>
      <c r="AZ5771" s="322"/>
      <c r="BA5771" s="322"/>
      <c r="BB5771" s="322"/>
      <c r="BC5771" s="322"/>
      <c r="BD5771" s="322"/>
      <c r="BE5771" s="322"/>
    </row>
    <row r="5772" spans="50:57" x14ac:dyDescent="0.15">
      <c r="AX5772" s="322"/>
      <c r="AY5772" s="322"/>
      <c r="AZ5772" s="322"/>
      <c r="BA5772" s="322"/>
      <c r="BB5772" s="322"/>
      <c r="BC5772" s="322"/>
      <c r="BD5772" s="322"/>
      <c r="BE5772" s="322"/>
    </row>
    <row r="5773" spans="50:57" x14ac:dyDescent="0.15">
      <c r="AX5773" s="322"/>
      <c r="AY5773" s="322"/>
      <c r="AZ5773" s="322"/>
      <c r="BA5773" s="322"/>
      <c r="BB5773" s="322"/>
      <c r="BC5773" s="322"/>
      <c r="BD5773" s="322"/>
      <c r="BE5773" s="322"/>
    </row>
    <row r="5774" spans="50:57" x14ac:dyDescent="0.15">
      <c r="AX5774" s="322"/>
      <c r="AY5774" s="322"/>
      <c r="AZ5774" s="322"/>
      <c r="BA5774" s="322"/>
      <c r="BB5774" s="322"/>
      <c r="BC5774" s="322"/>
      <c r="BD5774" s="322"/>
      <c r="BE5774" s="322"/>
    </row>
    <row r="5775" spans="50:57" x14ac:dyDescent="0.15">
      <c r="AX5775" s="322"/>
      <c r="AY5775" s="322"/>
      <c r="AZ5775" s="322"/>
      <c r="BA5775" s="322"/>
      <c r="BB5775" s="322"/>
      <c r="BC5775" s="322"/>
      <c r="BD5775" s="322"/>
      <c r="BE5775" s="322"/>
    </row>
    <row r="5776" spans="50:57" x14ac:dyDescent="0.15">
      <c r="AX5776" s="322"/>
      <c r="AY5776" s="322"/>
      <c r="AZ5776" s="322"/>
      <c r="BA5776" s="322"/>
      <c r="BB5776" s="322"/>
      <c r="BC5776" s="322"/>
      <c r="BD5776" s="322"/>
      <c r="BE5776" s="322"/>
    </row>
    <row r="5777" spans="50:57" x14ac:dyDescent="0.15">
      <c r="AX5777" s="322"/>
      <c r="AY5777" s="322"/>
      <c r="AZ5777" s="322"/>
      <c r="BA5777" s="322"/>
      <c r="BB5777" s="322"/>
      <c r="BC5777" s="322"/>
      <c r="BD5777" s="322"/>
      <c r="BE5777" s="322"/>
    </row>
    <row r="5778" spans="50:57" x14ac:dyDescent="0.15">
      <c r="AX5778" s="322"/>
      <c r="AY5778" s="322"/>
      <c r="AZ5778" s="322"/>
      <c r="BA5778" s="322"/>
      <c r="BB5778" s="322"/>
      <c r="BC5778" s="322"/>
      <c r="BD5778" s="322"/>
      <c r="BE5778" s="322"/>
    </row>
    <row r="5779" spans="50:57" x14ac:dyDescent="0.15">
      <c r="AX5779" s="322"/>
      <c r="AY5779" s="322"/>
      <c r="AZ5779" s="322"/>
      <c r="BA5779" s="322"/>
      <c r="BB5779" s="322"/>
      <c r="BC5779" s="322"/>
      <c r="BD5779" s="322"/>
      <c r="BE5779" s="322"/>
    </row>
    <row r="5780" spans="50:57" x14ac:dyDescent="0.15">
      <c r="AX5780" s="322"/>
      <c r="AY5780" s="322"/>
      <c r="AZ5780" s="322"/>
      <c r="BA5780" s="322"/>
      <c r="BB5780" s="322"/>
      <c r="BC5780" s="322"/>
      <c r="BD5780" s="322"/>
      <c r="BE5780" s="322"/>
    </row>
    <row r="5781" spans="50:57" x14ac:dyDescent="0.15">
      <c r="AX5781" s="322"/>
      <c r="AY5781" s="322"/>
      <c r="AZ5781" s="322"/>
      <c r="BA5781" s="322"/>
      <c r="BB5781" s="322"/>
      <c r="BC5781" s="322"/>
      <c r="BD5781" s="322"/>
      <c r="BE5781" s="322"/>
    </row>
    <row r="5782" spans="50:57" x14ac:dyDescent="0.15">
      <c r="AX5782" s="322"/>
      <c r="AY5782" s="322"/>
      <c r="AZ5782" s="322"/>
      <c r="BA5782" s="322"/>
      <c r="BB5782" s="322"/>
      <c r="BC5782" s="322"/>
      <c r="BD5782" s="322"/>
      <c r="BE5782" s="322"/>
    </row>
    <row r="5783" spans="50:57" x14ac:dyDescent="0.15">
      <c r="AX5783" s="322"/>
      <c r="AY5783" s="322"/>
      <c r="AZ5783" s="322"/>
      <c r="BA5783" s="322"/>
      <c r="BB5783" s="322"/>
      <c r="BC5783" s="322"/>
      <c r="BD5783" s="322"/>
      <c r="BE5783" s="322"/>
    </row>
    <row r="5784" spans="50:57" x14ac:dyDescent="0.15">
      <c r="AX5784" s="322"/>
      <c r="AY5784" s="322"/>
      <c r="AZ5784" s="322"/>
      <c r="BA5784" s="322"/>
      <c r="BB5784" s="322"/>
      <c r="BC5784" s="322"/>
      <c r="BD5784" s="322"/>
      <c r="BE5784" s="322"/>
    </row>
    <row r="5785" spans="50:57" x14ac:dyDescent="0.15">
      <c r="AX5785" s="322"/>
      <c r="AY5785" s="322"/>
      <c r="AZ5785" s="322"/>
      <c r="BA5785" s="322"/>
      <c r="BB5785" s="322"/>
      <c r="BC5785" s="322"/>
      <c r="BD5785" s="322"/>
      <c r="BE5785" s="322"/>
    </row>
    <row r="5786" spans="50:57" x14ac:dyDescent="0.15">
      <c r="AX5786" s="322"/>
      <c r="AY5786" s="322"/>
      <c r="AZ5786" s="322"/>
      <c r="BA5786" s="322"/>
      <c r="BB5786" s="322"/>
      <c r="BC5786" s="322"/>
      <c r="BD5786" s="322"/>
      <c r="BE5786" s="322"/>
    </row>
    <row r="5787" spans="50:57" x14ac:dyDescent="0.15">
      <c r="AX5787" s="322"/>
      <c r="AY5787" s="322"/>
      <c r="AZ5787" s="322"/>
      <c r="BA5787" s="322"/>
      <c r="BB5787" s="322"/>
      <c r="BC5787" s="322"/>
      <c r="BD5787" s="322"/>
      <c r="BE5787" s="322"/>
    </row>
    <row r="5788" spans="50:57" x14ac:dyDescent="0.15">
      <c r="AX5788" s="322"/>
      <c r="AY5788" s="322"/>
      <c r="AZ5788" s="322"/>
      <c r="BA5788" s="322"/>
      <c r="BB5788" s="322"/>
      <c r="BC5788" s="322"/>
      <c r="BD5788" s="322"/>
      <c r="BE5788" s="322"/>
    </row>
    <row r="5789" spans="50:57" x14ac:dyDescent="0.15">
      <c r="AX5789" s="322"/>
      <c r="AY5789" s="322"/>
      <c r="AZ5789" s="322"/>
      <c r="BA5789" s="322"/>
      <c r="BB5789" s="322"/>
      <c r="BC5789" s="322"/>
      <c r="BD5789" s="322"/>
      <c r="BE5789" s="322"/>
    </row>
    <row r="5790" spans="50:57" x14ac:dyDescent="0.15">
      <c r="AX5790" s="322"/>
      <c r="AY5790" s="322"/>
      <c r="AZ5790" s="322"/>
      <c r="BA5790" s="322"/>
      <c r="BB5790" s="322"/>
      <c r="BC5790" s="322"/>
      <c r="BD5790" s="322"/>
      <c r="BE5790" s="322"/>
    </row>
    <row r="5791" spans="50:57" x14ac:dyDescent="0.15">
      <c r="AX5791" s="322"/>
      <c r="AY5791" s="322"/>
      <c r="AZ5791" s="322"/>
      <c r="BA5791" s="322"/>
      <c r="BB5791" s="322"/>
      <c r="BC5791" s="322"/>
      <c r="BD5791" s="322"/>
      <c r="BE5791" s="322"/>
    </row>
    <row r="5792" spans="50:57" x14ac:dyDescent="0.15">
      <c r="AX5792" s="322"/>
      <c r="AY5792" s="322"/>
      <c r="AZ5792" s="322"/>
      <c r="BA5792" s="322"/>
      <c r="BB5792" s="322"/>
      <c r="BC5792" s="322"/>
      <c r="BD5792" s="322"/>
      <c r="BE5792" s="322"/>
    </row>
    <row r="5793" spans="50:57" x14ac:dyDescent="0.15">
      <c r="AX5793" s="322"/>
      <c r="AY5793" s="322"/>
      <c r="AZ5793" s="322"/>
      <c r="BA5793" s="322"/>
      <c r="BB5793" s="322"/>
      <c r="BC5793" s="322"/>
      <c r="BD5793" s="322"/>
      <c r="BE5793" s="322"/>
    </row>
    <row r="5794" spans="50:57" x14ac:dyDescent="0.15">
      <c r="AX5794" s="322"/>
      <c r="AY5794" s="322"/>
      <c r="AZ5794" s="322"/>
      <c r="BA5794" s="322"/>
      <c r="BB5794" s="322"/>
      <c r="BC5794" s="322"/>
      <c r="BD5794" s="322"/>
      <c r="BE5794" s="322"/>
    </row>
    <row r="5795" spans="50:57" x14ac:dyDescent="0.15">
      <c r="AX5795" s="322"/>
      <c r="AY5795" s="322"/>
      <c r="AZ5795" s="322"/>
      <c r="BA5795" s="322"/>
      <c r="BB5795" s="322"/>
      <c r="BC5795" s="322"/>
      <c r="BD5795" s="322"/>
      <c r="BE5795" s="322"/>
    </row>
    <row r="5796" spans="50:57" x14ac:dyDescent="0.15">
      <c r="AX5796" s="322"/>
      <c r="AY5796" s="322"/>
      <c r="AZ5796" s="322"/>
      <c r="BA5796" s="322"/>
      <c r="BB5796" s="322"/>
      <c r="BC5796" s="322"/>
      <c r="BD5796" s="322"/>
      <c r="BE5796" s="322"/>
    </row>
    <row r="5797" spans="50:57" x14ac:dyDescent="0.15">
      <c r="AX5797" s="322"/>
      <c r="AY5797" s="322"/>
      <c r="AZ5797" s="322"/>
      <c r="BA5797" s="322"/>
      <c r="BB5797" s="322"/>
      <c r="BC5797" s="322"/>
      <c r="BD5797" s="322"/>
      <c r="BE5797" s="322"/>
    </row>
    <row r="5798" spans="50:57" x14ac:dyDescent="0.15">
      <c r="AX5798" s="322"/>
      <c r="AY5798" s="322"/>
      <c r="AZ5798" s="322"/>
      <c r="BA5798" s="322"/>
      <c r="BB5798" s="322"/>
      <c r="BC5798" s="322"/>
      <c r="BD5798" s="322"/>
      <c r="BE5798" s="322"/>
    </row>
    <row r="5799" spans="50:57" x14ac:dyDescent="0.15">
      <c r="AX5799" s="322"/>
      <c r="AY5799" s="322"/>
      <c r="AZ5799" s="322"/>
      <c r="BA5799" s="322"/>
      <c r="BB5799" s="322"/>
      <c r="BC5799" s="322"/>
      <c r="BD5799" s="322"/>
      <c r="BE5799" s="322"/>
    </row>
    <row r="5800" spans="50:57" x14ac:dyDescent="0.15">
      <c r="AX5800" s="322"/>
      <c r="AY5800" s="322"/>
      <c r="AZ5800" s="322"/>
      <c r="BA5800" s="322"/>
      <c r="BB5800" s="322"/>
      <c r="BC5800" s="322"/>
      <c r="BD5800" s="322"/>
      <c r="BE5800" s="322"/>
    </row>
    <row r="5801" spans="50:57" x14ac:dyDescent="0.15">
      <c r="AX5801" s="322"/>
      <c r="AY5801" s="322"/>
      <c r="AZ5801" s="322"/>
      <c r="BA5801" s="322"/>
      <c r="BB5801" s="322"/>
      <c r="BC5801" s="322"/>
      <c r="BD5801" s="322"/>
      <c r="BE5801" s="322"/>
    </row>
    <row r="5802" spans="50:57" x14ac:dyDescent="0.15">
      <c r="AX5802" s="322"/>
      <c r="AY5802" s="322"/>
      <c r="AZ5802" s="322"/>
      <c r="BA5802" s="322"/>
      <c r="BB5802" s="322"/>
      <c r="BC5802" s="322"/>
      <c r="BD5802" s="322"/>
      <c r="BE5802" s="322"/>
    </row>
    <row r="5803" spans="50:57" x14ac:dyDescent="0.15">
      <c r="AX5803" s="322"/>
      <c r="AY5803" s="322"/>
      <c r="AZ5803" s="322"/>
      <c r="BA5803" s="322"/>
      <c r="BB5803" s="322"/>
      <c r="BC5803" s="322"/>
      <c r="BD5803" s="322"/>
      <c r="BE5803" s="322"/>
    </row>
    <row r="5804" spans="50:57" x14ac:dyDescent="0.15">
      <c r="AX5804" s="322"/>
      <c r="AY5804" s="322"/>
      <c r="AZ5804" s="322"/>
      <c r="BA5804" s="322"/>
      <c r="BB5804" s="322"/>
      <c r="BC5804" s="322"/>
      <c r="BD5804" s="322"/>
      <c r="BE5804" s="322"/>
    </row>
    <row r="5805" spans="50:57" x14ac:dyDescent="0.15">
      <c r="AX5805" s="322"/>
      <c r="AY5805" s="322"/>
      <c r="AZ5805" s="322"/>
      <c r="BA5805" s="322"/>
      <c r="BB5805" s="322"/>
      <c r="BC5805" s="322"/>
      <c r="BD5805" s="322"/>
      <c r="BE5805" s="322"/>
    </row>
    <row r="5806" spans="50:57" x14ac:dyDescent="0.15">
      <c r="AX5806" s="322"/>
      <c r="AY5806" s="322"/>
      <c r="AZ5806" s="322"/>
      <c r="BA5806" s="322"/>
      <c r="BB5806" s="322"/>
      <c r="BC5806" s="322"/>
      <c r="BD5806" s="322"/>
      <c r="BE5806" s="322"/>
    </row>
    <row r="5807" spans="50:57" x14ac:dyDescent="0.15">
      <c r="AX5807" s="322"/>
      <c r="AY5807" s="322"/>
      <c r="AZ5807" s="322"/>
      <c r="BA5807" s="322"/>
      <c r="BB5807" s="322"/>
      <c r="BC5807" s="322"/>
      <c r="BD5807" s="322"/>
      <c r="BE5807" s="322"/>
    </row>
    <row r="5808" spans="50:57" x14ac:dyDescent="0.15">
      <c r="AX5808" s="322"/>
      <c r="AY5808" s="322"/>
      <c r="AZ5808" s="322"/>
      <c r="BA5808" s="322"/>
      <c r="BB5808" s="322"/>
      <c r="BC5808" s="322"/>
      <c r="BD5808" s="322"/>
      <c r="BE5808" s="322"/>
    </row>
    <row r="5809" spans="50:57" x14ac:dyDescent="0.15">
      <c r="AX5809" s="322"/>
      <c r="AY5809" s="322"/>
      <c r="AZ5809" s="322"/>
      <c r="BA5809" s="322"/>
      <c r="BB5809" s="322"/>
      <c r="BC5809" s="322"/>
      <c r="BD5809" s="322"/>
      <c r="BE5809" s="322"/>
    </row>
    <row r="5810" spans="50:57" x14ac:dyDescent="0.15">
      <c r="AX5810" s="322"/>
      <c r="AY5810" s="322"/>
      <c r="AZ5810" s="322"/>
      <c r="BA5810" s="322"/>
      <c r="BB5810" s="322"/>
      <c r="BC5810" s="322"/>
      <c r="BD5810" s="322"/>
      <c r="BE5810" s="322"/>
    </row>
    <row r="5811" spans="50:57" x14ac:dyDescent="0.15">
      <c r="AX5811" s="322"/>
      <c r="AY5811" s="322"/>
      <c r="AZ5811" s="322"/>
      <c r="BA5811" s="322"/>
      <c r="BB5811" s="322"/>
      <c r="BC5811" s="322"/>
      <c r="BD5811" s="322"/>
      <c r="BE5811" s="322"/>
    </row>
    <row r="5812" spans="50:57" x14ac:dyDescent="0.15">
      <c r="AX5812" s="322"/>
      <c r="AY5812" s="322"/>
      <c r="AZ5812" s="322"/>
      <c r="BA5812" s="322"/>
      <c r="BB5812" s="322"/>
      <c r="BC5812" s="322"/>
      <c r="BD5812" s="322"/>
      <c r="BE5812" s="322"/>
    </row>
    <row r="5813" spans="50:57" x14ac:dyDescent="0.15">
      <c r="AX5813" s="322"/>
      <c r="AY5813" s="322"/>
      <c r="AZ5813" s="322"/>
      <c r="BA5813" s="322"/>
      <c r="BB5813" s="322"/>
      <c r="BC5813" s="322"/>
      <c r="BD5813" s="322"/>
      <c r="BE5813" s="322"/>
    </row>
    <row r="5814" spans="50:57" x14ac:dyDescent="0.15">
      <c r="AX5814" s="322"/>
      <c r="AY5814" s="322"/>
      <c r="AZ5814" s="322"/>
      <c r="BA5814" s="322"/>
      <c r="BB5814" s="322"/>
      <c r="BC5814" s="322"/>
      <c r="BD5814" s="322"/>
      <c r="BE5814" s="322"/>
    </row>
    <row r="5815" spans="50:57" x14ac:dyDescent="0.15">
      <c r="AX5815" s="322"/>
      <c r="AY5815" s="322"/>
      <c r="AZ5815" s="322"/>
      <c r="BA5815" s="322"/>
      <c r="BB5815" s="322"/>
      <c r="BC5815" s="322"/>
      <c r="BD5815" s="322"/>
      <c r="BE5815" s="322"/>
    </row>
    <row r="5816" spans="50:57" x14ac:dyDescent="0.15">
      <c r="AX5816" s="322"/>
      <c r="AY5816" s="322"/>
      <c r="AZ5816" s="322"/>
      <c r="BA5816" s="322"/>
      <c r="BB5816" s="322"/>
      <c r="BC5816" s="322"/>
      <c r="BD5816" s="322"/>
      <c r="BE5816" s="322"/>
    </row>
    <row r="5817" spans="50:57" x14ac:dyDescent="0.15">
      <c r="AX5817" s="322"/>
      <c r="AY5817" s="322"/>
      <c r="AZ5817" s="322"/>
      <c r="BA5817" s="322"/>
      <c r="BB5817" s="322"/>
      <c r="BC5817" s="322"/>
      <c r="BD5817" s="322"/>
      <c r="BE5817" s="322"/>
    </row>
    <row r="5818" spans="50:57" x14ac:dyDescent="0.15">
      <c r="AX5818" s="322"/>
      <c r="AY5818" s="322"/>
      <c r="AZ5818" s="322"/>
      <c r="BA5818" s="322"/>
      <c r="BB5818" s="322"/>
      <c r="BC5818" s="322"/>
      <c r="BD5818" s="322"/>
      <c r="BE5818" s="322"/>
    </row>
    <row r="5819" spans="50:57" x14ac:dyDescent="0.15">
      <c r="AX5819" s="322"/>
      <c r="AY5819" s="322"/>
      <c r="AZ5819" s="322"/>
      <c r="BA5819" s="322"/>
      <c r="BB5819" s="322"/>
      <c r="BC5819" s="322"/>
      <c r="BD5819" s="322"/>
      <c r="BE5819" s="322"/>
    </row>
    <row r="5820" spans="50:57" x14ac:dyDescent="0.15">
      <c r="AX5820" s="322"/>
      <c r="AY5820" s="322"/>
      <c r="AZ5820" s="322"/>
      <c r="BA5820" s="322"/>
      <c r="BB5820" s="322"/>
      <c r="BC5820" s="322"/>
      <c r="BD5820" s="322"/>
      <c r="BE5820" s="322"/>
    </row>
    <row r="5821" spans="50:57" x14ac:dyDescent="0.15">
      <c r="AX5821" s="322"/>
      <c r="AY5821" s="322"/>
      <c r="AZ5821" s="322"/>
      <c r="BA5821" s="322"/>
      <c r="BB5821" s="322"/>
      <c r="BC5821" s="322"/>
      <c r="BD5821" s="322"/>
      <c r="BE5821" s="322"/>
    </row>
    <row r="5822" spans="50:57" x14ac:dyDescent="0.15">
      <c r="AX5822" s="322"/>
      <c r="AY5822" s="322"/>
      <c r="AZ5822" s="322"/>
      <c r="BA5822" s="322"/>
      <c r="BB5822" s="322"/>
      <c r="BC5822" s="322"/>
      <c r="BD5822" s="322"/>
      <c r="BE5822" s="322"/>
    </row>
    <row r="5823" spans="50:57" x14ac:dyDescent="0.15">
      <c r="AX5823" s="322"/>
      <c r="AY5823" s="322"/>
      <c r="AZ5823" s="322"/>
      <c r="BA5823" s="322"/>
      <c r="BB5823" s="322"/>
      <c r="BC5823" s="322"/>
      <c r="BD5823" s="322"/>
      <c r="BE5823" s="322"/>
    </row>
    <row r="5824" spans="50:57" x14ac:dyDescent="0.15">
      <c r="AX5824" s="322"/>
      <c r="AY5824" s="322"/>
      <c r="AZ5824" s="322"/>
      <c r="BA5824" s="322"/>
      <c r="BB5824" s="322"/>
      <c r="BC5824" s="322"/>
      <c r="BD5824" s="322"/>
      <c r="BE5824" s="322"/>
    </row>
    <row r="5825" spans="50:57" x14ac:dyDescent="0.15">
      <c r="AX5825" s="322"/>
      <c r="AY5825" s="322"/>
      <c r="AZ5825" s="322"/>
      <c r="BA5825" s="322"/>
      <c r="BB5825" s="322"/>
      <c r="BC5825" s="322"/>
      <c r="BD5825" s="322"/>
      <c r="BE5825" s="322"/>
    </row>
    <row r="5826" spans="50:57" x14ac:dyDescent="0.15">
      <c r="AX5826" s="322"/>
      <c r="AY5826" s="322"/>
      <c r="AZ5826" s="322"/>
      <c r="BA5826" s="322"/>
      <c r="BB5826" s="322"/>
      <c r="BC5826" s="322"/>
      <c r="BD5826" s="322"/>
      <c r="BE5826" s="322"/>
    </row>
    <row r="5827" spans="50:57" x14ac:dyDescent="0.15">
      <c r="AX5827" s="322"/>
      <c r="AY5827" s="322"/>
      <c r="AZ5827" s="322"/>
      <c r="BA5827" s="322"/>
      <c r="BB5827" s="322"/>
      <c r="BC5827" s="322"/>
      <c r="BD5827" s="322"/>
      <c r="BE5827" s="322"/>
    </row>
    <row r="5828" spans="50:57" x14ac:dyDescent="0.15">
      <c r="AX5828" s="322"/>
      <c r="AY5828" s="322"/>
      <c r="AZ5828" s="322"/>
      <c r="BA5828" s="322"/>
      <c r="BB5828" s="322"/>
      <c r="BC5828" s="322"/>
      <c r="BD5828" s="322"/>
      <c r="BE5828" s="322"/>
    </row>
    <row r="5829" spans="50:57" x14ac:dyDescent="0.15">
      <c r="AX5829" s="322"/>
      <c r="AY5829" s="322"/>
      <c r="AZ5829" s="322"/>
      <c r="BA5829" s="322"/>
      <c r="BB5829" s="322"/>
      <c r="BC5829" s="322"/>
      <c r="BD5829" s="322"/>
      <c r="BE5829" s="322"/>
    </row>
    <row r="5830" spans="50:57" x14ac:dyDescent="0.15">
      <c r="AX5830" s="322"/>
      <c r="AY5830" s="322"/>
      <c r="AZ5830" s="322"/>
      <c r="BA5830" s="322"/>
      <c r="BB5830" s="322"/>
      <c r="BC5830" s="322"/>
      <c r="BD5830" s="322"/>
      <c r="BE5830" s="322"/>
    </row>
    <row r="5831" spans="50:57" x14ac:dyDescent="0.15">
      <c r="AX5831" s="322"/>
      <c r="AY5831" s="322"/>
      <c r="AZ5831" s="322"/>
      <c r="BA5831" s="322"/>
      <c r="BB5831" s="322"/>
      <c r="BC5831" s="322"/>
      <c r="BD5831" s="322"/>
      <c r="BE5831" s="322"/>
    </row>
    <row r="5832" spans="50:57" x14ac:dyDescent="0.15">
      <c r="AX5832" s="322"/>
      <c r="AY5832" s="322"/>
      <c r="AZ5832" s="322"/>
      <c r="BA5832" s="322"/>
      <c r="BB5832" s="322"/>
      <c r="BC5832" s="322"/>
      <c r="BD5832" s="322"/>
      <c r="BE5832" s="322"/>
    </row>
    <row r="5833" spans="50:57" x14ac:dyDescent="0.15">
      <c r="AX5833" s="322"/>
      <c r="AY5833" s="322"/>
      <c r="AZ5833" s="322"/>
      <c r="BA5833" s="322"/>
      <c r="BB5833" s="322"/>
      <c r="BC5833" s="322"/>
      <c r="BD5833" s="322"/>
      <c r="BE5833" s="322"/>
    </row>
    <row r="5834" spans="50:57" x14ac:dyDescent="0.15">
      <c r="AX5834" s="322"/>
      <c r="AY5834" s="322"/>
      <c r="AZ5834" s="322"/>
      <c r="BA5834" s="322"/>
      <c r="BB5834" s="322"/>
      <c r="BC5834" s="322"/>
      <c r="BD5834" s="322"/>
      <c r="BE5834" s="322"/>
    </row>
    <row r="5835" spans="50:57" x14ac:dyDescent="0.15">
      <c r="AX5835" s="322"/>
      <c r="AY5835" s="322"/>
      <c r="AZ5835" s="322"/>
      <c r="BA5835" s="322"/>
      <c r="BB5835" s="322"/>
      <c r="BC5835" s="322"/>
      <c r="BD5835" s="322"/>
      <c r="BE5835" s="322"/>
    </row>
    <row r="5836" spans="50:57" x14ac:dyDescent="0.15">
      <c r="AX5836" s="322"/>
      <c r="AY5836" s="322"/>
      <c r="AZ5836" s="322"/>
      <c r="BA5836" s="322"/>
      <c r="BB5836" s="322"/>
      <c r="BC5836" s="322"/>
      <c r="BD5836" s="322"/>
      <c r="BE5836" s="322"/>
    </row>
    <row r="5837" spans="50:57" x14ac:dyDescent="0.15">
      <c r="AX5837" s="322"/>
      <c r="AY5837" s="322"/>
      <c r="AZ5837" s="322"/>
      <c r="BA5837" s="322"/>
      <c r="BB5837" s="322"/>
      <c r="BC5837" s="322"/>
      <c r="BD5837" s="322"/>
      <c r="BE5837" s="322"/>
    </row>
    <row r="5838" spans="50:57" x14ac:dyDescent="0.15">
      <c r="AX5838" s="322"/>
      <c r="AY5838" s="322"/>
      <c r="AZ5838" s="322"/>
      <c r="BA5838" s="322"/>
      <c r="BB5838" s="322"/>
      <c r="BC5838" s="322"/>
      <c r="BD5838" s="322"/>
      <c r="BE5838" s="322"/>
    </row>
    <row r="5839" spans="50:57" x14ac:dyDescent="0.15">
      <c r="AX5839" s="322"/>
      <c r="AY5839" s="322"/>
      <c r="AZ5839" s="322"/>
      <c r="BA5839" s="322"/>
      <c r="BB5839" s="322"/>
      <c r="BC5839" s="322"/>
      <c r="BD5839" s="322"/>
      <c r="BE5839" s="322"/>
    </row>
    <row r="5840" spans="50:57" x14ac:dyDescent="0.15">
      <c r="AX5840" s="322"/>
      <c r="AY5840" s="322"/>
      <c r="AZ5840" s="322"/>
      <c r="BA5840" s="322"/>
      <c r="BB5840" s="322"/>
      <c r="BC5840" s="322"/>
      <c r="BD5840" s="322"/>
      <c r="BE5840" s="322"/>
    </row>
    <row r="5841" spans="50:57" x14ac:dyDescent="0.15">
      <c r="AX5841" s="322"/>
      <c r="AY5841" s="322"/>
      <c r="AZ5841" s="322"/>
      <c r="BA5841" s="322"/>
      <c r="BB5841" s="322"/>
      <c r="BC5841" s="322"/>
      <c r="BD5841" s="322"/>
      <c r="BE5841" s="322"/>
    </row>
    <row r="5842" spans="50:57" x14ac:dyDescent="0.15">
      <c r="AX5842" s="322"/>
      <c r="AY5842" s="322"/>
      <c r="AZ5842" s="322"/>
      <c r="BA5842" s="322"/>
      <c r="BB5842" s="322"/>
      <c r="BC5842" s="322"/>
      <c r="BD5842" s="322"/>
      <c r="BE5842" s="322"/>
    </row>
    <row r="5843" spans="50:57" x14ac:dyDescent="0.15">
      <c r="AX5843" s="322"/>
      <c r="AY5843" s="322"/>
      <c r="AZ5843" s="322"/>
      <c r="BA5843" s="322"/>
      <c r="BB5843" s="322"/>
      <c r="BC5843" s="322"/>
      <c r="BD5843" s="322"/>
      <c r="BE5843" s="322"/>
    </row>
    <row r="5844" spans="50:57" x14ac:dyDescent="0.15">
      <c r="AX5844" s="322"/>
      <c r="AY5844" s="322"/>
      <c r="AZ5844" s="322"/>
      <c r="BA5844" s="322"/>
      <c r="BB5844" s="322"/>
      <c r="BC5844" s="322"/>
      <c r="BD5844" s="322"/>
      <c r="BE5844" s="322"/>
    </row>
    <row r="5845" spans="50:57" x14ac:dyDescent="0.15">
      <c r="AX5845" s="322"/>
      <c r="AY5845" s="322"/>
      <c r="AZ5845" s="322"/>
      <c r="BA5845" s="322"/>
      <c r="BB5845" s="322"/>
      <c r="BC5845" s="322"/>
      <c r="BD5845" s="322"/>
      <c r="BE5845" s="322"/>
    </row>
    <row r="5846" spans="50:57" x14ac:dyDescent="0.15">
      <c r="AX5846" s="322"/>
      <c r="AY5846" s="322"/>
      <c r="AZ5846" s="322"/>
      <c r="BA5846" s="322"/>
      <c r="BB5846" s="322"/>
      <c r="BC5846" s="322"/>
      <c r="BD5846" s="322"/>
      <c r="BE5846" s="322"/>
    </row>
    <row r="5847" spans="50:57" x14ac:dyDescent="0.15">
      <c r="AX5847" s="322"/>
      <c r="AY5847" s="322"/>
      <c r="AZ5847" s="322"/>
      <c r="BA5847" s="322"/>
      <c r="BB5847" s="322"/>
      <c r="BC5847" s="322"/>
      <c r="BD5847" s="322"/>
      <c r="BE5847" s="322"/>
    </row>
    <row r="5848" spans="50:57" x14ac:dyDescent="0.15">
      <c r="AX5848" s="322"/>
      <c r="AY5848" s="322"/>
      <c r="AZ5848" s="322"/>
      <c r="BA5848" s="322"/>
      <c r="BB5848" s="322"/>
      <c r="BC5848" s="322"/>
      <c r="BD5848" s="322"/>
      <c r="BE5848" s="322"/>
    </row>
    <row r="5849" spans="50:57" x14ac:dyDescent="0.15">
      <c r="AX5849" s="322"/>
      <c r="AY5849" s="322"/>
      <c r="AZ5849" s="322"/>
      <c r="BA5849" s="322"/>
      <c r="BB5849" s="322"/>
      <c r="BC5849" s="322"/>
      <c r="BD5849" s="322"/>
      <c r="BE5849" s="322"/>
    </row>
    <row r="5850" spans="50:57" x14ac:dyDescent="0.15">
      <c r="AX5850" s="322"/>
      <c r="AY5850" s="322"/>
      <c r="AZ5850" s="322"/>
      <c r="BA5850" s="322"/>
      <c r="BB5850" s="322"/>
      <c r="BC5850" s="322"/>
      <c r="BD5850" s="322"/>
      <c r="BE5850" s="322"/>
    </row>
    <row r="5851" spans="50:57" x14ac:dyDescent="0.15">
      <c r="AX5851" s="322"/>
      <c r="AY5851" s="322"/>
      <c r="AZ5851" s="322"/>
      <c r="BA5851" s="322"/>
      <c r="BB5851" s="322"/>
      <c r="BC5851" s="322"/>
      <c r="BD5851" s="322"/>
      <c r="BE5851" s="322"/>
    </row>
    <row r="5852" spans="50:57" x14ac:dyDescent="0.15">
      <c r="AX5852" s="322"/>
      <c r="AY5852" s="322"/>
      <c r="AZ5852" s="322"/>
      <c r="BA5852" s="322"/>
      <c r="BB5852" s="322"/>
      <c r="BC5852" s="322"/>
      <c r="BD5852" s="322"/>
      <c r="BE5852" s="322"/>
    </row>
    <row r="5853" spans="50:57" x14ac:dyDescent="0.15">
      <c r="AX5853" s="322"/>
      <c r="AY5853" s="322"/>
      <c r="AZ5853" s="322"/>
      <c r="BA5853" s="322"/>
      <c r="BB5853" s="322"/>
      <c r="BC5853" s="322"/>
      <c r="BD5853" s="322"/>
      <c r="BE5853" s="322"/>
    </row>
    <row r="5854" spans="50:57" x14ac:dyDescent="0.15">
      <c r="AX5854" s="322"/>
      <c r="AY5854" s="322"/>
      <c r="AZ5854" s="322"/>
      <c r="BA5854" s="322"/>
      <c r="BB5854" s="322"/>
      <c r="BC5854" s="322"/>
      <c r="BD5854" s="322"/>
      <c r="BE5854" s="322"/>
    </row>
    <row r="5855" spans="50:57" x14ac:dyDescent="0.15">
      <c r="AX5855" s="322"/>
      <c r="AY5855" s="322"/>
      <c r="AZ5855" s="322"/>
      <c r="BA5855" s="322"/>
      <c r="BB5855" s="322"/>
      <c r="BC5855" s="322"/>
      <c r="BD5855" s="322"/>
      <c r="BE5855" s="322"/>
    </row>
    <row r="5856" spans="50:57" x14ac:dyDescent="0.15">
      <c r="AX5856" s="322"/>
      <c r="AY5856" s="322"/>
      <c r="AZ5856" s="322"/>
      <c r="BA5856" s="322"/>
      <c r="BB5856" s="322"/>
      <c r="BC5856" s="322"/>
      <c r="BD5856" s="322"/>
      <c r="BE5856" s="322"/>
    </row>
    <row r="5857" spans="50:57" x14ac:dyDescent="0.15">
      <c r="AX5857" s="322"/>
      <c r="AY5857" s="322"/>
      <c r="AZ5857" s="322"/>
      <c r="BA5857" s="322"/>
      <c r="BB5857" s="322"/>
      <c r="BC5857" s="322"/>
      <c r="BD5857" s="322"/>
      <c r="BE5857" s="322"/>
    </row>
    <row r="5858" spans="50:57" x14ac:dyDescent="0.15">
      <c r="AX5858" s="322"/>
      <c r="AY5858" s="322"/>
      <c r="AZ5858" s="322"/>
      <c r="BA5858" s="322"/>
      <c r="BB5858" s="322"/>
      <c r="BC5858" s="322"/>
      <c r="BD5858" s="322"/>
      <c r="BE5858" s="322"/>
    </row>
    <row r="5859" spans="50:57" x14ac:dyDescent="0.15">
      <c r="AX5859" s="322"/>
      <c r="AY5859" s="322"/>
      <c r="AZ5859" s="322"/>
      <c r="BA5859" s="322"/>
      <c r="BB5859" s="322"/>
      <c r="BC5859" s="322"/>
      <c r="BD5859" s="322"/>
      <c r="BE5859" s="322"/>
    </row>
    <row r="5860" spans="50:57" x14ac:dyDescent="0.15">
      <c r="AX5860" s="322"/>
      <c r="AY5860" s="322"/>
      <c r="AZ5860" s="322"/>
      <c r="BA5860" s="322"/>
      <c r="BB5860" s="322"/>
      <c r="BC5860" s="322"/>
      <c r="BD5860" s="322"/>
      <c r="BE5860" s="322"/>
    </row>
    <row r="5861" spans="50:57" x14ac:dyDescent="0.15">
      <c r="AX5861" s="322"/>
      <c r="AY5861" s="322"/>
      <c r="AZ5861" s="322"/>
      <c r="BA5861" s="322"/>
      <c r="BB5861" s="322"/>
      <c r="BC5861" s="322"/>
      <c r="BD5861" s="322"/>
      <c r="BE5861" s="322"/>
    </row>
    <row r="5862" spans="50:57" x14ac:dyDescent="0.15">
      <c r="AX5862" s="322"/>
      <c r="AY5862" s="322"/>
      <c r="AZ5862" s="322"/>
      <c r="BA5862" s="322"/>
      <c r="BB5862" s="322"/>
      <c r="BC5862" s="322"/>
      <c r="BD5862" s="322"/>
      <c r="BE5862" s="322"/>
    </row>
    <row r="5863" spans="50:57" x14ac:dyDescent="0.15">
      <c r="AX5863" s="322"/>
      <c r="AY5863" s="322"/>
      <c r="AZ5863" s="322"/>
      <c r="BA5863" s="322"/>
      <c r="BB5863" s="322"/>
      <c r="BC5863" s="322"/>
      <c r="BD5863" s="322"/>
      <c r="BE5863" s="322"/>
    </row>
    <row r="5864" spans="50:57" x14ac:dyDescent="0.15">
      <c r="AX5864" s="322"/>
      <c r="AY5864" s="322"/>
      <c r="AZ5864" s="322"/>
      <c r="BA5864" s="322"/>
      <c r="BB5864" s="322"/>
      <c r="BC5864" s="322"/>
      <c r="BD5864" s="322"/>
      <c r="BE5864" s="322"/>
    </row>
    <row r="5865" spans="50:57" x14ac:dyDescent="0.15">
      <c r="AX5865" s="322"/>
      <c r="AY5865" s="322"/>
      <c r="AZ5865" s="322"/>
      <c r="BA5865" s="322"/>
      <c r="BB5865" s="322"/>
      <c r="BC5865" s="322"/>
      <c r="BD5865" s="322"/>
      <c r="BE5865" s="322"/>
    </row>
    <row r="5866" spans="50:57" x14ac:dyDescent="0.15">
      <c r="AX5866" s="322"/>
      <c r="AY5866" s="322"/>
      <c r="AZ5866" s="322"/>
      <c r="BA5866" s="322"/>
      <c r="BB5866" s="322"/>
      <c r="BC5866" s="322"/>
      <c r="BD5866" s="322"/>
      <c r="BE5866" s="322"/>
    </row>
    <row r="5867" spans="50:57" x14ac:dyDescent="0.15">
      <c r="AX5867" s="322"/>
      <c r="AY5867" s="322"/>
      <c r="AZ5867" s="322"/>
      <c r="BA5867" s="322"/>
      <c r="BB5867" s="322"/>
      <c r="BC5867" s="322"/>
      <c r="BD5867" s="322"/>
      <c r="BE5867" s="322"/>
    </row>
    <row r="5868" spans="50:57" x14ac:dyDescent="0.15">
      <c r="AX5868" s="322"/>
      <c r="AY5868" s="322"/>
      <c r="AZ5868" s="322"/>
      <c r="BA5868" s="322"/>
      <c r="BB5868" s="322"/>
      <c r="BC5868" s="322"/>
      <c r="BD5868" s="322"/>
      <c r="BE5868" s="322"/>
    </row>
    <row r="5869" spans="50:57" x14ac:dyDescent="0.15">
      <c r="AX5869" s="322"/>
      <c r="AY5869" s="322"/>
      <c r="AZ5869" s="322"/>
      <c r="BA5869" s="322"/>
      <c r="BB5869" s="322"/>
      <c r="BC5869" s="322"/>
      <c r="BD5869" s="322"/>
      <c r="BE5869" s="322"/>
    </row>
    <row r="5870" spans="50:57" x14ac:dyDescent="0.15">
      <c r="AX5870" s="322"/>
      <c r="AY5870" s="322"/>
      <c r="AZ5870" s="322"/>
      <c r="BA5870" s="322"/>
      <c r="BB5870" s="322"/>
      <c r="BC5870" s="322"/>
      <c r="BD5870" s="322"/>
      <c r="BE5870" s="322"/>
    </row>
    <row r="5871" spans="50:57" x14ac:dyDescent="0.15">
      <c r="AX5871" s="322"/>
      <c r="AY5871" s="322"/>
      <c r="AZ5871" s="322"/>
      <c r="BA5871" s="322"/>
      <c r="BB5871" s="322"/>
      <c r="BC5871" s="322"/>
      <c r="BD5871" s="322"/>
      <c r="BE5871" s="322"/>
    </row>
    <row r="5872" spans="50:57" x14ac:dyDescent="0.15">
      <c r="AX5872" s="322"/>
      <c r="AY5872" s="322"/>
      <c r="AZ5872" s="322"/>
      <c r="BA5872" s="322"/>
      <c r="BB5872" s="322"/>
      <c r="BC5872" s="322"/>
      <c r="BD5872" s="322"/>
      <c r="BE5872" s="322"/>
    </row>
    <row r="5873" spans="50:57" x14ac:dyDescent="0.15">
      <c r="AX5873" s="322"/>
      <c r="AY5873" s="322"/>
      <c r="AZ5873" s="322"/>
      <c r="BA5873" s="322"/>
      <c r="BB5873" s="322"/>
      <c r="BC5873" s="322"/>
      <c r="BD5873" s="322"/>
      <c r="BE5873" s="322"/>
    </row>
    <row r="5874" spans="50:57" x14ac:dyDescent="0.15">
      <c r="AX5874" s="322"/>
      <c r="AY5874" s="322"/>
      <c r="AZ5874" s="322"/>
      <c r="BA5874" s="322"/>
      <c r="BB5874" s="322"/>
      <c r="BC5874" s="322"/>
      <c r="BD5874" s="322"/>
      <c r="BE5874" s="322"/>
    </row>
    <row r="5875" spans="50:57" x14ac:dyDescent="0.15">
      <c r="AX5875" s="322"/>
      <c r="AY5875" s="322"/>
      <c r="AZ5875" s="322"/>
      <c r="BA5875" s="322"/>
      <c r="BB5875" s="322"/>
      <c r="BC5875" s="322"/>
      <c r="BD5875" s="322"/>
      <c r="BE5875" s="322"/>
    </row>
    <row r="5876" spans="50:57" x14ac:dyDescent="0.15">
      <c r="AX5876" s="322"/>
      <c r="AY5876" s="322"/>
      <c r="AZ5876" s="322"/>
      <c r="BA5876" s="322"/>
      <c r="BB5876" s="322"/>
      <c r="BC5876" s="322"/>
      <c r="BD5876" s="322"/>
      <c r="BE5876" s="322"/>
    </row>
    <row r="5877" spans="50:57" x14ac:dyDescent="0.15">
      <c r="AX5877" s="322"/>
      <c r="AY5877" s="322"/>
      <c r="AZ5877" s="322"/>
      <c r="BA5877" s="322"/>
      <c r="BB5877" s="322"/>
      <c r="BC5877" s="322"/>
      <c r="BD5877" s="322"/>
      <c r="BE5877" s="322"/>
    </row>
    <row r="5878" spans="50:57" x14ac:dyDescent="0.15">
      <c r="AX5878" s="322"/>
      <c r="AY5878" s="322"/>
      <c r="AZ5878" s="322"/>
      <c r="BA5878" s="322"/>
      <c r="BB5878" s="322"/>
      <c r="BC5878" s="322"/>
      <c r="BD5878" s="322"/>
      <c r="BE5878" s="322"/>
    </row>
    <row r="5879" spans="50:57" x14ac:dyDescent="0.15">
      <c r="AX5879" s="322"/>
      <c r="AY5879" s="322"/>
      <c r="AZ5879" s="322"/>
      <c r="BA5879" s="322"/>
      <c r="BB5879" s="322"/>
      <c r="BC5879" s="322"/>
      <c r="BD5879" s="322"/>
      <c r="BE5879" s="322"/>
    </row>
    <row r="5880" spans="50:57" x14ac:dyDescent="0.15">
      <c r="AX5880" s="322"/>
      <c r="AY5880" s="322"/>
      <c r="AZ5880" s="322"/>
      <c r="BA5880" s="322"/>
      <c r="BB5880" s="322"/>
      <c r="BC5880" s="322"/>
      <c r="BD5880" s="322"/>
      <c r="BE5880" s="322"/>
    </row>
    <row r="5881" spans="50:57" x14ac:dyDescent="0.15">
      <c r="AX5881" s="322"/>
      <c r="AY5881" s="322"/>
      <c r="AZ5881" s="322"/>
      <c r="BA5881" s="322"/>
      <c r="BB5881" s="322"/>
      <c r="BC5881" s="322"/>
      <c r="BD5881" s="322"/>
      <c r="BE5881" s="322"/>
    </row>
    <row r="5882" spans="50:57" x14ac:dyDescent="0.15">
      <c r="AX5882" s="322"/>
      <c r="AY5882" s="322"/>
      <c r="AZ5882" s="322"/>
      <c r="BA5882" s="322"/>
      <c r="BB5882" s="322"/>
      <c r="BC5882" s="322"/>
      <c r="BD5882" s="322"/>
      <c r="BE5882" s="322"/>
    </row>
    <row r="5883" spans="50:57" x14ac:dyDescent="0.15">
      <c r="AX5883" s="322"/>
      <c r="AY5883" s="322"/>
      <c r="AZ5883" s="322"/>
      <c r="BA5883" s="322"/>
      <c r="BB5883" s="322"/>
      <c r="BC5883" s="322"/>
      <c r="BD5883" s="322"/>
      <c r="BE5883" s="322"/>
    </row>
    <row r="5884" spans="50:57" x14ac:dyDescent="0.15">
      <c r="AX5884" s="322"/>
      <c r="AY5884" s="322"/>
      <c r="AZ5884" s="322"/>
      <c r="BA5884" s="322"/>
      <c r="BB5884" s="322"/>
      <c r="BC5884" s="322"/>
      <c r="BD5884" s="322"/>
      <c r="BE5884" s="322"/>
    </row>
    <row r="5885" spans="50:57" x14ac:dyDescent="0.15">
      <c r="AX5885" s="322"/>
      <c r="AY5885" s="322"/>
      <c r="AZ5885" s="322"/>
      <c r="BA5885" s="322"/>
      <c r="BB5885" s="322"/>
      <c r="BC5885" s="322"/>
      <c r="BD5885" s="322"/>
      <c r="BE5885" s="322"/>
    </row>
    <row r="5886" spans="50:57" x14ac:dyDescent="0.15">
      <c r="AX5886" s="322"/>
      <c r="AY5886" s="322"/>
      <c r="AZ5886" s="322"/>
      <c r="BA5886" s="322"/>
      <c r="BB5886" s="322"/>
      <c r="BC5886" s="322"/>
      <c r="BD5886" s="322"/>
      <c r="BE5886" s="322"/>
    </row>
    <row r="5887" spans="50:57" x14ac:dyDescent="0.15">
      <c r="AX5887" s="322"/>
      <c r="AY5887" s="322"/>
      <c r="AZ5887" s="322"/>
      <c r="BA5887" s="322"/>
      <c r="BB5887" s="322"/>
      <c r="BC5887" s="322"/>
      <c r="BD5887" s="322"/>
      <c r="BE5887" s="322"/>
    </row>
    <row r="5888" spans="50:57" x14ac:dyDescent="0.15">
      <c r="AX5888" s="322"/>
      <c r="AY5888" s="322"/>
      <c r="AZ5888" s="322"/>
      <c r="BA5888" s="322"/>
      <c r="BB5888" s="322"/>
      <c r="BC5888" s="322"/>
      <c r="BD5888" s="322"/>
      <c r="BE5888" s="322"/>
    </row>
    <row r="5889" spans="50:57" x14ac:dyDescent="0.15">
      <c r="AX5889" s="322"/>
      <c r="AY5889" s="322"/>
      <c r="AZ5889" s="322"/>
      <c r="BA5889" s="322"/>
      <c r="BB5889" s="322"/>
      <c r="BC5889" s="322"/>
      <c r="BD5889" s="322"/>
      <c r="BE5889" s="322"/>
    </row>
    <row r="5890" spans="50:57" x14ac:dyDescent="0.15">
      <c r="AX5890" s="322"/>
      <c r="AY5890" s="322"/>
      <c r="AZ5890" s="322"/>
      <c r="BA5890" s="322"/>
      <c r="BB5890" s="322"/>
      <c r="BC5890" s="322"/>
      <c r="BD5890" s="322"/>
      <c r="BE5890" s="322"/>
    </row>
    <row r="5891" spans="50:57" x14ac:dyDescent="0.15">
      <c r="AX5891" s="322"/>
      <c r="AY5891" s="322"/>
      <c r="AZ5891" s="322"/>
      <c r="BA5891" s="322"/>
      <c r="BB5891" s="322"/>
      <c r="BC5891" s="322"/>
      <c r="BD5891" s="322"/>
      <c r="BE5891" s="322"/>
    </row>
    <row r="5892" spans="50:57" x14ac:dyDescent="0.15">
      <c r="AX5892" s="322"/>
      <c r="AY5892" s="322"/>
      <c r="AZ5892" s="322"/>
      <c r="BA5892" s="322"/>
      <c r="BB5892" s="322"/>
      <c r="BC5892" s="322"/>
      <c r="BD5892" s="322"/>
      <c r="BE5892" s="322"/>
    </row>
    <row r="5893" spans="50:57" x14ac:dyDescent="0.15">
      <c r="AX5893" s="322"/>
      <c r="AY5893" s="322"/>
      <c r="AZ5893" s="322"/>
      <c r="BA5893" s="322"/>
      <c r="BB5893" s="322"/>
      <c r="BC5893" s="322"/>
      <c r="BD5893" s="322"/>
      <c r="BE5893" s="322"/>
    </row>
    <row r="5894" spans="50:57" x14ac:dyDescent="0.15">
      <c r="AX5894" s="322"/>
      <c r="AY5894" s="322"/>
      <c r="AZ5894" s="322"/>
      <c r="BA5894" s="322"/>
      <c r="BB5894" s="322"/>
      <c r="BC5894" s="322"/>
      <c r="BD5894" s="322"/>
      <c r="BE5894" s="322"/>
    </row>
    <row r="5895" spans="50:57" x14ac:dyDescent="0.15">
      <c r="AX5895" s="322"/>
      <c r="AY5895" s="322"/>
      <c r="AZ5895" s="322"/>
      <c r="BA5895" s="322"/>
      <c r="BB5895" s="322"/>
      <c r="BC5895" s="322"/>
      <c r="BD5895" s="322"/>
      <c r="BE5895" s="322"/>
    </row>
    <row r="5896" spans="50:57" x14ac:dyDescent="0.15">
      <c r="AX5896" s="322"/>
      <c r="AY5896" s="322"/>
      <c r="AZ5896" s="322"/>
      <c r="BA5896" s="322"/>
      <c r="BB5896" s="322"/>
      <c r="BC5896" s="322"/>
      <c r="BD5896" s="322"/>
      <c r="BE5896" s="322"/>
    </row>
    <row r="5897" spans="50:57" x14ac:dyDescent="0.15">
      <c r="AX5897" s="322"/>
      <c r="AY5897" s="322"/>
      <c r="AZ5897" s="322"/>
      <c r="BA5897" s="322"/>
      <c r="BB5897" s="322"/>
      <c r="BC5897" s="322"/>
      <c r="BD5897" s="322"/>
      <c r="BE5897" s="322"/>
    </row>
    <row r="5898" spans="50:57" x14ac:dyDescent="0.15">
      <c r="AX5898" s="322"/>
      <c r="AY5898" s="322"/>
      <c r="AZ5898" s="322"/>
      <c r="BA5898" s="322"/>
      <c r="BB5898" s="322"/>
      <c r="BC5898" s="322"/>
      <c r="BD5898" s="322"/>
      <c r="BE5898" s="322"/>
    </row>
    <row r="5899" spans="50:57" x14ac:dyDescent="0.15">
      <c r="AX5899" s="322"/>
      <c r="AY5899" s="322"/>
      <c r="AZ5899" s="322"/>
      <c r="BA5899" s="322"/>
      <c r="BB5899" s="322"/>
      <c r="BC5899" s="322"/>
      <c r="BD5899" s="322"/>
      <c r="BE5899" s="322"/>
    </row>
    <row r="5900" spans="50:57" x14ac:dyDescent="0.15">
      <c r="AX5900" s="322"/>
      <c r="AY5900" s="322"/>
      <c r="AZ5900" s="322"/>
      <c r="BA5900" s="322"/>
      <c r="BB5900" s="322"/>
      <c r="BC5900" s="322"/>
      <c r="BD5900" s="322"/>
      <c r="BE5900" s="322"/>
    </row>
    <row r="5901" spans="50:57" x14ac:dyDescent="0.15">
      <c r="AX5901" s="322"/>
      <c r="AY5901" s="322"/>
      <c r="AZ5901" s="322"/>
      <c r="BA5901" s="322"/>
      <c r="BB5901" s="322"/>
      <c r="BC5901" s="322"/>
      <c r="BD5901" s="322"/>
      <c r="BE5901" s="322"/>
    </row>
    <row r="5902" spans="50:57" x14ac:dyDescent="0.15">
      <c r="AX5902" s="322"/>
      <c r="AY5902" s="322"/>
      <c r="AZ5902" s="322"/>
      <c r="BA5902" s="322"/>
      <c r="BB5902" s="322"/>
      <c r="BC5902" s="322"/>
      <c r="BD5902" s="322"/>
      <c r="BE5902" s="322"/>
    </row>
    <row r="5903" spans="50:57" x14ac:dyDescent="0.15">
      <c r="AX5903" s="322"/>
      <c r="AY5903" s="322"/>
      <c r="AZ5903" s="322"/>
      <c r="BA5903" s="322"/>
      <c r="BB5903" s="322"/>
      <c r="BC5903" s="322"/>
      <c r="BD5903" s="322"/>
      <c r="BE5903" s="322"/>
    </row>
    <row r="5904" spans="50:57" x14ac:dyDescent="0.15">
      <c r="AX5904" s="322"/>
      <c r="AY5904" s="322"/>
      <c r="AZ5904" s="322"/>
      <c r="BA5904" s="322"/>
      <c r="BB5904" s="322"/>
      <c r="BC5904" s="322"/>
      <c r="BD5904" s="322"/>
      <c r="BE5904" s="322"/>
    </row>
    <row r="5905" spans="50:57" x14ac:dyDescent="0.15">
      <c r="AX5905" s="322"/>
      <c r="AY5905" s="322"/>
      <c r="AZ5905" s="322"/>
      <c r="BA5905" s="322"/>
      <c r="BB5905" s="322"/>
      <c r="BC5905" s="322"/>
      <c r="BD5905" s="322"/>
      <c r="BE5905" s="322"/>
    </row>
    <row r="5906" spans="50:57" x14ac:dyDescent="0.15">
      <c r="AX5906" s="322"/>
      <c r="AY5906" s="322"/>
      <c r="AZ5906" s="322"/>
      <c r="BA5906" s="322"/>
      <c r="BB5906" s="322"/>
      <c r="BC5906" s="322"/>
      <c r="BD5906" s="322"/>
      <c r="BE5906" s="322"/>
    </row>
    <row r="5907" spans="50:57" x14ac:dyDescent="0.15">
      <c r="AX5907" s="322"/>
      <c r="AY5907" s="322"/>
      <c r="AZ5907" s="322"/>
      <c r="BA5907" s="322"/>
      <c r="BB5907" s="322"/>
      <c r="BC5907" s="322"/>
      <c r="BD5907" s="322"/>
      <c r="BE5907" s="322"/>
    </row>
    <row r="5908" spans="50:57" x14ac:dyDescent="0.15">
      <c r="AX5908" s="322"/>
      <c r="AY5908" s="322"/>
      <c r="AZ5908" s="322"/>
      <c r="BA5908" s="322"/>
      <c r="BB5908" s="322"/>
      <c r="BC5908" s="322"/>
      <c r="BD5908" s="322"/>
      <c r="BE5908" s="322"/>
    </row>
    <row r="5909" spans="50:57" x14ac:dyDescent="0.15">
      <c r="AX5909" s="322"/>
      <c r="AY5909" s="322"/>
      <c r="AZ5909" s="322"/>
      <c r="BA5909" s="322"/>
      <c r="BB5909" s="322"/>
      <c r="BC5909" s="322"/>
      <c r="BD5909" s="322"/>
      <c r="BE5909" s="322"/>
    </row>
    <row r="5910" spans="50:57" x14ac:dyDescent="0.15">
      <c r="AX5910" s="322"/>
      <c r="AY5910" s="322"/>
      <c r="AZ5910" s="322"/>
      <c r="BA5910" s="322"/>
      <c r="BB5910" s="322"/>
      <c r="BC5910" s="322"/>
      <c r="BD5910" s="322"/>
      <c r="BE5910" s="322"/>
    </row>
    <row r="5911" spans="50:57" x14ac:dyDescent="0.15">
      <c r="AX5911" s="322"/>
      <c r="AY5911" s="322"/>
      <c r="AZ5911" s="322"/>
      <c r="BA5911" s="322"/>
      <c r="BB5911" s="322"/>
      <c r="BC5911" s="322"/>
      <c r="BD5911" s="322"/>
      <c r="BE5911" s="322"/>
    </row>
    <row r="5912" spans="50:57" x14ac:dyDescent="0.15">
      <c r="AX5912" s="322"/>
      <c r="AY5912" s="322"/>
      <c r="AZ5912" s="322"/>
      <c r="BA5912" s="322"/>
      <c r="BB5912" s="322"/>
      <c r="BC5912" s="322"/>
      <c r="BD5912" s="322"/>
      <c r="BE5912" s="322"/>
    </row>
    <row r="5913" spans="50:57" x14ac:dyDescent="0.15">
      <c r="AX5913" s="322"/>
      <c r="AY5913" s="322"/>
      <c r="AZ5913" s="322"/>
      <c r="BA5913" s="322"/>
      <c r="BB5913" s="322"/>
      <c r="BC5913" s="322"/>
      <c r="BD5913" s="322"/>
      <c r="BE5913" s="322"/>
    </row>
    <row r="5914" spans="50:57" x14ac:dyDescent="0.15">
      <c r="AX5914" s="322"/>
      <c r="AY5914" s="322"/>
      <c r="AZ5914" s="322"/>
      <c r="BA5914" s="322"/>
      <c r="BB5914" s="322"/>
      <c r="BC5914" s="322"/>
      <c r="BD5914" s="322"/>
      <c r="BE5914" s="322"/>
    </row>
    <row r="5915" spans="50:57" x14ac:dyDescent="0.15">
      <c r="AX5915" s="322"/>
      <c r="AY5915" s="322"/>
      <c r="AZ5915" s="322"/>
      <c r="BA5915" s="322"/>
      <c r="BB5915" s="322"/>
      <c r="BC5915" s="322"/>
      <c r="BD5915" s="322"/>
      <c r="BE5915" s="322"/>
    </row>
    <row r="5916" spans="50:57" x14ac:dyDescent="0.15">
      <c r="AX5916" s="322"/>
      <c r="AY5916" s="322"/>
      <c r="AZ5916" s="322"/>
      <c r="BA5916" s="322"/>
      <c r="BB5916" s="322"/>
      <c r="BC5916" s="322"/>
      <c r="BD5916" s="322"/>
      <c r="BE5916" s="322"/>
    </row>
    <row r="5917" spans="50:57" x14ac:dyDescent="0.15">
      <c r="AX5917" s="322"/>
      <c r="AY5917" s="322"/>
      <c r="AZ5917" s="322"/>
      <c r="BA5917" s="322"/>
      <c r="BB5917" s="322"/>
      <c r="BC5917" s="322"/>
      <c r="BD5917" s="322"/>
      <c r="BE5917" s="322"/>
    </row>
    <row r="5918" spans="50:57" x14ac:dyDescent="0.15">
      <c r="AX5918" s="322"/>
      <c r="AY5918" s="322"/>
      <c r="AZ5918" s="322"/>
      <c r="BA5918" s="322"/>
      <c r="BB5918" s="322"/>
      <c r="BC5918" s="322"/>
      <c r="BD5918" s="322"/>
      <c r="BE5918" s="322"/>
    </row>
    <row r="5919" spans="50:57" x14ac:dyDescent="0.15">
      <c r="AX5919" s="322"/>
      <c r="AY5919" s="322"/>
      <c r="AZ5919" s="322"/>
      <c r="BA5919" s="322"/>
      <c r="BB5919" s="322"/>
      <c r="BC5919" s="322"/>
      <c r="BD5919" s="322"/>
      <c r="BE5919" s="322"/>
    </row>
    <row r="5920" spans="50:57" x14ac:dyDescent="0.15">
      <c r="AX5920" s="322"/>
      <c r="AY5920" s="322"/>
      <c r="AZ5920" s="322"/>
      <c r="BA5920" s="322"/>
      <c r="BB5920" s="322"/>
      <c r="BC5920" s="322"/>
      <c r="BD5920" s="322"/>
      <c r="BE5920" s="322"/>
    </row>
    <row r="5921" spans="50:57" x14ac:dyDescent="0.15">
      <c r="AX5921" s="322"/>
      <c r="AY5921" s="322"/>
      <c r="AZ5921" s="322"/>
      <c r="BA5921" s="322"/>
      <c r="BB5921" s="322"/>
      <c r="BC5921" s="322"/>
      <c r="BD5921" s="322"/>
      <c r="BE5921" s="322"/>
    </row>
    <row r="5922" spans="50:57" x14ac:dyDescent="0.15">
      <c r="AX5922" s="322"/>
      <c r="AY5922" s="322"/>
      <c r="AZ5922" s="322"/>
      <c r="BA5922" s="322"/>
      <c r="BB5922" s="322"/>
      <c r="BC5922" s="322"/>
      <c r="BD5922" s="322"/>
      <c r="BE5922" s="322"/>
    </row>
    <row r="5923" spans="50:57" x14ac:dyDescent="0.15">
      <c r="AX5923" s="322"/>
      <c r="AY5923" s="322"/>
      <c r="AZ5923" s="322"/>
      <c r="BA5923" s="322"/>
      <c r="BB5923" s="322"/>
      <c r="BC5923" s="322"/>
      <c r="BD5923" s="322"/>
      <c r="BE5923" s="322"/>
    </row>
    <row r="5924" spans="50:57" x14ac:dyDescent="0.15">
      <c r="AX5924" s="322"/>
      <c r="AY5924" s="322"/>
      <c r="AZ5924" s="322"/>
      <c r="BA5924" s="322"/>
      <c r="BB5924" s="322"/>
      <c r="BC5924" s="322"/>
      <c r="BD5924" s="322"/>
      <c r="BE5924" s="322"/>
    </row>
    <row r="5925" spans="50:57" x14ac:dyDescent="0.15">
      <c r="AX5925" s="322"/>
      <c r="AY5925" s="322"/>
      <c r="AZ5925" s="322"/>
      <c r="BA5925" s="322"/>
      <c r="BB5925" s="322"/>
      <c r="BC5925" s="322"/>
      <c r="BD5925" s="322"/>
      <c r="BE5925" s="322"/>
    </row>
    <row r="5926" spans="50:57" x14ac:dyDescent="0.15">
      <c r="AX5926" s="322"/>
      <c r="AY5926" s="322"/>
      <c r="AZ5926" s="322"/>
      <c r="BA5926" s="322"/>
      <c r="BB5926" s="322"/>
      <c r="BC5926" s="322"/>
      <c r="BD5926" s="322"/>
      <c r="BE5926" s="322"/>
    </row>
    <row r="5927" spans="50:57" x14ac:dyDescent="0.15">
      <c r="AX5927" s="322"/>
      <c r="AY5927" s="322"/>
      <c r="AZ5927" s="322"/>
      <c r="BA5927" s="322"/>
      <c r="BB5927" s="322"/>
      <c r="BC5927" s="322"/>
      <c r="BD5927" s="322"/>
      <c r="BE5927" s="322"/>
    </row>
    <row r="5928" spans="50:57" x14ac:dyDescent="0.15">
      <c r="AX5928" s="322"/>
      <c r="AY5928" s="322"/>
      <c r="AZ5928" s="322"/>
      <c r="BA5928" s="322"/>
      <c r="BB5928" s="322"/>
      <c r="BC5928" s="322"/>
      <c r="BD5928" s="322"/>
      <c r="BE5928" s="322"/>
    </row>
    <row r="5929" spans="50:57" x14ac:dyDescent="0.15">
      <c r="AX5929" s="322"/>
      <c r="AY5929" s="322"/>
      <c r="AZ5929" s="322"/>
      <c r="BA5929" s="322"/>
      <c r="BB5929" s="322"/>
      <c r="BC5929" s="322"/>
      <c r="BD5929" s="322"/>
      <c r="BE5929" s="322"/>
    </row>
    <row r="5930" spans="50:57" x14ac:dyDescent="0.15">
      <c r="AX5930" s="322"/>
      <c r="AY5930" s="322"/>
      <c r="AZ5930" s="322"/>
      <c r="BA5930" s="322"/>
      <c r="BB5930" s="322"/>
      <c r="BC5930" s="322"/>
      <c r="BD5930" s="322"/>
      <c r="BE5930" s="322"/>
    </row>
    <row r="5931" spans="50:57" x14ac:dyDescent="0.15">
      <c r="AX5931" s="322"/>
      <c r="AY5931" s="322"/>
      <c r="AZ5931" s="322"/>
      <c r="BA5931" s="322"/>
      <c r="BB5931" s="322"/>
      <c r="BC5931" s="322"/>
      <c r="BD5931" s="322"/>
      <c r="BE5931" s="322"/>
    </row>
    <row r="5932" spans="50:57" x14ac:dyDescent="0.15">
      <c r="AX5932" s="322"/>
      <c r="AY5932" s="322"/>
      <c r="AZ5932" s="322"/>
      <c r="BA5932" s="322"/>
      <c r="BB5932" s="322"/>
      <c r="BC5932" s="322"/>
      <c r="BD5932" s="322"/>
      <c r="BE5932" s="322"/>
    </row>
    <row r="5933" spans="50:57" x14ac:dyDescent="0.15">
      <c r="AX5933" s="322"/>
      <c r="AY5933" s="322"/>
      <c r="AZ5933" s="322"/>
      <c r="BA5933" s="322"/>
      <c r="BB5933" s="322"/>
      <c r="BC5933" s="322"/>
      <c r="BD5933" s="322"/>
      <c r="BE5933" s="322"/>
    </row>
    <row r="5934" spans="50:57" x14ac:dyDescent="0.15">
      <c r="AX5934" s="322"/>
      <c r="AY5934" s="322"/>
      <c r="AZ5934" s="322"/>
      <c r="BA5934" s="322"/>
      <c r="BB5934" s="322"/>
      <c r="BC5934" s="322"/>
      <c r="BD5934" s="322"/>
      <c r="BE5934" s="322"/>
    </row>
    <row r="5935" spans="50:57" x14ac:dyDescent="0.15">
      <c r="AX5935" s="322"/>
      <c r="AY5935" s="322"/>
      <c r="AZ5935" s="322"/>
      <c r="BA5935" s="322"/>
      <c r="BB5935" s="322"/>
      <c r="BC5935" s="322"/>
      <c r="BD5935" s="322"/>
      <c r="BE5935" s="322"/>
    </row>
    <row r="5936" spans="50:57" x14ac:dyDescent="0.15">
      <c r="AX5936" s="322"/>
      <c r="AY5936" s="322"/>
      <c r="AZ5936" s="322"/>
      <c r="BA5936" s="322"/>
      <c r="BB5936" s="322"/>
      <c r="BC5936" s="322"/>
      <c r="BD5936" s="322"/>
      <c r="BE5936" s="322"/>
    </row>
    <row r="5937" spans="50:57" x14ac:dyDescent="0.15">
      <c r="AX5937" s="322"/>
      <c r="AY5937" s="322"/>
      <c r="AZ5937" s="322"/>
      <c r="BA5937" s="322"/>
      <c r="BB5937" s="322"/>
      <c r="BC5937" s="322"/>
      <c r="BD5937" s="322"/>
      <c r="BE5937" s="322"/>
    </row>
    <row r="5938" spans="50:57" x14ac:dyDescent="0.15">
      <c r="AX5938" s="322"/>
      <c r="AY5938" s="322"/>
      <c r="AZ5938" s="322"/>
      <c r="BA5938" s="322"/>
      <c r="BB5938" s="322"/>
      <c r="BC5938" s="322"/>
      <c r="BD5938" s="322"/>
      <c r="BE5938" s="322"/>
    </row>
    <row r="5939" spans="50:57" x14ac:dyDescent="0.15">
      <c r="AX5939" s="322"/>
      <c r="AY5939" s="322"/>
      <c r="AZ5939" s="322"/>
      <c r="BA5939" s="322"/>
      <c r="BB5939" s="322"/>
      <c r="BC5939" s="322"/>
      <c r="BD5939" s="322"/>
      <c r="BE5939" s="322"/>
    </row>
    <row r="5940" spans="50:57" x14ac:dyDescent="0.15">
      <c r="AX5940" s="322"/>
      <c r="AY5940" s="322"/>
      <c r="AZ5940" s="322"/>
      <c r="BA5940" s="322"/>
      <c r="BB5940" s="322"/>
      <c r="BC5940" s="322"/>
      <c r="BD5940" s="322"/>
      <c r="BE5940" s="322"/>
    </row>
    <row r="5941" spans="50:57" x14ac:dyDescent="0.15">
      <c r="AX5941" s="322"/>
      <c r="AY5941" s="322"/>
      <c r="AZ5941" s="322"/>
      <c r="BA5941" s="322"/>
      <c r="BB5941" s="322"/>
      <c r="BC5941" s="322"/>
      <c r="BD5941" s="322"/>
      <c r="BE5941" s="322"/>
    </row>
    <row r="5942" spans="50:57" x14ac:dyDescent="0.15">
      <c r="AX5942" s="322"/>
      <c r="AY5942" s="322"/>
      <c r="AZ5942" s="322"/>
      <c r="BA5942" s="322"/>
      <c r="BB5942" s="322"/>
      <c r="BC5942" s="322"/>
      <c r="BD5942" s="322"/>
      <c r="BE5942" s="322"/>
    </row>
    <row r="5943" spans="50:57" x14ac:dyDescent="0.15">
      <c r="AX5943" s="322"/>
      <c r="AY5943" s="322"/>
      <c r="AZ5943" s="322"/>
      <c r="BA5943" s="322"/>
      <c r="BB5943" s="322"/>
      <c r="BC5943" s="322"/>
      <c r="BD5943" s="322"/>
      <c r="BE5943" s="322"/>
    </row>
    <row r="5944" spans="50:57" x14ac:dyDescent="0.15">
      <c r="AX5944" s="322"/>
      <c r="AY5944" s="322"/>
      <c r="AZ5944" s="322"/>
      <c r="BA5944" s="322"/>
      <c r="BB5944" s="322"/>
      <c r="BC5944" s="322"/>
      <c r="BD5944" s="322"/>
      <c r="BE5944" s="322"/>
    </row>
    <row r="5945" spans="50:57" x14ac:dyDescent="0.15">
      <c r="AX5945" s="322"/>
      <c r="AY5945" s="322"/>
      <c r="AZ5945" s="322"/>
      <c r="BA5945" s="322"/>
      <c r="BB5945" s="322"/>
      <c r="BC5945" s="322"/>
      <c r="BD5945" s="322"/>
      <c r="BE5945" s="322"/>
    </row>
    <row r="5946" spans="50:57" x14ac:dyDescent="0.15">
      <c r="AX5946" s="322"/>
      <c r="AY5946" s="322"/>
      <c r="AZ5946" s="322"/>
      <c r="BA5946" s="322"/>
      <c r="BB5946" s="322"/>
      <c r="BC5946" s="322"/>
      <c r="BD5946" s="322"/>
      <c r="BE5946" s="322"/>
    </row>
    <row r="5947" spans="50:57" x14ac:dyDescent="0.15">
      <c r="AX5947" s="322"/>
      <c r="AY5947" s="322"/>
      <c r="AZ5947" s="322"/>
      <c r="BA5947" s="322"/>
      <c r="BB5947" s="322"/>
      <c r="BC5947" s="322"/>
      <c r="BD5947" s="322"/>
      <c r="BE5947" s="322"/>
    </row>
    <row r="5948" spans="50:57" x14ac:dyDescent="0.15">
      <c r="AX5948" s="322"/>
      <c r="AY5948" s="322"/>
      <c r="AZ5948" s="322"/>
      <c r="BA5948" s="322"/>
      <c r="BB5948" s="322"/>
      <c r="BC5948" s="322"/>
      <c r="BD5948" s="322"/>
      <c r="BE5948" s="322"/>
    </row>
    <row r="5949" spans="50:57" x14ac:dyDescent="0.15">
      <c r="AX5949" s="322"/>
      <c r="AY5949" s="322"/>
      <c r="AZ5949" s="322"/>
      <c r="BA5949" s="322"/>
      <c r="BB5949" s="322"/>
      <c r="BC5949" s="322"/>
      <c r="BD5949" s="322"/>
      <c r="BE5949" s="322"/>
    </row>
    <row r="5950" spans="50:57" x14ac:dyDescent="0.15">
      <c r="AX5950" s="322"/>
      <c r="AY5950" s="322"/>
      <c r="AZ5950" s="322"/>
      <c r="BA5950" s="322"/>
      <c r="BB5950" s="322"/>
      <c r="BC5950" s="322"/>
      <c r="BD5950" s="322"/>
      <c r="BE5950" s="322"/>
    </row>
    <row r="5951" spans="50:57" x14ac:dyDescent="0.15">
      <c r="AX5951" s="322"/>
      <c r="AY5951" s="322"/>
      <c r="AZ5951" s="322"/>
      <c r="BA5951" s="322"/>
      <c r="BB5951" s="322"/>
      <c r="BC5951" s="322"/>
      <c r="BD5951" s="322"/>
      <c r="BE5951" s="322"/>
    </row>
    <row r="5952" spans="50:57" x14ac:dyDescent="0.15">
      <c r="AX5952" s="322"/>
      <c r="AY5952" s="322"/>
      <c r="AZ5952" s="322"/>
      <c r="BA5952" s="322"/>
      <c r="BB5952" s="322"/>
      <c r="BC5952" s="322"/>
      <c r="BD5952" s="322"/>
      <c r="BE5952" s="322"/>
    </row>
    <row r="5953" spans="50:57" x14ac:dyDescent="0.15">
      <c r="AX5953" s="322"/>
      <c r="AY5953" s="322"/>
      <c r="AZ5953" s="322"/>
      <c r="BA5953" s="322"/>
      <c r="BB5953" s="322"/>
      <c r="BC5953" s="322"/>
      <c r="BD5953" s="322"/>
      <c r="BE5953" s="322"/>
    </row>
    <row r="5954" spans="50:57" x14ac:dyDescent="0.15">
      <c r="AX5954" s="322"/>
      <c r="AY5954" s="322"/>
      <c r="AZ5954" s="322"/>
      <c r="BA5954" s="322"/>
      <c r="BB5954" s="322"/>
      <c r="BC5954" s="322"/>
      <c r="BD5954" s="322"/>
      <c r="BE5954" s="322"/>
    </row>
    <row r="5955" spans="50:57" x14ac:dyDescent="0.15">
      <c r="AX5955" s="322"/>
      <c r="AY5955" s="322"/>
      <c r="AZ5955" s="322"/>
      <c r="BA5955" s="322"/>
      <c r="BB5955" s="322"/>
      <c r="BC5955" s="322"/>
      <c r="BD5955" s="322"/>
      <c r="BE5955" s="322"/>
    </row>
    <row r="5956" spans="50:57" x14ac:dyDescent="0.15">
      <c r="AX5956" s="322"/>
      <c r="AY5956" s="322"/>
      <c r="AZ5956" s="322"/>
      <c r="BA5956" s="322"/>
      <c r="BB5956" s="322"/>
      <c r="BC5956" s="322"/>
      <c r="BD5956" s="322"/>
      <c r="BE5956" s="322"/>
    </row>
    <row r="5957" spans="50:57" x14ac:dyDescent="0.15">
      <c r="AX5957" s="322"/>
      <c r="AY5957" s="322"/>
      <c r="AZ5957" s="322"/>
      <c r="BA5957" s="322"/>
      <c r="BB5957" s="322"/>
      <c r="BC5957" s="322"/>
      <c r="BD5957" s="322"/>
      <c r="BE5957" s="322"/>
    </row>
    <row r="5958" spans="50:57" x14ac:dyDescent="0.15">
      <c r="AX5958" s="322"/>
      <c r="AY5958" s="322"/>
      <c r="AZ5958" s="322"/>
      <c r="BA5958" s="322"/>
      <c r="BB5958" s="322"/>
      <c r="BC5958" s="322"/>
      <c r="BD5958" s="322"/>
      <c r="BE5958" s="322"/>
    </row>
    <row r="5959" spans="50:57" x14ac:dyDescent="0.15">
      <c r="AX5959" s="322"/>
      <c r="AY5959" s="322"/>
      <c r="AZ5959" s="322"/>
      <c r="BA5959" s="322"/>
      <c r="BB5959" s="322"/>
      <c r="BC5959" s="322"/>
      <c r="BD5959" s="322"/>
      <c r="BE5959" s="322"/>
    </row>
    <row r="5960" spans="50:57" x14ac:dyDescent="0.15">
      <c r="AX5960" s="322"/>
      <c r="AY5960" s="322"/>
      <c r="AZ5960" s="322"/>
      <c r="BA5960" s="322"/>
      <c r="BB5960" s="322"/>
      <c r="BC5960" s="322"/>
      <c r="BD5960" s="322"/>
      <c r="BE5960" s="322"/>
    </row>
    <row r="5961" spans="50:57" x14ac:dyDescent="0.15">
      <c r="AX5961" s="322"/>
      <c r="AY5961" s="322"/>
      <c r="AZ5961" s="322"/>
      <c r="BA5961" s="322"/>
      <c r="BB5961" s="322"/>
      <c r="BC5961" s="322"/>
      <c r="BD5961" s="322"/>
      <c r="BE5961" s="322"/>
    </row>
    <row r="5962" spans="50:57" x14ac:dyDescent="0.15">
      <c r="AX5962" s="322"/>
      <c r="AY5962" s="322"/>
      <c r="AZ5962" s="322"/>
      <c r="BA5962" s="322"/>
      <c r="BB5962" s="322"/>
      <c r="BC5962" s="322"/>
      <c r="BD5962" s="322"/>
      <c r="BE5962" s="322"/>
    </row>
    <row r="5963" spans="50:57" x14ac:dyDescent="0.15">
      <c r="AX5963" s="322"/>
      <c r="AY5963" s="322"/>
      <c r="AZ5963" s="322"/>
      <c r="BA5963" s="322"/>
      <c r="BB5963" s="322"/>
      <c r="BC5963" s="322"/>
      <c r="BD5963" s="322"/>
      <c r="BE5963" s="322"/>
    </row>
    <row r="5964" spans="50:57" x14ac:dyDescent="0.15">
      <c r="AX5964" s="322"/>
      <c r="AY5964" s="322"/>
      <c r="AZ5964" s="322"/>
      <c r="BA5964" s="322"/>
      <c r="BB5964" s="322"/>
      <c r="BC5964" s="322"/>
      <c r="BD5964" s="322"/>
      <c r="BE5964" s="322"/>
    </row>
    <row r="5965" spans="50:57" x14ac:dyDescent="0.15">
      <c r="AX5965" s="322"/>
      <c r="AY5965" s="322"/>
      <c r="AZ5965" s="322"/>
      <c r="BA5965" s="322"/>
      <c r="BB5965" s="322"/>
      <c r="BC5965" s="322"/>
      <c r="BD5965" s="322"/>
      <c r="BE5965" s="322"/>
    </row>
    <row r="5966" spans="50:57" x14ac:dyDescent="0.15">
      <c r="AX5966" s="322"/>
      <c r="AY5966" s="322"/>
      <c r="AZ5966" s="322"/>
      <c r="BA5966" s="322"/>
      <c r="BB5966" s="322"/>
      <c r="BC5966" s="322"/>
      <c r="BD5966" s="322"/>
      <c r="BE5966" s="322"/>
    </row>
    <row r="5967" spans="50:57" x14ac:dyDescent="0.15">
      <c r="AX5967" s="322"/>
      <c r="AY5967" s="322"/>
      <c r="AZ5967" s="322"/>
      <c r="BA5967" s="322"/>
      <c r="BB5967" s="322"/>
      <c r="BC5967" s="322"/>
      <c r="BD5967" s="322"/>
      <c r="BE5967" s="322"/>
    </row>
    <row r="5968" spans="50:57" x14ac:dyDescent="0.15">
      <c r="AX5968" s="322"/>
      <c r="AY5968" s="322"/>
      <c r="AZ5968" s="322"/>
      <c r="BA5968" s="322"/>
      <c r="BB5968" s="322"/>
      <c r="BC5968" s="322"/>
      <c r="BD5968" s="322"/>
      <c r="BE5968" s="322"/>
    </row>
    <row r="5969" spans="50:57" x14ac:dyDescent="0.15">
      <c r="AX5969" s="322"/>
      <c r="AY5969" s="322"/>
      <c r="AZ5969" s="322"/>
      <c r="BA5969" s="322"/>
      <c r="BB5969" s="322"/>
      <c r="BC5969" s="322"/>
      <c r="BD5969" s="322"/>
      <c r="BE5969" s="322"/>
    </row>
    <row r="5970" spans="50:57" x14ac:dyDescent="0.15">
      <c r="AX5970" s="322"/>
      <c r="AY5970" s="322"/>
      <c r="AZ5970" s="322"/>
      <c r="BA5970" s="322"/>
      <c r="BB5970" s="322"/>
      <c r="BC5970" s="322"/>
      <c r="BD5970" s="322"/>
      <c r="BE5970" s="322"/>
    </row>
    <row r="5971" spans="50:57" x14ac:dyDescent="0.15">
      <c r="AX5971" s="322"/>
      <c r="AY5971" s="322"/>
      <c r="AZ5971" s="322"/>
      <c r="BA5971" s="322"/>
      <c r="BB5971" s="322"/>
      <c r="BC5971" s="322"/>
      <c r="BD5971" s="322"/>
      <c r="BE5971" s="322"/>
    </row>
    <row r="5972" spans="50:57" x14ac:dyDescent="0.15">
      <c r="AX5972" s="322"/>
      <c r="AY5972" s="322"/>
      <c r="AZ5972" s="322"/>
      <c r="BA5972" s="322"/>
      <c r="BB5972" s="322"/>
      <c r="BC5972" s="322"/>
      <c r="BD5972" s="322"/>
      <c r="BE5972" s="322"/>
    </row>
    <row r="5973" spans="50:57" x14ac:dyDescent="0.15">
      <c r="AX5973" s="322"/>
      <c r="AY5973" s="322"/>
      <c r="AZ5973" s="322"/>
      <c r="BA5973" s="322"/>
      <c r="BB5973" s="322"/>
      <c r="BC5973" s="322"/>
      <c r="BD5973" s="322"/>
      <c r="BE5973" s="322"/>
    </row>
    <row r="5974" spans="50:57" x14ac:dyDescent="0.15">
      <c r="AX5974" s="322"/>
      <c r="AY5974" s="322"/>
      <c r="AZ5974" s="322"/>
      <c r="BA5974" s="322"/>
      <c r="BB5974" s="322"/>
      <c r="BC5974" s="322"/>
      <c r="BD5974" s="322"/>
      <c r="BE5974" s="322"/>
    </row>
    <row r="5975" spans="50:57" x14ac:dyDescent="0.15">
      <c r="AX5975" s="322"/>
      <c r="AY5975" s="322"/>
      <c r="AZ5975" s="322"/>
      <c r="BA5975" s="322"/>
      <c r="BB5975" s="322"/>
      <c r="BC5975" s="322"/>
      <c r="BD5975" s="322"/>
      <c r="BE5975" s="322"/>
    </row>
    <row r="5976" spans="50:57" x14ac:dyDescent="0.15">
      <c r="AX5976" s="322"/>
      <c r="AY5976" s="322"/>
      <c r="AZ5976" s="322"/>
      <c r="BA5976" s="322"/>
      <c r="BB5976" s="322"/>
      <c r="BC5976" s="322"/>
      <c r="BD5976" s="322"/>
      <c r="BE5976" s="322"/>
    </row>
    <row r="5977" spans="50:57" x14ac:dyDescent="0.15">
      <c r="AX5977" s="322"/>
      <c r="AY5977" s="322"/>
      <c r="AZ5977" s="322"/>
      <c r="BA5977" s="322"/>
      <c r="BB5977" s="322"/>
      <c r="BC5977" s="322"/>
      <c r="BD5977" s="322"/>
      <c r="BE5977" s="322"/>
    </row>
    <row r="5978" spans="50:57" x14ac:dyDescent="0.15">
      <c r="AX5978" s="322"/>
      <c r="AY5978" s="322"/>
      <c r="AZ5978" s="322"/>
      <c r="BA5978" s="322"/>
      <c r="BB5978" s="322"/>
      <c r="BC5978" s="322"/>
      <c r="BD5978" s="322"/>
      <c r="BE5978" s="322"/>
    </row>
    <row r="5979" spans="50:57" x14ac:dyDescent="0.15">
      <c r="AX5979" s="322"/>
      <c r="AY5979" s="322"/>
      <c r="AZ5979" s="322"/>
      <c r="BA5979" s="322"/>
      <c r="BB5979" s="322"/>
      <c r="BC5979" s="322"/>
      <c r="BD5979" s="322"/>
      <c r="BE5979" s="322"/>
    </row>
    <row r="5980" spans="50:57" x14ac:dyDescent="0.15">
      <c r="AX5980" s="322"/>
      <c r="AY5980" s="322"/>
      <c r="AZ5980" s="322"/>
      <c r="BA5980" s="322"/>
      <c r="BB5980" s="322"/>
      <c r="BC5980" s="322"/>
      <c r="BD5980" s="322"/>
      <c r="BE5980" s="322"/>
    </row>
    <row r="5981" spans="50:57" x14ac:dyDescent="0.15">
      <c r="AX5981" s="322"/>
      <c r="AY5981" s="322"/>
      <c r="AZ5981" s="322"/>
      <c r="BA5981" s="322"/>
      <c r="BB5981" s="322"/>
      <c r="BC5981" s="322"/>
      <c r="BD5981" s="322"/>
      <c r="BE5981" s="322"/>
    </row>
    <row r="5982" spans="50:57" x14ac:dyDescent="0.15">
      <c r="AX5982" s="322"/>
      <c r="AY5982" s="322"/>
      <c r="AZ5982" s="322"/>
      <c r="BA5982" s="322"/>
      <c r="BB5982" s="322"/>
      <c r="BC5982" s="322"/>
      <c r="BD5982" s="322"/>
      <c r="BE5982" s="322"/>
    </row>
    <row r="5983" spans="50:57" x14ac:dyDescent="0.15">
      <c r="AX5983" s="322"/>
      <c r="AY5983" s="322"/>
      <c r="AZ5983" s="322"/>
      <c r="BA5983" s="322"/>
      <c r="BB5983" s="322"/>
      <c r="BC5983" s="322"/>
      <c r="BD5983" s="322"/>
      <c r="BE5983" s="322"/>
    </row>
    <row r="5984" spans="50:57" x14ac:dyDescent="0.15">
      <c r="AX5984" s="322"/>
      <c r="AY5984" s="322"/>
      <c r="AZ5984" s="322"/>
      <c r="BA5984" s="322"/>
      <c r="BB5984" s="322"/>
      <c r="BC5984" s="322"/>
      <c r="BD5984" s="322"/>
      <c r="BE5984" s="322"/>
    </row>
    <row r="5985" spans="50:57" x14ac:dyDescent="0.15">
      <c r="AX5985" s="322"/>
      <c r="AY5985" s="322"/>
      <c r="AZ5985" s="322"/>
      <c r="BA5985" s="322"/>
      <c r="BB5985" s="322"/>
      <c r="BC5985" s="322"/>
      <c r="BD5985" s="322"/>
      <c r="BE5985" s="322"/>
    </row>
    <row r="5986" spans="50:57" x14ac:dyDescent="0.15">
      <c r="AX5986" s="322"/>
      <c r="AY5986" s="322"/>
      <c r="AZ5986" s="322"/>
      <c r="BA5986" s="322"/>
      <c r="BB5986" s="322"/>
      <c r="BC5986" s="322"/>
      <c r="BD5986" s="322"/>
      <c r="BE5986" s="322"/>
    </row>
    <row r="5987" spans="50:57" x14ac:dyDescent="0.15">
      <c r="AX5987" s="322"/>
      <c r="AY5987" s="322"/>
      <c r="AZ5987" s="322"/>
      <c r="BA5987" s="322"/>
      <c r="BB5987" s="322"/>
      <c r="BC5987" s="322"/>
      <c r="BD5987" s="322"/>
      <c r="BE5987" s="322"/>
    </row>
    <row r="5988" spans="50:57" x14ac:dyDescent="0.15">
      <c r="AX5988" s="322"/>
      <c r="AY5988" s="322"/>
      <c r="AZ5988" s="322"/>
      <c r="BA5988" s="322"/>
      <c r="BB5988" s="322"/>
      <c r="BC5988" s="322"/>
      <c r="BD5988" s="322"/>
      <c r="BE5988" s="322"/>
    </row>
    <row r="5989" spans="50:57" x14ac:dyDescent="0.15">
      <c r="AX5989" s="322"/>
      <c r="AY5989" s="322"/>
      <c r="AZ5989" s="322"/>
      <c r="BA5989" s="322"/>
      <c r="BB5989" s="322"/>
      <c r="BC5989" s="322"/>
      <c r="BD5989" s="322"/>
      <c r="BE5989" s="322"/>
    </row>
    <row r="5990" spans="50:57" x14ac:dyDescent="0.15">
      <c r="AX5990" s="322"/>
      <c r="AY5990" s="322"/>
      <c r="AZ5990" s="322"/>
      <c r="BA5990" s="322"/>
      <c r="BB5990" s="322"/>
      <c r="BC5990" s="322"/>
      <c r="BD5990" s="322"/>
      <c r="BE5990" s="322"/>
    </row>
    <row r="5991" spans="50:57" x14ac:dyDescent="0.15">
      <c r="AX5991" s="322"/>
      <c r="AY5991" s="322"/>
      <c r="AZ5991" s="322"/>
      <c r="BA5991" s="322"/>
      <c r="BB5991" s="322"/>
      <c r="BC5991" s="322"/>
      <c r="BD5991" s="322"/>
      <c r="BE5991" s="322"/>
    </row>
    <row r="5992" spans="50:57" x14ac:dyDescent="0.15">
      <c r="AX5992" s="322"/>
      <c r="AY5992" s="322"/>
      <c r="AZ5992" s="322"/>
      <c r="BA5992" s="322"/>
      <c r="BB5992" s="322"/>
      <c r="BC5992" s="322"/>
      <c r="BD5992" s="322"/>
      <c r="BE5992" s="322"/>
    </row>
    <row r="5993" spans="50:57" x14ac:dyDescent="0.15">
      <c r="AX5993" s="322"/>
      <c r="AY5993" s="322"/>
      <c r="AZ5993" s="322"/>
      <c r="BA5993" s="322"/>
      <c r="BB5993" s="322"/>
      <c r="BC5993" s="322"/>
      <c r="BD5993" s="322"/>
      <c r="BE5993" s="322"/>
    </row>
    <row r="5994" spans="50:57" x14ac:dyDescent="0.15">
      <c r="AX5994" s="322"/>
      <c r="AY5994" s="322"/>
      <c r="AZ5994" s="322"/>
      <c r="BA5994" s="322"/>
      <c r="BB5994" s="322"/>
      <c r="BC5994" s="322"/>
      <c r="BD5994" s="322"/>
      <c r="BE5994" s="322"/>
    </row>
    <row r="5995" spans="50:57" x14ac:dyDescent="0.15">
      <c r="AX5995" s="322"/>
      <c r="AY5995" s="322"/>
      <c r="AZ5995" s="322"/>
      <c r="BA5995" s="322"/>
      <c r="BB5995" s="322"/>
      <c r="BC5995" s="322"/>
      <c r="BD5995" s="322"/>
      <c r="BE5995" s="322"/>
    </row>
    <row r="5996" spans="50:57" x14ac:dyDescent="0.15">
      <c r="AX5996" s="322"/>
      <c r="AY5996" s="322"/>
      <c r="AZ5996" s="322"/>
      <c r="BA5996" s="322"/>
      <c r="BB5996" s="322"/>
      <c r="BC5996" s="322"/>
      <c r="BD5996" s="322"/>
      <c r="BE5996" s="322"/>
    </row>
    <row r="5997" spans="50:57" x14ac:dyDescent="0.15">
      <c r="AX5997" s="322"/>
      <c r="AY5997" s="322"/>
      <c r="AZ5997" s="322"/>
      <c r="BA5997" s="322"/>
      <c r="BB5997" s="322"/>
      <c r="BC5997" s="322"/>
      <c r="BD5997" s="322"/>
      <c r="BE5997" s="322"/>
    </row>
    <row r="5998" spans="50:57" x14ac:dyDescent="0.15">
      <c r="AX5998" s="322"/>
      <c r="AY5998" s="322"/>
      <c r="AZ5998" s="322"/>
      <c r="BA5998" s="322"/>
      <c r="BB5998" s="322"/>
      <c r="BC5998" s="322"/>
      <c r="BD5998" s="322"/>
      <c r="BE5998" s="322"/>
    </row>
    <row r="5999" spans="50:57" x14ac:dyDescent="0.15">
      <c r="AX5999" s="322"/>
      <c r="AY5999" s="322"/>
      <c r="AZ5999" s="322"/>
      <c r="BA5999" s="322"/>
      <c r="BB5999" s="322"/>
      <c r="BC5999" s="322"/>
      <c r="BD5999" s="322"/>
      <c r="BE5999" s="322"/>
    </row>
    <row r="6000" spans="50:57" x14ac:dyDescent="0.15">
      <c r="AX6000" s="322"/>
      <c r="AY6000" s="322"/>
      <c r="AZ6000" s="322"/>
      <c r="BA6000" s="322"/>
      <c r="BB6000" s="322"/>
      <c r="BC6000" s="322"/>
      <c r="BD6000" s="322"/>
      <c r="BE6000" s="322"/>
    </row>
    <row r="6001" spans="50:57" x14ac:dyDescent="0.15">
      <c r="AX6001" s="322"/>
      <c r="AY6001" s="322"/>
      <c r="AZ6001" s="322"/>
      <c r="BA6001" s="322"/>
      <c r="BB6001" s="322"/>
      <c r="BC6001" s="322"/>
      <c r="BD6001" s="322"/>
      <c r="BE6001" s="322"/>
    </row>
    <row r="6002" spans="50:57" x14ac:dyDescent="0.15">
      <c r="AX6002" s="322"/>
      <c r="AY6002" s="322"/>
      <c r="AZ6002" s="322"/>
      <c r="BA6002" s="322"/>
      <c r="BB6002" s="322"/>
      <c r="BC6002" s="322"/>
      <c r="BD6002" s="322"/>
      <c r="BE6002" s="322"/>
    </row>
    <row r="6003" spans="50:57" x14ac:dyDescent="0.15">
      <c r="AX6003" s="322"/>
      <c r="AY6003" s="322"/>
      <c r="AZ6003" s="322"/>
      <c r="BA6003" s="322"/>
      <c r="BB6003" s="322"/>
      <c r="BC6003" s="322"/>
      <c r="BD6003" s="322"/>
      <c r="BE6003" s="322"/>
    </row>
    <row r="6004" spans="50:57" x14ac:dyDescent="0.15">
      <c r="AX6004" s="322"/>
      <c r="AY6004" s="322"/>
      <c r="AZ6004" s="322"/>
      <c r="BA6004" s="322"/>
      <c r="BB6004" s="322"/>
      <c r="BC6004" s="322"/>
      <c r="BD6004" s="322"/>
      <c r="BE6004" s="322"/>
    </row>
    <row r="6005" spans="50:57" x14ac:dyDescent="0.15">
      <c r="AX6005" s="322"/>
      <c r="AY6005" s="322"/>
      <c r="AZ6005" s="322"/>
      <c r="BA6005" s="322"/>
      <c r="BB6005" s="322"/>
      <c r="BC6005" s="322"/>
      <c r="BD6005" s="322"/>
      <c r="BE6005" s="322"/>
    </row>
    <row r="6006" spans="50:57" x14ac:dyDescent="0.15">
      <c r="AX6006" s="322"/>
      <c r="AY6006" s="322"/>
      <c r="AZ6006" s="322"/>
      <c r="BA6006" s="322"/>
      <c r="BB6006" s="322"/>
      <c r="BC6006" s="322"/>
      <c r="BD6006" s="322"/>
      <c r="BE6006" s="322"/>
    </row>
    <row r="6007" spans="50:57" x14ac:dyDescent="0.15">
      <c r="AX6007" s="322"/>
      <c r="AY6007" s="322"/>
      <c r="AZ6007" s="322"/>
      <c r="BA6007" s="322"/>
      <c r="BB6007" s="322"/>
      <c r="BC6007" s="322"/>
      <c r="BD6007" s="322"/>
      <c r="BE6007" s="322"/>
    </row>
    <row r="6008" spans="50:57" x14ac:dyDescent="0.15">
      <c r="AX6008" s="322"/>
      <c r="AY6008" s="322"/>
      <c r="AZ6008" s="322"/>
      <c r="BA6008" s="322"/>
      <c r="BB6008" s="322"/>
      <c r="BC6008" s="322"/>
      <c r="BD6008" s="322"/>
      <c r="BE6008" s="322"/>
    </row>
    <row r="6009" spans="50:57" x14ac:dyDescent="0.15">
      <c r="AX6009" s="322"/>
      <c r="AY6009" s="322"/>
      <c r="AZ6009" s="322"/>
      <c r="BA6009" s="322"/>
      <c r="BB6009" s="322"/>
      <c r="BC6009" s="322"/>
      <c r="BD6009" s="322"/>
      <c r="BE6009" s="322"/>
    </row>
    <row r="6010" spans="50:57" x14ac:dyDescent="0.15">
      <c r="AX6010" s="322"/>
      <c r="AY6010" s="322"/>
      <c r="AZ6010" s="322"/>
      <c r="BA6010" s="322"/>
      <c r="BB6010" s="322"/>
      <c r="BC6010" s="322"/>
      <c r="BD6010" s="322"/>
      <c r="BE6010" s="322"/>
    </row>
    <row r="6011" spans="50:57" x14ac:dyDescent="0.15">
      <c r="AX6011" s="322"/>
      <c r="AY6011" s="322"/>
      <c r="AZ6011" s="322"/>
      <c r="BA6011" s="322"/>
      <c r="BB6011" s="322"/>
      <c r="BC6011" s="322"/>
      <c r="BD6011" s="322"/>
      <c r="BE6011" s="322"/>
    </row>
    <row r="6012" spans="50:57" x14ac:dyDescent="0.15">
      <c r="AX6012" s="322"/>
      <c r="AY6012" s="322"/>
      <c r="AZ6012" s="322"/>
      <c r="BA6012" s="322"/>
      <c r="BB6012" s="322"/>
      <c r="BC6012" s="322"/>
      <c r="BD6012" s="322"/>
      <c r="BE6012" s="322"/>
    </row>
    <row r="6013" spans="50:57" x14ac:dyDescent="0.15">
      <c r="AX6013" s="322"/>
      <c r="AY6013" s="322"/>
      <c r="AZ6013" s="322"/>
      <c r="BA6013" s="322"/>
      <c r="BB6013" s="322"/>
      <c r="BC6013" s="322"/>
      <c r="BD6013" s="322"/>
      <c r="BE6013" s="322"/>
    </row>
    <row r="6014" spans="50:57" x14ac:dyDescent="0.15">
      <c r="AX6014" s="322"/>
      <c r="AY6014" s="322"/>
      <c r="AZ6014" s="322"/>
      <c r="BA6014" s="322"/>
      <c r="BB6014" s="322"/>
      <c r="BC6014" s="322"/>
      <c r="BD6014" s="322"/>
      <c r="BE6014" s="322"/>
    </row>
    <row r="6015" spans="50:57" x14ac:dyDescent="0.15">
      <c r="AX6015" s="322"/>
      <c r="AY6015" s="322"/>
      <c r="AZ6015" s="322"/>
      <c r="BA6015" s="322"/>
      <c r="BB6015" s="322"/>
      <c r="BC6015" s="322"/>
      <c r="BD6015" s="322"/>
      <c r="BE6015" s="322"/>
    </row>
    <row r="6016" spans="50:57" x14ac:dyDescent="0.15">
      <c r="AX6016" s="322"/>
      <c r="AY6016" s="322"/>
      <c r="AZ6016" s="322"/>
      <c r="BA6016" s="322"/>
      <c r="BB6016" s="322"/>
      <c r="BC6016" s="322"/>
      <c r="BD6016" s="322"/>
      <c r="BE6016" s="322"/>
    </row>
    <row r="6017" spans="50:57" x14ac:dyDescent="0.15">
      <c r="AX6017" s="322"/>
      <c r="AY6017" s="322"/>
      <c r="AZ6017" s="322"/>
      <c r="BA6017" s="322"/>
      <c r="BB6017" s="322"/>
      <c r="BC6017" s="322"/>
      <c r="BD6017" s="322"/>
      <c r="BE6017" s="322"/>
    </row>
    <row r="6018" spans="50:57" x14ac:dyDescent="0.15">
      <c r="AX6018" s="322"/>
      <c r="AY6018" s="322"/>
      <c r="AZ6018" s="322"/>
      <c r="BA6018" s="322"/>
      <c r="BB6018" s="322"/>
      <c r="BC6018" s="322"/>
      <c r="BD6018" s="322"/>
      <c r="BE6018" s="322"/>
    </row>
    <row r="6019" spans="50:57" x14ac:dyDescent="0.15">
      <c r="AX6019" s="322"/>
      <c r="AY6019" s="322"/>
      <c r="AZ6019" s="322"/>
      <c r="BA6019" s="322"/>
      <c r="BB6019" s="322"/>
      <c r="BC6019" s="322"/>
      <c r="BD6019" s="322"/>
      <c r="BE6019" s="322"/>
    </row>
    <row r="6020" spans="50:57" x14ac:dyDescent="0.15">
      <c r="AX6020" s="322"/>
      <c r="AY6020" s="322"/>
      <c r="AZ6020" s="322"/>
      <c r="BA6020" s="322"/>
      <c r="BB6020" s="322"/>
      <c r="BC6020" s="322"/>
      <c r="BD6020" s="322"/>
      <c r="BE6020" s="322"/>
    </row>
    <row r="6021" spans="50:57" x14ac:dyDescent="0.15">
      <c r="AX6021" s="322"/>
      <c r="AY6021" s="322"/>
      <c r="AZ6021" s="322"/>
      <c r="BA6021" s="322"/>
      <c r="BB6021" s="322"/>
      <c r="BC6021" s="322"/>
      <c r="BD6021" s="322"/>
      <c r="BE6021" s="322"/>
    </row>
    <row r="6022" spans="50:57" x14ac:dyDescent="0.15">
      <c r="AX6022" s="322"/>
      <c r="AY6022" s="322"/>
      <c r="AZ6022" s="322"/>
      <c r="BA6022" s="322"/>
      <c r="BB6022" s="322"/>
      <c r="BC6022" s="322"/>
      <c r="BD6022" s="322"/>
      <c r="BE6022" s="322"/>
    </row>
    <row r="6023" spans="50:57" x14ac:dyDescent="0.15">
      <c r="AX6023" s="322"/>
      <c r="AY6023" s="322"/>
      <c r="AZ6023" s="322"/>
      <c r="BA6023" s="322"/>
      <c r="BB6023" s="322"/>
      <c r="BC6023" s="322"/>
      <c r="BD6023" s="322"/>
      <c r="BE6023" s="322"/>
    </row>
    <row r="6024" spans="50:57" x14ac:dyDescent="0.15">
      <c r="AX6024" s="322"/>
      <c r="AY6024" s="322"/>
      <c r="AZ6024" s="322"/>
      <c r="BA6024" s="322"/>
      <c r="BB6024" s="322"/>
      <c r="BC6024" s="322"/>
      <c r="BD6024" s="322"/>
      <c r="BE6024" s="322"/>
    </row>
    <row r="6025" spans="50:57" x14ac:dyDescent="0.15">
      <c r="AX6025" s="322"/>
      <c r="AY6025" s="322"/>
      <c r="AZ6025" s="322"/>
      <c r="BA6025" s="322"/>
      <c r="BB6025" s="322"/>
      <c r="BC6025" s="322"/>
      <c r="BD6025" s="322"/>
      <c r="BE6025" s="322"/>
    </row>
    <row r="6026" spans="50:57" x14ac:dyDescent="0.15">
      <c r="AX6026" s="322"/>
      <c r="AY6026" s="322"/>
      <c r="AZ6026" s="322"/>
      <c r="BA6026" s="322"/>
      <c r="BB6026" s="322"/>
      <c r="BC6026" s="322"/>
      <c r="BD6026" s="322"/>
      <c r="BE6026" s="322"/>
    </row>
    <row r="6027" spans="50:57" x14ac:dyDescent="0.15">
      <c r="AX6027" s="322"/>
      <c r="AY6027" s="322"/>
      <c r="AZ6027" s="322"/>
      <c r="BA6027" s="322"/>
      <c r="BB6027" s="322"/>
      <c r="BC6027" s="322"/>
      <c r="BD6027" s="322"/>
      <c r="BE6027" s="322"/>
    </row>
    <row r="6028" spans="50:57" x14ac:dyDescent="0.15">
      <c r="AX6028" s="322"/>
      <c r="AY6028" s="322"/>
      <c r="AZ6028" s="322"/>
      <c r="BA6028" s="322"/>
      <c r="BB6028" s="322"/>
      <c r="BC6028" s="322"/>
      <c r="BD6028" s="322"/>
      <c r="BE6028" s="322"/>
    </row>
    <row r="6029" spans="50:57" x14ac:dyDescent="0.15">
      <c r="AX6029" s="322"/>
      <c r="AY6029" s="322"/>
      <c r="AZ6029" s="322"/>
      <c r="BA6029" s="322"/>
      <c r="BB6029" s="322"/>
      <c r="BC6029" s="322"/>
      <c r="BD6029" s="322"/>
      <c r="BE6029" s="322"/>
    </row>
    <row r="6030" spans="50:57" x14ac:dyDescent="0.15">
      <c r="AX6030" s="322"/>
      <c r="AY6030" s="322"/>
      <c r="AZ6030" s="322"/>
      <c r="BA6030" s="322"/>
      <c r="BB6030" s="322"/>
      <c r="BC6030" s="322"/>
      <c r="BD6030" s="322"/>
      <c r="BE6030" s="322"/>
    </row>
    <row r="6031" spans="50:57" x14ac:dyDescent="0.15">
      <c r="AX6031" s="322"/>
      <c r="AY6031" s="322"/>
      <c r="AZ6031" s="322"/>
      <c r="BA6031" s="322"/>
      <c r="BB6031" s="322"/>
      <c r="BC6031" s="322"/>
      <c r="BD6031" s="322"/>
      <c r="BE6031" s="322"/>
    </row>
    <row r="6032" spans="50:57" x14ac:dyDescent="0.15">
      <c r="AX6032" s="322"/>
      <c r="AY6032" s="322"/>
      <c r="AZ6032" s="322"/>
      <c r="BA6032" s="322"/>
      <c r="BB6032" s="322"/>
      <c r="BC6032" s="322"/>
      <c r="BD6032" s="322"/>
      <c r="BE6032" s="322"/>
    </row>
    <row r="6033" spans="50:57" x14ac:dyDescent="0.15">
      <c r="AX6033" s="322"/>
      <c r="AY6033" s="322"/>
      <c r="AZ6033" s="322"/>
      <c r="BA6033" s="322"/>
      <c r="BB6033" s="322"/>
      <c r="BC6033" s="322"/>
      <c r="BD6033" s="322"/>
      <c r="BE6033" s="322"/>
    </row>
    <row r="6034" spans="50:57" x14ac:dyDescent="0.15">
      <c r="AX6034" s="322"/>
      <c r="AY6034" s="322"/>
      <c r="AZ6034" s="322"/>
      <c r="BA6034" s="322"/>
      <c r="BB6034" s="322"/>
      <c r="BC6034" s="322"/>
      <c r="BD6034" s="322"/>
      <c r="BE6034" s="322"/>
    </row>
    <row r="6035" spans="50:57" x14ac:dyDescent="0.15">
      <c r="AX6035" s="322"/>
      <c r="AY6035" s="322"/>
      <c r="AZ6035" s="322"/>
      <c r="BA6035" s="322"/>
      <c r="BB6035" s="322"/>
      <c r="BC6035" s="322"/>
      <c r="BD6035" s="322"/>
      <c r="BE6035" s="322"/>
    </row>
    <row r="6036" spans="50:57" x14ac:dyDescent="0.15">
      <c r="AX6036" s="322"/>
      <c r="AY6036" s="322"/>
      <c r="AZ6036" s="322"/>
      <c r="BA6036" s="322"/>
      <c r="BB6036" s="322"/>
      <c r="BC6036" s="322"/>
      <c r="BD6036" s="322"/>
      <c r="BE6036" s="322"/>
    </row>
    <row r="6037" spans="50:57" x14ac:dyDescent="0.15">
      <c r="AX6037" s="322"/>
      <c r="AY6037" s="322"/>
      <c r="AZ6037" s="322"/>
      <c r="BA6037" s="322"/>
      <c r="BB6037" s="322"/>
      <c r="BC6037" s="322"/>
      <c r="BD6037" s="322"/>
      <c r="BE6037" s="322"/>
    </row>
    <row r="6038" spans="50:57" x14ac:dyDescent="0.15">
      <c r="AX6038" s="322"/>
      <c r="AY6038" s="322"/>
      <c r="AZ6038" s="322"/>
      <c r="BA6038" s="322"/>
      <c r="BB6038" s="322"/>
      <c r="BC6038" s="322"/>
      <c r="BD6038" s="322"/>
      <c r="BE6038" s="322"/>
    </row>
    <row r="6039" spans="50:57" x14ac:dyDescent="0.15">
      <c r="AX6039" s="322"/>
      <c r="AY6039" s="322"/>
      <c r="AZ6039" s="322"/>
      <c r="BA6039" s="322"/>
      <c r="BB6039" s="322"/>
      <c r="BC6039" s="322"/>
      <c r="BD6039" s="322"/>
      <c r="BE6039" s="322"/>
    </row>
    <row r="6040" spans="50:57" x14ac:dyDescent="0.15">
      <c r="AX6040" s="322"/>
      <c r="AY6040" s="322"/>
      <c r="AZ6040" s="322"/>
      <c r="BA6040" s="322"/>
      <c r="BB6040" s="322"/>
      <c r="BC6040" s="322"/>
      <c r="BD6040" s="322"/>
      <c r="BE6040" s="322"/>
    </row>
    <row r="6041" spans="50:57" x14ac:dyDescent="0.15">
      <c r="AX6041" s="322"/>
      <c r="AY6041" s="322"/>
      <c r="AZ6041" s="322"/>
      <c r="BA6041" s="322"/>
      <c r="BB6041" s="322"/>
      <c r="BC6041" s="322"/>
      <c r="BD6041" s="322"/>
      <c r="BE6041" s="322"/>
    </row>
    <row r="6042" spans="50:57" x14ac:dyDescent="0.15">
      <c r="AX6042" s="322"/>
      <c r="AY6042" s="322"/>
      <c r="AZ6042" s="322"/>
      <c r="BA6042" s="322"/>
      <c r="BB6042" s="322"/>
      <c r="BC6042" s="322"/>
      <c r="BD6042" s="322"/>
      <c r="BE6042" s="322"/>
    </row>
    <row r="6043" spans="50:57" x14ac:dyDescent="0.15">
      <c r="AX6043" s="322"/>
      <c r="AY6043" s="322"/>
      <c r="AZ6043" s="322"/>
      <c r="BA6043" s="322"/>
      <c r="BB6043" s="322"/>
      <c r="BC6043" s="322"/>
      <c r="BD6043" s="322"/>
      <c r="BE6043" s="322"/>
    </row>
    <row r="6044" spans="50:57" x14ac:dyDescent="0.15">
      <c r="AX6044" s="322"/>
      <c r="AY6044" s="322"/>
      <c r="AZ6044" s="322"/>
      <c r="BA6044" s="322"/>
      <c r="BB6044" s="322"/>
      <c r="BC6044" s="322"/>
      <c r="BD6044" s="322"/>
      <c r="BE6044" s="322"/>
    </row>
    <row r="6045" spans="50:57" x14ac:dyDescent="0.15">
      <c r="AX6045" s="322"/>
      <c r="AY6045" s="322"/>
      <c r="AZ6045" s="322"/>
      <c r="BA6045" s="322"/>
      <c r="BB6045" s="322"/>
      <c r="BC6045" s="322"/>
      <c r="BD6045" s="322"/>
      <c r="BE6045" s="322"/>
    </row>
    <row r="6046" spans="50:57" x14ac:dyDescent="0.15">
      <c r="AX6046" s="322"/>
      <c r="AY6046" s="322"/>
      <c r="AZ6046" s="322"/>
      <c r="BA6046" s="322"/>
      <c r="BB6046" s="322"/>
      <c r="BC6046" s="322"/>
      <c r="BD6046" s="322"/>
      <c r="BE6046" s="322"/>
    </row>
    <row r="6047" spans="50:57" x14ac:dyDescent="0.15">
      <c r="AX6047" s="322"/>
      <c r="AY6047" s="322"/>
      <c r="AZ6047" s="322"/>
      <c r="BA6047" s="322"/>
      <c r="BB6047" s="322"/>
      <c r="BC6047" s="322"/>
      <c r="BD6047" s="322"/>
      <c r="BE6047" s="322"/>
    </row>
    <row r="6048" spans="50:57" x14ac:dyDescent="0.15">
      <c r="AX6048" s="322"/>
      <c r="AY6048" s="322"/>
      <c r="AZ6048" s="322"/>
      <c r="BA6048" s="322"/>
      <c r="BB6048" s="322"/>
      <c r="BC6048" s="322"/>
      <c r="BD6048" s="322"/>
      <c r="BE6048" s="322"/>
    </row>
    <row r="6049" spans="50:57" x14ac:dyDescent="0.15">
      <c r="AX6049" s="322"/>
      <c r="AY6049" s="322"/>
      <c r="AZ6049" s="322"/>
      <c r="BA6049" s="322"/>
      <c r="BB6049" s="322"/>
      <c r="BC6049" s="322"/>
      <c r="BD6049" s="322"/>
      <c r="BE6049" s="322"/>
    </row>
    <row r="6050" spans="50:57" x14ac:dyDescent="0.15">
      <c r="AX6050" s="322"/>
      <c r="AY6050" s="322"/>
      <c r="AZ6050" s="322"/>
      <c r="BA6050" s="322"/>
      <c r="BB6050" s="322"/>
      <c r="BC6050" s="322"/>
      <c r="BD6050" s="322"/>
      <c r="BE6050" s="322"/>
    </row>
    <row r="6051" spans="50:57" x14ac:dyDescent="0.15">
      <c r="AX6051" s="322"/>
      <c r="AY6051" s="322"/>
      <c r="AZ6051" s="322"/>
      <c r="BA6051" s="322"/>
      <c r="BB6051" s="322"/>
      <c r="BC6051" s="322"/>
      <c r="BD6051" s="322"/>
      <c r="BE6051" s="322"/>
    </row>
    <row r="6052" spans="50:57" x14ac:dyDescent="0.15">
      <c r="AX6052" s="322"/>
      <c r="AY6052" s="322"/>
      <c r="AZ6052" s="322"/>
      <c r="BA6052" s="322"/>
      <c r="BB6052" s="322"/>
      <c r="BC6052" s="322"/>
      <c r="BD6052" s="322"/>
      <c r="BE6052" s="322"/>
    </row>
    <row r="6053" spans="50:57" x14ac:dyDescent="0.15">
      <c r="AX6053" s="322"/>
      <c r="AY6053" s="322"/>
      <c r="AZ6053" s="322"/>
      <c r="BA6053" s="322"/>
      <c r="BB6053" s="322"/>
      <c r="BC6053" s="322"/>
      <c r="BD6053" s="322"/>
      <c r="BE6053" s="322"/>
    </row>
    <row r="6054" spans="50:57" x14ac:dyDescent="0.15">
      <c r="AX6054" s="322"/>
      <c r="AY6054" s="322"/>
      <c r="AZ6054" s="322"/>
      <c r="BA6054" s="322"/>
      <c r="BB6054" s="322"/>
      <c r="BC6054" s="322"/>
      <c r="BD6054" s="322"/>
      <c r="BE6054" s="322"/>
    </row>
    <row r="6055" spans="50:57" x14ac:dyDescent="0.15">
      <c r="AX6055" s="322"/>
      <c r="AY6055" s="322"/>
      <c r="AZ6055" s="322"/>
      <c r="BA6055" s="322"/>
      <c r="BB6055" s="322"/>
      <c r="BC6055" s="322"/>
      <c r="BD6055" s="322"/>
      <c r="BE6055" s="322"/>
    </row>
    <row r="6056" spans="50:57" x14ac:dyDescent="0.15">
      <c r="AX6056" s="322"/>
      <c r="AY6056" s="322"/>
      <c r="AZ6056" s="322"/>
      <c r="BA6056" s="322"/>
      <c r="BB6056" s="322"/>
      <c r="BC6056" s="322"/>
      <c r="BD6056" s="322"/>
      <c r="BE6056" s="322"/>
    </row>
    <row r="6057" spans="50:57" x14ac:dyDescent="0.15">
      <c r="AX6057" s="322"/>
      <c r="AY6057" s="322"/>
      <c r="AZ6057" s="322"/>
      <c r="BA6057" s="322"/>
      <c r="BB6057" s="322"/>
      <c r="BC6057" s="322"/>
      <c r="BD6057" s="322"/>
      <c r="BE6057" s="322"/>
    </row>
    <row r="6058" spans="50:57" x14ac:dyDescent="0.15">
      <c r="AX6058" s="322"/>
      <c r="AY6058" s="322"/>
      <c r="AZ6058" s="322"/>
      <c r="BA6058" s="322"/>
      <c r="BB6058" s="322"/>
      <c r="BC6058" s="322"/>
      <c r="BD6058" s="322"/>
      <c r="BE6058" s="322"/>
    </row>
    <row r="6059" spans="50:57" x14ac:dyDescent="0.15">
      <c r="AX6059" s="322"/>
      <c r="AY6059" s="322"/>
      <c r="AZ6059" s="322"/>
      <c r="BA6059" s="322"/>
      <c r="BB6059" s="322"/>
      <c r="BC6059" s="322"/>
      <c r="BD6059" s="322"/>
      <c r="BE6059" s="322"/>
    </row>
    <row r="6060" spans="50:57" x14ac:dyDescent="0.15">
      <c r="AX6060" s="322"/>
      <c r="AY6060" s="322"/>
      <c r="AZ6060" s="322"/>
      <c r="BA6060" s="322"/>
      <c r="BB6060" s="322"/>
      <c r="BC6060" s="322"/>
      <c r="BD6060" s="322"/>
      <c r="BE6060" s="322"/>
    </row>
    <row r="6061" spans="50:57" x14ac:dyDescent="0.15">
      <c r="AX6061" s="322"/>
      <c r="AY6061" s="322"/>
      <c r="AZ6061" s="322"/>
      <c r="BA6061" s="322"/>
      <c r="BB6061" s="322"/>
      <c r="BC6061" s="322"/>
      <c r="BD6061" s="322"/>
      <c r="BE6061" s="322"/>
    </row>
    <row r="6062" spans="50:57" x14ac:dyDescent="0.15">
      <c r="AX6062" s="322"/>
      <c r="AY6062" s="322"/>
      <c r="AZ6062" s="322"/>
      <c r="BA6062" s="322"/>
      <c r="BB6062" s="322"/>
      <c r="BC6062" s="322"/>
      <c r="BD6062" s="322"/>
      <c r="BE6062" s="322"/>
    </row>
    <row r="6063" spans="50:57" x14ac:dyDescent="0.15">
      <c r="AX6063" s="322"/>
      <c r="AY6063" s="322"/>
      <c r="AZ6063" s="322"/>
      <c r="BA6063" s="322"/>
      <c r="BB6063" s="322"/>
      <c r="BC6063" s="322"/>
      <c r="BD6063" s="322"/>
      <c r="BE6063" s="322"/>
    </row>
    <row r="6064" spans="50:57" x14ac:dyDescent="0.15">
      <c r="AX6064" s="322"/>
      <c r="AY6064" s="322"/>
      <c r="AZ6064" s="322"/>
      <c r="BA6064" s="322"/>
      <c r="BB6064" s="322"/>
      <c r="BC6064" s="322"/>
      <c r="BD6064" s="322"/>
      <c r="BE6064" s="322"/>
    </row>
    <row r="6065" spans="50:57" x14ac:dyDescent="0.15">
      <c r="AX6065" s="322"/>
      <c r="AY6065" s="322"/>
      <c r="AZ6065" s="322"/>
      <c r="BA6065" s="322"/>
      <c r="BB6065" s="322"/>
      <c r="BC6065" s="322"/>
      <c r="BD6065" s="322"/>
      <c r="BE6065" s="322"/>
    </row>
    <row r="6066" spans="50:57" x14ac:dyDescent="0.15">
      <c r="AX6066" s="322"/>
      <c r="AY6066" s="322"/>
      <c r="AZ6066" s="322"/>
      <c r="BA6066" s="322"/>
      <c r="BB6066" s="322"/>
      <c r="BC6066" s="322"/>
      <c r="BD6066" s="322"/>
      <c r="BE6066" s="322"/>
    </row>
    <row r="6067" spans="50:57" x14ac:dyDescent="0.15">
      <c r="AX6067" s="322"/>
      <c r="AY6067" s="322"/>
      <c r="AZ6067" s="322"/>
      <c r="BA6067" s="322"/>
      <c r="BB6067" s="322"/>
      <c r="BC6067" s="322"/>
      <c r="BD6067" s="322"/>
      <c r="BE6067" s="322"/>
    </row>
    <row r="6068" spans="50:57" x14ac:dyDescent="0.15">
      <c r="AX6068" s="322"/>
      <c r="AY6068" s="322"/>
      <c r="AZ6068" s="322"/>
      <c r="BA6068" s="322"/>
      <c r="BB6068" s="322"/>
      <c r="BC6068" s="322"/>
      <c r="BD6068" s="322"/>
      <c r="BE6068" s="322"/>
    </row>
    <row r="6069" spans="50:57" x14ac:dyDescent="0.15">
      <c r="AX6069" s="322"/>
      <c r="AY6069" s="322"/>
      <c r="AZ6069" s="322"/>
      <c r="BA6069" s="322"/>
      <c r="BB6069" s="322"/>
      <c r="BC6069" s="322"/>
      <c r="BD6069" s="322"/>
      <c r="BE6069" s="322"/>
    </row>
    <row r="6070" spans="50:57" x14ac:dyDescent="0.15">
      <c r="AX6070" s="322"/>
      <c r="AY6070" s="322"/>
      <c r="AZ6070" s="322"/>
      <c r="BA6070" s="322"/>
      <c r="BB6070" s="322"/>
      <c r="BC6070" s="322"/>
      <c r="BD6070" s="322"/>
      <c r="BE6070" s="322"/>
    </row>
    <row r="6071" spans="50:57" x14ac:dyDescent="0.15">
      <c r="AX6071" s="322"/>
      <c r="AY6071" s="322"/>
      <c r="AZ6071" s="322"/>
      <c r="BA6071" s="322"/>
      <c r="BB6071" s="322"/>
      <c r="BC6071" s="322"/>
      <c r="BD6071" s="322"/>
      <c r="BE6071" s="322"/>
    </row>
    <row r="6072" spans="50:57" x14ac:dyDescent="0.15">
      <c r="AX6072" s="322"/>
      <c r="AY6072" s="322"/>
      <c r="AZ6072" s="322"/>
      <c r="BA6072" s="322"/>
      <c r="BB6072" s="322"/>
      <c r="BC6072" s="322"/>
      <c r="BD6072" s="322"/>
      <c r="BE6072" s="322"/>
    </row>
    <row r="6073" spans="50:57" x14ac:dyDescent="0.15">
      <c r="AX6073" s="322"/>
      <c r="AY6073" s="322"/>
      <c r="AZ6073" s="322"/>
      <c r="BA6073" s="322"/>
      <c r="BB6073" s="322"/>
      <c r="BC6073" s="322"/>
      <c r="BD6073" s="322"/>
      <c r="BE6073" s="322"/>
    </row>
    <row r="6074" spans="50:57" x14ac:dyDescent="0.15">
      <c r="AX6074" s="322"/>
      <c r="AY6074" s="322"/>
      <c r="AZ6074" s="322"/>
      <c r="BA6074" s="322"/>
      <c r="BB6074" s="322"/>
      <c r="BC6074" s="322"/>
      <c r="BD6074" s="322"/>
      <c r="BE6074" s="322"/>
    </row>
    <row r="6075" spans="50:57" x14ac:dyDescent="0.15">
      <c r="AX6075" s="322"/>
      <c r="AY6075" s="322"/>
      <c r="AZ6075" s="322"/>
      <c r="BA6075" s="322"/>
      <c r="BB6075" s="322"/>
      <c r="BC6075" s="322"/>
      <c r="BD6075" s="322"/>
      <c r="BE6075" s="322"/>
    </row>
    <row r="6076" spans="50:57" x14ac:dyDescent="0.15">
      <c r="AX6076" s="322"/>
      <c r="AY6076" s="322"/>
      <c r="AZ6076" s="322"/>
      <c r="BA6076" s="322"/>
      <c r="BB6076" s="322"/>
      <c r="BC6076" s="322"/>
      <c r="BD6076" s="322"/>
      <c r="BE6076" s="322"/>
    </row>
    <row r="6077" spans="50:57" x14ac:dyDescent="0.15">
      <c r="AX6077" s="322"/>
      <c r="AY6077" s="322"/>
      <c r="AZ6077" s="322"/>
      <c r="BA6077" s="322"/>
      <c r="BB6077" s="322"/>
      <c r="BC6077" s="322"/>
      <c r="BD6077" s="322"/>
      <c r="BE6077" s="322"/>
    </row>
    <row r="6078" spans="50:57" x14ac:dyDescent="0.15">
      <c r="AX6078" s="322"/>
      <c r="AY6078" s="322"/>
      <c r="AZ6078" s="322"/>
      <c r="BA6078" s="322"/>
      <c r="BB6078" s="322"/>
      <c r="BC6078" s="322"/>
      <c r="BD6078" s="322"/>
      <c r="BE6078" s="322"/>
    </row>
    <row r="6079" spans="50:57" x14ac:dyDescent="0.15">
      <c r="AX6079" s="322"/>
      <c r="AY6079" s="322"/>
      <c r="AZ6079" s="322"/>
      <c r="BA6079" s="322"/>
      <c r="BB6079" s="322"/>
      <c r="BC6079" s="322"/>
      <c r="BD6079" s="322"/>
      <c r="BE6079" s="322"/>
    </row>
    <row r="6080" spans="50:57" x14ac:dyDescent="0.15">
      <c r="AX6080" s="322"/>
      <c r="AY6080" s="322"/>
      <c r="AZ6080" s="322"/>
      <c r="BA6080" s="322"/>
      <c r="BB6080" s="322"/>
      <c r="BC6080" s="322"/>
      <c r="BD6080" s="322"/>
      <c r="BE6080" s="322"/>
    </row>
    <row r="6081" spans="50:57" x14ac:dyDescent="0.15">
      <c r="AX6081" s="322"/>
      <c r="AY6081" s="322"/>
      <c r="AZ6081" s="322"/>
      <c r="BA6081" s="322"/>
      <c r="BB6081" s="322"/>
      <c r="BC6081" s="322"/>
      <c r="BD6081" s="322"/>
      <c r="BE6081" s="322"/>
    </row>
    <row r="6082" spans="50:57" x14ac:dyDescent="0.15">
      <c r="AX6082" s="322"/>
      <c r="AY6082" s="322"/>
      <c r="AZ6082" s="322"/>
      <c r="BA6082" s="322"/>
      <c r="BB6082" s="322"/>
      <c r="BC6082" s="322"/>
      <c r="BD6082" s="322"/>
      <c r="BE6082" s="322"/>
    </row>
    <row r="6083" spans="50:57" x14ac:dyDescent="0.15">
      <c r="AX6083" s="322"/>
      <c r="AY6083" s="322"/>
      <c r="AZ6083" s="322"/>
      <c r="BA6083" s="322"/>
      <c r="BB6083" s="322"/>
      <c r="BC6083" s="322"/>
      <c r="BD6083" s="322"/>
      <c r="BE6083" s="322"/>
    </row>
    <row r="6084" spans="50:57" x14ac:dyDescent="0.15">
      <c r="AX6084" s="322"/>
      <c r="AY6084" s="322"/>
      <c r="AZ6084" s="322"/>
      <c r="BA6084" s="322"/>
      <c r="BB6084" s="322"/>
      <c r="BC6084" s="322"/>
      <c r="BD6084" s="322"/>
      <c r="BE6084" s="322"/>
    </row>
    <row r="6085" spans="50:57" x14ac:dyDescent="0.15">
      <c r="AX6085" s="322"/>
      <c r="AY6085" s="322"/>
      <c r="AZ6085" s="322"/>
      <c r="BA6085" s="322"/>
      <c r="BB6085" s="322"/>
      <c r="BC6085" s="322"/>
      <c r="BD6085" s="322"/>
      <c r="BE6085" s="322"/>
    </row>
    <row r="6086" spans="50:57" x14ac:dyDescent="0.15">
      <c r="AX6086" s="322"/>
      <c r="AY6086" s="322"/>
      <c r="AZ6086" s="322"/>
      <c r="BA6086" s="322"/>
      <c r="BB6086" s="322"/>
      <c r="BC6086" s="322"/>
      <c r="BD6086" s="322"/>
      <c r="BE6086" s="322"/>
    </row>
    <row r="6087" spans="50:57" x14ac:dyDescent="0.15">
      <c r="AX6087" s="322"/>
      <c r="AY6087" s="322"/>
      <c r="AZ6087" s="322"/>
      <c r="BA6087" s="322"/>
      <c r="BB6087" s="322"/>
      <c r="BC6087" s="322"/>
      <c r="BD6087" s="322"/>
      <c r="BE6087" s="322"/>
    </row>
    <row r="6088" spans="50:57" x14ac:dyDescent="0.15">
      <c r="AX6088" s="322"/>
      <c r="AY6088" s="322"/>
      <c r="AZ6088" s="322"/>
      <c r="BA6088" s="322"/>
      <c r="BB6088" s="322"/>
      <c r="BC6088" s="322"/>
      <c r="BD6088" s="322"/>
      <c r="BE6088" s="322"/>
    </row>
    <row r="6089" spans="50:57" x14ac:dyDescent="0.15">
      <c r="AX6089" s="322"/>
      <c r="AY6089" s="322"/>
      <c r="AZ6089" s="322"/>
      <c r="BA6089" s="322"/>
      <c r="BB6089" s="322"/>
      <c r="BC6089" s="322"/>
      <c r="BD6089" s="322"/>
      <c r="BE6089" s="322"/>
    </row>
    <row r="6090" spans="50:57" x14ac:dyDescent="0.15">
      <c r="AX6090" s="322"/>
      <c r="AY6090" s="322"/>
      <c r="AZ6090" s="322"/>
      <c r="BA6090" s="322"/>
      <c r="BB6090" s="322"/>
      <c r="BC6090" s="322"/>
      <c r="BD6090" s="322"/>
      <c r="BE6090" s="322"/>
    </row>
    <row r="6091" spans="50:57" x14ac:dyDescent="0.15">
      <c r="AX6091" s="322"/>
      <c r="AY6091" s="322"/>
      <c r="AZ6091" s="322"/>
      <c r="BA6091" s="322"/>
      <c r="BB6091" s="322"/>
      <c r="BC6091" s="322"/>
      <c r="BD6091" s="322"/>
      <c r="BE6091" s="322"/>
    </row>
    <row r="6092" spans="50:57" x14ac:dyDescent="0.15">
      <c r="AX6092" s="322"/>
      <c r="AY6092" s="322"/>
      <c r="AZ6092" s="322"/>
      <c r="BA6092" s="322"/>
      <c r="BB6092" s="322"/>
      <c r="BC6092" s="322"/>
      <c r="BD6092" s="322"/>
      <c r="BE6092" s="322"/>
    </row>
    <row r="6093" spans="50:57" x14ac:dyDescent="0.15">
      <c r="AX6093" s="322"/>
      <c r="AY6093" s="322"/>
      <c r="AZ6093" s="322"/>
      <c r="BA6093" s="322"/>
      <c r="BB6093" s="322"/>
      <c r="BC6093" s="322"/>
      <c r="BD6093" s="322"/>
      <c r="BE6093" s="322"/>
    </row>
    <row r="6094" spans="50:57" x14ac:dyDescent="0.15">
      <c r="AX6094" s="322"/>
      <c r="AY6094" s="322"/>
      <c r="AZ6094" s="322"/>
      <c r="BA6094" s="322"/>
      <c r="BB6094" s="322"/>
      <c r="BC6094" s="322"/>
      <c r="BD6094" s="322"/>
      <c r="BE6094" s="322"/>
    </row>
    <row r="6095" spans="50:57" x14ac:dyDescent="0.15">
      <c r="AX6095" s="322"/>
      <c r="AY6095" s="322"/>
      <c r="AZ6095" s="322"/>
      <c r="BA6095" s="322"/>
      <c r="BB6095" s="322"/>
      <c r="BC6095" s="322"/>
      <c r="BD6095" s="322"/>
      <c r="BE6095" s="322"/>
    </row>
    <row r="6096" spans="50:57" x14ac:dyDescent="0.15">
      <c r="AX6096" s="322"/>
      <c r="AY6096" s="322"/>
      <c r="AZ6096" s="322"/>
      <c r="BA6096" s="322"/>
      <c r="BB6096" s="322"/>
      <c r="BC6096" s="322"/>
      <c r="BD6096" s="322"/>
      <c r="BE6096" s="322"/>
    </row>
    <row r="6097" spans="50:57" x14ac:dyDescent="0.15">
      <c r="AX6097" s="322"/>
      <c r="AY6097" s="322"/>
      <c r="AZ6097" s="322"/>
      <c r="BA6097" s="322"/>
      <c r="BB6097" s="322"/>
      <c r="BC6097" s="322"/>
      <c r="BD6097" s="322"/>
      <c r="BE6097" s="322"/>
    </row>
    <row r="6098" spans="50:57" x14ac:dyDescent="0.15">
      <c r="AX6098" s="322"/>
      <c r="AY6098" s="322"/>
      <c r="AZ6098" s="322"/>
      <c r="BA6098" s="322"/>
      <c r="BB6098" s="322"/>
      <c r="BC6098" s="322"/>
      <c r="BD6098" s="322"/>
      <c r="BE6098" s="322"/>
    </row>
    <row r="6099" spans="50:57" x14ac:dyDescent="0.15">
      <c r="AX6099" s="322"/>
      <c r="AY6099" s="322"/>
      <c r="AZ6099" s="322"/>
      <c r="BA6099" s="322"/>
      <c r="BB6099" s="322"/>
      <c r="BC6099" s="322"/>
      <c r="BD6099" s="322"/>
      <c r="BE6099" s="322"/>
    </row>
    <row r="6100" spans="50:57" x14ac:dyDescent="0.15">
      <c r="AX6100" s="322"/>
      <c r="AY6100" s="322"/>
      <c r="AZ6100" s="322"/>
      <c r="BA6100" s="322"/>
      <c r="BB6100" s="322"/>
      <c r="BC6100" s="322"/>
      <c r="BD6100" s="322"/>
      <c r="BE6100" s="322"/>
    </row>
    <row r="6101" spans="50:57" x14ac:dyDescent="0.15">
      <c r="AX6101" s="322"/>
      <c r="AY6101" s="322"/>
      <c r="AZ6101" s="322"/>
      <c r="BA6101" s="322"/>
      <c r="BB6101" s="322"/>
      <c r="BC6101" s="322"/>
      <c r="BD6101" s="322"/>
      <c r="BE6101" s="322"/>
    </row>
    <row r="6102" spans="50:57" x14ac:dyDescent="0.15">
      <c r="AX6102" s="322"/>
      <c r="AY6102" s="322"/>
      <c r="AZ6102" s="322"/>
      <c r="BA6102" s="322"/>
      <c r="BB6102" s="322"/>
      <c r="BC6102" s="322"/>
      <c r="BD6102" s="322"/>
      <c r="BE6102" s="322"/>
    </row>
    <row r="6103" spans="50:57" x14ac:dyDescent="0.15">
      <c r="AX6103" s="322"/>
      <c r="AY6103" s="322"/>
      <c r="AZ6103" s="322"/>
      <c r="BA6103" s="322"/>
      <c r="BB6103" s="322"/>
      <c r="BC6103" s="322"/>
      <c r="BD6103" s="322"/>
      <c r="BE6103" s="322"/>
    </row>
    <row r="6104" spans="50:57" x14ac:dyDescent="0.15">
      <c r="AX6104" s="322"/>
      <c r="AY6104" s="322"/>
      <c r="AZ6104" s="322"/>
      <c r="BA6104" s="322"/>
      <c r="BB6104" s="322"/>
      <c r="BC6104" s="322"/>
      <c r="BD6104" s="322"/>
      <c r="BE6104" s="322"/>
    </row>
    <row r="6105" spans="50:57" x14ac:dyDescent="0.15">
      <c r="AX6105" s="322"/>
      <c r="AY6105" s="322"/>
      <c r="AZ6105" s="322"/>
      <c r="BA6105" s="322"/>
      <c r="BB6105" s="322"/>
      <c r="BC6105" s="322"/>
      <c r="BD6105" s="322"/>
      <c r="BE6105" s="322"/>
    </row>
    <row r="6106" spans="50:57" x14ac:dyDescent="0.15">
      <c r="AX6106" s="322"/>
      <c r="AY6106" s="322"/>
      <c r="AZ6106" s="322"/>
      <c r="BA6106" s="322"/>
      <c r="BB6106" s="322"/>
      <c r="BC6106" s="322"/>
      <c r="BD6106" s="322"/>
      <c r="BE6106" s="322"/>
    </row>
    <row r="6107" spans="50:57" x14ac:dyDescent="0.15">
      <c r="AX6107" s="322"/>
      <c r="AY6107" s="322"/>
      <c r="AZ6107" s="322"/>
      <c r="BA6107" s="322"/>
      <c r="BB6107" s="322"/>
      <c r="BC6107" s="322"/>
      <c r="BD6107" s="322"/>
      <c r="BE6107" s="322"/>
    </row>
    <row r="6108" spans="50:57" x14ac:dyDescent="0.15">
      <c r="AX6108" s="322"/>
      <c r="AY6108" s="322"/>
      <c r="AZ6108" s="322"/>
      <c r="BA6108" s="322"/>
      <c r="BB6108" s="322"/>
      <c r="BC6108" s="322"/>
      <c r="BD6108" s="322"/>
      <c r="BE6108" s="322"/>
    </row>
    <row r="6109" spans="50:57" x14ac:dyDescent="0.15">
      <c r="AX6109" s="322"/>
      <c r="AY6109" s="322"/>
      <c r="AZ6109" s="322"/>
      <c r="BA6109" s="322"/>
      <c r="BB6109" s="322"/>
      <c r="BC6109" s="322"/>
      <c r="BD6109" s="322"/>
      <c r="BE6109" s="322"/>
    </row>
    <row r="6110" spans="50:57" x14ac:dyDescent="0.15">
      <c r="AX6110" s="322"/>
      <c r="AY6110" s="322"/>
      <c r="AZ6110" s="322"/>
      <c r="BA6110" s="322"/>
      <c r="BB6110" s="322"/>
      <c r="BC6110" s="322"/>
      <c r="BD6110" s="322"/>
      <c r="BE6110" s="322"/>
    </row>
    <row r="6111" spans="50:57" x14ac:dyDescent="0.15">
      <c r="AX6111" s="322"/>
      <c r="AY6111" s="322"/>
      <c r="AZ6111" s="322"/>
      <c r="BA6111" s="322"/>
      <c r="BB6111" s="322"/>
      <c r="BC6111" s="322"/>
      <c r="BD6111" s="322"/>
      <c r="BE6111" s="322"/>
    </row>
    <row r="6112" spans="50:57" x14ac:dyDescent="0.15">
      <c r="AX6112" s="322"/>
      <c r="AY6112" s="322"/>
      <c r="AZ6112" s="322"/>
      <c r="BA6112" s="322"/>
      <c r="BB6112" s="322"/>
      <c r="BC6112" s="322"/>
      <c r="BD6112" s="322"/>
      <c r="BE6112" s="322"/>
    </row>
    <row r="6113" spans="50:57" x14ac:dyDescent="0.15">
      <c r="AX6113" s="322"/>
      <c r="AY6113" s="322"/>
      <c r="AZ6113" s="322"/>
      <c r="BA6113" s="322"/>
      <c r="BB6113" s="322"/>
      <c r="BC6113" s="322"/>
      <c r="BD6113" s="322"/>
      <c r="BE6113" s="322"/>
    </row>
    <row r="6114" spans="50:57" x14ac:dyDescent="0.15">
      <c r="AX6114" s="322"/>
      <c r="AY6114" s="322"/>
      <c r="AZ6114" s="322"/>
      <c r="BA6114" s="322"/>
      <c r="BB6114" s="322"/>
      <c r="BC6114" s="322"/>
      <c r="BD6114" s="322"/>
      <c r="BE6114" s="322"/>
    </row>
    <row r="6115" spans="50:57" x14ac:dyDescent="0.15">
      <c r="AX6115" s="322"/>
      <c r="AY6115" s="322"/>
      <c r="AZ6115" s="322"/>
      <c r="BA6115" s="322"/>
      <c r="BB6115" s="322"/>
      <c r="BC6115" s="322"/>
      <c r="BD6115" s="322"/>
      <c r="BE6115" s="322"/>
    </row>
    <row r="6116" spans="50:57" x14ac:dyDescent="0.15">
      <c r="AX6116" s="322"/>
      <c r="AY6116" s="322"/>
      <c r="AZ6116" s="322"/>
      <c r="BA6116" s="322"/>
      <c r="BB6116" s="322"/>
      <c r="BC6116" s="322"/>
      <c r="BD6116" s="322"/>
      <c r="BE6116" s="322"/>
    </row>
    <row r="6117" spans="50:57" x14ac:dyDescent="0.15">
      <c r="AX6117" s="322"/>
      <c r="AY6117" s="322"/>
      <c r="AZ6117" s="322"/>
      <c r="BA6117" s="322"/>
      <c r="BB6117" s="322"/>
      <c r="BC6117" s="322"/>
      <c r="BD6117" s="322"/>
      <c r="BE6117" s="322"/>
    </row>
    <row r="6118" spans="50:57" x14ac:dyDescent="0.15">
      <c r="AX6118" s="322"/>
      <c r="AY6118" s="322"/>
      <c r="AZ6118" s="322"/>
      <c r="BA6118" s="322"/>
      <c r="BB6118" s="322"/>
      <c r="BC6118" s="322"/>
      <c r="BD6118" s="322"/>
      <c r="BE6118" s="322"/>
    </row>
    <row r="6119" spans="50:57" x14ac:dyDescent="0.15">
      <c r="AX6119" s="322"/>
      <c r="AY6119" s="322"/>
      <c r="AZ6119" s="322"/>
      <c r="BA6119" s="322"/>
      <c r="BB6119" s="322"/>
      <c r="BC6119" s="322"/>
      <c r="BD6119" s="322"/>
      <c r="BE6119" s="322"/>
    </row>
    <row r="6120" spans="50:57" x14ac:dyDescent="0.15">
      <c r="AX6120" s="322"/>
      <c r="AY6120" s="322"/>
      <c r="AZ6120" s="322"/>
      <c r="BA6120" s="322"/>
      <c r="BB6120" s="322"/>
      <c r="BC6120" s="322"/>
      <c r="BD6120" s="322"/>
      <c r="BE6120" s="322"/>
    </row>
    <row r="6121" spans="50:57" x14ac:dyDescent="0.15">
      <c r="AX6121" s="322"/>
      <c r="AY6121" s="322"/>
      <c r="AZ6121" s="322"/>
      <c r="BA6121" s="322"/>
      <c r="BB6121" s="322"/>
      <c r="BC6121" s="322"/>
      <c r="BD6121" s="322"/>
      <c r="BE6121" s="322"/>
    </row>
    <row r="6122" spans="50:57" x14ac:dyDescent="0.15">
      <c r="AX6122" s="322"/>
      <c r="AY6122" s="322"/>
      <c r="AZ6122" s="322"/>
      <c r="BA6122" s="322"/>
      <c r="BB6122" s="322"/>
      <c r="BC6122" s="322"/>
      <c r="BD6122" s="322"/>
      <c r="BE6122" s="322"/>
    </row>
    <row r="6123" spans="50:57" x14ac:dyDescent="0.15">
      <c r="AX6123" s="322"/>
      <c r="AY6123" s="322"/>
      <c r="AZ6123" s="322"/>
      <c r="BA6123" s="322"/>
      <c r="BB6123" s="322"/>
      <c r="BC6123" s="322"/>
      <c r="BD6123" s="322"/>
      <c r="BE6123" s="322"/>
    </row>
    <row r="6124" spans="50:57" x14ac:dyDescent="0.15">
      <c r="AX6124" s="322"/>
      <c r="AY6124" s="322"/>
      <c r="AZ6124" s="322"/>
      <c r="BA6124" s="322"/>
      <c r="BB6124" s="322"/>
      <c r="BC6124" s="322"/>
      <c r="BD6124" s="322"/>
      <c r="BE6124" s="322"/>
    </row>
    <row r="6125" spans="50:57" x14ac:dyDescent="0.15">
      <c r="AX6125" s="322"/>
      <c r="AY6125" s="322"/>
      <c r="AZ6125" s="322"/>
      <c r="BA6125" s="322"/>
      <c r="BB6125" s="322"/>
      <c r="BC6125" s="322"/>
      <c r="BD6125" s="322"/>
      <c r="BE6125" s="322"/>
    </row>
    <row r="6126" spans="50:57" x14ac:dyDescent="0.15">
      <c r="AX6126" s="322"/>
      <c r="AY6126" s="322"/>
      <c r="AZ6126" s="322"/>
      <c r="BA6126" s="322"/>
      <c r="BB6126" s="322"/>
      <c r="BC6126" s="322"/>
      <c r="BD6126" s="322"/>
      <c r="BE6126" s="322"/>
    </row>
    <row r="6127" spans="50:57" x14ac:dyDescent="0.15">
      <c r="AX6127" s="322"/>
      <c r="AY6127" s="322"/>
      <c r="AZ6127" s="322"/>
      <c r="BA6127" s="322"/>
      <c r="BB6127" s="322"/>
      <c r="BC6127" s="322"/>
      <c r="BD6127" s="322"/>
      <c r="BE6127" s="322"/>
    </row>
    <row r="6128" spans="50:57" x14ac:dyDescent="0.15">
      <c r="AX6128" s="322"/>
      <c r="AY6128" s="322"/>
      <c r="AZ6128" s="322"/>
      <c r="BA6128" s="322"/>
      <c r="BB6128" s="322"/>
      <c r="BC6128" s="322"/>
      <c r="BD6128" s="322"/>
      <c r="BE6128" s="322"/>
    </row>
    <row r="6129" spans="50:57" x14ac:dyDescent="0.15">
      <c r="AX6129" s="322"/>
      <c r="AY6129" s="322"/>
      <c r="AZ6129" s="322"/>
      <c r="BA6129" s="322"/>
      <c r="BB6129" s="322"/>
      <c r="BC6129" s="322"/>
      <c r="BD6129" s="322"/>
      <c r="BE6129" s="322"/>
    </row>
    <row r="6130" spans="50:57" x14ac:dyDescent="0.15">
      <c r="AX6130" s="322"/>
      <c r="AY6130" s="322"/>
      <c r="AZ6130" s="322"/>
      <c r="BA6130" s="322"/>
      <c r="BB6130" s="322"/>
      <c r="BC6130" s="322"/>
      <c r="BD6130" s="322"/>
      <c r="BE6130" s="322"/>
    </row>
    <row r="6131" spans="50:57" x14ac:dyDescent="0.15">
      <c r="AX6131" s="322"/>
      <c r="AY6131" s="322"/>
      <c r="AZ6131" s="322"/>
      <c r="BA6131" s="322"/>
      <c r="BB6131" s="322"/>
      <c r="BC6131" s="322"/>
      <c r="BD6131" s="322"/>
      <c r="BE6131" s="322"/>
    </row>
    <row r="6132" spans="50:57" x14ac:dyDescent="0.15">
      <c r="AX6132" s="322"/>
      <c r="AY6132" s="322"/>
      <c r="AZ6132" s="322"/>
      <c r="BA6132" s="322"/>
      <c r="BB6132" s="322"/>
      <c r="BC6132" s="322"/>
      <c r="BD6132" s="322"/>
      <c r="BE6132" s="322"/>
    </row>
    <row r="6133" spans="50:57" x14ac:dyDescent="0.15">
      <c r="AX6133" s="322"/>
      <c r="AY6133" s="322"/>
      <c r="AZ6133" s="322"/>
      <c r="BA6133" s="322"/>
      <c r="BB6133" s="322"/>
      <c r="BC6133" s="322"/>
      <c r="BD6133" s="322"/>
      <c r="BE6133" s="322"/>
    </row>
    <row r="6134" spans="50:57" x14ac:dyDescent="0.15">
      <c r="AX6134" s="322"/>
      <c r="AY6134" s="322"/>
      <c r="AZ6134" s="322"/>
      <c r="BA6134" s="322"/>
      <c r="BB6134" s="322"/>
      <c r="BC6134" s="322"/>
      <c r="BD6134" s="322"/>
      <c r="BE6134" s="322"/>
    </row>
    <row r="6135" spans="50:57" x14ac:dyDescent="0.15">
      <c r="AX6135" s="322"/>
      <c r="AY6135" s="322"/>
      <c r="AZ6135" s="322"/>
      <c r="BA6135" s="322"/>
      <c r="BB6135" s="322"/>
      <c r="BC6135" s="322"/>
      <c r="BD6135" s="322"/>
      <c r="BE6135" s="322"/>
    </row>
    <row r="6136" spans="50:57" x14ac:dyDescent="0.15">
      <c r="AX6136" s="322"/>
      <c r="AY6136" s="322"/>
      <c r="AZ6136" s="322"/>
      <c r="BA6136" s="322"/>
      <c r="BB6136" s="322"/>
      <c r="BC6136" s="322"/>
      <c r="BD6136" s="322"/>
      <c r="BE6136" s="322"/>
    </row>
    <row r="6137" spans="50:57" x14ac:dyDescent="0.15">
      <c r="AX6137" s="322"/>
      <c r="AY6137" s="322"/>
      <c r="AZ6137" s="322"/>
      <c r="BA6137" s="322"/>
      <c r="BB6137" s="322"/>
      <c r="BC6137" s="322"/>
      <c r="BD6137" s="322"/>
      <c r="BE6137" s="322"/>
    </row>
    <row r="6138" spans="50:57" x14ac:dyDescent="0.15">
      <c r="AX6138" s="322"/>
      <c r="AY6138" s="322"/>
      <c r="AZ6138" s="322"/>
      <c r="BA6138" s="322"/>
      <c r="BB6138" s="322"/>
      <c r="BC6138" s="322"/>
      <c r="BD6138" s="322"/>
      <c r="BE6138" s="322"/>
    </row>
    <row r="6139" spans="50:57" x14ac:dyDescent="0.15">
      <c r="AX6139" s="322"/>
      <c r="AY6139" s="322"/>
      <c r="AZ6139" s="322"/>
      <c r="BA6139" s="322"/>
      <c r="BB6139" s="322"/>
      <c r="BC6139" s="322"/>
      <c r="BD6139" s="322"/>
      <c r="BE6139" s="322"/>
    </row>
    <row r="6140" spans="50:57" x14ac:dyDescent="0.15">
      <c r="AX6140" s="322"/>
      <c r="AY6140" s="322"/>
      <c r="AZ6140" s="322"/>
      <c r="BA6140" s="322"/>
      <c r="BB6140" s="322"/>
      <c r="BC6140" s="322"/>
      <c r="BD6140" s="322"/>
      <c r="BE6140" s="322"/>
    </row>
    <row r="6141" spans="50:57" x14ac:dyDescent="0.15">
      <c r="AX6141" s="322"/>
      <c r="AY6141" s="322"/>
      <c r="AZ6141" s="322"/>
      <c r="BA6141" s="322"/>
      <c r="BB6141" s="322"/>
      <c r="BC6141" s="322"/>
      <c r="BD6141" s="322"/>
      <c r="BE6141" s="322"/>
    </row>
    <row r="6142" spans="50:57" x14ac:dyDescent="0.15">
      <c r="AX6142" s="322"/>
      <c r="AY6142" s="322"/>
      <c r="AZ6142" s="322"/>
      <c r="BA6142" s="322"/>
      <c r="BB6142" s="322"/>
      <c r="BC6142" s="322"/>
      <c r="BD6142" s="322"/>
      <c r="BE6142" s="322"/>
    </row>
    <row r="6143" spans="50:57" x14ac:dyDescent="0.15">
      <c r="AX6143" s="322"/>
      <c r="AY6143" s="322"/>
      <c r="AZ6143" s="322"/>
      <c r="BA6143" s="322"/>
      <c r="BB6143" s="322"/>
      <c r="BC6143" s="322"/>
      <c r="BD6143" s="322"/>
      <c r="BE6143" s="322"/>
    </row>
    <row r="6144" spans="50:57" x14ac:dyDescent="0.15">
      <c r="AX6144" s="322"/>
      <c r="AY6144" s="322"/>
      <c r="AZ6144" s="322"/>
      <c r="BA6144" s="322"/>
      <c r="BB6144" s="322"/>
      <c r="BC6144" s="322"/>
      <c r="BD6144" s="322"/>
      <c r="BE6144" s="322"/>
    </row>
    <row r="6145" spans="50:57" x14ac:dyDescent="0.15">
      <c r="AX6145" s="322"/>
      <c r="AY6145" s="322"/>
      <c r="AZ6145" s="322"/>
      <c r="BA6145" s="322"/>
      <c r="BB6145" s="322"/>
      <c r="BC6145" s="322"/>
      <c r="BD6145" s="322"/>
      <c r="BE6145" s="322"/>
    </row>
    <row r="6146" spans="50:57" x14ac:dyDescent="0.15">
      <c r="AX6146" s="322"/>
      <c r="AY6146" s="322"/>
      <c r="AZ6146" s="322"/>
      <c r="BA6146" s="322"/>
      <c r="BB6146" s="322"/>
      <c r="BC6146" s="322"/>
      <c r="BD6146" s="322"/>
      <c r="BE6146" s="322"/>
    </row>
    <row r="6147" spans="50:57" x14ac:dyDescent="0.15">
      <c r="AX6147" s="322"/>
      <c r="AY6147" s="322"/>
      <c r="AZ6147" s="322"/>
      <c r="BA6147" s="322"/>
      <c r="BB6147" s="322"/>
      <c r="BC6147" s="322"/>
      <c r="BD6147" s="322"/>
      <c r="BE6147" s="322"/>
    </row>
    <row r="6148" spans="50:57" x14ac:dyDescent="0.15">
      <c r="AX6148" s="322"/>
      <c r="AY6148" s="322"/>
      <c r="AZ6148" s="322"/>
      <c r="BA6148" s="322"/>
      <c r="BB6148" s="322"/>
      <c r="BC6148" s="322"/>
      <c r="BD6148" s="322"/>
      <c r="BE6148" s="322"/>
    </row>
    <row r="6149" spans="50:57" x14ac:dyDescent="0.15">
      <c r="AX6149" s="322"/>
      <c r="AY6149" s="322"/>
      <c r="AZ6149" s="322"/>
      <c r="BA6149" s="322"/>
      <c r="BB6149" s="322"/>
      <c r="BC6149" s="322"/>
      <c r="BD6149" s="322"/>
      <c r="BE6149" s="322"/>
    </row>
    <row r="6150" spans="50:57" x14ac:dyDescent="0.15">
      <c r="AX6150" s="322"/>
      <c r="AY6150" s="322"/>
      <c r="AZ6150" s="322"/>
      <c r="BA6150" s="322"/>
      <c r="BB6150" s="322"/>
      <c r="BC6150" s="322"/>
      <c r="BD6150" s="322"/>
      <c r="BE6150" s="322"/>
    </row>
    <row r="6151" spans="50:57" x14ac:dyDescent="0.15">
      <c r="AX6151" s="322"/>
      <c r="AY6151" s="322"/>
      <c r="AZ6151" s="322"/>
      <c r="BA6151" s="322"/>
      <c r="BB6151" s="322"/>
      <c r="BC6151" s="322"/>
      <c r="BD6151" s="322"/>
      <c r="BE6151" s="322"/>
    </row>
    <row r="6152" spans="50:57" x14ac:dyDescent="0.15">
      <c r="AX6152" s="322"/>
      <c r="AY6152" s="322"/>
      <c r="AZ6152" s="322"/>
      <c r="BA6152" s="322"/>
      <c r="BB6152" s="322"/>
      <c r="BC6152" s="322"/>
      <c r="BD6152" s="322"/>
      <c r="BE6152" s="322"/>
    </row>
    <row r="6153" spans="50:57" x14ac:dyDescent="0.15">
      <c r="AX6153" s="322"/>
      <c r="AY6153" s="322"/>
      <c r="AZ6153" s="322"/>
      <c r="BA6153" s="322"/>
      <c r="BB6153" s="322"/>
      <c r="BC6153" s="322"/>
      <c r="BD6153" s="322"/>
      <c r="BE6153" s="322"/>
    </row>
    <row r="6154" spans="50:57" x14ac:dyDescent="0.15">
      <c r="AX6154" s="322"/>
      <c r="AY6154" s="322"/>
      <c r="AZ6154" s="322"/>
      <c r="BA6154" s="322"/>
      <c r="BB6154" s="322"/>
      <c r="BC6154" s="322"/>
      <c r="BD6154" s="322"/>
      <c r="BE6154" s="322"/>
    </row>
    <row r="6155" spans="50:57" x14ac:dyDescent="0.15">
      <c r="AX6155" s="322"/>
      <c r="AY6155" s="322"/>
      <c r="AZ6155" s="322"/>
      <c r="BA6155" s="322"/>
      <c r="BB6155" s="322"/>
      <c r="BC6155" s="322"/>
      <c r="BD6155" s="322"/>
      <c r="BE6155" s="322"/>
    </row>
    <row r="6156" spans="50:57" x14ac:dyDescent="0.15">
      <c r="AX6156" s="322"/>
      <c r="AY6156" s="322"/>
      <c r="AZ6156" s="322"/>
      <c r="BA6156" s="322"/>
      <c r="BB6156" s="322"/>
      <c r="BC6156" s="322"/>
      <c r="BD6156" s="322"/>
      <c r="BE6156" s="322"/>
    </row>
    <row r="6157" spans="50:57" x14ac:dyDescent="0.15">
      <c r="AX6157" s="322"/>
      <c r="AY6157" s="322"/>
      <c r="AZ6157" s="322"/>
      <c r="BA6157" s="322"/>
      <c r="BB6157" s="322"/>
      <c r="BC6157" s="322"/>
      <c r="BD6157" s="322"/>
      <c r="BE6157" s="322"/>
    </row>
    <row r="6158" spans="50:57" x14ac:dyDescent="0.15">
      <c r="AX6158" s="322"/>
      <c r="AY6158" s="322"/>
      <c r="AZ6158" s="322"/>
      <c r="BA6158" s="322"/>
      <c r="BB6158" s="322"/>
      <c r="BC6158" s="322"/>
      <c r="BD6158" s="322"/>
      <c r="BE6158" s="322"/>
    </row>
    <row r="6159" spans="50:57" x14ac:dyDescent="0.15">
      <c r="AX6159" s="322"/>
      <c r="AY6159" s="322"/>
      <c r="AZ6159" s="322"/>
      <c r="BA6159" s="322"/>
      <c r="BB6159" s="322"/>
      <c r="BC6159" s="322"/>
      <c r="BD6159" s="322"/>
      <c r="BE6159" s="322"/>
    </row>
    <row r="6160" spans="50:57" x14ac:dyDescent="0.15">
      <c r="AX6160" s="322"/>
      <c r="AY6160" s="322"/>
      <c r="AZ6160" s="322"/>
      <c r="BA6160" s="322"/>
      <c r="BB6160" s="322"/>
      <c r="BC6160" s="322"/>
      <c r="BD6160" s="322"/>
      <c r="BE6160" s="322"/>
    </row>
    <row r="6161" spans="50:57" x14ac:dyDescent="0.15">
      <c r="AX6161" s="322"/>
      <c r="AY6161" s="322"/>
      <c r="AZ6161" s="322"/>
      <c r="BA6161" s="322"/>
      <c r="BB6161" s="322"/>
      <c r="BC6161" s="322"/>
      <c r="BD6161" s="322"/>
      <c r="BE6161" s="322"/>
    </row>
    <row r="6162" spans="50:57" x14ac:dyDescent="0.15">
      <c r="AX6162" s="322"/>
      <c r="AY6162" s="322"/>
      <c r="AZ6162" s="322"/>
      <c r="BA6162" s="322"/>
      <c r="BB6162" s="322"/>
      <c r="BC6162" s="322"/>
      <c r="BD6162" s="322"/>
      <c r="BE6162" s="322"/>
    </row>
    <row r="6163" spans="50:57" x14ac:dyDescent="0.15">
      <c r="AX6163" s="322"/>
      <c r="AY6163" s="322"/>
      <c r="AZ6163" s="322"/>
      <c r="BA6163" s="322"/>
      <c r="BB6163" s="322"/>
      <c r="BC6163" s="322"/>
      <c r="BD6163" s="322"/>
      <c r="BE6163" s="322"/>
    </row>
    <row r="6164" spans="50:57" x14ac:dyDescent="0.15">
      <c r="AX6164" s="322"/>
      <c r="AY6164" s="322"/>
      <c r="AZ6164" s="322"/>
      <c r="BA6164" s="322"/>
      <c r="BB6164" s="322"/>
      <c r="BC6164" s="322"/>
      <c r="BD6164" s="322"/>
      <c r="BE6164" s="322"/>
    </row>
    <row r="6165" spans="50:57" x14ac:dyDescent="0.15">
      <c r="AX6165" s="322"/>
      <c r="AY6165" s="322"/>
      <c r="AZ6165" s="322"/>
      <c r="BA6165" s="322"/>
      <c r="BB6165" s="322"/>
      <c r="BC6165" s="322"/>
      <c r="BD6165" s="322"/>
      <c r="BE6165" s="322"/>
    </row>
    <row r="6166" spans="50:57" x14ac:dyDescent="0.15">
      <c r="AX6166" s="322"/>
      <c r="AY6166" s="322"/>
      <c r="AZ6166" s="322"/>
      <c r="BA6166" s="322"/>
      <c r="BB6166" s="322"/>
      <c r="BC6166" s="322"/>
      <c r="BD6166" s="322"/>
      <c r="BE6166" s="322"/>
    </row>
    <row r="6167" spans="50:57" x14ac:dyDescent="0.15">
      <c r="AX6167" s="322"/>
      <c r="AY6167" s="322"/>
      <c r="AZ6167" s="322"/>
      <c r="BA6167" s="322"/>
      <c r="BB6167" s="322"/>
      <c r="BC6167" s="322"/>
      <c r="BD6167" s="322"/>
      <c r="BE6167" s="322"/>
    </row>
    <row r="6168" spans="50:57" x14ac:dyDescent="0.15">
      <c r="AX6168" s="322"/>
      <c r="AY6168" s="322"/>
      <c r="AZ6168" s="322"/>
      <c r="BA6168" s="322"/>
      <c r="BB6168" s="322"/>
      <c r="BC6168" s="322"/>
      <c r="BD6168" s="322"/>
      <c r="BE6168" s="322"/>
    </row>
    <row r="6169" spans="50:57" x14ac:dyDescent="0.15">
      <c r="AX6169" s="322"/>
      <c r="AY6169" s="322"/>
      <c r="AZ6169" s="322"/>
      <c r="BA6169" s="322"/>
      <c r="BB6169" s="322"/>
      <c r="BC6169" s="322"/>
      <c r="BD6169" s="322"/>
      <c r="BE6169" s="322"/>
    </row>
    <row r="6170" spans="50:57" x14ac:dyDescent="0.15">
      <c r="AX6170" s="322"/>
      <c r="AY6170" s="322"/>
      <c r="AZ6170" s="322"/>
      <c r="BA6170" s="322"/>
      <c r="BB6170" s="322"/>
      <c r="BC6170" s="322"/>
      <c r="BD6170" s="322"/>
      <c r="BE6170" s="322"/>
    </row>
    <row r="6171" spans="50:57" x14ac:dyDescent="0.15">
      <c r="AX6171" s="322"/>
      <c r="AY6171" s="322"/>
      <c r="AZ6171" s="322"/>
      <c r="BA6171" s="322"/>
      <c r="BB6171" s="322"/>
      <c r="BC6171" s="322"/>
      <c r="BD6171" s="322"/>
      <c r="BE6171" s="322"/>
    </row>
    <row r="6172" spans="50:57" x14ac:dyDescent="0.15">
      <c r="AX6172" s="322"/>
      <c r="AY6172" s="322"/>
      <c r="AZ6172" s="322"/>
      <c r="BA6172" s="322"/>
      <c r="BB6172" s="322"/>
      <c r="BC6172" s="322"/>
      <c r="BD6172" s="322"/>
      <c r="BE6172" s="322"/>
    </row>
    <row r="6173" spans="50:57" x14ac:dyDescent="0.15">
      <c r="AX6173" s="322"/>
      <c r="AY6173" s="322"/>
      <c r="AZ6173" s="322"/>
      <c r="BA6173" s="322"/>
      <c r="BB6173" s="322"/>
      <c r="BC6173" s="322"/>
      <c r="BD6173" s="322"/>
      <c r="BE6173" s="322"/>
    </row>
    <row r="6174" spans="50:57" x14ac:dyDescent="0.15">
      <c r="AX6174" s="322"/>
      <c r="AY6174" s="322"/>
      <c r="AZ6174" s="322"/>
      <c r="BA6174" s="322"/>
      <c r="BB6174" s="322"/>
      <c r="BC6174" s="322"/>
      <c r="BD6174" s="322"/>
      <c r="BE6174" s="322"/>
    </row>
    <row r="6175" spans="50:57" x14ac:dyDescent="0.15">
      <c r="AX6175" s="322"/>
      <c r="AY6175" s="322"/>
      <c r="AZ6175" s="322"/>
      <c r="BA6175" s="322"/>
      <c r="BB6175" s="322"/>
      <c r="BC6175" s="322"/>
      <c r="BD6175" s="322"/>
      <c r="BE6175" s="322"/>
    </row>
    <row r="6176" spans="50:57" x14ac:dyDescent="0.15">
      <c r="AX6176" s="322"/>
      <c r="AY6176" s="322"/>
      <c r="AZ6176" s="322"/>
      <c r="BA6176" s="322"/>
      <c r="BB6176" s="322"/>
      <c r="BC6176" s="322"/>
      <c r="BD6176" s="322"/>
      <c r="BE6176" s="322"/>
    </row>
    <row r="6177" spans="50:57" x14ac:dyDescent="0.15">
      <c r="AX6177" s="322"/>
      <c r="AY6177" s="322"/>
      <c r="AZ6177" s="322"/>
      <c r="BA6177" s="322"/>
      <c r="BB6177" s="322"/>
      <c r="BC6177" s="322"/>
      <c r="BD6177" s="322"/>
      <c r="BE6177" s="322"/>
    </row>
    <row r="6178" spans="50:57" x14ac:dyDescent="0.15">
      <c r="AX6178" s="322"/>
      <c r="AY6178" s="322"/>
      <c r="AZ6178" s="322"/>
      <c r="BA6178" s="322"/>
      <c r="BB6178" s="322"/>
      <c r="BC6178" s="322"/>
      <c r="BD6178" s="322"/>
      <c r="BE6178" s="322"/>
    </row>
    <row r="6179" spans="50:57" x14ac:dyDescent="0.15">
      <c r="AX6179" s="322"/>
      <c r="AY6179" s="322"/>
      <c r="AZ6179" s="322"/>
      <c r="BA6179" s="322"/>
      <c r="BB6179" s="322"/>
      <c r="BC6179" s="322"/>
      <c r="BD6179" s="322"/>
      <c r="BE6179" s="322"/>
    </row>
    <row r="6180" spans="50:57" x14ac:dyDescent="0.15">
      <c r="AX6180" s="322"/>
      <c r="AY6180" s="322"/>
      <c r="AZ6180" s="322"/>
      <c r="BA6180" s="322"/>
      <c r="BB6180" s="322"/>
      <c r="BC6180" s="322"/>
      <c r="BD6180" s="322"/>
      <c r="BE6180" s="322"/>
    </row>
    <row r="6181" spans="50:57" x14ac:dyDescent="0.15">
      <c r="AX6181" s="322"/>
      <c r="AY6181" s="322"/>
      <c r="AZ6181" s="322"/>
      <c r="BA6181" s="322"/>
      <c r="BB6181" s="322"/>
      <c r="BC6181" s="322"/>
      <c r="BD6181" s="322"/>
      <c r="BE6181" s="322"/>
    </row>
    <row r="6182" spans="50:57" x14ac:dyDescent="0.15">
      <c r="AX6182" s="322"/>
      <c r="AY6182" s="322"/>
      <c r="AZ6182" s="322"/>
      <c r="BA6182" s="322"/>
      <c r="BB6182" s="322"/>
      <c r="BC6182" s="322"/>
      <c r="BD6182" s="322"/>
      <c r="BE6182" s="322"/>
    </row>
    <row r="6183" spans="50:57" x14ac:dyDescent="0.15">
      <c r="AX6183" s="322"/>
      <c r="AY6183" s="322"/>
      <c r="AZ6183" s="322"/>
      <c r="BA6183" s="322"/>
      <c r="BB6183" s="322"/>
      <c r="BC6183" s="322"/>
      <c r="BD6183" s="322"/>
      <c r="BE6183" s="322"/>
    </row>
    <row r="6184" spans="50:57" x14ac:dyDescent="0.15">
      <c r="AX6184" s="322"/>
      <c r="AY6184" s="322"/>
      <c r="AZ6184" s="322"/>
      <c r="BA6184" s="322"/>
      <c r="BB6184" s="322"/>
      <c r="BC6184" s="322"/>
      <c r="BD6184" s="322"/>
      <c r="BE6184" s="322"/>
    </row>
    <row r="6185" spans="50:57" x14ac:dyDescent="0.15">
      <c r="AX6185" s="322"/>
      <c r="AY6185" s="322"/>
      <c r="AZ6185" s="322"/>
      <c r="BA6185" s="322"/>
      <c r="BB6185" s="322"/>
      <c r="BC6185" s="322"/>
      <c r="BD6185" s="322"/>
      <c r="BE6185" s="322"/>
    </row>
    <row r="6186" spans="50:57" x14ac:dyDescent="0.15">
      <c r="AX6186" s="322"/>
      <c r="AY6186" s="322"/>
      <c r="AZ6186" s="322"/>
      <c r="BA6186" s="322"/>
      <c r="BB6186" s="322"/>
      <c r="BC6186" s="322"/>
      <c r="BD6186" s="322"/>
      <c r="BE6186" s="322"/>
    </row>
    <row r="6187" spans="50:57" x14ac:dyDescent="0.15">
      <c r="AX6187" s="322"/>
      <c r="AY6187" s="322"/>
      <c r="AZ6187" s="322"/>
      <c r="BA6187" s="322"/>
      <c r="BB6187" s="322"/>
      <c r="BC6187" s="322"/>
      <c r="BD6187" s="322"/>
      <c r="BE6187" s="322"/>
    </row>
    <row r="6188" spans="50:57" x14ac:dyDescent="0.15">
      <c r="AX6188" s="322"/>
      <c r="AY6188" s="322"/>
      <c r="AZ6188" s="322"/>
      <c r="BA6188" s="322"/>
      <c r="BB6188" s="322"/>
      <c r="BC6188" s="322"/>
      <c r="BD6188" s="322"/>
      <c r="BE6188" s="322"/>
    </row>
    <row r="6189" spans="50:57" x14ac:dyDescent="0.15">
      <c r="AX6189" s="322"/>
      <c r="AY6189" s="322"/>
      <c r="AZ6189" s="322"/>
      <c r="BA6189" s="322"/>
      <c r="BB6189" s="322"/>
      <c r="BC6189" s="322"/>
      <c r="BD6189" s="322"/>
      <c r="BE6189" s="322"/>
    </row>
    <row r="6190" spans="50:57" x14ac:dyDescent="0.15">
      <c r="AX6190" s="322"/>
      <c r="AY6190" s="322"/>
      <c r="AZ6190" s="322"/>
      <c r="BA6190" s="322"/>
      <c r="BB6190" s="322"/>
      <c r="BC6190" s="322"/>
      <c r="BD6190" s="322"/>
      <c r="BE6190" s="322"/>
    </row>
    <row r="6191" spans="50:57" x14ac:dyDescent="0.15">
      <c r="AX6191" s="322"/>
      <c r="AY6191" s="322"/>
      <c r="AZ6191" s="322"/>
      <c r="BA6191" s="322"/>
      <c r="BB6191" s="322"/>
      <c r="BC6191" s="322"/>
      <c r="BD6191" s="322"/>
      <c r="BE6191" s="322"/>
    </row>
    <row r="6192" spans="50:57" x14ac:dyDescent="0.15">
      <c r="AX6192" s="322"/>
      <c r="AY6192" s="322"/>
      <c r="AZ6192" s="322"/>
      <c r="BA6192" s="322"/>
      <c r="BB6192" s="322"/>
      <c r="BC6192" s="322"/>
      <c r="BD6192" s="322"/>
      <c r="BE6192" s="322"/>
    </row>
    <row r="6193" spans="50:57" x14ac:dyDescent="0.15">
      <c r="AX6193" s="322"/>
      <c r="AY6193" s="322"/>
      <c r="AZ6193" s="322"/>
      <c r="BA6193" s="322"/>
      <c r="BB6193" s="322"/>
      <c r="BC6193" s="322"/>
      <c r="BD6193" s="322"/>
      <c r="BE6193" s="322"/>
    </row>
    <row r="6194" spans="50:57" x14ac:dyDescent="0.15">
      <c r="AX6194" s="322"/>
      <c r="AY6194" s="322"/>
      <c r="AZ6194" s="322"/>
      <c r="BA6194" s="322"/>
      <c r="BB6194" s="322"/>
      <c r="BC6194" s="322"/>
      <c r="BD6194" s="322"/>
      <c r="BE6194" s="322"/>
    </row>
    <row r="6195" spans="50:57" x14ac:dyDescent="0.15">
      <c r="AX6195" s="322"/>
      <c r="AY6195" s="322"/>
      <c r="AZ6195" s="322"/>
      <c r="BA6195" s="322"/>
      <c r="BB6195" s="322"/>
      <c r="BC6195" s="322"/>
      <c r="BD6195" s="322"/>
      <c r="BE6195" s="322"/>
    </row>
    <row r="6196" spans="50:57" x14ac:dyDescent="0.15">
      <c r="AX6196" s="322"/>
      <c r="AY6196" s="322"/>
      <c r="AZ6196" s="322"/>
      <c r="BA6196" s="322"/>
      <c r="BB6196" s="322"/>
      <c r="BC6196" s="322"/>
      <c r="BD6196" s="322"/>
      <c r="BE6196" s="322"/>
    </row>
    <row r="6197" spans="50:57" x14ac:dyDescent="0.15">
      <c r="AX6197" s="322"/>
      <c r="AY6197" s="322"/>
      <c r="AZ6197" s="322"/>
      <c r="BA6197" s="322"/>
      <c r="BB6197" s="322"/>
      <c r="BC6197" s="322"/>
      <c r="BD6197" s="322"/>
      <c r="BE6197" s="322"/>
    </row>
    <row r="6198" spans="50:57" x14ac:dyDescent="0.15">
      <c r="AX6198" s="322"/>
      <c r="AY6198" s="322"/>
      <c r="AZ6198" s="322"/>
      <c r="BA6198" s="322"/>
      <c r="BB6198" s="322"/>
      <c r="BC6198" s="322"/>
      <c r="BD6198" s="322"/>
      <c r="BE6198" s="322"/>
    </row>
    <row r="6199" spans="50:57" x14ac:dyDescent="0.15">
      <c r="AX6199" s="322"/>
      <c r="AY6199" s="322"/>
      <c r="AZ6199" s="322"/>
      <c r="BA6199" s="322"/>
      <c r="BB6199" s="322"/>
      <c r="BC6199" s="322"/>
      <c r="BD6199" s="322"/>
      <c r="BE6199" s="322"/>
    </row>
    <row r="6200" spans="50:57" x14ac:dyDescent="0.15">
      <c r="AX6200" s="322"/>
      <c r="AY6200" s="322"/>
      <c r="AZ6200" s="322"/>
      <c r="BA6200" s="322"/>
      <c r="BB6200" s="322"/>
      <c r="BC6200" s="322"/>
      <c r="BD6200" s="322"/>
      <c r="BE6200" s="322"/>
    </row>
    <row r="6201" spans="50:57" x14ac:dyDescent="0.15">
      <c r="AX6201" s="322"/>
      <c r="AY6201" s="322"/>
      <c r="AZ6201" s="322"/>
      <c r="BA6201" s="322"/>
      <c r="BB6201" s="322"/>
      <c r="BC6201" s="322"/>
      <c r="BD6201" s="322"/>
      <c r="BE6201" s="322"/>
    </row>
    <row r="6202" spans="50:57" x14ac:dyDescent="0.15">
      <c r="AX6202" s="322"/>
      <c r="AY6202" s="322"/>
      <c r="AZ6202" s="322"/>
      <c r="BA6202" s="322"/>
      <c r="BB6202" s="322"/>
      <c r="BC6202" s="322"/>
      <c r="BD6202" s="322"/>
      <c r="BE6202" s="322"/>
    </row>
    <row r="6203" spans="50:57" x14ac:dyDescent="0.15">
      <c r="AX6203" s="322"/>
      <c r="AY6203" s="322"/>
      <c r="AZ6203" s="322"/>
      <c r="BA6203" s="322"/>
      <c r="BB6203" s="322"/>
      <c r="BC6203" s="322"/>
      <c r="BD6203" s="322"/>
      <c r="BE6203" s="322"/>
    </row>
    <row r="6204" spans="50:57" x14ac:dyDescent="0.15">
      <c r="AX6204" s="322"/>
      <c r="AY6204" s="322"/>
      <c r="AZ6204" s="322"/>
      <c r="BA6204" s="322"/>
      <c r="BB6204" s="322"/>
      <c r="BC6204" s="322"/>
      <c r="BD6204" s="322"/>
      <c r="BE6204" s="322"/>
    </row>
    <row r="6205" spans="50:57" x14ac:dyDescent="0.15">
      <c r="AX6205" s="322"/>
      <c r="AY6205" s="322"/>
      <c r="AZ6205" s="322"/>
      <c r="BA6205" s="322"/>
      <c r="BB6205" s="322"/>
      <c r="BC6205" s="322"/>
      <c r="BD6205" s="322"/>
      <c r="BE6205" s="322"/>
    </row>
    <row r="6206" spans="50:57" x14ac:dyDescent="0.15">
      <c r="AX6206" s="322"/>
      <c r="AY6206" s="322"/>
      <c r="AZ6206" s="322"/>
      <c r="BA6206" s="322"/>
      <c r="BB6206" s="322"/>
      <c r="BC6206" s="322"/>
      <c r="BD6206" s="322"/>
      <c r="BE6206" s="322"/>
    </row>
    <row r="6207" spans="50:57" x14ac:dyDescent="0.15">
      <c r="AX6207" s="322"/>
      <c r="AY6207" s="322"/>
      <c r="AZ6207" s="322"/>
      <c r="BA6207" s="322"/>
      <c r="BB6207" s="322"/>
      <c r="BC6207" s="322"/>
      <c r="BD6207" s="322"/>
      <c r="BE6207" s="322"/>
    </row>
    <row r="6208" spans="50:57" x14ac:dyDescent="0.15">
      <c r="AX6208" s="322"/>
      <c r="AY6208" s="322"/>
      <c r="AZ6208" s="322"/>
      <c r="BA6208" s="322"/>
      <c r="BB6208" s="322"/>
      <c r="BC6208" s="322"/>
      <c r="BD6208" s="322"/>
      <c r="BE6208" s="322"/>
    </row>
    <row r="6209" spans="50:57" x14ac:dyDescent="0.15">
      <c r="AX6209" s="322"/>
      <c r="AY6209" s="322"/>
      <c r="AZ6209" s="322"/>
      <c r="BA6209" s="322"/>
      <c r="BB6209" s="322"/>
      <c r="BC6209" s="322"/>
      <c r="BD6209" s="322"/>
      <c r="BE6209" s="322"/>
    </row>
    <row r="6210" spans="50:57" x14ac:dyDescent="0.15">
      <c r="AX6210" s="322"/>
      <c r="AY6210" s="322"/>
      <c r="AZ6210" s="322"/>
      <c r="BA6210" s="322"/>
      <c r="BB6210" s="322"/>
      <c r="BC6210" s="322"/>
      <c r="BD6210" s="322"/>
      <c r="BE6210" s="322"/>
    </row>
    <row r="6211" spans="50:57" x14ac:dyDescent="0.15">
      <c r="AX6211" s="322"/>
      <c r="AY6211" s="322"/>
      <c r="AZ6211" s="322"/>
      <c r="BA6211" s="322"/>
      <c r="BB6211" s="322"/>
      <c r="BC6211" s="322"/>
      <c r="BD6211" s="322"/>
      <c r="BE6211" s="322"/>
    </row>
    <row r="6212" spans="50:57" x14ac:dyDescent="0.15">
      <c r="AX6212" s="322"/>
      <c r="AY6212" s="322"/>
      <c r="AZ6212" s="322"/>
      <c r="BA6212" s="322"/>
      <c r="BB6212" s="322"/>
      <c r="BC6212" s="322"/>
      <c r="BD6212" s="322"/>
      <c r="BE6212" s="322"/>
    </row>
    <row r="6213" spans="50:57" x14ac:dyDescent="0.15">
      <c r="AX6213" s="322"/>
      <c r="AY6213" s="322"/>
      <c r="AZ6213" s="322"/>
      <c r="BA6213" s="322"/>
      <c r="BB6213" s="322"/>
      <c r="BC6213" s="322"/>
      <c r="BD6213" s="322"/>
      <c r="BE6213" s="322"/>
    </row>
    <row r="6214" spans="50:57" x14ac:dyDescent="0.15">
      <c r="AX6214" s="322"/>
      <c r="AY6214" s="322"/>
      <c r="AZ6214" s="322"/>
      <c r="BA6214" s="322"/>
      <c r="BB6214" s="322"/>
      <c r="BC6214" s="322"/>
      <c r="BD6214" s="322"/>
      <c r="BE6214" s="322"/>
    </row>
    <row r="6215" spans="50:57" x14ac:dyDescent="0.15">
      <c r="AX6215" s="322"/>
      <c r="AY6215" s="322"/>
      <c r="AZ6215" s="322"/>
      <c r="BA6215" s="322"/>
      <c r="BB6215" s="322"/>
      <c r="BC6215" s="322"/>
      <c r="BD6215" s="322"/>
      <c r="BE6215" s="322"/>
    </row>
    <row r="6216" spans="50:57" x14ac:dyDescent="0.15">
      <c r="AX6216" s="322"/>
      <c r="AY6216" s="322"/>
      <c r="AZ6216" s="322"/>
      <c r="BA6216" s="322"/>
      <c r="BB6216" s="322"/>
      <c r="BC6216" s="322"/>
      <c r="BD6216" s="322"/>
      <c r="BE6216" s="322"/>
    </row>
    <row r="6217" spans="50:57" x14ac:dyDescent="0.15">
      <c r="AX6217" s="322"/>
      <c r="AY6217" s="322"/>
      <c r="AZ6217" s="322"/>
      <c r="BA6217" s="322"/>
      <c r="BB6217" s="322"/>
      <c r="BC6217" s="322"/>
      <c r="BD6217" s="322"/>
      <c r="BE6217" s="322"/>
    </row>
    <row r="6218" spans="50:57" x14ac:dyDescent="0.15">
      <c r="AX6218" s="322"/>
      <c r="AY6218" s="322"/>
      <c r="AZ6218" s="322"/>
      <c r="BA6218" s="322"/>
      <c r="BB6218" s="322"/>
      <c r="BC6218" s="322"/>
      <c r="BD6218" s="322"/>
      <c r="BE6218" s="322"/>
    </row>
    <row r="6219" spans="50:57" x14ac:dyDescent="0.15">
      <c r="AX6219" s="322"/>
      <c r="AY6219" s="322"/>
      <c r="AZ6219" s="322"/>
      <c r="BA6219" s="322"/>
      <c r="BB6219" s="322"/>
      <c r="BC6219" s="322"/>
      <c r="BD6219" s="322"/>
      <c r="BE6219" s="322"/>
    </row>
    <row r="6220" spans="50:57" x14ac:dyDescent="0.15">
      <c r="AX6220" s="322"/>
      <c r="AY6220" s="322"/>
      <c r="AZ6220" s="322"/>
      <c r="BA6220" s="322"/>
      <c r="BB6220" s="322"/>
      <c r="BC6220" s="322"/>
      <c r="BD6220" s="322"/>
      <c r="BE6220" s="322"/>
    </row>
    <row r="6221" spans="50:57" x14ac:dyDescent="0.15">
      <c r="AX6221" s="322"/>
      <c r="AY6221" s="322"/>
      <c r="AZ6221" s="322"/>
      <c r="BA6221" s="322"/>
      <c r="BB6221" s="322"/>
      <c r="BC6221" s="322"/>
      <c r="BD6221" s="322"/>
      <c r="BE6221" s="322"/>
    </row>
    <row r="6222" spans="50:57" x14ac:dyDescent="0.15">
      <c r="AX6222" s="322"/>
      <c r="AY6222" s="322"/>
      <c r="AZ6222" s="322"/>
      <c r="BA6222" s="322"/>
      <c r="BB6222" s="322"/>
      <c r="BC6222" s="322"/>
      <c r="BD6222" s="322"/>
      <c r="BE6222" s="322"/>
    </row>
    <row r="6223" spans="50:57" x14ac:dyDescent="0.15">
      <c r="AX6223" s="322"/>
      <c r="AY6223" s="322"/>
      <c r="AZ6223" s="322"/>
      <c r="BA6223" s="322"/>
      <c r="BB6223" s="322"/>
      <c r="BC6223" s="322"/>
      <c r="BD6223" s="322"/>
      <c r="BE6223" s="322"/>
    </row>
    <row r="6224" spans="50:57" x14ac:dyDescent="0.15">
      <c r="AX6224" s="322"/>
      <c r="AY6224" s="322"/>
      <c r="AZ6224" s="322"/>
      <c r="BA6224" s="322"/>
      <c r="BB6224" s="322"/>
      <c r="BC6224" s="322"/>
      <c r="BD6224" s="322"/>
      <c r="BE6224" s="322"/>
    </row>
    <row r="6225" spans="50:57" x14ac:dyDescent="0.15">
      <c r="AX6225" s="322"/>
      <c r="AY6225" s="322"/>
      <c r="AZ6225" s="322"/>
      <c r="BA6225" s="322"/>
      <c r="BB6225" s="322"/>
      <c r="BC6225" s="322"/>
      <c r="BD6225" s="322"/>
      <c r="BE6225" s="322"/>
    </row>
    <row r="6226" spans="50:57" x14ac:dyDescent="0.15">
      <c r="AX6226" s="322"/>
      <c r="AY6226" s="322"/>
      <c r="AZ6226" s="322"/>
      <c r="BA6226" s="322"/>
      <c r="BB6226" s="322"/>
      <c r="BC6226" s="322"/>
      <c r="BD6226" s="322"/>
      <c r="BE6226" s="322"/>
    </row>
    <row r="6227" spans="50:57" x14ac:dyDescent="0.15">
      <c r="AX6227" s="322"/>
      <c r="AY6227" s="322"/>
      <c r="AZ6227" s="322"/>
      <c r="BA6227" s="322"/>
      <c r="BB6227" s="322"/>
      <c r="BC6227" s="322"/>
      <c r="BD6227" s="322"/>
      <c r="BE6227" s="322"/>
    </row>
    <row r="6228" spans="50:57" x14ac:dyDescent="0.15">
      <c r="AX6228" s="322"/>
      <c r="AY6228" s="322"/>
      <c r="AZ6228" s="322"/>
      <c r="BA6228" s="322"/>
      <c r="BB6228" s="322"/>
      <c r="BC6228" s="322"/>
      <c r="BD6228" s="322"/>
      <c r="BE6228" s="322"/>
    </row>
    <row r="6229" spans="50:57" x14ac:dyDescent="0.15">
      <c r="AX6229" s="322"/>
      <c r="AY6229" s="322"/>
      <c r="AZ6229" s="322"/>
      <c r="BA6229" s="322"/>
      <c r="BB6229" s="322"/>
      <c r="BC6229" s="322"/>
      <c r="BD6229" s="322"/>
      <c r="BE6229" s="322"/>
    </row>
    <row r="6230" spans="50:57" x14ac:dyDescent="0.15">
      <c r="AX6230" s="322"/>
      <c r="AY6230" s="322"/>
      <c r="AZ6230" s="322"/>
      <c r="BA6230" s="322"/>
      <c r="BB6230" s="322"/>
      <c r="BC6230" s="322"/>
      <c r="BD6230" s="322"/>
      <c r="BE6230" s="322"/>
    </row>
    <row r="6231" spans="50:57" x14ac:dyDescent="0.15">
      <c r="AX6231" s="322"/>
      <c r="AY6231" s="322"/>
      <c r="AZ6231" s="322"/>
      <c r="BA6231" s="322"/>
      <c r="BB6231" s="322"/>
      <c r="BC6231" s="322"/>
      <c r="BD6231" s="322"/>
      <c r="BE6231" s="322"/>
    </row>
    <row r="6232" spans="50:57" x14ac:dyDescent="0.15">
      <c r="AX6232" s="322"/>
      <c r="AY6232" s="322"/>
      <c r="AZ6232" s="322"/>
      <c r="BA6232" s="322"/>
      <c r="BB6232" s="322"/>
      <c r="BC6232" s="322"/>
      <c r="BD6232" s="322"/>
      <c r="BE6232" s="322"/>
    </row>
    <row r="6233" spans="50:57" x14ac:dyDescent="0.15">
      <c r="AX6233" s="322"/>
      <c r="AY6233" s="322"/>
      <c r="AZ6233" s="322"/>
      <c r="BA6233" s="322"/>
      <c r="BB6233" s="322"/>
      <c r="BC6233" s="322"/>
      <c r="BD6233" s="322"/>
      <c r="BE6233" s="322"/>
    </row>
    <row r="6234" spans="50:57" x14ac:dyDescent="0.15">
      <c r="AX6234" s="322"/>
      <c r="AY6234" s="322"/>
      <c r="AZ6234" s="322"/>
      <c r="BA6234" s="322"/>
      <c r="BB6234" s="322"/>
      <c r="BC6234" s="322"/>
      <c r="BD6234" s="322"/>
      <c r="BE6234" s="322"/>
    </row>
    <row r="6235" spans="50:57" x14ac:dyDescent="0.15">
      <c r="AX6235" s="322"/>
      <c r="AY6235" s="322"/>
      <c r="AZ6235" s="322"/>
      <c r="BA6235" s="322"/>
      <c r="BB6235" s="322"/>
      <c r="BC6235" s="322"/>
      <c r="BD6235" s="322"/>
      <c r="BE6235" s="322"/>
    </row>
    <row r="6236" spans="50:57" x14ac:dyDescent="0.15">
      <c r="AX6236" s="322"/>
      <c r="AY6236" s="322"/>
      <c r="AZ6236" s="322"/>
      <c r="BA6236" s="322"/>
      <c r="BB6236" s="322"/>
      <c r="BC6236" s="322"/>
      <c r="BD6236" s="322"/>
      <c r="BE6236" s="322"/>
    </row>
    <row r="6237" spans="50:57" x14ac:dyDescent="0.15">
      <c r="AX6237" s="322"/>
      <c r="AY6237" s="322"/>
      <c r="AZ6237" s="322"/>
      <c r="BA6237" s="322"/>
      <c r="BB6237" s="322"/>
      <c r="BC6237" s="322"/>
      <c r="BD6237" s="322"/>
      <c r="BE6237" s="322"/>
    </row>
    <row r="6238" spans="50:57" x14ac:dyDescent="0.15">
      <c r="AX6238" s="322"/>
      <c r="AY6238" s="322"/>
      <c r="AZ6238" s="322"/>
      <c r="BA6238" s="322"/>
      <c r="BB6238" s="322"/>
      <c r="BC6238" s="322"/>
      <c r="BD6238" s="322"/>
      <c r="BE6238" s="322"/>
    </row>
    <row r="6239" spans="50:57" x14ac:dyDescent="0.15">
      <c r="AX6239" s="322"/>
      <c r="AY6239" s="322"/>
      <c r="AZ6239" s="322"/>
      <c r="BA6239" s="322"/>
      <c r="BB6239" s="322"/>
      <c r="BC6239" s="322"/>
      <c r="BD6239" s="322"/>
      <c r="BE6239" s="322"/>
    </row>
    <row r="6240" spans="50:57" x14ac:dyDescent="0.15">
      <c r="AX6240" s="322"/>
      <c r="AY6240" s="322"/>
      <c r="AZ6240" s="322"/>
      <c r="BA6240" s="322"/>
      <c r="BB6240" s="322"/>
      <c r="BC6240" s="322"/>
      <c r="BD6240" s="322"/>
      <c r="BE6240" s="322"/>
    </row>
    <row r="6241" spans="50:57" x14ac:dyDescent="0.15">
      <c r="AX6241" s="322"/>
      <c r="AY6241" s="322"/>
      <c r="AZ6241" s="322"/>
      <c r="BA6241" s="322"/>
      <c r="BB6241" s="322"/>
      <c r="BC6241" s="322"/>
      <c r="BD6241" s="322"/>
      <c r="BE6241" s="322"/>
    </row>
    <row r="6242" spans="50:57" x14ac:dyDescent="0.15">
      <c r="AX6242" s="322"/>
      <c r="AY6242" s="322"/>
      <c r="AZ6242" s="322"/>
      <c r="BA6242" s="322"/>
      <c r="BB6242" s="322"/>
      <c r="BC6242" s="322"/>
      <c r="BD6242" s="322"/>
      <c r="BE6242" s="322"/>
    </row>
    <row r="6243" spans="50:57" x14ac:dyDescent="0.15">
      <c r="AX6243" s="322"/>
      <c r="AY6243" s="322"/>
      <c r="AZ6243" s="322"/>
      <c r="BA6243" s="322"/>
      <c r="BB6243" s="322"/>
      <c r="BC6243" s="322"/>
      <c r="BD6243" s="322"/>
      <c r="BE6243" s="322"/>
    </row>
    <row r="6244" spans="50:57" x14ac:dyDescent="0.15">
      <c r="AX6244" s="322"/>
      <c r="AY6244" s="322"/>
      <c r="AZ6244" s="322"/>
      <c r="BA6244" s="322"/>
      <c r="BB6244" s="322"/>
      <c r="BC6244" s="322"/>
      <c r="BD6244" s="322"/>
      <c r="BE6244" s="322"/>
    </row>
    <row r="6245" spans="50:57" x14ac:dyDescent="0.15">
      <c r="AX6245" s="322"/>
      <c r="AY6245" s="322"/>
      <c r="AZ6245" s="322"/>
      <c r="BA6245" s="322"/>
      <c r="BB6245" s="322"/>
      <c r="BC6245" s="322"/>
      <c r="BD6245" s="322"/>
      <c r="BE6245" s="322"/>
    </row>
    <row r="6246" spans="50:57" x14ac:dyDescent="0.15">
      <c r="AX6246" s="322"/>
      <c r="AY6246" s="322"/>
      <c r="AZ6246" s="322"/>
      <c r="BA6246" s="322"/>
      <c r="BB6246" s="322"/>
      <c r="BC6246" s="322"/>
      <c r="BD6246" s="322"/>
      <c r="BE6246" s="322"/>
    </row>
    <row r="6247" spans="50:57" x14ac:dyDescent="0.15">
      <c r="AX6247" s="322"/>
      <c r="AY6247" s="322"/>
      <c r="AZ6247" s="322"/>
      <c r="BA6247" s="322"/>
      <c r="BB6247" s="322"/>
      <c r="BC6247" s="322"/>
      <c r="BD6247" s="322"/>
      <c r="BE6247" s="322"/>
    </row>
    <row r="6248" spans="50:57" x14ac:dyDescent="0.15">
      <c r="AX6248" s="322"/>
      <c r="AY6248" s="322"/>
      <c r="AZ6248" s="322"/>
      <c r="BA6248" s="322"/>
      <c r="BB6248" s="322"/>
      <c r="BC6248" s="322"/>
      <c r="BD6248" s="322"/>
      <c r="BE6248" s="322"/>
    </row>
    <row r="6249" spans="50:57" x14ac:dyDescent="0.15">
      <c r="AX6249" s="322"/>
      <c r="AY6249" s="322"/>
      <c r="AZ6249" s="322"/>
      <c r="BA6249" s="322"/>
      <c r="BB6249" s="322"/>
      <c r="BC6249" s="322"/>
      <c r="BD6249" s="322"/>
      <c r="BE6249" s="322"/>
    </row>
    <row r="6250" spans="50:57" x14ac:dyDescent="0.15">
      <c r="AX6250" s="322"/>
      <c r="AY6250" s="322"/>
      <c r="AZ6250" s="322"/>
      <c r="BA6250" s="322"/>
      <c r="BB6250" s="322"/>
      <c r="BC6250" s="322"/>
      <c r="BD6250" s="322"/>
      <c r="BE6250" s="322"/>
    </row>
    <row r="6251" spans="50:57" x14ac:dyDescent="0.15">
      <c r="AX6251" s="322"/>
      <c r="AY6251" s="322"/>
      <c r="AZ6251" s="322"/>
      <c r="BA6251" s="322"/>
      <c r="BB6251" s="322"/>
      <c r="BC6251" s="322"/>
      <c r="BD6251" s="322"/>
      <c r="BE6251" s="322"/>
    </row>
    <row r="6252" spans="50:57" x14ac:dyDescent="0.15">
      <c r="AX6252" s="322"/>
      <c r="AY6252" s="322"/>
      <c r="AZ6252" s="322"/>
      <c r="BA6252" s="322"/>
      <c r="BB6252" s="322"/>
      <c r="BC6252" s="322"/>
      <c r="BD6252" s="322"/>
      <c r="BE6252" s="322"/>
    </row>
    <row r="6253" spans="50:57" x14ac:dyDescent="0.15">
      <c r="AX6253" s="322"/>
      <c r="AY6253" s="322"/>
      <c r="AZ6253" s="322"/>
      <c r="BA6253" s="322"/>
      <c r="BB6253" s="322"/>
      <c r="BC6253" s="322"/>
      <c r="BD6253" s="322"/>
      <c r="BE6253" s="322"/>
    </row>
    <row r="6254" spans="50:57" x14ac:dyDescent="0.15">
      <c r="AX6254" s="322"/>
      <c r="AY6254" s="322"/>
      <c r="AZ6254" s="322"/>
      <c r="BA6254" s="322"/>
      <c r="BB6254" s="322"/>
      <c r="BC6254" s="322"/>
      <c r="BD6254" s="322"/>
      <c r="BE6254" s="322"/>
    </row>
    <row r="6255" spans="50:57" x14ac:dyDescent="0.15">
      <c r="AX6255" s="322"/>
      <c r="AY6255" s="322"/>
      <c r="AZ6255" s="322"/>
      <c r="BA6255" s="322"/>
      <c r="BB6255" s="322"/>
      <c r="BC6255" s="322"/>
      <c r="BD6255" s="322"/>
      <c r="BE6255" s="322"/>
    </row>
    <row r="6256" spans="50:57" x14ac:dyDescent="0.15">
      <c r="AX6256" s="322"/>
      <c r="AY6256" s="322"/>
      <c r="AZ6256" s="322"/>
      <c r="BA6256" s="322"/>
      <c r="BB6256" s="322"/>
      <c r="BC6256" s="322"/>
      <c r="BD6256" s="322"/>
      <c r="BE6256" s="322"/>
    </row>
    <row r="6257" spans="50:57" x14ac:dyDescent="0.15">
      <c r="AX6257" s="322"/>
      <c r="AY6257" s="322"/>
      <c r="AZ6257" s="322"/>
      <c r="BA6257" s="322"/>
      <c r="BB6257" s="322"/>
      <c r="BC6257" s="322"/>
      <c r="BD6257" s="322"/>
      <c r="BE6257" s="322"/>
    </row>
    <row r="6258" spans="50:57" x14ac:dyDescent="0.15">
      <c r="AX6258" s="322"/>
      <c r="AY6258" s="322"/>
      <c r="AZ6258" s="322"/>
      <c r="BA6258" s="322"/>
      <c r="BB6258" s="322"/>
      <c r="BC6258" s="322"/>
      <c r="BD6258" s="322"/>
      <c r="BE6258" s="322"/>
    </row>
    <row r="6259" spans="50:57" x14ac:dyDescent="0.15">
      <c r="AX6259" s="322"/>
      <c r="AY6259" s="322"/>
      <c r="AZ6259" s="322"/>
      <c r="BA6259" s="322"/>
      <c r="BB6259" s="322"/>
      <c r="BC6259" s="322"/>
      <c r="BD6259" s="322"/>
      <c r="BE6259" s="322"/>
    </row>
    <row r="6260" spans="50:57" x14ac:dyDescent="0.15">
      <c r="AX6260" s="322"/>
      <c r="AY6260" s="322"/>
      <c r="AZ6260" s="322"/>
      <c r="BA6260" s="322"/>
      <c r="BB6260" s="322"/>
      <c r="BC6260" s="322"/>
      <c r="BD6260" s="322"/>
      <c r="BE6260" s="322"/>
    </row>
    <row r="6261" spans="50:57" x14ac:dyDescent="0.15">
      <c r="AX6261" s="322"/>
      <c r="AY6261" s="322"/>
      <c r="AZ6261" s="322"/>
      <c r="BA6261" s="322"/>
      <c r="BB6261" s="322"/>
      <c r="BC6261" s="322"/>
      <c r="BD6261" s="322"/>
      <c r="BE6261" s="322"/>
    </row>
    <row r="6262" spans="50:57" x14ac:dyDescent="0.15">
      <c r="AX6262" s="322"/>
      <c r="AY6262" s="322"/>
      <c r="AZ6262" s="322"/>
      <c r="BA6262" s="322"/>
      <c r="BB6262" s="322"/>
      <c r="BC6262" s="322"/>
      <c r="BD6262" s="322"/>
      <c r="BE6262" s="322"/>
    </row>
    <row r="6263" spans="50:57" x14ac:dyDescent="0.15">
      <c r="AX6263" s="322"/>
      <c r="AY6263" s="322"/>
      <c r="AZ6263" s="322"/>
      <c r="BA6263" s="322"/>
      <c r="BB6263" s="322"/>
      <c r="BC6263" s="322"/>
      <c r="BD6263" s="322"/>
      <c r="BE6263" s="322"/>
    </row>
    <row r="6264" spans="50:57" x14ac:dyDescent="0.15">
      <c r="AX6264" s="322"/>
      <c r="AY6264" s="322"/>
      <c r="AZ6264" s="322"/>
      <c r="BA6264" s="322"/>
      <c r="BB6264" s="322"/>
      <c r="BC6264" s="322"/>
      <c r="BD6264" s="322"/>
      <c r="BE6264" s="322"/>
    </row>
    <row r="6265" spans="50:57" x14ac:dyDescent="0.15">
      <c r="AX6265" s="322"/>
      <c r="AY6265" s="322"/>
      <c r="AZ6265" s="322"/>
      <c r="BA6265" s="322"/>
      <c r="BB6265" s="322"/>
      <c r="BC6265" s="322"/>
      <c r="BD6265" s="322"/>
      <c r="BE6265" s="322"/>
    </row>
    <row r="6266" spans="50:57" x14ac:dyDescent="0.15">
      <c r="AX6266" s="322"/>
      <c r="AY6266" s="322"/>
      <c r="AZ6266" s="322"/>
      <c r="BA6266" s="322"/>
      <c r="BB6266" s="322"/>
      <c r="BC6266" s="322"/>
      <c r="BD6266" s="322"/>
      <c r="BE6266" s="322"/>
    </row>
    <row r="6267" spans="50:57" x14ac:dyDescent="0.15">
      <c r="AX6267" s="322"/>
      <c r="AY6267" s="322"/>
      <c r="AZ6267" s="322"/>
      <c r="BA6267" s="322"/>
      <c r="BB6267" s="322"/>
      <c r="BC6267" s="322"/>
      <c r="BD6267" s="322"/>
      <c r="BE6267" s="322"/>
    </row>
    <row r="6268" spans="50:57" x14ac:dyDescent="0.15">
      <c r="AX6268" s="322"/>
      <c r="AY6268" s="322"/>
      <c r="AZ6268" s="322"/>
      <c r="BA6268" s="322"/>
      <c r="BB6268" s="322"/>
      <c r="BC6268" s="322"/>
      <c r="BD6268" s="322"/>
      <c r="BE6268" s="322"/>
    </row>
    <row r="6269" spans="50:57" x14ac:dyDescent="0.15">
      <c r="AX6269" s="322"/>
      <c r="AY6269" s="322"/>
      <c r="AZ6269" s="322"/>
      <c r="BA6269" s="322"/>
      <c r="BB6269" s="322"/>
      <c r="BC6269" s="322"/>
      <c r="BD6269" s="322"/>
      <c r="BE6269" s="322"/>
    </row>
    <row r="6270" spans="50:57" x14ac:dyDescent="0.15">
      <c r="AX6270" s="322"/>
      <c r="AY6270" s="322"/>
      <c r="AZ6270" s="322"/>
      <c r="BA6270" s="322"/>
      <c r="BB6270" s="322"/>
      <c r="BC6270" s="322"/>
      <c r="BD6270" s="322"/>
      <c r="BE6270" s="322"/>
    </row>
    <row r="6271" spans="50:57" x14ac:dyDescent="0.15">
      <c r="AX6271" s="322"/>
      <c r="AY6271" s="322"/>
      <c r="AZ6271" s="322"/>
      <c r="BA6271" s="322"/>
      <c r="BB6271" s="322"/>
      <c r="BC6271" s="322"/>
      <c r="BD6271" s="322"/>
      <c r="BE6271" s="322"/>
    </row>
    <row r="6272" spans="50:57" x14ac:dyDescent="0.15">
      <c r="AX6272" s="322"/>
      <c r="AY6272" s="322"/>
      <c r="AZ6272" s="322"/>
      <c r="BA6272" s="322"/>
      <c r="BB6272" s="322"/>
      <c r="BC6272" s="322"/>
      <c r="BD6272" s="322"/>
      <c r="BE6272" s="322"/>
    </row>
    <row r="6273" spans="50:57" x14ac:dyDescent="0.15">
      <c r="AX6273" s="322"/>
      <c r="AY6273" s="322"/>
      <c r="AZ6273" s="322"/>
      <c r="BA6273" s="322"/>
      <c r="BB6273" s="322"/>
      <c r="BC6273" s="322"/>
      <c r="BD6273" s="322"/>
      <c r="BE6273" s="322"/>
    </row>
    <row r="6274" spans="50:57" x14ac:dyDescent="0.15">
      <c r="AX6274" s="322"/>
      <c r="AY6274" s="322"/>
      <c r="AZ6274" s="322"/>
      <c r="BA6274" s="322"/>
      <c r="BB6274" s="322"/>
      <c r="BC6274" s="322"/>
      <c r="BD6274" s="322"/>
      <c r="BE6274" s="322"/>
    </row>
    <row r="6275" spans="50:57" x14ac:dyDescent="0.15">
      <c r="AX6275" s="322"/>
      <c r="AY6275" s="322"/>
      <c r="AZ6275" s="322"/>
      <c r="BA6275" s="322"/>
      <c r="BB6275" s="322"/>
      <c r="BC6275" s="322"/>
      <c r="BD6275" s="322"/>
      <c r="BE6275" s="322"/>
    </row>
    <row r="6276" spans="50:57" x14ac:dyDescent="0.15">
      <c r="AX6276" s="322"/>
      <c r="AY6276" s="322"/>
      <c r="AZ6276" s="322"/>
      <c r="BA6276" s="322"/>
      <c r="BB6276" s="322"/>
      <c r="BC6276" s="322"/>
      <c r="BD6276" s="322"/>
      <c r="BE6276" s="322"/>
    </row>
    <row r="6277" spans="50:57" x14ac:dyDescent="0.15">
      <c r="AX6277" s="322"/>
      <c r="AY6277" s="322"/>
      <c r="AZ6277" s="322"/>
      <c r="BA6277" s="322"/>
      <c r="BB6277" s="322"/>
      <c r="BC6277" s="322"/>
      <c r="BD6277" s="322"/>
      <c r="BE6277" s="322"/>
    </row>
    <row r="6278" spans="50:57" x14ac:dyDescent="0.15">
      <c r="AX6278" s="322"/>
      <c r="AY6278" s="322"/>
      <c r="AZ6278" s="322"/>
      <c r="BA6278" s="322"/>
      <c r="BB6278" s="322"/>
      <c r="BC6278" s="322"/>
      <c r="BD6278" s="322"/>
      <c r="BE6278" s="322"/>
    </row>
    <row r="6279" spans="50:57" x14ac:dyDescent="0.15">
      <c r="AX6279" s="322"/>
      <c r="AY6279" s="322"/>
      <c r="AZ6279" s="322"/>
      <c r="BA6279" s="322"/>
      <c r="BB6279" s="322"/>
      <c r="BC6279" s="322"/>
      <c r="BD6279" s="322"/>
      <c r="BE6279" s="322"/>
    </row>
    <row r="6280" spans="50:57" x14ac:dyDescent="0.15">
      <c r="AX6280" s="322"/>
      <c r="AY6280" s="322"/>
      <c r="AZ6280" s="322"/>
      <c r="BA6280" s="322"/>
      <c r="BB6280" s="322"/>
      <c r="BC6280" s="322"/>
      <c r="BD6280" s="322"/>
      <c r="BE6280" s="322"/>
    </row>
    <row r="6281" spans="50:57" x14ac:dyDescent="0.15">
      <c r="AX6281" s="322"/>
      <c r="AY6281" s="322"/>
      <c r="AZ6281" s="322"/>
      <c r="BA6281" s="322"/>
      <c r="BB6281" s="322"/>
      <c r="BC6281" s="322"/>
      <c r="BD6281" s="322"/>
      <c r="BE6281" s="322"/>
    </row>
    <row r="6282" spans="50:57" x14ac:dyDescent="0.15">
      <c r="AX6282" s="322"/>
      <c r="AY6282" s="322"/>
      <c r="AZ6282" s="322"/>
      <c r="BA6282" s="322"/>
      <c r="BB6282" s="322"/>
      <c r="BC6282" s="322"/>
      <c r="BD6282" s="322"/>
      <c r="BE6282" s="322"/>
    </row>
    <row r="6283" spans="50:57" x14ac:dyDescent="0.15">
      <c r="AX6283" s="322"/>
      <c r="AY6283" s="322"/>
      <c r="AZ6283" s="322"/>
      <c r="BA6283" s="322"/>
      <c r="BB6283" s="322"/>
      <c r="BC6283" s="322"/>
      <c r="BD6283" s="322"/>
      <c r="BE6283" s="322"/>
    </row>
    <row r="6284" spans="50:57" x14ac:dyDescent="0.15">
      <c r="AX6284" s="322"/>
      <c r="AY6284" s="322"/>
      <c r="AZ6284" s="322"/>
      <c r="BA6284" s="322"/>
      <c r="BB6284" s="322"/>
      <c r="BC6284" s="322"/>
      <c r="BD6284" s="322"/>
      <c r="BE6284" s="322"/>
    </row>
    <row r="6285" spans="50:57" x14ac:dyDescent="0.15">
      <c r="AX6285" s="322"/>
      <c r="AY6285" s="322"/>
      <c r="AZ6285" s="322"/>
      <c r="BA6285" s="322"/>
      <c r="BB6285" s="322"/>
      <c r="BC6285" s="322"/>
      <c r="BD6285" s="322"/>
      <c r="BE6285" s="322"/>
    </row>
    <row r="6286" spans="50:57" x14ac:dyDescent="0.15">
      <c r="AX6286" s="322"/>
      <c r="AY6286" s="322"/>
      <c r="AZ6286" s="322"/>
      <c r="BA6286" s="322"/>
      <c r="BB6286" s="322"/>
      <c r="BC6286" s="322"/>
      <c r="BD6286" s="322"/>
      <c r="BE6286" s="322"/>
    </row>
    <row r="6287" spans="50:57" x14ac:dyDescent="0.15">
      <c r="AX6287" s="322"/>
      <c r="AY6287" s="322"/>
      <c r="AZ6287" s="322"/>
      <c r="BA6287" s="322"/>
      <c r="BB6287" s="322"/>
      <c r="BC6287" s="322"/>
      <c r="BD6287" s="322"/>
      <c r="BE6287" s="322"/>
    </row>
    <row r="6288" spans="50:57" x14ac:dyDescent="0.15">
      <c r="AX6288" s="322"/>
      <c r="AY6288" s="322"/>
      <c r="AZ6288" s="322"/>
      <c r="BA6288" s="322"/>
      <c r="BB6288" s="322"/>
      <c r="BC6288" s="322"/>
      <c r="BD6288" s="322"/>
      <c r="BE6288" s="322"/>
    </row>
    <row r="6289" spans="50:57" x14ac:dyDescent="0.15">
      <c r="AX6289" s="322"/>
      <c r="AY6289" s="322"/>
      <c r="AZ6289" s="322"/>
      <c r="BA6289" s="322"/>
      <c r="BB6289" s="322"/>
      <c r="BC6289" s="322"/>
      <c r="BD6289" s="322"/>
      <c r="BE6289" s="322"/>
    </row>
    <row r="6290" spans="50:57" x14ac:dyDescent="0.15">
      <c r="AX6290" s="322"/>
      <c r="AY6290" s="322"/>
      <c r="AZ6290" s="322"/>
      <c r="BA6290" s="322"/>
      <c r="BB6290" s="322"/>
      <c r="BC6290" s="322"/>
      <c r="BD6290" s="322"/>
      <c r="BE6290" s="322"/>
    </row>
    <row r="6291" spans="50:57" x14ac:dyDescent="0.15">
      <c r="AX6291" s="322"/>
      <c r="AY6291" s="322"/>
      <c r="AZ6291" s="322"/>
      <c r="BA6291" s="322"/>
      <c r="BB6291" s="322"/>
      <c r="BC6291" s="322"/>
      <c r="BD6291" s="322"/>
      <c r="BE6291" s="322"/>
    </row>
    <row r="6292" spans="50:57" x14ac:dyDescent="0.15">
      <c r="AX6292" s="322"/>
      <c r="AY6292" s="322"/>
      <c r="AZ6292" s="322"/>
      <c r="BA6292" s="322"/>
      <c r="BB6292" s="322"/>
      <c r="BC6292" s="322"/>
      <c r="BD6292" s="322"/>
      <c r="BE6292" s="322"/>
    </row>
    <row r="6293" spans="50:57" x14ac:dyDescent="0.15">
      <c r="AX6293" s="322"/>
      <c r="AY6293" s="322"/>
      <c r="AZ6293" s="322"/>
      <c r="BA6293" s="322"/>
      <c r="BB6293" s="322"/>
      <c r="BC6293" s="322"/>
      <c r="BD6293" s="322"/>
      <c r="BE6293" s="322"/>
    </row>
    <row r="6294" spans="50:57" x14ac:dyDescent="0.15">
      <c r="AX6294" s="322"/>
      <c r="AY6294" s="322"/>
      <c r="AZ6294" s="322"/>
      <c r="BA6294" s="322"/>
      <c r="BB6294" s="322"/>
      <c r="BC6294" s="322"/>
      <c r="BD6294" s="322"/>
      <c r="BE6294" s="322"/>
    </row>
    <row r="6295" spans="50:57" x14ac:dyDescent="0.15">
      <c r="AX6295" s="322"/>
      <c r="AY6295" s="322"/>
      <c r="AZ6295" s="322"/>
      <c r="BA6295" s="322"/>
      <c r="BB6295" s="322"/>
      <c r="BC6295" s="322"/>
      <c r="BD6295" s="322"/>
      <c r="BE6295" s="322"/>
    </row>
    <row r="6296" spans="50:57" x14ac:dyDescent="0.15">
      <c r="AX6296" s="322"/>
      <c r="AY6296" s="322"/>
      <c r="AZ6296" s="322"/>
      <c r="BA6296" s="322"/>
      <c r="BB6296" s="322"/>
      <c r="BC6296" s="322"/>
      <c r="BD6296" s="322"/>
      <c r="BE6296" s="322"/>
    </row>
    <row r="6297" spans="50:57" x14ac:dyDescent="0.15">
      <c r="AX6297" s="322"/>
      <c r="AY6297" s="322"/>
      <c r="AZ6297" s="322"/>
      <c r="BA6297" s="322"/>
      <c r="BB6297" s="322"/>
      <c r="BC6297" s="322"/>
      <c r="BD6297" s="322"/>
      <c r="BE6297" s="322"/>
    </row>
    <row r="6298" spans="50:57" x14ac:dyDescent="0.15">
      <c r="AX6298" s="322"/>
      <c r="AY6298" s="322"/>
      <c r="AZ6298" s="322"/>
      <c r="BA6298" s="322"/>
      <c r="BB6298" s="322"/>
      <c r="BC6298" s="322"/>
      <c r="BD6298" s="322"/>
      <c r="BE6298" s="322"/>
    </row>
    <row r="6299" spans="50:57" x14ac:dyDescent="0.15">
      <c r="AX6299" s="322"/>
      <c r="AY6299" s="322"/>
      <c r="AZ6299" s="322"/>
      <c r="BA6299" s="322"/>
      <c r="BB6299" s="322"/>
      <c r="BC6299" s="322"/>
      <c r="BD6299" s="322"/>
      <c r="BE6299" s="322"/>
    </row>
    <row r="6300" spans="50:57" x14ac:dyDescent="0.15">
      <c r="AX6300" s="322"/>
      <c r="AY6300" s="322"/>
      <c r="AZ6300" s="322"/>
      <c r="BA6300" s="322"/>
      <c r="BB6300" s="322"/>
      <c r="BC6300" s="322"/>
      <c r="BD6300" s="322"/>
      <c r="BE6300" s="322"/>
    </row>
    <row r="6301" spans="50:57" x14ac:dyDescent="0.15">
      <c r="AX6301" s="322"/>
      <c r="AY6301" s="322"/>
      <c r="AZ6301" s="322"/>
      <c r="BA6301" s="322"/>
      <c r="BB6301" s="322"/>
      <c r="BC6301" s="322"/>
      <c r="BD6301" s="322"/>
      <c r="BE6301" s="322"/>
    </row>
    <row r="6302" spans="50:57" x14ac:dyDescent="0.15">
      <c r="AX6302" s="322"/>
      <c r="AY6302" s="322"/>
      <c r="AZ6302" s="322"/>
      <c r="BA6302" s="322"/>
      <c r="BB6302" s="322"/>
      <c r="BC6302" s="322"/>
      <c r="BD6302" s="322"/>
      <c r="BE6302" s="322"/>
    </row>
    <row r="6303" spans="50:57" x14ac:dyDescent="0.15">
      <c r="AX6303" s="322"/>
      <c r="AY6303" s="322"/>
      <c r="AZ6303" s="322"/>
      <c r="BA6303" s="322"/>
      <c r="BB6303" s="322"/>
      <c r="BC6303" s="322"/>
      <c r="BD6303" s="322"/>
      <c r="BE6303" s="322"/>
    </row>
    <row r="6304" spans="50:57" x14ac:dyDescent="0.15">
      <c r="AX6304" s="322"/>
      <c r="AY6304" s="322"/>
      <c r="AZ6304" s="322"/>
      <c r="BA6304" s="322"/>
      <c r="BB6304" s="322"/>
      <c r="BC6304" s="322"/>
      <c r="BD6304" s="322"/>
      <c r="BE6304" s="322"/>
    </row>
    <row r="6305" spans="50:57" x14ac:dyDescent="0.15">
      <c r="AX6305" s="322"/>
      <c r="AY6305" s="322"/>
      <c r="AZ6305" s="322"/>
      <c r="BA6305" s="322"/>
      <c r="BB6305" s="322"/>
      <c r="BC6305" s="322"/>
      <c r="BD6305" s="322"/>
      <c r="BE6305" s="322"/>
    </row>
    <row r="6306" spans="50:57" x14ac:dyDescent="0.15">
      <c r="AX6306" s="322"/>
      <c r="AY6306" s="322"/>
      <c r="AZ6306" s="322"/>
      <c r="BA6306" s="322"/>
      <c r="BB6306" s="322"/>
      <c r="BC6306" s="322"/>
      <c r="BD6306" s="322"/>
      <c r="BE6306" s="322"/>
    </row>
    <row r="6307" spans="50:57" x14ac:dyDescent="0.15">
      <c r="AX6307" s="322"/>
      <c r="AY6307" s="322"/>
      <c r="AZ6307" s="322"/>
      <c r="BA6307" s="322"/>
      <c r="BB6307" s="322"/>
      <c r="BC6307" s="322"/>
      <c r="BD6307" s="322"/>
      <c r="BE6307" s="322"/>
    </row>
    <row r="6308" spans="50:57" x14ac:dyDescent="0.15">
      <c r="AX6308" s="322"/>
      <c r="AY6308" s="322"/>
      <c r="AZ6308" s="322"/>
      <c r="BA6308" s="322"/>
      <c r="BB6308" s="322"/>
      <c r="BC6308" s="322"/>
      <c r="BD6308" s="322"/>
      <c r="BE6308" s="322"/>
    </row>
    <row r="6309" spans="50:57" x14ac:dyDescent="0.15">
      <c r="AX6309" s="322"/>
      <c r="AY6309" s="322"/>
      <c r="AZ6309" s="322"/>
      <c r="BA6309" s="322"/>
      <c r="BB6309" s="322"/>
      <c r="BC6309" s="322"/>
      <c r="BD6309" s="322"/>
      <c r="BE6309" s="322"/>
    </row>
    <row r="6310" spans="50:57" x14ac:dyDescent="0.15">
      <c r="AX6310" s="322"/>
      <c r="AY6310" s="322"/>
      <c r="AZ6310" s="322"/>
      <c r="BA6310" s="322"/>
      <c r="BB6310" s="322"/>
      <c r="BC6310" s="322"/>
      <c r="BD6310" s="322"/>
      <c r="BE6310" s="322"/>
    </row>
    <row r="6311" spans="50:57" x14ac:dyDescent="0.15">
      <c r="AX6311" s="322"/>
      <c r="AY6311" s="322"/>
      <c r="AZ6311" s="322"/>
      <c r="BA6311" s="322"/>
      <c r="BB6311" s="322"/>
      <c r="BC6311" s="322"/>
      <c r="BD6311" s="322"/>
      <c r="BE6311" s="322"/>
    </row>
    <row r="6312" spans="50:57" x14ac:dyDescent="0.15">
      <c r="AX6312" s="322"/>
      <c r="AY6312" s="322"/>
      <c r="AZ6312" s="322"/>
      <c r="BA6312" s="322"/>
      <c r="BB6312" s="322"/>
      <c r="BC6312" s="322"/>
      <c r="BD6312" s="322"/>
      <c r="BE6312" s="322"/>
    </row>
    <row r="6313" spans="50:57" x14ac:dyDescent="0.15">
      <c r="AX6313" s="322"/>
      <c r="AY6313" s="322"/>
      <c r="AZ6313" s="322"/>
      <c r="BA6313" s="322"/>
      <c r="BB6313" s="322"/>
      <c r="BC6313" s="322"/>
      <c r="BD6313" s="322"/>
      <c r="BE6313" s="322"/>
    </row>
    <row r="6314" spans="50:57" x14ac:dyDescent="0.15">
      <c r="AX6314" s="322"/>
      <c r="AY6314" s="322"/>
      <c r="AZ6314" s="322"/>
      <c r="BA6314" s="322"/>
      <c r="BB6314" s="322"/>
      <c r="BC6314" s="322"/>
      <c r="BD6314" s="322"/>
      <c r="BE6314" s="322"/>
    </row>
    <row r="6315" spans="50:57" x14ac:dyDescent="0.15">
      <c r="AX6315" s="322"/>
      <c r="AY6315" s="322"/>
      <c r="AZ6315" s="322"/>
      <c r="BA6315" s="322"/>
      <c r="BB6315" s="322"/>
      <c r="BC6315" s="322"/>
      <c r="BD6315" s="322"/>
      <c r="BE6315" s="322"/>
    </row>
    <row r="6316" spans="50:57" x14ac:dyDescent="0.15">
      <c r="AX6316" s="322"/>
      <c r="AY6316" s="322"/>
      <c r="AZ6316" s="322"/>
      <c r="BA6316" s="322"/>
      <c r="BB6316" s="322"/>
      <c r="BC6316" s="322"/>
      <c r="BD6316" s="322"/>
      <c r="BE6316" s="322"/>
    </row>
    <row r="6317" spans="50:57" x14ac:dyDescent="0.15">
      <c r="AX6317" s="322"/>
      <c r="AY6317" s="322"/>
      <c r="AZ6317" s="322"/>
      <c r="BA6317" s="322"/>
      <c r="BB6317" s="322"/>
      <c r="BC6317" s="322"/>
      <c r="BD6317" s="322"/>
      <c r="BE6317" s="322"/>
    </row>
    <row r="6318" spans="50:57" x14ac:dyDescent="0.15">
      <c r="AX6318" s="322"/>
      <c r="AY6318" s="322"/>
      <c r="AZ6318" s="322"/>
      <c r="BA6318" s="322"/>
      <c r="BB6318" s="322"/>
      <c r="BC6318" s="322"/>
      <c r="BD6318" s="322"/>
      <c r="BE6318" s="322"/>
    </row>
    <row r="6319" spans="50:57" x14ac:dyDescent="0.15">
      <c r="AX6319" s="322"/>
      <c r="AY6319" s="322"/>
      <c r="AZ6319" s="322"/>
      <c r="BA6319" s="322"/>
      <c r="BB6319" s="322"/>
      <c r="BC6319" s="322"/>
      <c r="BD6319" s="322"/>
      <c r="BE6319" s="322"/>
    </row>
    <row r="6320" spans="50:57" x14ac:dyDescent="0.15">
      <c r="AX6320" s="322"/>
      <c r="AY6320" s="322"/>
      <c r="AZ6320" s="322"/>
      <c r="BA6320" s="322"/>
      <c r="BB6320" s="322"/>
      <c r="BC6320" s="322"/>
      <c r="BD6320" s="322"/>
      <c r="BE6320" s="322"/>
    </row>
    <row r="6321" spans="50:57" x14ac:dyDescent="0.15">
      <c r="AX6321" s="322"/>
      <c r="AY6321" s="322"/>
      <c r="AZ6321" s="322"/>
      <c r="BA6321" s="322"/>
      <c r="BB6321" s="322"/>
      <c r="BC6321" s="322"/>
      <c r="BD6321" s="322"/>
      <c r="BE6321" s="322"/>
    </row>
    <row r="6322" spans="50:57" x14ac:dyDescent="0.15">
      <c r="AX6322" s="322"/>
      <c r="AY6322" s="322"/>
      <c r="AZ6322" s="322"/>
      <c r="BA6322" s="322"/>
      <c r="BB6322" s="322"/>
      <c r="BC6322" s="322"/>
      <c r="BD6322" s="322"/>
      <c r="BE6322" s="322"/>
    </row>
    <row r="6323" spans="50:57" x14ac:dyDescent="0.15">
      <c r="AX6323" s="322"/>
      <c r="AY6323" s="322"/>
      <c r="AZ6323" s="322"/>
      <c r="BA6323" s="322"/>
      <c r="BB6323" s="322"/>
      <c r="BC6323" s="322"/>
      <c r="BD6323" s="322"/>
      <c r="BE6323" s="322"/>
    </row>
    <row r="6324" spans="50:57" x14ac:dyDescent="0.15">
      <c r="AX6324" s="322"/>
      <c r="AY6324" s="322"/>
      <c r="AZ6324" s="322"/>
      <c r="BA6324" s="322"/>
      <c r="BB6324" s="322"/>
      <c r="BC6324" s="322"/>
      <c r="BD6324" s="322"/>
      <c r="BE6324" s="322"/>
    </row>
    <row r="6325" spans="50:57" x14ac:dyDescent="0.15">
      <c r="AX6325" s="322"/>
      <c r="AY6325" s="322"/>
      <c r="AZ6325" s="322"/>
      <c r="BA6325" s="322"/>
      <c r="BB6325" s="322"/>
      <c r="BC6325" s="322"/>
      <c r="BD6325" s="322"/>
      <c r="BE6325" s="322"/>
    </row>
    <row r="6326" spans="50:57" x14ac:dyDescent="0.15">
      <c r="AX6326" s="322"/>
      <c r="AY6326" s="322"/>
      <c r="AZ6326" s="322"/>
      <c r="BA6326" s="322"/>
      <c r="BB6326" s="322"/>
      <c r="BC6326" s="322"/>
      <c r="BD6326" s="322"/>
      <c r="BE6326" s="322"/>
    </row>
    <row r="6327" spans="50:57" x14ac:dyDescent="0.15">
      <c r="AX6327" s="322"/>
      <c r="AY6327" s="322"/>
      <c r="AZ6327" s="322"/>
      <c r="BA6327" s="322"/>
      <c r="BB6327" s="322"/>
      <c r="BC6327" s="322"/>
      <c r="BD6327" s="322"/>
      <c r="BE6327" s="322"/>
    </row>
    <row r="6328" spans="50:57" x14ac:dyDescent="0.15">
      <c r="AX6328" s="322"/>
      <c r="AY6328" s="322"/>
      <c r="AZ6328" s="322"/>
      <c r="BA6328" s="322"/>
      <c r="BB6328" s="322"/>
      <c r="BC6328" s="322"/>
      <c r="BD6328" s="322"/>
      <c r="BE6328" s="322"/>
    </row>
    <row r="6329" spans="50:57" x14ac:dyDescent="0.15">
      <c r="AX6329" s="322"/>
      <c r="AY6329" s="322"/>
      <c r="AZ6329" s="322"/>
      <c r="BA6329" s="322"/>
      <c r="BB6329" s="322"/>
      <c r="BC6329" s="322"/>
      <c r="BD6329" s="322"/>
      <c r="BE6329" s="322"/>
    </row>
    <row r="6330" spans="50:57" x14ac:dyDescent="0.15">
      <c r="AX6330" s="322"/>
      <c r="AY6330" s="322"/>
      <c r="AZ6330" s="322"/>
      <c r="BA6330" s="322"/>
      <c r="BB6330" s="322"/>
      <c r="BC6330" s="322"/>
      <c r="BD6330" s="322"/>
      <c r="BE6330" s="322"/>
    </row>
    <row r="6331" spans="50:57" x14ac:dyDescent="0.15">
      <c r="AX6331" s="322"/>
      <c r="AY6331" s="322"/>
      <c r="AZ6331" s="322"/>
      <c r="BA6331" s="322"/>
      <c r="BB6331" s="322"/>
      <c r="BC6331" s="322"/>
      <c r="BD6331" s="322"/>
      <c r="BE6331" s="322"/>
    </row>
    <row r="6332" spans="50:57" x14ac:dyDescent="0.15">
      <c r="AX6332" s="322"/>
      <c r="AY6332" s="322"/>
      <c r="AZ6332" s="322"/>
      <c r="BA6332" s="322"/>
      <c r="BB6332" s="322"/>
      <c r="BC6332" s="322"/>
      <c r="BD6332" s="322"/>
      <c r="BE6332" s="322"/>
    </row>
    <row r="6333" spans="50:57" x14ac:dyDescent="0.15">
      <c r="AX6333" s="322"/>
      <c r="AY6333" s="322"/>
      <c r="AZ6333" s="322"/>
      <c r="BA6333" s="322"/>
      <c r="BB6333" s="322"/>
      <c r="BC6333" s="322"/>
      <c r="BD6333" s="322"/>
      <c r="BE6333" s="322"/>
    </row>
    <row r="6334" spans="50:57" x14ac:dyDescent="0.15">
      <c r="AX6334" s="322"/>
      <c r="AY6334" s="322"/>
      <c r="AZ6334" s="322"/>
      <c r="BA6334" s="322"/>
      <c r="BB6334" s="322"/>
      <c r="BC6334" s="322"/>
      <c r="BD6334" s="322"/>
      <c r="BE6334" s="322"/>
    </row>
    <row r="6335" spans="50:57" x14ac:dyDescent="0.15">
      <c r="AX6335" s="322"/>
      <c r="AY6335" s="322"/>
      <c r="AZ6335" s="322"/>
      <c r="BA6335" s="322"/>
      <c r="BB6335" s="322"/>
      <c r="BC6335" s="322"/>
      <c r="BD6335" s="322"/>
      <c r="BE6335" s="322"/>
    </row>
    <row r="6336" spans="50:57" x14ac:dyDescent="0.15">
      <c r="AX6336" s="322"/>
      <c r="AY6336" s="322"/>
      <c r="AZ6336" s="322"/>
      <c r="BA6336" s="322"/>
      <c r="BB6336" s="322"/>
      <c r="BC6336" s="322"/>
      <c r="BD6336" s="322"/>
      <c r="BE6336" s="322"/>
    </row>
    <row r="6337" spans="50:57" x14ac:dyDescent="0.15">
      <c r="AX6337" s="322"/>
      <c r="AY6337" s="322"/>
      <c r="AZ6337" s="322"/>
      <c r="BA6337" s="322"/>
      <c r="BB6337" s="322"/>
      <c r="BC6337" s="322"/>
      <c r="BD6337" s="322"/>
      <c r="BE6337" s="322"/>
    </row>
    <row r="6338" spans="50:57" x14ac:dyDescent="0.15">
      <c r="AX6338" s="322"/>
      <c r="AY6338" s="322"/>
      <c r="AZ6338" s="322"/>
      <c r="BA6338" s="322"/>
      <c r="BB6338" s="322"/>
      <c r="BC6338" s="322"/>
      <c r="BD6338" s="322"/>
      <c r="BE6338" s="322"/>
    </row>
    <row r="6339" spans="50:57" x14ac:dyDescent="0.15">
      <c r="AX6339" s="322"/>
      <c r="AY6339" s="322"/>
      <c r="AZ6339" s="322"/>
      <c r="BA6339" s="322"/>
      <c r="BB6339" s="322"/>
      <c r="BC6339" s="322"/>
      <c r="BD6339" s="322"/>
      <c r="BE6339" s="322"/>
    </row>
    <row r="6340" spans="50:57" x14ac:dyDescent="0.15">
      <c r="AX6340" s="322"/>
      <c r="AY6340" s="322"/>
      <c r="AZ6340" s="322"/>
      <c r="BA6340" s="322"/>
      <c r="BB6340" s="322"/>
      <c r="BC6340" s="322"/>
      <c r="BD6340" s="322"/>
      <c r="BE6340" s="322"/>
    </row>
    <row r="6341" spans="50:57" x14ac:dyDescent="0.15">
      <c r="AX6341" s="322"/>
      <c r="AY6341" s="322"/>
      <c r="AZ6341" s="322"/>
      <c r="BA6341" s="322"/>
      <c r="BB6341" s="322"/>
      <c r="BC6341" s="322"/>
      <c r="BD6341" s="322"/>
      <c r="BE6341" s="322"/>
    </row>
    <row r="6342" spans="50:57" x14ac:dyDescent="0.15">
      <c r="AX6342" s="322"/>
      <c r="AY6342" s="322"/>
      <c r="AZ6342" s="322"/>
      <c r="BA6342" s="322"/>
      <c r="BB6342" s="322"/>
      <c r="BC6342" s="322"/>
      <c r="BD6342" s="322"/>
      <c r="BE6342" s="322"/>
    </row>
    <row r="6343" spans="50:57" x14ac:dyDescent="0.15">
      <c r="AX6343" s="322"/>
      <c r="AY6343" s="322"/>
      <c r="AZ6343" s="322"/>
      <c r="BA6343" s="322"/>
      <c r="BB6343" s="322"/>
      <c r="BC6343" s="322"/>
      <c r="BD6343" s="322"/>
      <c r="BE6343" s="322"/>
    </row>
    <row r="6344" spans="50:57" x14ac:dyDescent="0.15">
      <c r="AX6344" s="322"/>
      <c r="AY6344" s="322"/>
      <c r="AZ6344" s="322"/>
      <c r="BA6344" s="322"/>
      <c r="BB6344" s="322"/>
      <c r="BC6344" s="322"/>
      <c r="BD6344" s="322"/>
      <c r="BE6344" s="322"/>
    </row>
    <row r="6345" spans="50:57" x14ac:dyDescent="0.15">
      <c r="AX6345" s="322"/>
      <c r="AY6345" s="322"/>
      <c r="AZ6345" s="322"/>
      <c r="BA6345" s="322"/>
      <c r="BB6345" s="322"/>
      <c r="BC6345" s="322"/>
      <c r="BD6345" s="322"/>
      <c r="BE6345" s="322"/>
    </row>
    <row r="6346" spans="50:57" x14ac:dyDescent="0.15">
      <c r="AX6346" s="322"/>
      <c r="AY6346" s="322"/>
      <c r="AZ6346" s="322"/>
      <c r="BA6346" s="322"/>
      <c r="BB6346" s="322"/>
      <c r="BC6346" s="322"/>
      <c r="BD6346" s="322"/>
      <c r="BE6346" s="322"/>
    </row>
    <row r="6347" spans="50:57" x14ac:dyDescent="0.15">
      <c r="AX6347" s="322"/>
      <c r="AY6347" s="322"/>
      <c r="AZ6347" s="322"/>
      <c r="BA6347" s="322"/>
      <c r="BB6347" s="322"/>
      <c r="BC6347" s="322"/>
      <c r="BD6347" s="322"/>
      <c r="BE6347" s="322"/>
    </row>
    <row r="6348" spans="50:57" x14ac:dyDescent="0.15">
      <c r="AX6348" s="322"/>
      <c r="AY6348" s="322"/>
      <c r="AZ6348" s="322"/>
      <c r="BA6348" s="322"/>
      <c r="BB6348" s="322"/>
      <c r="BC6348" s="322"/>
      <c r="BD6348" s="322"/>
      <c r="BE6348" s="322"/>
    </row>
    <row r="6349" spans="50:57" x14ac:dyDescent="0.15">
      <c r="AX6349" s="322"/>
      <c r="AY6349" s="322"/>
      <c r="AZ6349" s="322"/>
      <c r="BA6349" s="322"/>
      <c r="BB6349" s="322"/>
      <c r="BC6349" s="322"/>
      <c r="BD6349" s="322"/>
      <c r="BE6349" s="322"/>
    </row>
    <row r="6350" spans="50:57" x14ac:dyDescent="0.15">
      <c r="AX6350" s="322"/>
      <c r="AY6350" s="322"/>
      <c r="AZ6350" s="322"/>
      <c r="BA6350" s="322"/>
      <c r="BB6350" s="322"/>
      <c r="BC6350" s="322"/>
      <c r="BD6350" s="322"/>
      <c r="BE6350" s="322"/>
    </row>
    <row r="6351" spans="50:57" x14ac:dyDescent="0.15">
      <c r="AX6351" s="322"/>
      <c r="AY6351" s="322"/>
      <c r="AZ6351" s="322"/>
      <c r="BA6351" s="322"/>
      <c r="BB6351" s="322"/>
      <c r="BC6351" s="322"/>
      <c r="BD6351" s="322"/>
      <c r="BE6351" s="322"/>
    </row>
    <row r="6352" spans="50:57" x14ac:dyDescent="0.15">
      <c r="AX6352" s="322"/>
      <c r="AY6352" s="322"/>
      <c r="AZ6352" s="322"/>
      <c r="BA6352" s="322"/>
      <c r="BB6352" s="322"/>
      <c r="BC6352" s="322"/>
      <c r="BD6352" s="322"/>
      <c r="BE6352" s="322"/>
    </row>
    <row r="6353" spans="50:57" x14ac:dyDescent="0.15">
      <c r="AX6353" s="322"/>
      <c r="AY6353" s="322"/>
      <c r="AZ6353" s="322"/>
      <c r="BA6353" s="322"/>
      <c r="BB6353" s="322"/>
      <c r="BC6353" s="322"/>
      <c r="BD6353" s="322"/>
      <c r="BE6353" s="322"/>
    </row>
    <row r="6354" spans="50:57" x14ac:dyDescent="0.15">
      <c r="AX6354" s="322"/>
      <c r="AY6354" s="322"/>
      <c r="AZ6354" s="322"/>
      <c r="BA6354" s="322"/>
      <c r="BB6354" s="322"/>
      <c r="BC6354" s="322"/>
      <c r="BD6354" s="322"/>
      <c r="BE6354" s="322"/>
    </row>
    <row r="6355" spans="50:57" x14ac:dyDescent="0.15">
      <c r="AX6355" s="322"/>
      <c r="AY6355" s="322"/>
      <c r="AZ6355" s="322"/>
      <c r="BA6355" s="322"/>
      <c r="BB6355" s="322"/>
      <c r="BC6355" s="322"/>
      <c r="BD6355" s="322"/>
      <c r="BE6355" s="322"/>
    </row>
    <row r="6356" spans="50:57" x14ac:dyDescent="0.15">
      <c r="AX6356" s="322"/>
      <c r="AY6356" s="322"/>
      <c r="AZ6356" s="322"/>
      <c r="BA6356" s="322"/>
      <c r="BB6356" s="322"/>
      <c r="BC6356" s="322"/>
      <c r="BD6356" s="322"/>
      <c r="BE6356" s="322"/>
    </row>
    <row r="6357" spans="50:57" x14ac:dyDescent="0.15">
      <c r="AX6357" s="322"/>
      <c r="AY6357" s="322"/>
      <c r="AZ6357" s="322"/>
      <c r="BA6357" s="322"/>
      <c r="BB6357" s="322"/>
      <c r="BC6357" s="322"/>
      <c r="BD6357" s="322"/>
      <c r="BE6357" s="322"/>
    </row>
    <row r="6358" spans="50:57" x14ac:dyDescent="0.15">
      <c r="AX6358" s="322"/>
      <c r="AY6358" s="322"/>
      <c r="AZ6358" s="322"/>
      <c r="BA6358" s="322"/>
      <c r="BB6358" s="322"/>
      <c r="BC6358" s="322"/>
      <c r="BD6358" s="322"/>
      <c r="BE6358" s="322"/>
    </row>
    <row r="6359" spans="50:57" x14ac:dyDescent="0.15">
      <c r="AX6359" s="322"/>
      <c r="AY6359" s="322"/>
      <c r="AZ6359" s="322"/>
      <c r="BA6359" s="322"/>
      <c r="BB6359" s="322"/>
      <c r="BC6359" s="322"/>
      <c r="BD6359" s="322"/>
      <c r="BE6359" s="322"/>
    </row>
    <row r="6360" spans="50:57" x14ac:dyDescent="0.15">
      <c r="AX6360" s="322"/>
      <c r="AY6360" s="322"/>
      <c r="AZ6360" s="322"/>
      <c r="BA6360" s="322"/>
      <c r="BB6360" s="322"/>
      <c r="BC6360" s="322"/>
      <c r="BD6360" s="322"/>
      <c r="BE6360" s="322"/>
    </row>
    <row r="6361" spans="50:57" x14ac:dyDescent="0.15">
      <c r="AX6361" s="322"/>
      <c r="AY6361" s="322"/>
      <c r="AZ6361" s="322"/>
      <c r="BA6361" s="322"/>
      <c r="BB6361" s="322"/>
      <c r="BC6361" s="322"/>
      <c r="BD6361" s="322"/>
      <c r="BE6361" s="322"/>
    </row>
    <row r="6362" spans="50:57" x14ac:dyDescent="0.15">
      <c r="AX6362" s="322"/>
      <c r="AY6362" s="322"/>
      <c r="AZ6362" s="322"/>
      <c r="BA6362" s="322"/>
      <c r="BB6362" s="322"/>
      <c r="BC6362" s="322"/>
      <c r="BD6362" s="322"/>
      <c r="BE6362" s="322"/>
    </row>
    <row r="6363" spans="50:57" x14ac:dyDescent="0.15">
      <c r="AX6363" s="322"/>
      <c r="AY6363" s="322"/>
      <c r="AZ6363" s="322"/>
      <c r="BA6363" s="322"/>
      <c r="BB6363" s="322"/>
      <c r="BC6363" s="322"/>
      <c r="BD6363" s="322"/>
      <c r="BE6363" s="322"/>
    </row>
    <row r="6364" spans="50:57" x14ac:dyDescent="0.15">
      <c r="AX6364" s="322"/>
      <c r="AY6364" s="322"/>
      <c r="AZ6364" s="322"/>
      <c r="BA6364" s="322"/>
      <c r="BB6364" s="322"/>
      <c r="BC6364" s="322"/>
      <c r="BD6364" s="322"/>
      <c r="BE6364" s="322"/>
    </row>
    <row r="6365" spans="50:57" x14ac:dyDescent="0.15">
      <c r="AX6365" s="322"/>
      <c r="AY6365" s="322"/>
      <c r="AZ6365" s="322"/>
      <c r="BA6365" s="322"/>
      <c r="BB6365" s="322"/>
      <c r="BC6365" s="322"/>
      <c r="BD6365" s="322"/>
      <c r="BE6365" s="322"/>
    </row>
    <row r="6366" spans="50:57" x14ac:dyDescent="0.15">
      <c r="AX6366" s="322"/>
      <c r="AY6366" s="322"/>
      <c r="AZ6366" s="322"/>
      <c r="BA6366" s="322"/>
      <c r="BB6366" s="322"/>
      <c r="BC6366" s="322"/>
      <c r="BD6366" s="322"/>
      <c r="BE6366" s="322"/>
    </row>
    <row r="6367" spans="50:57" x14ac:dyDescent="0.15">
      <c r="AX6367" s="322"/>
      <c r="AY6367" s="322"/>
      <c r="AZ6367" s="322"/>
      <c r="BA6367" s="322"/>
      <c r="BB6367" s="322"/>
      <c r="BC6367" s="322"/>
      <c r="BD6367" s="322"/>
      <c r="BE6367" s="322"/>
    </row>
    <row r="6368" spans="50:57" x14ac:dyDescent="0.15">
      <c r="AX6368" s="322"/>
      <c r="AY6368" s="322"/>
      <c r="AZ6368" s="322"/>
      <c r="BA6368" s="322"/>
      <c r="BB6368" s="322"/>
      <c r="BC6368" s="322"/>
      <c r="BD6368" s="322"/>
      <c r="BE6368" s="322"/>
    </row>
    <row r="6369" spans="50:57" x14ac:dyDescent="0.15">
      <c r="AX6369" s="322"/>
      <c r="AY6369" s="322"/>
      <c r="AZ6369" s="322"/>
      <c r="BA6369" s="322"/>
      <c r="BB6369" s="322"/>
      <c r="BC6369" s="322"/>
      <c r="BD6369" s="322"/>
      <c r="BE6369" s="322"/>
    </row>
    <row r="6370" spans="50:57" x14ac:dyDescent="0.15">
      <c r="AX6370" s="322"/>
      <c r="AY6370" s="322"/>
      <c r="AZ6370" s="322"/>
      <c r="BA6370" s="322"/>
      <c r="BB6370" s="322"/>
      <c r="BC6370" s="322"/>
      <c r="BD6370" s="322"/>
      <c r="BE6370" s="322"/>
    </row>
    <row r="6371" spans="50:57" x14ac:dyDescent="0.15">
      <c r="AX6371" s="322"/>
      <c r="AY6371" s="322"/>
      <c r="AZ6371" s="322"/>
      <c r="BA6371" s="322"/>
      <c r="BB6371" s="322"/>
      <c r="BC6371" s="322"/>
      <c r="BD6371" s="322"/>
      <c r="BE6371" s="322"/>
    </row>
    <row r="6372" spans="50:57" x14ac:dyDescent="0.15">
      <c r="AX6372" s="322"/>
      <c r="AY6372" s="322"/>
      <c r="AZ6372" s="322"/>
      <c r="BA6372" s="322"/>
      <c r="BB6372" s="322"/>
      <c r="BC6372" s="322"/>
      <c r="BD6372" s="322"/>
      <c r="BE6372" s="322"/>
    </row>
    <row r="6373" spans="50:57" x14ac:dyDescent="0.15">
      <c r="AX6373" s="322"/>
      <c r="AY6373" s="322"/>
      <c r="AZ6373" s="322"/>
      <c r="BA6373" s="322"/>
      <c r="BB6373" s="322"/>
      <c r="BC6373" s="322"/>
      <c r="BD6373" s="322"/>
      <c r="BE6373" s="322"/>
    </row>
    <row r="6374" spans="50:57" x14ac:dyDescent="0.15">
      <c r="AX6374" s="322"/>
      <c r="AY6374" s="322"/>
      <c r="AZ6374" s="322"/>
      <c r="BA6374" s="322"/>
      <c r="BB6374" s="322"/>
      <c r="BC6374" s="322"/>
      <c r="BD6374" s="322"/>
      <c r="BE6374" s="322"/>
    </row>
    <row r="6375" spans="50:57" x14ac:dyDescent="0.15">
      <c r="AX6375" s="322"/>
      <c r="AY6375" s="322"/>
      <c r="AZ6375" s="322"/>
      <c r="BA6375" s="322"/>
      <c r="BB6375" s="322"/>
      <c r="BC6375" s="322"/>
      <c r="BD6375" s="322"/>
      <c r="BE6375" s="322"/>
    </row>
    <row r="6376" spans="50:57" x14ac:dyDescent="0.15">
      <c r="AX6376" s="322"/>
      <c r="AY6376" s="322"/>
      <c r="AZ6376" s="322"/>
      <c r="BA6376" s="322"/>
      <c r="BB6376" s="322"/>
      <c r="BC6376" s="322"/>
      <c r="BD6376" s="322"/>
      <c r="BE6376" s="322"/>
    </row>
    <row r="6377" spans="50:57" x14ac:dyDescent="0.15">
      <c r="AX6377" s="322"/>
      <c r="AY6377" s="322"/>
      <c r="AZ6377" s="322"/>
      <c r="BA6377" s="322"/>
      <c r="BB6377" s="322"/>
      <c r="BC6377" s="322"/>
      <c r="BD6377" s="322"/>
      <c r="BE6377" s="322"/>
    </row>
    <row r="6378" spans="50:57" x14ac:dyDescent="0.15">
      <c r="AX6378" s="322"/>
      <c r="AY6378" s="322"/>
      <c r="AZ6378" s="322"/>
      <c r="BA6378" s="322"/>
      <c r="BB6378" s="322"/>
      <c r="BC6378" s="322"/>
      <c r="BD6378" s="322"/>
      <c r="BE6378" s="322"/>
    </row>
    <row r="6379" spans="50:57" x14ac:dyDescent="0.15">
      <c r="AX6379" s="322"/>
      <c r="AY6379" s="322"/>
      <c r="AZ6379" s="322"/>
      <c r="BA6379" s="322"/>
      <c r="BB6379" s="322"/>
      <c r="BC6379" s="322"/>
      <c r="BD6379" s="322"/>
      <c r="BE6379" s="322"/>
    </row>
    <row r="6380" spans="50:57" x14ac:dyDescent="0.15">
      <c r="AX6380" s="322"/>
      <c r="AY6380" s="322"/>
      <c r="AZ6380" s="322"/>
      <c r="BA6380" s="322"/>
      <c r="BB6380" s="322"/>
      <c r="BC6380" s="322"/>
      <c r="BD6380" s="322"/>
      <c r="BE6380" s="322"/>
    </row>
    <row r="6381" spans="50:57" x14ac:dyDescent="0.15">
      <c r="AX6381" s="322"/>
      <c r="AY6381" s="322"/>
      <c r="AZ6381" s="322"/>
      <c r="BA6381" s="322"/>
      <c r="BB6381" s="322"/>
      <c r="BC6381" s="322"/>
      <c r="BD6381" s="322"/>
      <c r="BE6381" s="322"/>
    </row>
  </sheetData>
  <mergeCells count="169">
    <mergeCell ref="A138:B138"/>
    <mergeCell ref="A150:B150"/>
    <mergeCell ref="A144:B144"/>
    <mergeCell ref="A139:B139"/>
    <mergeCell ref="A140:B140"/>
    <mergeCell ref="A141:B141"/>
    <mergeCell ref="A151:B151"/>
    <mergeCell ref="A6:U6"/>
    <mergeCell ref="A147:B148"/>
    <mergeCell ref="C147:C148"/>
    <mergeCell ref="D147:I147"/>
    <mergeCell ref="J147:K147"/>
    <mergeCell ref="A142:B142"/>
    <mergeCell ref="A143:B143"/>
    <mergeCell ref="A149:B149"/>
    <mergeCell ref="A145:B145"/>
    <mergeCell ref="S104:S105"/>
    <mergeCell ref="A114:C114"/>
    <mergeCell ref="A106:C106"/>
    <mergeCell ref="A107:A108"/>
    <mergeCell ref="B107:C107"/>
    <mergeCell ref="D106:S106"/>
    <mergeCell ref="A111:C111"/>
    <mergeCell ref="A112:C112"/>
    <mergeCell ref="A113:C113"/>
    <mergeCell ref="Q104:R104"/>
    <mergeCell ref="D104:F104"/>
    <mergeCell ref="G104:H104"/>
    <mergeCell ref="I104:J104"/>
    <mergeCell ref="K104:L104"/>
    <mergeCell ref="M104:N104"/>
    <mergeCell ref="O104:P104"/>
    <mergeCell ref="U48:U50"/>
    <mergeCell ref="A55:B57"/>
    <mergeCell ref="C55:C57"/>
    <mergeCell ref="D55:I55"/>
    <mergeCell ref="L49:M49"/>
    <mergeCell ref="T48:T50"/>
    <mergeCell ref="J55:J57"/>
    <mergeCell ref="K55:K57"/>
    <mergeCell ref="R49:S49"/>
    <mergeCell ref="A70:B70"/>
    <mergeCell ref="A71:B71"/>
    <mergeCell ref="C62:C63"/>
    <mergeCell ref="E62:E63"/>
    <mergeCell ref="D62:D63"/>
    <mergeCell ref="A67:B67"/>
    <mergeCell ref="A68:B68"/>
    <mergeCell ref="A43:B43"/>
    <mergeCell ref="A34:B34"/>
    <mergeCell ref="A14:B14"/>
    <mergeCell ref="A26:A27"/>
    <mergeCell ref="M8:M9"/>
    <mergeCell ref="K17:L17"/>
    <mergeCell ref="M17:M18"/>
    <mergeCell ref="P49:Q49"/>
    <mergeCell ref="N49:O49"/>
    <mergeCell ref="K8:L8"/>
    <mergeCell ref="L41:M41"/>
    <mergeCell ref="J41:K41"/>
    <mergeCell ref="F48:S48"/>
    <mergeCell ref="R41:S41"/>
    <mergeCell ref="A137:B137"/>
    <mergeCell ref="A88:A90"/>
    <mergeCell ref="B88:C88"/>
    <mergeCell ref="B89:C89"/>
    <mergeCell ref="B90:C90"/>
    <mergeCell ref="A94:C94"/>
    <mergeCell ref="A115:C115"/>
    <mergeCell ref="A134:B134"/>
    <mergeCell ref="B91:C91"/>
    <mergeCell ref="A127:C127"/>
    <mergeCell ref="A125:C125"/>
    <mergeCell ref="A122:C122"/>
    <mergeCell ref="A123:C123"/>
    <mergeCell ref="A124:C124"/>
    <mergeCell ref="B121:C121"/>
    <mergeCell ref="A128:C128"/>
    <mergeCell ref="A135:B135"/>
    <mergeCell ref="B116:C116"/>
    <mergeCell ref="A116:A118"/>
    <mergeCell ref="B117:C117"/>
    <mergeCell ref="A133:B133"/>
    <mergeCell ref="A129:C129"/>
    <mergeCell ref="A130:C130"/>
    <mergeCell ref="A132:B132"/>
    <mergeCell ref="A126:C126"/>
    <mergeCell ref="A85:C85"/>
    <mergeCell ref="B93:C93"/>
    <mergeCell ref="A84:C84"/>
    <mergeCell ref="I75:J75"/>
    <mergeCell ref="A75:C76"/>
    <mergeCell ref="D75:F75"/>
    <mergeCell ref="A91:A93"/>
    <mergeCell ref="A96:C96"/>
    <mergeCell ref="A97:C97"/>
    <mergeCell ref="A82:C82"/>
    <mergeCell ref="A86:C86"/>
    <mergeCell ref="A83:C83"/>
    <mergeCell ref="A95:C95"/>
    <mergeCell ref="A98:C98"/>
    <mergeCell ref="A99:C99"/>
    <mergeCell ref="B92:C92"/>
    <mergeCell ref="G75:H75"/>
    <mergeCell ref="A87:C87"/>
    <mergeCell ref="A78:C78"/>
    <mergeCell ref="A79:A80"/>
    <mergeCell ref="B80:C80"/>
    <mergeCell ref="A81:C81"/>
    <mergeCell ref="B79:C79"/>
    <mergeCell ref="A100:C100"/>
    <mergeCell ref="P41:Q41"/>
    <mergeCell ref="Q75:R75"/>
    <mergeCell ref="A65:B65"/>
    <mergeCell ref="F49:G49"/>
    <mergeCell ref="A51:A53"/>
    <mergeCell ref="O75:P75"/>
    <mergeCell ref="K75:L75"/>
    <mergeCell ref="M75:N75"/>
    <mergeCell ref="A69:B69"/>
    <mergeCell ref="A44:A46"/>
    <mergeCell ref="F41:G41"/>
    <mergeCell ref="A72:B72"/>
    <mergeCell ref="A73:B73"/>
    <mergeCell ref="J49:K49"/>
    <mergeCell ref="A66:B66"/>
    <mergeCell ref="A64:B64"/>
    <mergeCell ref="A58:A59"/>
    <mergeCell ref="A60:B60"/>
    <mergeCell ref="B118:C118"/>
    <mergeCell ref="B108:C108"/>
    <mergeCell ref="A109:C109"/>
    <mergeCell ref="A101:C101"/>
    <mergeCell ref="A102:C102"/>
    <mergeCell ref="A110:C110"/>
    <mergeCell ref="A104:C105"/>
    <mergeCell ref="A48:B50"/>
    <mergeCell ref="C48:E49"/>
    <mergeCell ref="A62:B63"/>
    <mergeCell ref="A40:B42"/>
    <mergeCell ref="A38:B38"/>
    <mergeCell ref="A36:B36"/>
    <mergeCell ref="A37:B37"/>
    <mergeCell ref="A28:B28"/>
    <mergeCell ref="A15:B15"/>
    <mergeCell ref="A17:B18"/>
    <mergeCell ref="A21:A25"/>
    <mergeCell ref="A19:B19"/>
    <mergeCell ref="B119:C119"/>
    <mergeCell ref="A119:A121"/>
    <mergeCell ref="B120:C120"/>
    <mergeCell ref="H56:I56"/>
    <mergeCell ref="D56:E56"/>
    <mergeCell ref="F56:G56"/>
    <mergeCell ref="H41:I41"/>
    <mergeCell ref="D17:H17"/>
    <mergeCell ref="H49:I49"/>
    <mergeCell ref="C40:E41"/>
    <mergeCell ref="F40:S40"/>
    <mergeCell ref="N41:O41"/>
    <mergeCell ref="A33:B33"/>
    <mergeCell ref="A13:B13"/>
    <mergeCell ref="A12:B12"/>
    <mergeCell ref="A10:B10"/>
    <mergeCell ref="C17:C18"/>
    <mergeCell ref="A11:B11"/>
    <mergeCell ref="D8:H8"/>
    <mergeCell ref="C8:C9"/>
    <mergeCell ref="A8:B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16"/>
  <sheetViews>
    <sheetView workbookViewId="0">
      <selection activeCell="B7" sqref="B7"/>
    </sheetView>
  </sheetViews>
  <sheetFormatPr baseColWidth="10" defaultRowHeight="15" x14ac:dyDescent="0.2"/>
  <cols>
    <col min="1" max="1" width="22.7109375" style="260" customWidth="1"/>
    <col min="2" max="2" width="22.7109375" style="11" customWidth="1"/>
    <col min="3" max="12" width="10.28515625" style="11" customWidth="1"/>
    <col min="13" max="13" width="10.28515625" style="4" customWidth="1"/>
    <col min="14" max="20" width="10.28515625" style="11" customWidth="1"/>
    <col min="21" max="21" width="10.28515625" style="265" customWidth="1"/>
    <col min="22" max="22" width="10.28515625" style="266" customWidth="1"/>
    <col min="23" max="23" width="12.140625" style="266" customWidth="1"/>
    <col min="24" max="26" width="12.140625" style="266" hidden="1" customWidth="1"/>
    <col min="27" max="36" width="12.140625" style="265" hidden="1" customWidth="1"/>
    <col min="37" max="40" width="12.140625" style="267" hidden="1" customWidth="1"/>
    <col min="41" max="42" width="12.140625" style="265" hidden="1" customWidth="1"/>
    <col min="43" max="93" width="12.140625" style="265" customWidth="1"/>
    <col min="94" max="256" width="11.42578125" style="265"/>
    <col min="257" max="258" width="22.7109375" style="265" customWidth="1"/>
    <col min="259" max="278" width="10.28515625" style="265" customWidth="1"/>
    <col min="279" max="279" width="12.140625" style="265" customWidth="1"/>
    <col min="280" max="298" width="0" style="265" hidden="1" customWidth="1"/>
    <col min="299" max="349" width="12.140625" style="265" customWidth="1"/>
    <col min="350" max="512" width="11.42578125" style="265"/>
    <col min="513" max="514" width="22.7109375" style="265" customWidth="1"/>
    <col min="515" max="534" width="10.28515625" style="265" customWidth="1"/>
    <col min="535" max="535" width="12.140625" style="265" customWidth="1"/>
    <col min="536" max="554" width="0" style="265" hidden="1" customWidth="1"/>
    <col min="555" max="605" width="12.140625" style="265" customWidth="1"/>
    <col min="606" max="768" width="11.42578125" style="265"/>
    <col min="769" max="770" width="22.7109375" style="265" customWidth="1"/>
    <col min="771" max="790" width="10.28515625" style="265" customWidth="1"/>
    <col min="791" max="791" width="12.140625" style="265" customWidth="1"/>
    <col min="792" max="810" width="0" style="265" hidden="1" customWidth="1"/>
    <col min="811" max="861" width="12.140625" style="265" customWidth="1"/>
    <col min="862" max="1024" width="11.42578125" style="265"/>
    <col min="1025" max="1026" width="22.7109375" style="265" customWidth="1"/>
    <col min="1027" max="1046" width="10.28515625" style="265" customWidth="1"/>
    <col min="1047" max="1047" width="12.140625" style="265" customWidth="1"/>
    <col min="1048" max="1066" width="0" style="265" hidden="1" customWidth="1"/>
    <col min="1067" max="1117" width="12.140625" style="265" customWidth="1"/>
    <col min="1118" max="1280" width="11.42578125" style="265"/>
    <col min="1281" max="1282" width="22.7109375" style="265" customWidth="1"/>
    <col min="1283" max="1302" width="10.28515625" style="265" customWidth="1"/>
    <col min="1303" max="1303" width="12.140625" style="265" customWidth="1"/>
    <col min="1304" max="1322" width="0" style="265" hidden="1" customWidth="1"/>
    <col min="1323" max="1373" width="12.140625" style="265" customWidth="1"/>
    <col min="1374" max="1536" width="11.42578125" style="265"/>
    <col min="1537" max="1538" width="22.7109375" style="265" customWidth="1"/>
    <col min="1539" max="1558" width="10.28515625" style="265" customWidth="1"/>
    <col min="1559" max="1559" width="12.140625" style="265" customWidth="1"/>
    <col min="1560" max="1578" width="0" style="265" hidden="1" customWidth="1"/>
    <col min="1579" max="1629" width="12.140625" style="265" customWidth="1"/>
    <col min="1630" max="1792" width="11.42578125" style="265"/>
    <col min="1793" max="1794" width="22.7109375" style="265" customWidth="1"/>
    <col min="1795" max="1814" width="10.28515625" style="265" customWidth="1"/>
    <col min="1815" max="1815" width="12.140625" style="265" customWidth="1"/>
    <col min="1816" max="1834" width="0" style="265" hidden="1" customWidth="1"/>
    <col min="1835" max="1885" width="12.140625" style="265" customWidth="1"/>
    <col min="1886" max="2048" width="11.42578125" style="265"/>
    <col min="2049" max="2050" width="22.7109375" style="265" customWidth="1"/>
    <col min="2051" max="2070" width="10.28515625" style="265" customWidth="1"/>
    <col min="2071" max="2071" width="12.140625" style="265" customWidth="1"/>
    <col min="2072" max="2090" width="0" style="265" hidden="1" customWidth="1"/>
    <col min="2091" max="2141" width="12.140625" style="265" customWidth="1"/>
    <col min="2142" max="2304" width="11.42578125" style="265"/>
    <col min="2305" max="2306" width="22.7109375" style="265" customWidth="1"/>
    <col min="2307" max="2326" width="10.28515625" style="265" customWidth="1"/>
    <col min="2327" max="2327" width="12.140625" style="265" customWidth="1"/>
    <col min="2328" max="2346" width="0" style="265" hidden="1" customWidth="1"/>
    <col min="2347" max="2397" width="12.140625" style="265" customWidth="1"/>
    <col min="2398" max="2560" width="11.42578125" style="265"/>
    <col min="2561" max="2562" width="22.7109375" style="265" customWidth="1"/>
    <col min="2563" max="2582" width="10.28515625" style="265" customWidth="1"/>
    <col min="2583" max="2583" width="12.140625" style="265" customWidth="1"/>
    <col min="2584" max="2602" width="0" style="265" hidden="1" customWidth="1"/>
    <col min="2603" max="2653" width="12.140625" style="265" customWidth="1"/>
    <col min="2654" max="2816" width="11.42578125" style="265"/>
    <col min="2817" max="2818" width="22.7109375" style="265" customWidth="1"/>
    <col min="2819" max="2838" width="10.28515625" style="265" customWidth="1"/>
    <col min="2839" max="2839" width="12.140625" style="265" customWidth="1"/>
    <col min="2840" max="2858" width="0" style="265" hidden="1" customWidth="1"/>
    <col min="2859" max="2909" width="12.140625" style="265" customWidth="1"/>
    <col min="2910" max="3072" width="11.42578125" style="265"/>
    <col min="3073" max="3074" width="22.7109375" style="265" customWidth="1"/>
    <col min="3075" max="3094" width="10.28515625" style="265" customWidth="1"/>
    <col min="3095" max="3095" width="12.140625" style="265" customWidth="1"/>
    <col min="3096" max="3114" width="0" style="265" hidden="1" customWidth="1"/>
    <col min="3115" max="3165" width="12.140625" style="265" customWidth="1"/>
    <col min="3166" max="3328" width="11.42578125" style="265"/>
    <col min="3329" max="3330" width="22.7109375" style="265" customWidth="1"/>
    <col min="3331" max="3350" width="10.28515625" style="265" customWidth="1"/>
    <col min="3351" max="3351" width="12.140625" style="265" customWidth="1"/>
    <col min="3352" max="3370" width="0" style="265" hidden="1" customWidth="1"/>
    <col min="3371" max="3421" width="12.140625" style="265" customWidth="1"/>
    <col min="3422" max="3584" width="11.42578125" style="265"/>
    <col min="3585" max="3586" width="22.7109375" style="265" customWidth="1"/>
    <col min="3587" max="3606" width="10.28515625" style="265" customWidth="1"/>
    <col min="3607" max="3607" width="12.140625" style="265" customWidth="1"/>
    <col min="3608" max="3626" width="0" style="265" hidden="1" customWidth="1"/>
    <col min="3627" max="3677" width="12.140625" style="265" customWidth="1"/>
    <col min="3678" max="3840" width="11.42578125" style="265"/>
    <col min="3841" max="3842" width="22.7109375" style="265" customWidth="1"/>
    <col min="3843" max="3862" width="10.28515625" style="265" customWidth="1"/>
    <col min="3863" max="3863" width="12.140625" style="265" customWidth="1"/>
    <col min="3864" max="3882" width="0" style="265" hidden="1" customWidth="1"/>
    <col min="3883" max="3933" width="12.140625" style="265" customWidth="1"/>
    <col min="3934" max="4096" width="11.42578125" style="265"/>
    <col min="4097" max="4098" width="22.7109375" style="265" customWidth="1"/>
    <col min="4099" max="4118" width="10.28515625" style="265" customWidth="1"/>
    <col min="4119" max="4119" width="12.140625" style="265" customWidth="1"/>
    <col min="4120" max="4138" width="0" style="265" hidden="1" customWidth="1"/>
    <col min="4139" max="4189" width="12.140625" style="265" customWidth="1"/>
    <col min="4190" max="4352" width="11.42578125" style="265"/>
    <col min="4353" max="4354" width="22.7109375" style="265" customWidth="1"/>
    <col min="4355" max="4374" width="10.28515625" style="265" customWidth="1"/>
    <col min="4375" max="4375" width="12.140625" style="265" customWidth="1"/>
    <col min="4376" max="4394" width="0" style="265" hidden="1" customWidth="1"/>
    <col min="4395" max="4445" width="12.140625" style="265" customWidth="1"/>
    <col min="4446" max="4608" width="11.42578125" style="265"/>
    <col min="4609" max="4610" width="22.7109375" style="265" customWidth="1"/>
    <col min="4611" max="4630" width="10.28515625" style="265" customWidth="1"/>
    <col min="4631" max="4631" width="12.140625" style="265" customWidth="1"/>
    <col min="4632" max="4650" width="0" style="265" hidden="1" customWidth="1"/>
    <col min="4651" max="4701" width="12.140625" style="265" customWidth="1"/>
    <col min="4702" max="4864" width="11.42578125" style="265"/>
    <col min="4865" max="4866" width="22.7109375" style="265" customWidth="1"/>
    <col min="4867" max="4886" width="10.28515625" style="265" customWidth="1"/>
    <col min="4887" max="4887" width="12.140625" style="265" customWidth="1"/>
    <col min="4888" max="4906" width="0" style="265" hidden="1" customWidth="1"/>
    <col min="4907" max="4957" width="12.140625" style="265" customWidth="1"/>
    <col min="4958" max="5120" width="11.42578125" style="265"/>
    <col min="5121" max="5122" width="22.7109375" style="265" customWidth="1"/>
    <col min="5123" max="5142" width="10.28515625" style="265" customWidth="1"/>
    <col min="5143" max="5143" width="12.140625" style="265" customWidth="1"/>
    <col min="5144" max="5162" width="0" style="265" hidden="1" customWidth="1"/>
    <col min="5163" max="5213" width="12.140625" style="265" customWidth="1"/>
    <col min="5214" max="5376" width="11.42578125" style="265"/>
    <col min="5377" max="5378" width="22.7109375" style="265" customWidth="1"/>
    <col min="5379" max="5398" width="10.28515625" style="265" customWidth="1"/>
    <col min="5399" max="5399" width="12.140625" style="265" customWidth="1"/>
    <col min="5400" max="5418" width="0" style="265" hidden="1" customWidth="1"/>
    <col min="5419" max="5469" width="12.140625" style="265" customWidth="1"/>
    <col min="5470" max="5632" width="11.42578125" style="265"/>
    <col min="5633" max="5634" width="22.7109375" style="265" customWidth="1"/>
    <col min="5635" max="5654" width="10.28515625" style="265" customWidth="1"/>
    <col min="5655" max="5655" width="12.140625" style="265" customWidth="1"/>
    <col min="5656" max="5674" width="0" style="265" hidden="1" customWidth="1"/>
    <col min="5675" max="5725" width="12.140625" style="265" customWidth="1"/>
    <col min="5726" max="5888" width="11.42578125" style="265"/>
    <col min="5889" max="5890" width="22.7109375" style="265" customWidth="1"/>
    <col min="5891" max="5910" width="10.28515625" style="265" customWidth="1"/>
    <col min="5911" max="5911" width="12.140625" style="265" customWidth="1"/>
    <col min="5912" max="5930" width="0" style="265" hidden="1" customWidth="1"/>
    <col min="5931" max="5981" width="12.140625" style="265" customWidth="1"/>
    <col min="5982" max="6144" width="11.42578125" style="265"/>
    <col min="6145" max="6146" width="22.7109375" style="265" customWidth="1"/>
    <col min="6147" max="6166" width="10.28515625" style="265" customWidth="1"/>
    <col min="6167" max="6167" width="12.140625" style="265" customWidth="1"/>
    <col min="6168" max="6186" width="0" style="265" hidden="1" customWidth="1"/>
    <col min="6187" max="6237" width="12.140625" style="265" customWidth="1"/>
    <col min="6238" max="6400" width="11.42578125" style="265"/>
    <col min="6401" max="6402" width="22.7109375" style="265" customWidth="1"/>
    <col min="6403" max="6422" width="10.28515625" style="265" customWidth="1"/>
    <col min="6423" max="6423" width="12.140625" style="265" customWidth="1"/>
    <col min="6424" max="6442" width="0" style="265" hidden="1" customWidth="1"/>
    <col min="6443" max="6493" width="12.140625" style="265" customWidth="1"/>
    <col min="6494" max="6656" width="11.42578125" style="265"/>
    <col min="6657" max="6658" width="22.7109375" style="265" customWidth="1"/>
    <col min="6659" max="6678" width="10.28515625" style="265" customWidth="1"/>
    <col min="6679" max="6679" width="12.140625" style="265" customWidth="1"/>
    <col min="6680" max="6698" width="0" style="265" hidden="1" customWidth="1"/>
    <col min="6699" max="6749" width="12.140625" style="265" customWidth="1"/>
    <col min="6750" max="6912" width="11.42578125" style="265"/>
    <col min="6913" max="6914" width="22.7109375" style="265" customWidth="1"/>
    <col min="6915" max="6934" width="10.28515625" style="265" customWidth="1"/>
    <col min="6935" max="6935" width="12.140625" style="265" customWidth="1"/>
    <col min="6936" max="6954" width="0" style="265" hidden="1" customWidth="1"/>
    <col min="6955" max="7005" width="12.140625" style="265" customWidth="1"/>
    <col min="7006" max="7168" width="11.42578125" style="265"/>
    <col min="7169" max="7170" width="22.7109375" style="265" customWidth="1"/>
    <col min="7171" max="7190" width="10.28515625" style="265" customWidth="1"/>
    <col min="7191" max="7191" width="12.140625" style="265" customWidth="1"/>
    <col min="7192" max="7210" width="0" style="265" hidden="1" customWidth="1"/>
    <col min="7211" max="7261" width="12.140625" style="265" customWidth="1"/>
    <col min="7262" max="7424" width="11.42578125" style="265"/>
    <col min="7425" max="7426" width="22.7109375" style="265" customWidth="1"/>
    <col min="7427" max="7446" width="10.28515625" style="265" customWidth="1"/>
    <col min="7447" max="7447" width="12.140625" style="265" customWidth="1"/>
    <col min="7448" max="7466" width="0" style="265" hidden="1" customWidth="1"/>
    <col min="7467" max="7517" width="12.140625" style="265" customWidth="1"/>
    <col min="7518" max="7680" width="11.42578125" style="265"/>
    <col min="7681" max="7682" width="22.7109375" style="265" customWidth="1"/>
    <col min="7683" max="7702" width="10.28515625" style="265" customWidth="1"/>
    <col min="7703" max="7703" width="12.140625" style="265" customWidth="1"/>
    <col min="7704" max="7722" width="0" style="265" hidden="1" customWidth="1"/>
    <col min="7723" max="7773" width="12.140625" style="265" customWidth="1"/>
    <col min="7774" max="7936" width="11.42578125" style="265"/>
    <col min="7937" max="7938" width="22.7109375" style="265" customWidth="1"/>
    <col min="7939" max="7958" width="10.28515625" style="265" customWidth="1"/>
    <col min="7959" max="7959" width="12.140625" style="265" customWidth="1"/>
    <col min="7960" max="7978" width="0" style="265" hidden="1" customWidth="1"/>
    <col min="7979" max="8029" width="12.140625" style="265" customWidth="1"/>
    <col min="8030" max="8192" width="11.42578125" style="265"/>
    <col min="8193" max="8194" width="22.7109375" style="265" customWidth="1"/>
    <col min="8195" max="8214" width="10.28515625" style="265" customWidth="1"/>
    <col min="8215" max="8215" width="12.140625" style="265" customWidth="1"/>
    <col min="8216" max="8234" width="0" style="265" hidden="1" customWidth="1"/>
    <col min="8235" max="8285" width="12.140625" style="265" customWidth="1"/>
    <col min="8286" max="8448" width="11.42578125" style="265"/>
    <col min="8449" max="8450" width="22.7109375" style="265" customWidth="1"/>
    <col min="8451" max="8470" width="10.28515625" style="265" customWidth="1"/>
    <col min="8471" max="8471" width="12.140625" style="265" customWidth="1"/>
    <col min="8472" max="8490" width="0" style="265" hidden="1" customWidth="1"/>
    <col min="8491" max="8541" width="12.140625" style="265" customWidth="1"/>
    <col min="8542" max="8704" width="11.42578125" style="265"/>
    <col min="8705" max="8706" width="22.7109375" style="265" customWidth="1"/>
    <col min="8707" max="8726" width="10.28515625" style="265" customWidth="1"/>
    <col min="8727" max="8727" width="12.140625" style="265" customWidth="1"/>
    <col min="8728" max="8746" width="0" style="265" hidden="1" customWidth="1"/>
    <col min="8747" max="8797" width="12.140625" style="265" customWidth="1"/>
    <col min="8798" max="8960" width="11.42578125" style="265"/>
    <col min="8961" max="8962" width="22.7109375" style="265" customWidth="1"/>
    <col min="8963" max="8982" width="10.28515625" style="265" customWidth="1"/>
    <col min="8983" max="8983" width="12.140625" style="265" customWidth="1"/>
    <col min="8984" max="9002" width="0" style="265" hidden="1" customWidth="1"/>
    <col min="9003" max="9053" width="12.140625" style="265" customWidth="1"/>
    <col min="9054" max="9216" width="11.42578125" style="265"/>
    <col min="9217" max="9218" width="22.7109375" style="265" customWidth="1"/>
    <col min="9219" max="9238" width="10.28515625" style="265" customWidth="1"/>
    <col min="9239" max="9239" width="12.140625" style="265" customWidth="1"/>
    <col min="9240" max="9258" width="0" style="265" hidden="1" customWidth="1"/>
    <col min="9259" max="9309" width="12.140625" style="265" customWidth="1"/>
    <col min="9310" max="9472" width="11.42578125" style="265"/>
    <col min="9473" max="9474" width="22.7109375" style="265" customWidth="1"/>
    <col min="9475" max="9494" width="10.28515625" style="265" customWidth="1"/>
    <col min="9495" max="9495" width="12.140625" style="265" customWidth="1"/>
    <col min="9496" max="9514" width="0" style="265" hidden="1" customWidth="1"/>
    <col min="9515" max="9565" width="12.140625" style="265" customWidth="1"/>
    <col min="9566" max="9728" width="11.42578125" style="265"/>
    <col min="9729" max="9730" width="22.7109375" style="265" customWidth="1"/>
    <col min="9731" max="9750" width="10.28515625" style="265" customWidth="1"/>
    <col min="9751" max="9751" width="12.140625" style="265" customWidth="1"/>
    <col min="9752" max="9770" width="0" style="265" hidden="1" customWidth="1"/>
    <col min="9771" max="9821" width="12.140625" style="265" customWidth="1"/>
    <col min="9822" max="9984" width="11.42578125" style="265"/>
    <col min="9985" max="9986" width="22.7109375" style="265" customWidth="1"/>
    <col min="9987" max="10006" width="10.28515625" style="265" customWidth="1"/>
    <col min="10007" max="10007" width="12.140625" style="265" customWidth="1"/>
    <col min="10008" max="10026" width="0" style="265" hidden="1" customWidth="1"/>
    <col min="10027" max="10077" width="12.140625" style="265" customWidth="1"/>
    <col min="10078" max="10240" width="11.42578125" style="265"/>
    <col min="10241" max="10242" width="22.7109375" style="265" customWidth="1"/>
    <col min="10243" max="10262" width="10.28515625" style="265" customWidth="1"/>
    <col min="10263" max="10263" width="12.140625" style="265" customWidth="1"/>
    <col min="10264" max="10282" width="0" style="265" hidden="1" customWidth="1"/>
    <col min="10283" max="10333" width="12.140625" style="265" customWidth="1"/>
    <col min="10334" max="10496" width="11.42578125" style="265"/>
    <col min="10497" max="10498" width="22.7109375" style="265" customWidth="1"/>
    <col min="10499" max="10518" width="10.28515625" style="265" customWidth="1"/>
    <col min="10519" max="10519" width="12.140625" style="265" customWidth="1"/>
    <col min="10520" max="10538" width="0" style="265" hidden="1" customWidth="1"/>
    <col min="10539" max="10589" width="12.140625" style="265" customWidth="1"/>
    <col min="10590" max="10752" width="11.42578125" style="265"/>
    <col min="10753" max="10754" width="22.7109375" style="265" customWidth="1"/>
    <col min="10755" max="10774" width="10.28515625" style="265" customWidth="1"/>
    <col min="10775" max="10775" width="12.140625" style="265" customWidth="1"/>
    <col min="10776" max="10794" width="0" style="265" hidden="1" customWidth="1"/>
    <col min="10795" max="10845" width="12.140625" style="265" customWidth="1"/>
    <col min="10846" max="11008" width="11.42578125" style="265"/>
    <col min="11009" max="11010" width="22.7109375" style="265" customWidth="1"/>
    <col min="11011" max="11030" width="10.28515625" style="265" customWidth="1"/>
    <col min="11031" max="11031" width="12.140625" style="265" customWidth="1"/>
    <col min="11032" max="11050" width="0" style="265" hidden="1" customWidth="1"/>
    <col min="11051" max="11101" width="12.140625" style="265" customWidth="1"/>
    <col min="11102" max="11264" width="11.42578125" style="265"/>
    <col min="11265" max="11266" width="22.7109375" style="265" customWidth="1"/>
    <col min="11267" max="11286" width="10.28515625" style="265" customWidth="1"/>
    <col min="11287" max="11287" width="12.140625" style="265" customWidth="1"/>
    <col min="11288" max="11306" width="0" style="265" hidden="1" customWidth="1"/>
    <col min="11307" max="11357" width="12.140625" style="265" customWidth="1"/>
    <col min="11358" max="11520" width="11.42578125" style="265"/>
    <col min="11521" max="11522" width="22.7109375" style="265" customWidth="1"/>
    <col min="11523" max="11542" width="10.28515625" style="265" customWidth="1"/>
    <col min="11543" max="11543" width="12.140625" style="265" customWidth="1"/>
    <col min="11544" max="11562" width="0" style="265" hidden="1" customWidth="1"/>
    <col min="11563" max="11613" width="12.140625" style="265" customWidth="1"/>
    <col min="11614" max="11776" width="11.42578125" style="265"/>
    <col min="11777" max="11778" width="22.7109375" style="265" customWidth="1"/>
    <col min="11779" max="11798" width="10.28515625" style="265" customWidth="1"/>
    <col min="11799" max="11799" width="12.140625" style="265" customWidth="1"/>
    <col min="11800" max="11818" width="0" style="265" hidden="1" customWidth="1"/>
    <col min="11819" max="11869" width="12.140625" style="265" customWidth="1"/>
    <col min="11870" max="12032" width="11.42578125" style="265"/>
    <col min="12033" max="12034" width="22.7109375" style="265" customWidth="1"/>
    <col min="12035" max="12054" width="10.28515625" style="265" customWidth="1"/>
    <col min="12055" max="12055" width="12.140625" style="265" customWidth="1"/>
    <col min="12056" max="12074" width="0" style="265" hidden="1" customWidth="1"/>
    <col min="12075" max="12125" width="12.140625" style="265" customWidth="1"/>
    <col min="12126" max="12288" width="11.42578125" style="265"/>
    <col min="12289" max="12290" width="22.7109375" style="265" customWidth="1"/>
    <col min="12291" max="12310" width="10.28515625" style="265" customWidth="1"/>
    <col min="12311" max="12311" width="12.140625" style="265" customWidth="1"/>
    <col min="12312" max="12330" width="0" style="265" hidden="1" customWidth="1"/>
    <col min="12331" max="12381" width="12.140625" style="265" customWidth="1"/>
    <col min="12382" max="12544" width="11.42578125" style="265"/>
    <col min="12545" max="12546" width="22.7109375" style="265" customWidth="1"/>
    <col min="12547" max="12566" width="10.28515625" style="265" customWidth="1"/>
    <col min="12567" max="12567" width="12.140625" style="265" customWidth="1"/>
    <col min="12568" max="12586" width="0" style="265" hidden="1" customWidth="1"/>
    <col min="12587" max="12637" width="12.140625" style="265" customWidth="1"/>
    <col min="12638" max="12800" width="11.42578125" style="265"/>
    <col min="12801" max="12802" width="22.7109375" style="265" customWidth="1"/>
    <col min="12803" max="12822" width="10.28515625" style="265" customWidth="1"/>
    <col min="12823" max="12823" width="12.140625" style="265" customWidth="1"/>
    <col min="12824" max="12842" width="0" style="265" hidden="1" customWidth="1"/>
    <col min="12843" max="12893" width="12.140625" style="265" customWidth="1"/>
    <col min="12894" max="13056" width="11.42578125" style="265"/>
    <col min="13057" max="13058" width="22.7109375" style="265" customWidth="1"/>
    <col min="13059" max="13078" width="10.28515625" style="265" customWidth="1"/>
    <col min="13079" max="13079" width="12.140625" style="265" customWidth="1"/>
    <col min="13080" max="13098" width="0" style="265" hidden="1" customWidth="1"/>
    <col min="13099" max="13149" width="12.140625" style="265" customWidth="1"/>
    <col min="13150" max="13312" width="11.42578125" style="265"/>
    <col min="13313" max="13314" width="22.7109375" style="265" customWidth="1"/>
    <col min="13315" max="13334" width="10.28515625" style="265" customWidth="1"/>
    <col min="13335" max="13335" width="12.140625" style="265" customWidth="1"/>
    <col min="13336" max="13354" width="0" style="265" hidden="1" customWidth="1"/>
    <col min="13355" max="13405" width="12.140625" style="265" customWidth="1"/>
    <col min="13406" max="13568" width="11.42578125" style="265"/>
    <col min="13569" max="13570" width="22.7109375" style="265" customWidth="1"/>
    <col min="13571" max="13590" width="10.28515625" style="265" customWidth="1"/>
    <col min="13591" max="13591" width="12.140625" style="265" customWidth="1"/>
    <col min="13592" max="13610" width="0" style="265" hidden="1" customWidth="1"/>
    <col min="13611" max="13661" width="12.140625" style="265" customWidth="1"/>
    <col min="13662" max="13824" width="11.42578125" style="265"/>
    <col min="13825" max="13826" width="22.7109375" style="265" customWidth="1"/>
    <col min="13827" max="13846" width="10.28515625" style="265" customWidth="1"/>
    <col min="13847" max="13847" width="12.140625" style="265" customWidth="1"/>
    <col min="13848" max="13866" width="0" style="265" hidden="1" customWidth="1"/>
    <col min="13867" max="13917" width="12.140625" style="265" customWidth="1"/>
    <col min="13918" max="14080" width="11.42578125" style="265"/>
    <col min="14081" max="14082" width="22.7109375" style="265" customWidth="1"/>
    <col min="14083" max="14102" width="10.28515625" style="265" customWidth="1"/>
    <col min="14103" max="14103" width="12.140625" style="265" customWidth="1"/>
    <col min="14104" max="14122" width="0" style="265" hidden="1" customWidth="1"/>
    <col min="14123" max="14173" width="12.140625" style="265" customWidth="1"/>
    <col min="14174" max="14336" width="11.42578125" style="265"/>
    <col min="14337" max="14338" width="22.7109375" style="265" customWidth="1"/>
    <col min="14339" max="14358" width="10.28515625" style="265" customWidth="1"/>
    <col min="14359" max="14359" width="12.140625" style="265" customWidth="1"/>
    <col min="14360" max="14378" width="0" style="265" hidden="1" customWidth="1"/>
    <col min="14379" max="14429" width="12.140625" style="265" customWidth="1"/>
    <col min="14430" max="14592" width="11.42578125" style="265"/>
    <col min="14593" max="14594" width="22.7109375" style="265" customWidth="1"/>
    <col min="14595" max="14614" width="10.28515625" style="265" customWidth="1"/>
    <col min="14615" max="14615" width="12.140625" style="265" customWidth="1"/>
    <col min="14616" max="14634" width="0" style="265" hidden="1" customWidth="1"/>
    <col min="14635" max="14685" width="12.140625" style="265" customWidth="1"/>
    <col min="14686" max="14848" width="11.42578125" style="265"/>
    <col min="14849" max="14850" width="22.7109375" style="265" customWidth="1"/>
    <col min="14851" max="14870" width="10.28515625" style="265" customWidth="1"/>
    <col min="14871" max="14871" width="12.140625" style="265" customWidth="1"/>
    <col min="14872" max="14890" width="0" style="265" hidden="1" customWidth="1"/>
    <col min="14891" max="14941" width="12.140625" style="265" customWidth="1"/>
    <col min="14942" max="15104" width="11.42578125" style="265"/>
    <col min="15105" max="15106" width="22.7109375" style="265" customWidth="1"/>
    <col min="15107" max="15126" width="10.28515625" style="265" customWidth="1"/>
    <col min="15127" max="15127" width="12.140625" style="265" customWidth="1"/>
    <col min="15128" max="15146" width="0" style="265" hidden="1" customWidth="1"/>
    <col min="15147" max="15197" width="12.140625" style="265" customWidth="1"/>
    <col min="15198" max="15360" width="11.42578125" style="265"/>
    <col min="15361" max="15362" width="22.7109375" style="265" customWidth="1"/>
    <col min="15363" max="15382" width="10.28515625" style="265" customWidth="1"/>
    <col min="15383" max="15383" width="12.140625" style="265" customWidth="1"/>
    <col min="15384" max="15402" width="0" style="265" hidden="1" customWidth="1"/>
    <col min="15403" max="15453" width="12.140625" style="265" customWidth="1"/>
    <col min="15454" max="15616" width="11.42578125" style="265"/>
    <col min="15617" max="15618" width="22.7109375" style="265" customWidth="1"/>
    <col min="15619" max="15638" width="10.28515625" style="265" customWidth="1"/>
    <col min="15639" max="15639" width="12.140625" style="265" customWidth="1"/>
    <col min="15640" max="15658" width="0" style="265" hidden="1" customWidth="1"/>
    <col min="15659" max="15709" width="12.140625" style="265" customWidth="1"/>
    <col min="15710" max="15872" width="11.42578125" style="265"/>
    <col min="15873" max="15874" width="22.7109375" style="265" customWidth="1"/>
    <col min="15875" max="15894" width="10.28515625" style="265" customWidth="1"/>
    <col min="15895" max="15895" width="12.140625" style="265" customWidth="1"/>
    <col min="15896" max="15914" width="0" style="265" hidden="1" customWidth="1"/>
    <col min="15915" max="15965" width="12.140625" style="265" customWidth="1"/>
    <col min="15966" max="16128" width="11.42578125" style="265"/>
    <col min="16129" max="16130" width="22.7109375" style="265" customWidth="1"/>
    <col min="16131" max="16150" width="10.28515625" style="265" customWidth="1"/>
    <col min="16151" max="16151" width="12.140625" style="265" customWidth="1"/>
    <col min="16152" max="16170" width="0" style="265" hidden="1" customWidth="1"/>
    <col min="16171" max="16221" width="12.140625" style="265" customWidth="1"/>
    <col min="16222" max="16384" width="11.42578125" style="26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6"/>
      <c r="AL1" s="6"/>
      <c r="AM1" s="6"/>
      <c r="AN1" s="6"/>
    </row>
    <row r="2" spans="1:100" s="3" customFormat="1" ht="12.75" customHeight="1" x14ac:dyDescent="0.2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6"/>
      <c r="AL2" s="6"/>
      <c r="AM2" s="6"/>
      <c r="AN2" s="6"/>
    </row>
    <row r="3" spans="1:100" s="3" customFormat="1" ht="12.75" customHeight="1" x14ac:dyDescent="0.2">
      <c r="A3" s="1" t="str">
        <f>CONCATENATE("ESTABLECIMIENTO: ",[9]NOMBRE!B3," - ","( ",[9]NOMBRE!C3,[9]NOMBRE!D3,[9]NOMBRE!E3,[9]NOMBRE!F3,[9]NOMBRE!G3," )")</f>
        <v>ESTABLECIMIENTO: HOSPITAL DE LINARES - ( 16108 )</v>
      </c>
      <c r="B3" s="2"/>
      <c r="C3" s="2"/>
      <c r="D3" s="7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6"/>
      <c r="AL3" s="6"/>
      <c r="AM3" s="6"/>
      <c r="AN3" s="6"/>
    </row>
    <row r="4" spans="1:100" s="3" customFormat="1" ht="12.75" customHeight="1" x14ac:dyDescent="0.2">
      <c r="A4" s="1" t="str">
        <f>CONCATENATE("MES: ",[9]NOMBRE!B6," - ","( ",[9]NOMBRE!C6,[9]NOMBRE!D6,"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6"/>
      <c r="AL4" s="6"/>
      <c r="AM4" s="6"/>
      <c r="AN4" s="6"/>
    </row>
    <row r="5" spans="1:100" s="3" customFormat="1" ht="12.75" customHeight="1" x14ac:dyDescent="0.2">
      <c r="A5" s="1" t="str">
        <f>CONCATENATE("AÑO: ",[9]NOMBRE!B7)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6"/>
      <c r="AL5" s="6"/>
      <c r="AM5" s="6"/>
      <c r="AN5" s="6"/>
    </row>
    <row r="6" spans="1:100" s="11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8"/>
      <c r="W6" s="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</row>
    <row r="7" spans="1:100" s="11" customFormat="1" ht="45" customHeight="1" x14ac:dyDescent="0.2">
      <c r="A7" s="12" t="s">
        <v>2</v>
      </c>
      <c r="B7" s="13"/>
      <c r="C7" s="13"/>
      <c r="D7" s="14"/>
      <c r="E7" s="15"/>
      <c r="F7" s="16"/>
      <c r="G7" s="16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</row>
    <row r="8" spans="1:100" s="11" customFormat="1" ht="12.75" x14ac:dyDescent="0.2">
      <c r="A8" s="338" t="s">
        <v>3</v>
      </c>
      <c r="B8" s="339"/>
      <c r="C8" s="342" t="s">
        <v>4</v>
      </c>
      <c r="D8" s="344" t="s">
        <v>5</v>
      </c>
      <c r="E8" s="345"/>
      <c r="F8" s="345"/>
      <c r="G8" s="345"/>
      <c r="H8" s="346"/>
      <c r="I8" s="18"/>
      <c r="J8" s="301"/>
      <c r="K8" s="347"/>
      <c r="L8" s="347"/>
      <c r="M8" s="348"/>
      <c r="N8" s="21"/>
      <c r="O8" s="21"/>
      <c r="P8" s="21"/>
      <c r="Q8" s="21"/>
      <c r="R8" s="21"/>
      <c r="S8" s="21"/>
      <c r="T8" s="21"/>
      <c r="U8" s="21"/>
      <c r="V8" s="21"/>
      <c r="W8" s="21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</row>
    <row r="9" spans="1:100" s="11" customFormat="1" ht="27.75" customHeight="1" x14ac:dyDescent="0.2">
      <c r="A9" s="340"/>
      <c r="B9" s="341"/>
      <c r="C9" s="343"/>
      <c r="D9" s="22" t="s">
        <v>6</v>
      </c>
      <c r="E9" s="23" t="s">
        <v>7</v>
      </c>
      <c r="F9" s="23" t="s">
        <v>8</v>
      </c>
      <c r="G9" s="23" t="s">
        <v>9</v>
      </c>
      <c r="H9" s="24" t="s">
        <v>10</v>
      </c>
      <c r="I9" s="25"/>
      <c r="J9" s="301"/>
      <c r="K9" s="301"/>
      <c r="L9" s="301"/>
      <c r="M9" s="348"/>
      <c r="N9" s="21"/>
      <c r="O9" s="21"/>
      <c r="P9" s="21"/>
      <c r="Q9" s="21"/>
      <c r="R9" s="21"/>
      <c r="S9" s="21"/>
      <c r="T9" s="21"/>
      <c r="U9" s="21"/>
      <c r="V9" s="21"/>
      <c r="W9" s="2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</row>
    <row r="10" spans="1:100" s="11" customFormat="1" ht="15.95" customHeight="1" x14ac:dyDescent="0.2">
      <c r="A10" s="350" t="s">
        <v>11</v>
      </c>
      <c r="B10" s="351"/>
      <c r="C10" s="26">
        <f>SUM(D10:H10)</f>
        <v>0</v>
      </c>
      <c r="D10" s="27"/>
      <c r="E10" s="28"/>
      <c r="F10" s="29"/>
      <c r="G10" s="30"/>
      <c r="H10" s="31"/>
      <c r="I10" s="32"/>
      <c r="J10" s="21"/>
      <c r="K10" s="21"/>
      <c r="L10" s="21"/>
      <c r="M10" s="21"/>
      <c r="N10" s="21"/>
      <c r="O10" s="21"/>
      <c r="P10" s="21"/>
      <c r="Q10" s="10"/>
      <c r="R10" s="10"/>
      <c r="S10" s="10"/>
      <c r="T10" s="10"/>
      <c r="U10" s="10"/>
      <c r="V10" s="10"/>
      <c r="X10" s="10"/>
      <c r="Y10" s="10"/>
      <c r="Z10" s="10"/>
      <c r="AA10" s="10"/>
      <c r="AB10" s="10"/>
      <c r="AC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</row>
    <row r="11" spans="1:100" s="11" customFormat="1" ht="15.95" customHeight="1" x14ac:dyDescent="0.2">
      <c r="A11" s="352" t="s">
        <v>12</v>
      </c>
      <c r="B11" s="352"/>
      <c r="C11" s="33">
        <f>SUM(D11:H11)</f>
        <v>0</v>
      </c>
      <c r="D11" s="34"/>
      <c r="E11" s="35"/>
      <c r="F11" s="36"/>
      <c r="G11" s="37"/>
      <c r="H11" s="38"/>
      <c r="I11" s="290" t="str">
        <f>$X11</f>
        <v/>
      </c>
      <c r="J11" s="21"/>
      <c r="K11" s="21"/>
      <c r="L11" s="21"/>
      <c r="M11" s="21"/>
      <c r="N11" s="21"/>
      <c r="O11" s="21"/>
      <c r="P11" s="21"/>
      <c r="Q11" s="10"/>
      <c r="R11" s="10"/>
      <c r="S11" s="10"/>
      <c r="T11" s="10"/>
      <c r="U11" s="10"/>
      <c r="V11" s="10"/>
      <c r="X11" s="39" t="str">
        <f>IF(C10&lt;C11," Total Gestantes es menor que primigestas","")</f>
        <v/>
      </c>
      <c r="Y11" s="39"/>
      <c r="Z11" s="39"/>
      <c r="AA11" s="39"/>
      <c r="AB11" s="39"/>
      <c r="AC11" s="39"/>
      <c r="AD11" s="40">
        <f>IF(C10&lt;C11,1,0)</f>
        <v>0</v>
      </c>
      <c r="AE11" s="40"/>
      <c r="AF11" s="40"/>
      <c r="AG11" s="40"/>
      <c r="AH11" s="40"/>
      <c r="AI11" s="4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</row>
    <row r="12" spans="1:100" s="11" customFormat="1" ht="15.95" customHeight="1" x14ac:dyDescent="0.2">
      <c r="A12" s="353" t="s">
        <v>13</v>
      </c>
      <c r="B12" s="354"/>
      <c r="C12" s="33">
        <f>SUM(D12:H12)</f>
        <v>0</v>
      </c>
      <c r="D12" s="34"/>
      <c r="E12" s="35"/>
      <c r="F12" s="36"/>
      <c r="G12" s="37"/>
      <c r="H12" s="38"/>
      <c r="I12" s="32"/>
      <c r="J12" s="21"/>
      <c r="K12" s="21"/>
      <c r="L12" s="21"/>
      <c r="M12" s="21"/>
      <c r="N12" s="21"/>
      <c r="O12" s="21"/>
      <c r="P12" s="21"/>
      <c r="Q12" s="10"/>
      <c r="R12" s="10"/>
      <c r="S12" s="10"/>
      <c r="T12" s="10"/>
      <c r="U12" s="10"/>
      <c r="V12" s="10"/>
      <c r="X12" s="39"/>
      <c r="Y12" s="39"/>
      <c r="Z12" s="39"/>
      <c r="AA12" s="39"/>
      <c r="AB12" s="39"/>
      <c r="AC12" s="39"/>
      <c r="AD12" s="40"/>
      <c r="AE12" s="40"/>
      <c r="AF12" s="40"/>
      <c r="AG12" s="40"/>
      <c r="AH12" s="40"/>
      <c r="AI12" s="4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</row>
    <row r="13" spans="1:100" s="11" customFormat="1" ht="15.95" customHeight="1" x14ac:dyDescent="0.2">
      <c r="A13" s="353" t="s">
        <v>14</v>
      </c>
      <c r="B13" s="354"/>
      <c r="C13" s="33">
        <f>SUM(D13:H13)</f>
        <v>0</v>
      </c>
      <c r="D13" s="34"/>
      <c r="E13" s="35"/>
      <c r="F13" s="36"/>
      <c r="G13" s="37"/>
      <c r="H13" s="38"/>
      <c r="I13" s="32"/>
      <c r="J13" s="21"/>
      <c r="K13" s="21"/>
      <c r="L13" s="21"/>
      <c r="M13" s="21"/>
      <c r="N13" s="21"/>
      <c r="O13" s="21"/>
      <c r="P13" s="21"/>
      <c r="Q13" s="10"/>
      <c r="R13" s="10"/>
      <c r="S13" s="10"/>
      <c r="T13" s="10"/>
      <c r="U13" s="10"/>
      <c r="V13" s="10"/>
      <c r="X13" s="39"/>
      <c r="Y13" s="39"/>
      <c r="Z13" s="39"/>
      <c r="AA13" s="39"/>
      <c r="AB13" s="39"/>
      <c r="AC13" s="39"/>
      <c r="AD13" s="40"/>
      <c r="AE13" s="40"/>
      <c r="AF13" s="40"/>
      <c r="AG13" s="40"/>
      <c r="AH13" s="40"/>
      <c r="AI13" s="4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</row>
    <row r="14" spans="1:100" s="11" customFormat="1" ht="15.95" customHeight="1" x14ac:dyDescent="0.2">
      <c r="A14" s="353" t="s">
        <v>15</v>
      </c>
      <c r="B14" s="354"/>
      <c r="C14" s="33">
        <f>SUM(D14:H14)</f>
        <v>0</v>
      </c>
      <c r="D14" s="34"/>
      <c r="E14" s="35"/>
      <c r="F14" s="36"/>
      <c r="G14" s="37"/>
      <c r="H14" s="38"/>
      <c r="I14" s="32"/>
      <c r="J14" s="21"/>
      <c r="K14" s="21"/>
      <c r="L14" s="21"/>
      <c r="M14" s="21"/>
      <c r="N14" s="21"/>
      <c r="O14" s="21"/>
      <c r="P14" s="21"/>
      <c r="Q14" s="10"/>
      <c r="R14" s="10"/>
      <c r="S14" s="10"/>
      <c r="T14" s="10"/>
      <c r="U14" s="10"/>
      <c r="V14" s="10"/>
      <c r="X14" s="39"/>
      <c r="Y14" s="39"/>
      <c r="Z14" s="39"/>
      <c r="AA14" s="39"/>
      <c r="AB14" s="39"/>
      <c r="AC14" s="39"/>
      <c r="AD14" s="40"/>
      <c r="AE14" s="40"/>
      <c r="AF14" s="40"/>
      <c r="AG14" s="40"/>
      <c r="AH14" s="40"/>
      <c r="AI14" s="4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11" customFormat="1" ht="15.95" customHeight="1" x14ac:dyDescent="0.2">
      <c r="A15" s="355" t="s">
        <v>16</v>
      </c>
      <c r="B15" s="356"/>
      <c r="C15" s="41"/>
      <c r="D15" s="42"/>
      <c r="E15" s="43"/>
      <c r="F15" s="44"/>
      <c r="G15" s="45"/>
      <c r="H15" s="46"/>
      <c r="I15" s="47"/>
      <c r="J15" s="21"/>
      <c r="K15" s="21"/>
      <c r="L15" s="21"/>
      <c r="M15" s="21"/>
      <c r="N15" s="21"/>
      <c r="O15" s="21"/>
      <c r="P15" s="21"/>
      <c r="Q15" s="10"/>
      <c r="R15" s="10"/>
      <c r="S15" s="10"/>
      <c r="T15" s="10"/>
      <c r="U15" s="10"/>
      <c r="V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s="11" customFormat="1" ht="30" customHeight="1" x14ac:dyDescent="0.2">
      <c r="A16" s="12" t="s">
        <v>17</v>
      </c>
      <c r="B16" s="48"/>
      <c r="C16" s="49"/>
      <c r="D16" s="50"/>
      <c r="E16" s="51"/>
      <c r="F16" s="52"/>
      <c r="G16" s="53"/>
      <c r="H16" s="53"/>
      <c r="I16" s="21"/>
      <c r="J16" s="21"/>
      <c r="K16" s="21"/>
      <c r="L16" s="21"/>
      <c r="M16" s="21"/>
      <c r="N16" s="21"/>
      <c r="O16" s="21"/>
      <c r="P16" s="21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</row>
    <row r="17" spans="1:100" s="11" customFormat="1" ht="12.75" x14ac:dyDescent="0.2">
      <c r="A17" s="338" t="s">
        <v>18</v>
      </c>
      <c r="B17" s="339"/>
      <c r="C17" s="342" t="s">
        <v>4</v>
      </c>
      <c r="D17" s="344" t="s">
        <v>5</v>
      </c>
      <c r="E17" s="345"/>
      <c r="F17" s="345"/>
      <c r="G17" s="345"/>
      <c r="H17" s="346"/>
      <c r="I17" s="18"/>
      <c r="J17" s="301"/>
      <c r="K17" s="347"/>
      <c r="L17" s="347"/>
      <c r="M17" s="348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</row>
    <row r="18" spans="1:100" s="11" customFormat="1" ht="21" x14ac:dyDescent="0.2">
      <c r="A18" s="340"/>
      <c r="B18" s="341"/>
      <c r="C18" s="343"/>
      <c r="D18" s="22" t="s">
        <v>6</v>
      </c>
      <c r="E18" s="23" t="s">
        <v>7</v>
      </c>
      <c r="F18" s="23" t="s">
        <v>8</v>
      </c>
      <c r="G18" s="23" t="s">
        <v>9</v>
      </c>
      <c r="H18" s="24" t="s">
        <v>10</v>
      </c>
      <c r="I18" s="25"/>
      <c r="J18" s="301"/>
      <c r="K18" s="301"/>
      <c r="L18" s="301"/>
      <c r="M18" s="348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</row>
    <row r="19" spans="1:100" s="11" customFormat="1" ht="15.95" customHeight="1" x14ac:dyDescent="0.2">
      <c r="A19" s="349" t="s">
        <v>19</v>
      </c>
      <c r="B19" s="349"/>
      <c r="C19" s="54">
        <f t="shared" ref="C19:C28" si="0">SUM(D19:H19)</f>
        <v>0</v>
      </c>
      <c r="D19" s="55">
        <f>SUM(D20:D28)</f>
        <v>0</v>
      </c>
      <c r="E19" s="56">
        <f>SUM(E20:E28)</f>
        <v>0</v>
      </c>
      <c r="F19" s="57">
        <f>SUM(F20:F28)</f>
        <v>0</v>
      </c>
      <c r="G19" s="57">
        <f>SUM(G20:G28)</f>
        <v>0</v>
      </c>
      <c r="H19" s="58">
        <f>SUM(H20:H28)</f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11" customFormat="1" ht="15.95" customHeight="1" x14ac:dyDescent="0.2">
      <c r="A20" s="59" t="s">
        <v>20</v>
      </c>
      <c r="B20" s="60"/>
      <c r="C20" s="61">
        <f t="shared" si="0"/>
        <v>0</v>
      </c>
      <c r="D20" s="62"/>
      <c r="E20" s="63"/>
      <c r="F20" s="64"/>
      <c r="G20" s="65"/>
      <c r="H20" s="66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</row>
    <row r="21" spans="1:100" s="11" customFormat="1" ht="15.95" customHeight="1" x14ac:dyDescent="0.2">
      <c r="A21" s="357" t="s">
        <v>21</v>
      </c>
      <c r="B21" s="67" t="s">
        <v>22</v>
      </c>
      <c r="C21" s="68">
        <f t="shared" si="0"/>
        <v>0</v>
      </c>
      <c r="D21" s="69"/>
      <c r="E21" s="70"/>
      <c r="F21" s="71"/>
      <c r="G21" s="72"/>
      <c r="H21" s="73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</row>
    <row r="22" spans="1:100" s="11" customFormat="1" ht="15.95" customHeight="1" x14ac:dyDescent="0.2">
      <c r="A22" s="358"/>
      <c r="B22" s="74" t="s">
        <v>23</v>
      </c>
      <c r="C22" s="75">
        <f t="shared" si="0"/>
        <v>0</v>
      </c>
      <c r="D22" s="76"/>
      <c r="E22" s="77"/>
      <c r="F22" s="78"/>
      <c r="G22" s="79"/>
      <c r="H22" s="8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</row>
    <row r="23" spans="1:100" s="11" customFormat="1" ht="15.95" customHeight="1" x14ac:dyDescent="0.2">
      <c r="A23" s="358"/>
      <c r="B23" s="74" t="s">
        <v>24</v>
      </c>
      <c r="C23" s="75">
        <f t="shared" si="0"/>
        <v>0</v>
      </c>
      <c r="D23" s="76"/>
      <c r="E23" s="77"/>
      <c r="F23" s="78"/>
      <c r="G23" s="79"/>
      <c r="H23" s="8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</row>
    <row r="24" spans="1:100" s="11" customFormat="1" ht="15.95" customHeight="1" x14ac:dyDescent="0.2">
      <c r="A24" s="359"/>
      <c r="B24" s="74" t="s">
        <v>25</v>
      </c>
      <c r="C24" s="81">
        <f t="shared" si="0"/>
        <v>0</v>
      </c>
      <c r="D24" s="82"/>
      <c r="E24" s="83"/>
      <c r="F24" s="84"/>
      <c r="G24" s="85"/>
      <c r="H24" s="8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11" customFormat="1" ht="15.95" customHeight="1" x14ac:dyDescent="0.2">
      <c r="A25" s="359"/>
      <c r="B25" s="87" t="s">
        <v>26</v>
      </c>
      <c r="C25" s="81">
        <f t="shared" si="0"/>
        <v>0</v>
      </c>
      <c r="D25" s="82"/>
      <c r="E25" s="83"/>
      <c r="F25" s="84"/>
      <c r="G25" s="85"/>
      <c r="H25" s="8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</row>
    <row r="26" spans="1:100" s="11" customFormat="1" ht="15.95" customHeight="1" x14ac:dyDescent="0.2">
      <c r="A26" s="357" t="s">
        <v>27</v>
      </c>
      <c r="B26" s="88" t="s">
        <v>28</v>
      </c>
      <c r="C26" s="89">
        <f t="shared" si="0"/>
        <v>0</v>
      </c>
      <c r="D26" s="90"/>
      <c r="E26" s="91"/>
      <c r="F26" s="92"/>
      <c r="G26" s="93"/>
      <c r="H26" s="94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</row>
    <row r="27" spans="1:100" s="11" customFormat="1" ht="15.95" customHeight="1" x14ac:dyDescent="0.2">
      <c r="A27" s="360"/>
      <c r="B27" s="95" t="s">
        <v>29</v>
      </c>
      <c r="C27" s="96">
        <f t="shared" si="0"/>
        <v>0</v>
      </c>
      <c r="D27" s="97"/>
      <c r="E27" s="98"/>
      <c r="F27" s="99"/>
      <c r="G27" s="100"/>
      <c r="H27" s="10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</row>
    <row r="28" spans="1:100" s="11" customFormat="1" ht="15.95" customHeight="1" x14ac:dyDescent="0.2">
      <c r="A28" s="344" t="s">
        <v>30</v>
      </c>
      <c r="B28" s="346"/>
      <c r="C28" s="96">
        <f t="shared" si="0"/>
        <v>0</v>
      </c>
      <c r="D28" s="97"/>
      <c r="E28" s="98"/>
      <c r="F28" s="99"/>
      <c r="G28" s="100"/>
      <c r="H28" s="10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</row>
    <row r="29" spans="1:100" s="11" customFormat="1" ht="30" customHeight="1" x14ac:dyDescent="0.2">
      <c r="A29" s="102" t="s">
        <v>31</v>
      </c>
      <c r="B29" s="16"/>
      <c r="C29" s="16"/>
      <c r="D29" s="16"/>
      <c r="E29" s="16"/>
      <c r="F29" s="16"/>
      <c r="G29" s="16"/>
      <c r="H29" s="10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53"/>
      <c r="T29" s="53"/>
      <c r="U29" s="16"/>
      <c r="V29" s="104"/>
      <c r="W29" s="104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</row>
    <row r="30" spans="1:100" s="11" customFormat="1" ht="17.100000000000001" customHeight="1" x14ac:dyDescent="0.2">
      <c r="A30" s="105"/>
      <c r="B30" s="300" t="s">
        <v>32</v>
      </c>
      <c r="C30" s="107"/>
      <c r="D30" s="107"/>
      <c r="E30" s="107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53"/>
      <c r="T30" s="53"/>
      <c r="U30" s="108"/>
      <c r="V30" s="3"/>
      <c r="W30" s="3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</row>
    <row r="31" spans="1:100" s="11" customFormat="1" ht="15.95" customHeight="1" x14ac:dyDescent="0.2">
      <c r="A31" s="109" t="s">
        <v>33</v>
      </c>
      <c r="B31" s="110"/>
      <c r="C31" s="111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53"/>
      <c r="T31" s="53"/>
      <c r="U31" s="108"/>
      <c r="V31" s="3"/>
      <c r="W31" s="3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</row>
    <row r="32" spans="1:100" s="11" customFormat="1" ht="30" customHeight="1" x14ac:dyDescent="0.2">
      <c r="A32" s="102" t="s">
        <v>34</v>
      </c>
      <c r="B32" s="112"/>
      <c r="C32" s="112"/>
      <c r="D32" s="112"/>
      <c r="E32" s="112"/>
      <c r="F32" s="113"/>
      <c r="G32" s="114"/>
      <c r="H32" s="114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7"/>
      <c r="W32" s="17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11" customFormat="1" ht="17.100000000000001" customHeight="1" x14ac:dyDescent="0.2">
      <c r="A33" s="361" t="s">
        <v>35</v>
      </c>
      <c r="B33" s="362"/>
      <c r="C33" s="300" t="s">
        <v>33</v>
      </c>
      <c r="D33" s="22" t="s">
        <v>36</v>
      </c>
      <c r="E33" s="115" t="s">
        <v>37</v>
      </c>
      <c r="F33" s="116"/>
      <c r="G33" s="117"/>
      <c r="H33" s="108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21"/>
      <c r="W33" s="21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</row>
    <row r="34" spans="1:100" s="11" customFormat="1" ht="15.95" customHeight="1" x14ac:dyDescent="0.2">
      <c r="A34" s="363" t="s">
        <v>38</v>
      </c>
      <c r="B34" s="364"/>
      <c r="C34" s="96">
        <f>SUM(D34:E34)</f>
        <v>0</v>
      </c>
      <c r="D34" s="118"/>
      <c r="E34" s="119"/>
      <c r="F34" s="116"/>
      <c r="G34" s="117"/>
      <c r="H34" s="108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21"/>
      <c r="W34" s="2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</row>
    <row r="35" spans="1:100" s="11" customFormat="1" ht="30" customHeight="1" x14ac:dyDescent="0.2">
      <c r="A35" s="102" t="s">
        <v>39</v>
      </c>
      <c r="B35" s="112"/>
      <c r="C35" s="112"/>
      <c r="D35" s="112"/>
      <c r="E35" s="112"/>
      <c r="F35" s="113"/>
      <c r="G35" s="114"/>
      <c r="H35" s="114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7"/>
      <c r="W35" s="17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1:100" s="11" customFormat="1" ht="17.100000000000001" customHeight="1" x14ac:dyDescent="0.2">
      <c r="A36" s="361"/>
      <c r="B36" s="362"/>
      <c r="C36" s="300" t="s">
        <v>33</v>
      </c>
      <c r="D36" s="22" t="s">
        <v>36</v>
      </c>
      <c r="E36" s="115" t="s">
        <v>37</v>
      </c>
      <c r="F36" s="116"/>
      <c r="G36" s="11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21"/>
      <c r="W36" s="21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</row>
    <row r="37" spans="1:100" s="11" customFormat="1" ht="15.95" customHeight="1" x14ac:dyDescent="0.2">
      <c r="A37" s="379" t="s">
        <v>32</v>
      </c>
      <c r="B37" s="380"/>
      <c r="C37" s="89">
        <f>SUM(D37:E37)</f>
        <v>0</v>
      </c>
      <c r="D37" s="120"/>
      <c r="E37" s="121"/>
      <c r="F37" s="116"/>
      <c r="G37" s="11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21"/>
      <c r="W37" s="21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  <row r="38" spans="1:100" s="11" customFormat="1" ht="15.95" customHeight="1" x14ac:dyDescent="0.2">
      <c r="A38" s="381" t="s">
        <v>40</v>
      </c>
      <c r="B38" s="382"/>
      <c r="C38" s="96">
        <f>SUM(D38:E38)</f>
        <v>0</v>
      </c>
      <c r="D38" s="122"/>
      <c r="E38" s="123"/>
      <c r="F38" s="124"/>
      <c r="G38" s="125"/>
      <c r="H38" s="116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6"/>
      <c r="W38" s="126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</row>
    <row r="39" spans="1:100" s="11" customFormat="1" ht="30" customHeight="1" x14ac:dyDescent="0.2">
      <c r="A39" s="102" t="s">
        <v>41</v>
      </c>
      <c r="B39" s="102"/>
      <c r="C39" s="102"/>
      <c r="D39" s="102"/>
      <c r="E39" s="102"/>
      <c r="F39" s="102"/>
      <c r="G39" s="102"/>
      <c r="H39" s="127"/>
      <c r="I39" s="128"/>
      <c r="J39" s="128"/>
      <c r="K39" s="129"/>
      <c r="L39" s="129"/>
      <c r="M39" s="129"/>
      <c r="N39" s="129"/>
      <c r="O39" s="129"/>
      <c r="P39" s="128"/>
      <c r="Q39" s="128"/>
      <c r="R39" s="128"/>
      <c r="S39" s="128"/>
      <c r="T39" s="128"/>
      <c r="U39" s="128"/>
      <c r="V39" s="130"/>
      <c r="W39" s="13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</row>
    <row r="40" spans="1:100" s="11" customFormat="1" ht="12.75" customHeight="1" x14ac:dyDescent="0.2">
      <c r="A40" s="369" t="s">
        <v>42</v>
      </c>
      <c r="B40" s="370"/>
      <c r="C40" s="369" t="s">
        <v>33</v>
      </c>
      <c r="D40" s="375"/>
      <c r="E40" s="370"/>
      <c r="F40" s="377" t="s">
        <v>32</v>
      </c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131"/>
      <c r="U40" s="132"/>
      <c r="V40" s="133"/>
      <c r="W40" s="133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</row>
    <row r="41" spans="1:100" s="11" customFormat="1" ht="12.75" x14ac:dyDescent="0.2">
      <c r="A41" s="371"/>
      <c r="B41" s="372"/>
      <c r="C41" s="371"/>
      <c r="D41" s="376"/>
      <c r="E41" s="372"/>
      <c r="F41" s="365" t="s">
        <v>43</v>
      </c>
      <c r="G41" s="365"/>
      <c r="H41" s="365" t="s">
        <v>44</v>
      </c>
      <c r="I41" s="365"/>
      <c r="J41" s="383" t="s">
        <v>9</v>
      </c>
      <c r="K41" s="384"/>
      <c r="L41" s="366" t="s">
        <v>10</v>
      </c>
      <c r="M41" s="365"/>
      <c r="N41" s="385" t="s">
        <v>45</v>
      </c>
      <c r="O41" s="384"/>
      <c r="P41" s="365" t="s">
        <v>46</v>
      </c>
      <c r="Q41" s="365"/>
      <c r="R41" s="366" t="s">
        <v>47</v>
      </c>
      <c r="S41" s="365"/>
      <c r="T41" s="134"/>
      <c r="U41" s="134"/>
      <c r="V41" s="133"/>
      <c r="W41" s="133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</row>
    <row r="42" spans="1:100" s="11" customFormat="1" ht="21" x14ac:dyDescent="0.2">
      <c r="A42" s="373"/>
      <c r="B42" s="374"/>
      <c r="C42" s="300" t="s">
        <v>48</v>
      </c>
      <c r="D42" s="22" t="s">
        <v>29</v>
      </c>
      <c r="E42" s="115" t="s">
        <v>49</v>
      </c>
      <c r="F42" s="135" t="s">
        <v>29</v>
      </c>
      <c r="G42" s="136" t="s">
        <v>49</v>
      </c>
      <c r="H42" s="135" t="s">
        <v>29</v>
      </c>
      <c r="I42" s="136" t="s">
        <v>49</v>
      </c>
      <c r="J42" s="135" t="s">
        <v>29</v>
      </c>
      <c r="K42" s="136" t="s">
        <v>49</v>
      </c>
      <c r="L42" s="135" t="s">
        <v>29</v>
      </c>
      <c r="M42" s="136" t="s">
        <v>49</v>
      </c>
      <c r="N42" s="135" t="s">
        <v>29</v>
      </c>
      <c r="O42" s="136" t="s">
        <v>49</v>
      </c>
      <c r="P42" s="135" t="s">
        <v>29</v>
      </c>
      <c r="Q42" s="136" t="s">
        <v>49</v>
      </c>
      <c r="R42" s="135" t="s">
        <v>29</v>
      </c>
      <c r="S42" s="136" t="s">
        <v>49</v>
      </c>
      <c r="T42" s="134"/>
      <c r="U42" s="134"/>
      <c r="V42" s="133"/>
      <c r="W42" s="133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</row>
    <row r="43" spans="1:100" s="11" customFormat="1" ht="15.95" customHeight="1" x14ac:dyDescent="0.2">
      <c r="A43" s="363" t="s">
        <v>50</v>
      </c>
      <c r="B43" s="364"/>
      <c r="C43" s="96">
        <f>SUM(D43:E43)</f>
        <v>0</v>
      </c>
      <c r="D43" s="137">
        <f t="shared" ref="D43:E46" si="1">F43+H43+J43+L43+N43+P43+R43</f>
        <v>0</v>
      </c>
      <c r="E43" s="138">
        <f t="shared" si="1"/>
        <v>0</v>
      </c>
      <c r="F43" s="139"/>
      <c r="G43" s="140"/>
      <c r="H43" s="139"/>
      <c r="I43" s="140"/>
      <c r="J43" s="139"/>
      <c r="K43" s="140"/>
      <c r="L43" s="139"/>
      <c r="M43" s="140"/>
      <c r="N43" s="139"/>
      <c r="O43" s="140"/>
      <c r="P43" s="139"/>
      <c r="Q43" s="140"/>
      <c r="R43" s="139"/>
      <c r="S43" s="140"/>
      <c r="T43" s="134"/>
      <c r="U43" s="134"/>
      <c r="V43" s="133"/>
      <c r="W43" s="133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</row>
    <row r="44" spans="1:100" s="11" customFormat="1" ht="15.95" customHeight="1" x14ac:dyDescent="0.2">
      <c r="A44" s="367" t="s">
        <v>51</v>
      </c>
      <c r="B44" s="291" t="s">
        <v>52</v>
      </c>
      <c r="C44" s="142">
        <f>SUM(D44:E44)</f>
        <v>0</v>
      </c>
      <c r="D44" s="143">
        <f t="shared" si="1"/>
        <v>0</v>
      </c>
      <c r="E44" s="144">
        <f t="shared" si="1"/>
        <v>0</v>
      </c>
      <c r="F44" s="139"/>
      <c r="G44" s="140"/>
      <c r="H44" s="139"/>
      <c r="I44" s="140"/>
      <c r="J44" s="139"/>
      <c r="K44" s="140"/>
      <c r="L44" s="139"/>
      <c r="M44" s="140"/>
      <c r="N44" s="139"/>
      <c r="O44" s="140"/>
      <c r="P44" s="139"/>
      <c r="Q44" s="140"/>
      <c r="R44" s="139"/>
      <c r="S44" s="140"/>
      <c r="T44" s="134"/>
      <c r="U44" s="134"/>
      <c r="V44" s="133"/>
      <c r="W44" s="133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</row>
    <row r="45" spans="1:100" s="11" customFormat="1" ht="15.95" customHeight="1" x14ac:dyDescent="0.2">
      <c r="A45" s="368"/>
      <c r="B45" s="292" t="s">
        <v>53</v>
      </c>
      <c r="C45" s="146">
        <f>SUM(D45:E45)</f>
        <v>0</v>
      </c>
      <c r="D45" s="147">
        <f t="shared" si="1"/>
        <v>0</v>
      </c>
      <c r="E45" s="148">
        <f t="shared" si="1"/>
        <v>0</v>
      </c>
      <c r="F45" s="149"/>
      <c r="G45" s="150"/>
      <c r="H45" s="149"/>
      <c r="I45" s="150"/>
      <c r="J45" s="149"/>
      <c r="K45" s="150"/>
      <c r="L45" s="149"/>
      <c r="M45" s="150"/>
      <c r="N45" s="149"/>
      <c r="O45" s="150"/>
      <c r="P45" s="149"/>
      <c r="Q45" s="150"/>
      <c r="R45" s="149"/>
      <c r="S45" s="150"/>
      <c r="T45" s="151"/>
      <c r="U45" s="151"/>
      <c r="V45" s="130"/>
      <c r="W45" s="13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</row>
    <row r="46" spans="1:100" s="11" customFormat="1" ht="15.95" customHeight="1" x14ac:dyDescent="0.2">
      <c r="A46" s="356"/>
      <c r="B46" s="293" t="s">
        <v>54</v>
      </c>
      <c r="C46" s="153">
        <f>SUM(D46:E46)</f>
        <v>0</v>
      </c>
      <c r="D46" s="154">
        <f t="shared" si="1"/>
        <v>0</v>
      </c>
      <c r="E46" s="155">
        <f t="shared" si="1"/>
        <v>0</v>
      </c>
      <c r="F46" s="156"/>
      <c r="G46" s="157"/>
      <c r="H46" s="156"/>
      <c r="I46" s="157"/>
      <c r="J46" s="156"/>
      <c r="K46" s="157"/>
      <c r="L46" s="156"/>
      <c r="M46" s="157"/>
      <c r="N46" s="156"/>
      <c r="O46" s="157"/>
      <c r="P46" s="156"/>
      <c r="Q46" s="157"/>
      <c r="R46" s="156"/>
      <c r="S46" s="157"/>
      <c r="T46" s="151"/>
      <c r="U46" s="151"/>
      <c r="V46" s="133"/>
      <c r="W46" s="133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</row>
    <row r="47" spans="1:100" s="11" customFormat="1" ht="30" customHeight="1" x14ac:dyDescent="0.2">
      <c r="A47" s="102" t="s">
        <v>55</v>
      </c>
      <c r="B47" s="102"/>
      <c r="C47" s="102"/>
      <c r="D47" s="102"/>
      <c r="E47" s="102"/>
      <c r="F47" s="102"/>
      <c r="G47" s="102"/>
      <c r="H47" s="127"/>
      <c r="I47" s="128"/>
      <c r="J47" s="128"/>
      <c r="K47" s="129"/>
      <c r="L47" s="129"/>
      <c r="M47" s="129"/>
      <c r="N47" s="129"/>
      <c r="O47" s="129"/>
      <c r="P47" s="128"/>
      <c r="Q47" s="128"/>
      <c r="R47" s="128"/>
      <c r="S47" s="128"/>
      <c r="T47" s="128"/>
      <c r="U47" s="128"/>
      <c r="V47" s="133"/>
      <c r="W47" s="133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</row>
    <row r="48" spans="1:100" s="11" customFormat="1" ht="12.75" customHeight="1" x14ac:dyDescent="0.2">
      <c r="A48" s="369" t="s">
        <v>42</v>
      </c>
      <c r="B48" s="370"/>
      <c r="C48" s="369" t="s">
        <v>33</v>
      </c>
      <c r="D48" s="375"/>
      <c r="E48" s="370"/>
      <c r="F48" s="377" t="s">
        <v>40</v>
      </c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86" t="s">
        <v>56</v>
      </c>
      <c r="U48" s="386" t="s">
        <v>57</v>
      </c>
      <c r="V48" s="133"/>
      <c r="W48" s="133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</row>
    <row r="49" spans="1:100" s="11" customFormat="1" ht="12.95" customHeight="1" x14ac:dyDescent="0.2">
      <c r="A49" s="371"/>
      <c r="B49" s="372"/>
      <c r="C49" s="371"/>
      <c r="D49" s="376"/>
      <c r="E49" s="372"/>
      <c r="F49" s="365" t="s">
        <v>43</v>
      </c>
      <c r="G49" s="365"/>
      <c r="H49" s="365" t="s">
        <v>44</v>
      </c>
      <c r="I49" s="365"/>
      <c r="J49" s="383" t="s">
        <v>9</v>
      </c>
      <c r="K49" s="384"/>
      <c r="L49" s="366" t="s">
        <v>10</v>
      </c>
      <c r="M49" s="365"/>
      <c r="N49" s="385" t="s">
        <v>45</v>
      </c>
      <c r="O49" s="384"/>
      <c r="P49" s="365" t="s">
        <v>46</v>
      </c>
      <c r="Q49" s="365"/>
      <c r="R49" s="366" t="s">
        <v>47</v>
      </c>
      <c r="S49" s="365"/>
      <c r="T49" s="386"/>
      <c r="U49" s="386"/>
      <c r="V49" s="133"/>
      <c r="W49" s="133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</row>
    <row r="50" spans="1:100" s="11" customFormat="1" ht="21" x14ac:dyDescent="0.2">
      <c r="A50" s="373"/>
      <c r="B50" s="374"/>
      <c r="C50" s="300" t="s">
        <v>48</v>
      </c>
      <c r="D50" s="22" t="s">
        <v>29</v>
      </c>
      <c r="E50" s="115" t="s">
        <v>49</v>
      </c>
      <c r="F50" s="135" t="s">
        <v>29</v>
      </c>
      <c r="G50" s="136" t="s">
        <v>49</v>
      </c>
      <c r="H50" s="135" t="s">
        <v>29</v>
      </c>
      <c r="I50" s="136" t="s">
        <v>49</v>
      </c>
      <c r="J50" s="135" t="s">
        <v>29</v>
      </c>
      <c r="K50" s="136" t="s">
        <v>49</v>
      </c>
      <c r="L50" s="135" t="s">
        <v>29</v>
      </c>
      <c r="M50" s="136" t="s">
        <v>49</v>
      </c>
      <c r="N50" s="135" t="s">
        <v>29</v>
      </c>
      <c r="O50" s="136" t="s">
        <v>49</v>
      </c>
      <c r="P50" s="135" t="s">
        <v>29</v>
      </c>
      <c r="Q50" s="136" t="s">
        <v>49</v>
      </c>
      <c r="R50" s="135" t="s">
        <v>29</v>
      </c>
      <c r="S50" s="136" t="s">
        <v>49</v>
      </c>
      <c r="T50" s="386"/>
      <c r="U50" s="386"/>
      <c r="V50" s="133"/>
      <c r="W50" s="133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</row>
    <row r="51" spans="1:100" s="11" customFormat="1" ht="15.95" customHeight="1" x14ac:dyDescent="0.2">
      <c r="A51" s="367" t="s">
        <v>51</v>
      </c>
      <c r="B51" s="291" t="s">
        <v>52</v>
      </c>
      <c r="C51" s="142">
        <f>SUM(D51:E51)</f>
        <v>0</v>
      </c>
      <c r="D51" s="143">
        <f t="shared" ref="D51:E53" si="2">F51+H51+J51+L51+N51+P51+R51</f>
        <v>0</v>
      </c>
      <c r="E51" s="144">
        <f t="shared" si="2"/>
        <v>0</v>
      </c>
      <c r="F51" s="139"/>
      <c r="G51" s="140"/>
      <c r="H51" s="139"/>
      <c r="I51" s="140"/>
      <c r="J51" s="139"/>
      <c r="K51" s="140"/>
      <c r="L51" s="139"/>
      <c r="M51" s="140"/>
      <c r="N51" s="139"/>
      <c r="O51" s="140"/>
      <c r="P51" s="139"/>
      <c r="Q51" s="140"/>
      <c r="R51" s="139"/>
      <c r="S51" s="140"/>
      <c r="T51" s="159"/>
      <c r="U51" s="159"/>
      <c r="V51" s="160"/>
      <c r="W51" s="16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</row>
    <row r="52" spans="1:100" s="11" customFormat="1" ht="15.95" customHeight="1" x14ac:dyDescent="0.2">
      <c r="A52" s="368"/>
      <c r="B52" s="292" t="s">
        <v>53</v>
      </c>
      <c r="C52" s="146">
        <f>SUM(D52:E52)</f>
        <v>8</v>
      </c>
      <c r="D52" s="147">
        <f t="shared" si="2"/>
        <v>2</v>
      </c>
      <c r="E52" s="148">
        <f t="shared" si="2"/>
        <v>6</v>
      </c>
      <c r="F52" s="149">
        <v>1</v>
      </c>
      <c r="G52" s="150"/>
      <c r="H52" s="149">
        <v>1</v>
      </c>
      <c r="I52" s="150">
        <v>3</v>
      </c>
      <c r="J52" s="149"/>
      <c r="K52" s="150">
        <v>2</v>
      </c>
      <c r="L52" s="149"/>
      <c r="M52" s="150"/>
      <c r="N52" s="149"/>
      <c r="O52" s="150">
        <v>1</v>
      </c>
      <c r="P52" s="149"/>
      <c r="Q52" s="150"/>
      <c r="R52" s="149"/>
      <c r="S52" s="150"/>
      <c r="T52" s="161">
        <v>6</v>
      </c>
      <c r="U52" s="161">
        <v>1</v>
      </c>
      <c r="V52" s="133"/>
      <c r="W52" s="133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</row>
    <row r="53" spans="1:100" s="11" customFormat="1" ht="15.95" customHeight="1" x14ac:dyDescent="0.2">
      <c r="A53" s="356"/>
      <c r="B53" s="293" t="s">
        <v>54</v>
      </c>
      <c r="C53" s="153">
        <f>SUM(D53:E53)</f>
        <v>0</v>
      </c>
      <c r="D53" s="154">
        <f t="shared" si="2"/>
        <v>0</v>
      </c>
      <c r="E53" s="155">
        <f t="shared" si="2"/>
        <v>0</v>
      </c>
      <c r="F53" s="156"/>
      <c r="G53" s="157"/>
      <c r="H53" s="156"/>
      <c r="I53" s="157"/>
      <c r="J53" s="156"/>
      <c r="K53" s="157"/>
      <c r="L53" s="156"/>
      <c r="M53" s="157"/>
      <c r="N53" s="156"/>
      <c r="O53" s="157"/>
      <c r="P53" s="156"/>
      <c r="Q53" s="157"/>
      <c r="R53" s="156"/>
      <c r="S53" s="157"/>
      <c r="T53" s="162"/>
      <c r="U53" s="162"/>
      <c r="V53" s="160"/>
      <c r="W53" s="16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</row>
    <row r="54" spans="1:100" s="11" customFormat="1" ht="30" customHeight="1" x14ac:dyDescent="0.2">
      <c r="A54" s="102" t="s">
        <v>58</v>
      </c>
      <c r="B54" s="102"/>
      <c r="C54" s="102"/>
      <c r="D54" s="102"/>
      <c r="E54" s="102"/>
      <c r="F54" s="102"/>
      <c r="G54" s="102"/>
      <c r="H54" s="127"/>
      <c r="I54" s="128"/>
      <c r="J54" s="128"/>
      <c r="K54" s="129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33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</row>
    <row r="55" spans="1:100" s="11" customFormat="1" ht="12.75" x14ac:dyDescent="0.2">
      <c r="A55" s="375" t="s">
        <v>42</v>
      </c>
      <c r="B55" s="375"/>
      <c r="C55" s="342" t="s">
        <v>59</v>
      </c>
      <c r="D55" s="391" t="s">
        <v>32</v>
      </c>
      <c r="E55" s="392"/>
      <c r="F55" s="392"/>
      <c r="G55" s="392"/>
      <c r="H55" s="392"/>
      <c r="I55" s="393"/>
      <c r="J55" s="342" t="s">
        <v>60</v>
      </c>
      <c r="K55" s="386" t="s">
        <v>61</v>
      </c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33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</row>
    <row r="56" spans="1:100" s="11" customFormat="1" ht="12.75" x14ac:dyDescent="0.2">
      <c r="A56" s="376"/>
      <c r="B56" s="376"/>
      <c r="C56" s="390"/>
      <c r="D56" s="377" t="s">
        <v>62</v>
      </c>
      <c r="E56" s="394"/>
      <c r="F56" s="377" t="s">
        <v>63</v>
      </c>
      <c r="G56" s="394"/>
      <c r="H56" s="377" t="s">
        <v>64</v>
      </c>
      <c r="I56" s="394"/>
      <c r="J56" s="390"/>
      <c r="K56" s="386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33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</row>
    <row r="57" spans="1:100" s="11" customFormat="1" ht="12.95" customHeight="1" x14ac:dyDescent="0.2">
      <c r="A57" s="389"/>
      <c r="B57" s="389"/>
      <c r="C57" s="343"/>
      <c r="D57" s="22" t="s">
        <v>29</v>
      </c>
      <c r="E57" s="115" t="s">
        <v>49</v>
      </c>
      <c r="F57" s="22" t="s">
        <v>29</v>
      </c>
      <c r="G57" s="115" t="s">
        <v>49</v>
      </c>
      <c r="H57" s="22" t="s">
        <v>29</v>
      </c>
      <c r="I57" s="115" t="s">
        <v>49</v>
      </c>
      <c r="J57" s="343"/>
      <c r="K57" s="386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33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</row>
    <row r="58" spans="1:100" s="11" customFormat="1" ht="15.95" customHeight="1" x14ac:dyDescent="0.2">
      <c r="A58" s="403" t="s">
        <v>65</v>
      </c>
      <c r="B58" s="164" t="s">
        <v>66</v>
      </c>
      <c r="C58" s="89">
        <f>SUM(D58:I58)</f>
        <v>8</v>
      </c>
      <c r="D58" s="165"/>
      <c r="E58" s="166"/>
      <c r="F58" s="165"/>
      <c r="G58" s="166">
        <v>3</v>
      </c>
      <c r="H58" s="165">
        <v>3</v>
      </c>
      <c r="I58" s="166">
        <v>2</v>
      </c>
      <c r="J58" s="167">
        <v>7</v>
      </c>
      <c r="K58" s="167">
        <v>7</v>
      </c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</row>
    <row r="59" spans="1:100" s="11" customFormat="1" ht="15.95" customHeight="1" x14ac:dyDescent="0.2">
      <c r="A59" s="404"/>
      <c r="B59" s="168" t="s">
        <v>67</v>
      </c>
      <c r="C59" s="96">
        <f>SUM(D59:I59)</f>
        <v>0</v>
      </c>
      <c r="D59" s="169"/>
      <c r="E59" s="170"/>
      <c r="F59" s="169"/>
      <c r="G59" s="170"/>
      <c r="H59" s="169"/>
      <c r="I59" s="170"/>
      <c r="J59" s="171"/>
      <c r="K59" s="171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</row>
    <row r="60" spans="1:100" s="11" customFormat="1" ht="15.95" customHeight="1" x14ac:dyDescent="0.2">
      <c r="A60" s="363" t="s">
        <v>68</v>
      </c>
      <c r="B60" s="364"/>
      <c r="C60" s="96">
        <f>SUM(D60:I60)</f>
        <v>0</v>
      </c>
      <c r="D60" s="172"/>
      <c r="E60" s="173"/>
      <c r="F60" s="172"/>
      <c r="G60" s="173"/>
      <c r="H60" s="172"/>
      <c r="I60" s="173"/>
      <c r="J60" s="174"/>
      <c r="K60" s="174"/>
      <c r="L60" s="175"/>
      <c r="M60" s="175"/>
      <c r="N60" s="175"/>
      <c r="O60" s="175"/>
      <c r="P60" s="176"/>
      <c r="Q60" s="130"/>
      <c r="R60" s="130"/>
      <c r="S60" s="130"/>
      <c r="T60" s="130"/>
      <c r="U60" s="130"/>
      <c r="V60" s="130"/>
      <c r="W60" s="13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</row>
    <row r="61" spans="1:100" s="11" customFormat="1" ht="30" customHeight="1" x14ac:dyDescent="0.2">
      <c r="A61" s="102" t="s">
        <v>69</v>
      </c>
      <c r="B61" s="102"/>
      <c r="C61" s="102"/>
      <c r="D61" s="102"/>
      <c r="E61" s="102"/>
      <c r="F61" s="102"/>
      <c r="G61" s="102"/>
      <c r="H61" s="177"/>
      <c r="I61" s="128"/>
      <c r="J61" s="128"/>
      <c r="K61" s="128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</row>
    <row r="62" spans="1:100" s="11" customFormat="1" ht="16.5" customHeight="1" x14ac:dyDescent="0.2">
      <c r="A62" s="405" t="s">
        <v>3</v>
      </c>
      <c r="B62" s="406"/>
      <c r="C62" s="387" t="s">
        <v>70</v>
      </c>
      <c r="D62" s="387" t="s">
        <v>71</v>
      </c>
      <c r="E62" s="387" t="s">
        <v>72</v>
      </c>
      <c r="F62" s="108"/>
      <c r="G62" s="108"/>
      <c r="H62" s="108"/>
      <c r="I62" s="53"/>
      <c r="J62" s="53"/>
      <c r="K62" s="5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</row>
    <row r="63" spans="1:100" s="11" customFormat="1" ht="16.5" customHeight="1" x14ac:dyDescent="0.2">
      <c r="A63" s="407"/>
      <c r="B63" s="408"/>
      <c r="C63" s="388"/>
      <c r="D63" s="388"/>
      <c r="E63" s="388"/>
      <c r="F63" s="151"/>
      <c r="G63" s="151"/>
      <c r="H63" s="151"/>
      <c r="I63" s="151"/>
      <c r="J63" s="151"/>
      <c r="K63" s="151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</row>
    <row r="64" spans="1:100" s="11" customFormat="1" ht="15.95" customHeight="1" x14ac:dyDescent="0.2">
      <c r="A64" s="395" t="s">
        <v>73</v>
      </c>
      <c r="B64" s="396"/>
      <c r="C64" s="178"/>
      <c r="D64" s="178"/>
      <c r="E64" s="178"/>
      <c r="F64" s="151"/>
      <c r="G64" s="151"/>
      <c r="H64" s="151"/>
      <c r="I64" s="151"/>
      <c r="J64" s="151"/>
      <c r="K64" s="151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</row>
    <row r="65" spans="1:100" s="11" customFormat="1" ht="15.95" customHeight="1" x14ac:dyDescent="0.2">
      <c r="A65" s="395" t="s">
        <v>74</v>
      </c>
      <c r="B65" s="396"/>
      <c r="C65" s="179"/>
      <c r="D65" s="179"/>
      <c r="E65" s="179"/>
      <c r="F65" s="151"/>
      <c r="G65" s="151"/>
      <c r="H65" s="151"/>
      <c r="I65" s="151"/>
      <c r="J65" s="151"/>
      <c r="K65" s="151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</row>
    <row r="66" spans="1:100" s="11" customFormat="1" ht="15.95" customHeight="1" x14ac:dyDescent="0.2">
      <c r="A66" s="397" t="s">
        <v>75</v>
      </c>
      <c r="B66" s="398"/>
      <c r="C66" s="179"/>
      <c r="D66" s="179"/>
      <c r="E66" s="179"/>
      <c r="F66" s="151"/>
      <c r="G66" s="151"/>
      <c r="H66" s="151"/>
      <c r="I66" s="151"/>
      <c r="J66" s="151"/>
      <c r="K66" s="151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</row>
    <row r="67" spans="1:100" s="11" customFormat="1" ht="15.95" customHeight="1" x14ac:dyDescent="0.2">
      <c r="A67" s="397" t="s">
        <v>76</v>
      </c>
      <c r="B67" s="398"/>
      <c r="C67" s="180"/>
      <c r="D67" s="180"/>
      <c r="E67" s="180"/>
      <c r="F67" s="151"/>
      <c r="G67" s="151"/>
      <c r="H67" s="151"/>
      <c r="I67" s="151"/>
      <c r="J67" s="151"/>
      <c r="K67" s="151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</row>
    <row r="68" spans="1:100" s="11" customFormat="1" ht="15.95" customHeight="1" x14ac:dyDescent="0.2">
      <c r="A68" s="399" t="s">
        <v>77</v>
      </c>
      <c r="B68" s="400"/>
      <c r="C68" s="181">
        <f>SUM(C64:C67)</f>
        <v>0</v>
      </c>
      <c r="D68" s="181">
        <f>SUM(D64:D67)</f>
        <v>0</v>
      </c>
      <c r="E68" s="181">
        <f>SUM(E64:E67)</f>
        <v>0</v>
      </c>
      <c r="F68" s="151"/>
      <c r="G68" s="151"/>
      <c r="H68" s="151"/>
      <c r="I68" s="151"/>
      <c r="J68" s="151"/>
      <c r="K68" s="15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</row>
    <row r="69" spans="1:100" s="11" customFormat="1" ht="15.95" customHeight="1" x14ac:dyDescent="0.2">
      <c r="A69" s="401" t="s">
        <v>78</v>
      </c>
      <c r="B69" s="402"/>
      <c r="C69" s="182"/>
      <c r="D69" s="182"/>
      <c r="E69" s="182"/>
      <c r="F69" s="151"/>
      <c r="G69" s="151"/>
      <c r="H69" s="151"/>
      <c r="I69" s="151"/>
      <c r="J69" s="151"/>
      <c r="K69" s="151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</row>
    <row r="70" spans="1:100" s="11" customFormat="1" ht="15.95" customHeight="1" x14ac:dyDescent="0.2">
      <c r="A70" s="395" t="s">
        <v>79</v>
      </c>
      <c r="B70" s="396"/>
      <c r="C70" s="179"/>
      <c r="D70" s="179"/>
      <c r="E70" s="179"/>
      <c r="F70" s="151"/>
      <c r="G70" s="151"/>
      <c r="H70" s="151"/>
      <c r="I70" s="151"/>
      <c r="J70" s="151"/>
      <c r="K70" s="151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</row>
    <row r="71" spans="1:100" s="11" customFormat="1" ht="15.95" customHeight="1" x14ac:dyDescent="0.2">
      <c r="A71" s="410" t="s">
        <v>80</v>
      </c>
      <c r="B71" s="411"/>
      <c r="C71" s="183"/>
      <c r="D71" s="183"/>
      <c r="E71" s="183"/>
      <c r="F71" s="151"/>
      <c r="G71" s="151"/>
      <c r="H71" s="151"/>
      <c r="I71" s="151"/>
      <c r="J71" s="151"/>
      <c r="K71" s="151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</row>
    <row r="72" spans="1:100" s="11" customFormat="1" ht="15.95" customHeight="1" x14ac:dyDescent="0.2">
      <c r="A72" s="399" t="s">
        <v>77</v>
      </c>
      <c r="B72" s="400"/>
      <c r="C72" s="181">
        <f>SUM(C69:C71)</f>
        <v>0</v>
      </c>
      <c r="D72" s="181">
        <f>SUM(D69:D71)</f>
        <v>0</v>
      </c>
      <c r="E72" s="181">
        <f>SUM(E69:E71)</f>
        <v>0</v>
      </c>
      <c r="F72" s="151"/>
      <c r="G72" s="151"/>
      <c r="H72" s="151"/>
      <c r="I72" s="151"/>
      <c r="J72" s="151"/>
      <c r="K72" s="151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</row>
    <row r="73" spans="1:100" s="11" customFormat="1" ht="15.95" customHeight="1" x14ac:dyDescent="0.2">
      <c r="A73" s="412" t="s">
        <v>81</v>
      </c>
      <c r="B73" s="412"/>
      <c r="C73" s="184">
        <f>C68+C72</f>
        <v>0</v>
      </c>
      <c r="D73" s="184">
        <f>D68+D72</f>
        <v>0</v>
      </c>
      <c r="E73" s="184">
        <f>E68+E72</f>
        <v>0</v>
      </c>
      <c r="F73" s="151"/>
      <c r="G73" s="151"/>
      <c r="H73" s="151"/>
      <c r="I73" s="151"/>
      <c r="J73" s="151"/>
      <c r="K73" s="151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</row>
    <row r="74" spans="1:100" s="11" customFormat="1" ht="30" customHeight="1" x14ac:dyDescent="0.2">
      <c r="A74" s="102" t="s">
        <v>82</v>
      </c>
      <c r="B74" s="102"/>
      <c r="C74" s="102"/>
      <c r="D74" s="102"/>
      <c r="E74" s="102"/>
      <c r="F74" s="102"/>
      <c r="G74" s="102"/>
      <c r="H74" s="185"/>
      <c r="I74" s="185"/>
      <c r="J74" s="185"/>
      <c r="K74" s="186"/>
      <c r="L74" s="187"/>
      <c r="M74" s="186"/>
      <c r="N74" s="186"/>
      <c r="O74" s="188"/>
      <c r="P74" s="188"/>
      <c r="Q74" s="151"/>
      <c r="R74" s="151"/>
      <c r="S74" s="151"/>
      <c r="T74" s="160"/>
      <c r="U74" s="160"/>
      <c r="V74" s="189"/>
      <c r="W74" s="16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</row>
    <row r="75" spans="1:100" s="11" customFormat="1" ht="12.75" x14ac:dyDescent="0.2">
      <c r="A75" s="413" t="s">
        <v>83</v>
      </c>
      <c r="B75" s="413"/>
      <c r="C75" s="413"/>
      <c r="D75" s="414" t="s">
        <v>33</v>
      </c>
      <c r="E75" s="415"/>
      <c r="F75" s="385"/>
      <c r="G75" s="409" t="s">
        <v>84</v>
      </c>
      <c r="H75" s="409"/>
      <c r="I75" s="409" t="s">
        <v>85</v>
      </c>
      <c r="J75" s="409"/>
      <c r="K75" s="409" t="s">
        <v>86</v>
      </c>
      <c r="L75" s="409"/>
      <c r="M75" s="409" t="s">
        <v>87</v>
      </c>
      <c r="N75" s="409"/>
      <c r="O75" s="409" t="s">
        <v>88</v>
      </c>
      <c r="P75" s="409"/>
      <c r="Q75" s="409" t="s">
        <v>89</v>
      </c>
      <c r="R75" s="409"/>
      <c r="S75" s="19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</row>
    <row r="76" spans="1:100" s="11" customFormat="1" ht="21" x14ac:dyDescent="0.2">
      <c r="A76" s="413"/>
      <c r="B76" s="413"/>
      <c r="C76" s="413"/>
      <c r="D76" s="191" t="s">
        <v>90</v>
      </c>
      <c r="E76" s="192" t="s">
        <v>29</v>
      </c>
      <c r="F76" s="193" t="s">
        <v>49</v>
      </c>
      <c r="G76" s="194" t="s">
        <v>29</v>
      </c>
      <c r="H76" s="195" t="s">
        <v>49</v>
      </c>
      <c r="I76" s="194" t="s">
        <v>29</v>
      </c>
      <c r="J76" s="195" t="s">
        <v>49</v>
      </c>
      <c r="K76" s="194" t="s">
        <v>29</v>
      </c>
      <c r="L76" s="195" t="s">
        <v>49</v>
      </c>
      <c r="M76" s="194" t="s">
        <v>29</v>
      </c>
      <c r="N76" s="195" t="s">
        <v>49</v>
      </c>
      <c r="O76" s="194" t="s">
        <v>29</v>
      </c>
      <c r="P76" s="195" t="s">
        <v>49</v>
      </c>
      <c r="Q76" s="194" t="s">
        <v>29</v>
      </c>
      <c r="R76" s="195" t="s">
        <v>49</v>
      </c>
      <c r="S76" s="19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</row>
    <row r="77" spans="1:100" s="11" customFormat="1" ht="15.95" customHeight="1" x14ac:dyDescent="0.2">
      <c r="A77" s="196" t="s">
        <v>91</v>
      </c>
      <c r="B77" s="294"/>
      <c r="C77" s="295"/>
      <c r="D77" s="199">
        <f>SUM(E77:F77)</f>
        <v>0</v>
      </c>
      <c r="E77" s="200">
        <f>G77+I77+K77+M77+O77+Q77</f>
        <v>0</v>
      </c>
      <c r="F77" s="201">
        <f>H77+J77+L77+N77+P77+R77</f>
        <v>0</v>
      </c>
      <c r="G77" s="202"/>
      <c r="H77" s="203"/>
      <c r="I77" s="202"/>
      <c r="J77" s="203"/>
      <c r="K77" s="202"/>
      <c r="L77" s="203"/>
      <c r="M77" s="202"/>
      <c r="N77" s="203"/>
      <c r="O77" s="202"/>
      <c r="P77" s="203"/>
      <c r="Q77" s="202"/>
      <c r="R77" s="203"/>
      <c r="S77" s="190"/>
      <c r="T77" s="160"/>
      <c r="U77" s="160"/>
      <c r="V77" s="160"/>
      <c r="W77" s="16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</row>
    <row r="78" spans="1:100" s="11" customFormat="1" ht="24.95" customHeight="1" x14ac:dyDescent="0.2">
      <c r="A78" s="416" t="s">
        <v>92</v>
      </c>
      <c r="B78" s="417"/>
      <c r="C78" s="418"/>
      <c r="D78" s="297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9"/>
      <c r="S78" s="190"/>
      <c r="T78" s="160"/>
      <c r="U78" s="160"/>
      <c r="V78" s="160"/>
      <c r="W78" s="16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</row>
    <row r="79" spans="1:100" s="11" customFormat="1" ht="15.95" customHeight="1" x14ac:dyDescent="0.2">
      <c r="A79" s="419" t="s">
        <v>93</v>
      </c>
      <c r="B79" s="421" t="s">
        <v>94</v>
      </c>
      <c r="C79" s="422"/>
      <c r="D79" s="207">
        <f t="shared" ref="D79:D86" si="3">SUM(E79:F79)</f>
        <v>0</v>
      </c>
      <c r="E79" s="208">
        <f t="shared" ref="E79:F86" si="4">G79+I79+K79+M79+O79+Q79</f>
        <v>0</v>
      </c>
      <c r="F79" s="209">
        <f t="shared" si="4"/>
        <v>0</v>
      </c>
      <c r="G79" s="210"/>
      <c r="H79" s="211"/>
      <c r="I79" s="210"/>
      <c r="J79" s="211"/>
      <c r="K79" s="210"/>
      <c r="L79" s="211"/>
      <c r="M79" s="210"/>
      <c r="N79" s="211"/>
      <c r="O79" s="210"/>
      <c r="P79" s="211"/>
      <c r="Q79" s="210"/>
      <c r="R79" s="211"/>
      <c r="S79" s="151"/>
      <c r="T79" s="160"/>
      <c r="U79" s="160"/>
      <c r="V79" s="160"/>
      <c r="W79" s="16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</row>
    <row r="80" spans="1:100" s="11" customFormat="1" ht="15.95" customHeight="1" x14ac:dyDescent="0.2">
      <c r="A80" s="420"/>
      <c r="B80" s="423" t="s">
        <v>95</v>
      </c>
      <c r="C80" s="424"/>
      <c r="D80" s="212">
        <f t="shared" si="3"/>
        <v>0</v>
      </c>
      <c r="E80" s="213">
        <f t="shared" si="4"/>
        <v>0</v>
      </c>
      <c r="F80" s="214">
        <f t="shared" si="4"/>
        <v>0</v>
      </c>
      <c r="G80" s="215"/>
      <c r="H80" s="216"/>
      <c r="I80" s="215"/>
      <c r="J80" s="216"/>
      <c r="K80" s="215"/>
      <c r="L80" s="216"/>
      <c r="M80" s="215"/>
      <c r="N80" s="216"/>
      <c r="O80" s="215"/>
      <c r="P80" s="216"/>
      <c r="Q80" s="215"/>
      <c r="R80" s="216"/>
      <c r="S80" s="151"/>
      <c r="T80" s="160"/>
      <c r="U80" s="160"/>
      <c r="V80" s="160"/>
      <c r="W80" s="16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</row>
    <row r="81" spans="1:100" s="11" customFormat="1" ht="15.95" customHeight="1" x14ac:dyDescent="0.2">
      <c r="A81" s="425" t="s">
        <v>96</v>
      </c>
      <c r="B81" s="425"/>
      <c r="C81" s="424"/>
      <c r="D81" s="212">
        <f t="shared" si="3"/>
        <v>0</v>
      </c>
      <c r="E81" s="217">
        <f>Q81</f>
        <v>0</v>
      </c>
      <c r="F81" s="214">
        <f>R81</f>
        <v>0</v>
      </c>
      <c r="G81" s="218"/>
      <c r="H81" s="219"/>
      <c r="I81" s="218"/>
      <c r="J81" s="219"/>
      <c r="K81" s="218"/>
      <c r="L81" s="219"/>
      <c r="M81" s="218"/>
      <c r="N81" s="219"/>
      <c r="O81" s="218"/>
      <c r="P81" s="219"/>
      <c r="Q81" s="215"/>
      <c r="R81" s="216"/>
      <c r="S81" s="151"/>
      <c r="T81" s="160"/>
      <c r="U81" s="160"/>
      <c r="V81" s="160"/>
      <c r="W81" s="16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</row>
    <row r="82" spans="1:100" s="11" customFormat="1" ht="15.95" customHeight="1" x14ac:dyDescent="0.2">
      <c r="A82" s="425" t="s">
        <v>97</v>
      </c>
      <c r="B82" s="425"/>
      <c r="C82" s="424"/>
      <c r="D82" s="212">
        <f t="shared" si="3"/>
        <v>0</v>
      </c>
      <c r="E82" s="217">
        <f>G82+I82</f>
        <v>0</v>
      </c>
      <c r="F82" s="214">
        <f>H82+J82</f>
        <v>0</v>
      </c>
      <c r="G82" s="215"/>
      <c r="H82" s="216"/>
      <c r="I82" s="215"/>
      <c r="J82" s="216"/>
      <c r="K82" s="218"/>
      <c r="L82" s="219"/>
      <c r="M82" s="218"/>
      <c r="N82" s="219"/>
      <c r="O82" s="218"/>
      <c r="P82" s="219"/>
      <c r="Q82" s="218"/>
      <c r="R82" s="219"/>
      <c r="S82" s="151"/>
      <c r="T82" s="160"/>
      <c r="U82" s="160"/>
      <c r="V82" s="160"/>
      <c r="W82" s="16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</row>
    <row r="83" spans="1:100" s="11" customFormat="1" ht="15.95" customHeight="1" x14ac:dyDescent="0.2">
      <c r="A83" s="425" t="s">
        <v>98</v>
      </c>
      <c r="B83" s="425"/>
      <c r="C83" s="424"/>
      <c r="D83" s="212">
        <f t="shared" si="3"/>
        <v>0</v>
      </c>
      <c r="E83" s="213">
        <f t="shared" si="4"/>
        <v>0</v>
      </c>
      <c r="F83" s="214">
        <f t="shared" si="4"/>
        <v>0</v>
      </c>
      <c r="G83" s="215"/>
      <c r="H83" s="216"/>
      <c r="I83" s="215"/>
      <c r="J83" s="216"/>
      <c r="K83" s="215"/>
      <c r="L83" s="216"/>
      <c r="M83" s="215"/>
      <c r="N83" s="216"/>
      <c r="O83" s="215"/>
      <c r="P83" s="216"/>
      <c r="Q83" s="215"/>
      <c r="R83" s="216"/>
      <c r="S83" s="151"/>
      <c r="T83" s="160"/>
      <c r="U83" s="160"/>
      <c r="V83" s="160"/>
      <c r="W83" s="16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</row>
    <row r="84" spans="1:100" s="11" customFormat="1" ht="15.95" customHeight="1" x14ac:dyDescent="0.2">
      <c r="A84" s="425" t="s">
        <v>99</v>
      </c>
      <c r="B84" s="425"/>
      <c r="C84" s="424"/>
      <c r="D84" s="212">
        <f t="shared" si="3"/>
        <v>0</v>
      </c>
      <c r="E84" s="213">
        <f t="shared" si="4"/>
        <v>0</v>
      </c>
      <c r="F84" s="214">
        <f t="shared" si="4"/>
        <v>0</v>
      </c>
      <c r="G84" s="215"/>
      <c r="H84" s="216"/>
      <c r="I84" s="215"/>
      <c r="J84" s="216"/>
      <c r="K84" s="215"/>
      <c r="L84" s="216"/>
      <c r="M84" s="215"/>
      <c r="N84" s="216"/>
      <c r="O84" s="215"/>
      <c r="P84" s="216"/>
      <c r="Q84" s="215"/>
      <c r="R84" s="216"/>
      <c r="S84" s="151"/>
      <c r="T84" s="160"/>
      <c r="U84" s="160"/>
      <c r="V84" s="160"/>
      <c r="W84" s="16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</row>
    <row r="85" spans="1:100" s="11" customFormat="1" ht="15.95" customHeight="1" x14ac:dyDescent="0.2">
      <c r="A85" s="425" t="s">
        <v>100</v>
      </c>
      <c r="B85" s="425"/>
      <c r="C85" s="424"/>
      <c r="D85" s="212">
        <f t="shared" si="3"/>
        <v>0</v>
      </c>
      <c r="E85" s="213">
        <f t="shared" si="4"/>
        <v>0</v>
      </c>
      <c r="F85" s="214">
        <f t="shared" si="4"/>
        <v>0</v>
      </c>
      <c r="G85" s="215"/>
      <c r="H85" s="216"/>
      <c r="I85" s="215"/>
      <c r="J85" s="216"/>
      <c r="K85" s="215"/>
      <c r="L85" s="216"/>
      <c r="M85" s="215"/>
      <c r="N85" s="216"/>
      <c r="O85" s="215"/>
      <c r="P85" s="216"/>
      <c r="Q85" s="215"/>
      <c r="R85" s="216"/>
      <c r="S85" s="151"/>
      <c r="T85" s="160"/>
      <c r="U85" s="160"/>
      <c r="V85" s="160"/>
      <c r="W85" s="16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</row>
    <row r="86" spans="1:100" s="11" customFormat="1" ht="15.95" customHeight="1" x14ac:dyDescent="0.2">
      <c r="A86" s="425" t="s">
        <v>101</v>
      </c>
      <c r="B86" s="425"/>
      <c r="C86" s="424"/>
      <c r="D86" s="212">
        <f t="shared" si="3"/>
        <v>0</v>
      </c>
      <c r="E86" s="213">
        <f t="shared" si="4"/>
        <v>0</v>
      </c>
      <c r="F86" s="214">
        <f t="shared" si="4"/>
        <v>0</v>
      </c>
      <c r="G86" s="215"/>
      <c r="H86" s="216"/>
      <c r="I86" s="215"/>
      <c r="J86" s="216"/>
      <c r="K86" s="215"/>
      <c r="L86" s="216"/>
      <c r="M86" s="215"/>
      <c r="N86" s="216"/>
      <c r="O86" s="215"/>
      <c r="P86" s="216"/>
      <c r="Q86" s="215"/>
      <c r="R86" s="216"/>
      <c r="S86" s="151"/>
      <c r="T86" s="160"/>
      <c r="U86" s="160"/>
      <c r="V86" s="160"/>
      <c r="W86" s="16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</row>
    <row r="87" spans="1:100" s="11" customFormat="1" ht="15.95" customHeight="1" x14ac:dyDescent="0.2">
      <c r="A87" s="426" t="s">
        <v>102</v>
      </c>
      <c r="B87" s="427"/>
      <c r="C87" s="428"/>
      <c r="D87" s="297"/>
      <c r="E87" s="298"/>
      <c r="F87" s="298"/>
      <c r="G87" s="297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9"/>
      <c r="S87" s="151"/>
      <c r="T87" s="160"/>
      <c r="U87" s="160"/>
      <c r="V87" s="160"/>
      <c r="W87" s="16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</row>
    <row r="88" spans="1:100" s="11" customFormat="1" ht="15.95" customHeight="1" x14ac:dyDescent="0.2">
      <c r="A88" s="429" t="s">
        <v>103</v>
      </c>
      <c r="B88" s="421" t="s">
        <v>104</v>
      </c>
      <c r="C88" s="422"/>
      <c r="D88" s="220">
        <f t="shared" ref="D88:D102" si="5">SUM(E88:F88)</f>
        <v>11</v>
      </c>
      <c r="E88" s="221">
        <f t="shared" ref="E88:F102" si="6">G88+I88+K88+M88+O88+Q88</f>
        <v>4</v>
      </c>
      <c r="F88" s="222">
        <f t="shared" si="6"/>
        <v>7</v>
      </c>
      <c r="G88" s="210"/>
      <c r="H88" s="211"/>
      <c r="I88" s="210">
        <v>1</v>
      </c>
      <c r="J88" s="211"/>
      <c r="K88" s="210"/>
      <c r="L88" s="211">
        <v>1</v>
      </c>
      <c r="M88" s="210">
        <v>1</v>
      </c>
      <c r="N88" s="211"/>
      <c r="O88" s="210">
        <v>1</v>
      </c>
      <c r="P88" s="211">
        <v>6</v>
      </c>
      <c r="Q88" s="210">
        <v>1</v>
      </c>
      <c r="R88" s="211"/>
      <c r="S88" s="151"/>
      <c r="T88" s="160"/>
      <c r="U88" s="160"/>
      <c r="V88" s="160"/>
      <c r="W88" s="16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</row>
    <row r="89" spans="1:100" s="11" customFormat="1" ht="15.95" customHeight="1" x14ac:dyDescent="0.2">
      <c r="A89" s="430"/>
      <c r="B89" s="423" t="s">
        <v>105</v>
      </c>
      <c r="C89" s="424"/>
      <c r="D89" s="212">
        <f t="shared" si="5"/>
        <v>1</v>
      </c>
      <c r="E89" s="213">
        <f t="shared" si="6"/>
        <v>0</v>
      </c>
      <c r="F89" s="214">
        <f t="shared" si="6"/>
        <v>1</v>
      </c>
      <c r="G89" s="215"/>
      <c r="H89" s="216"/>
      <c r="I89" s="215"/>
      <c r="J89" s="216"/>
      <c r="K89" s="215"/>
      <c r="L89" s="216"/>
      <c r="M89" s="215"/>
      <c r="N89" s="216"/>
      <c r="O89" s="215"/>
      <c r="P89" s="216">
        <v>1</v>
      </c>
      <c r="Q89" s="215"/>
      <c r="R89" s="216"/>
      <c r="S89" s="151"/>
      <c r="T89" s="160"/>
      <c r="U89" s="160"/>
      <c r="V89" s="160"/>
      <c r="W89" s="16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</row>
    <row r="90" spans="1:100" s="11" customFormat="1" ht="15.95" customHeight="1" x14ac:dyDescent="0.2">
      <c r="A90" s="420"/>
      <c r="B90" s="423" t="s">
        <v>106</v>
      </c>
      <c r="C90" s="424"/>
      <c r="D90" s="212">
        <f t="shared" si="5"/>
        <v>1</v>
      </c>
      <c r="E90" s="213">
        <f t="shared" si="6"/>
        <v>1</v>
      </c>
      <c r="F90" s="214">
        <f t="shared" si="6"/>
        <v>0</v>
      </c>
      <c r="G90" s="215"/>
      <c r="H90" s="216"/>
      <c r="I90" s="215"/>
      <c r="J90" s="216"/>
      <c r="K90" s="215"/>
      <c r="L90" s="216"/>
      <c r="M90" s="215"/>
      <c r="N90" s="216"/>
      <c r="O90" s="215">
        <v>1</v>
      </c>
      <c r="P90" s="216"/>
      <c r="Q90" s="215"/>
      <c r="R90" s="216"/>
      <c r="S90" s="151"/>
      <c r="T90" s="160"/>
      <c r="U90" s="160"/>
      <c r="V90" s="160"/>
      <c r="W90" s="16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</row>
    <row r="91" spans="1:100" s="11" customFormat="1" ht="15.95" customHeight="1" x14ac:dyDescent="0.2">
      <c r="A91" s="420" t="s">
        <v>107</v>
      </c>
      <c r="B91" s="423" t="s">
        <v>108</v>
      </c>
      <c r="C91" s="424"/>
      <c r="D91" s="212">
        <f t="shared" si="5"/>
        <v>0</v>
      </c>
      <c r="E91" s="213">
        <f t="shared" si="6"/>
        <v>0</v>
      </c>
      <c r="F91" s="214">
        <f t="shared" si="6"/>
        <v>0</v>
      </c>
      <c r="G91" s="215"/>
      <c r="H91" s="216"/>
      <c r="I91" s="215"/>
      <c r="J91" s="216"/>
      <c r="K91" s="215"/>
      <c r="L91" s="216"/>
      <c r="M91" s="215"/>
      <c r="N91" s="216"/>
      <c r="O91" s="215"/>
      <c r="P91" s="216"/>
      <c r="Q91" s="215"/>
      <c r="R91" s="216"/>
      <c r="S91" s="151"/>
      <c r="T91" s="160"/>
      <c r="U91" s="160"/>
      <c r="V91" s="160"/>
      <c r="W91" s="16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</row>
    <row r="92" spans="1:100" s="11" customFormat="1" ht="24.95" customHeight="1" x14ac:dyDescent="0.2">
      <c r="A92" s="420"/>
      <c r="B92" s="423" t="s">
        <v>109</v>
      </c>
      <c r="C92" s="424"/>
      <c r="D92" s="212">
        <f t="shared" si="5"/>
        <v>0</v>
      </c>
      <c r="E92" s="213">
        <f t="shared" si="6"/>
        <v>0</v>
      </c>
      <c r="F92" s="214">
        <f t="shared" si="6"/>
        <v>0</v>
      </c>
      <c r="G92" s="215"/>
      <c r="H92" s="216"/>
      <c r="I92" s="215"/>
      <c r="J92" s="216"/>
      <c r="K92" s="215"/>
      <c r="L92" s="216"/>
      <c r="M92" s="215"/>
      <c r="N92" s="216"/>
      <c r="O92" s="215"/>
      <c r="P92" s="216"/>
      <c r="Q92" s="215"/>
      <c r="R92" s="216"/>
      <c r="S92" s="151"/>
      <c r="T92" s="160"/>
      <c r="U92" s="160"/>
      <c r="V92" s="160"/>
      <c r="W92" s="16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</row>
    <row r="93" spans="1:100" s="11" customFormat="1" ht="15.95" customHeight="1" x14ac:dyDescent="0.2">
      <c r="A93" s="420"/>
      <c r="B93" s="423" t="s">
        <v>110</v>
      </c>
      <c r="C93" s="424"/>
      <c r="D93" s="212">
        <f t="shared" si="5"/>
        <v>0</v>
      </c>
      <c r="E93" s="213">
        <f t="shared" si="6"/>
        <v>0</v>
      </c>
      <c r="F93" s="214">
        <f t="shared" si="6"/>
        <v>0</v>
      </c>
      <c r="G93" s="215"/>
      <c r="H93" s="216"/>
      <c r="I93" s="215"/>
      <c r="J93" s="216"/>
      <c r="K93" s="215"/>
      <c r="L93" s="216"/>
      <c r="M93" s="215"/>
      <c r="N93" s="216"/>
      <c r="O93" s="215"/>
      <c r="P93" s="216"/>
      <c r="Q93" s="215"/>
      <c r="R93" s="216"/>
      <c r="S93" s="151"/>
      <c r="T93" s="160"/>
      <c r="U93" s="160"/>
      <c r="V93" s="160"/>
      <c r="W93" s="16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</row>
    <row r="94" spans="1:100" s="11" customFormat="1" ht="15.95" customHeight="1" x14ac:dyDescent="0.2">
      <c r="A94" s="425" t="s">
        <v>111</v>
      </c>
      <c r="B94" s="425"/>
      <c r="C94" s="424"/>
      <c r="D94" s="212">
        <f t="shared" si="5"/>
        <v>14</v>
      </c>
      <c r="E94" s="213">
        <f t="shared" si="6"/>
        <v>2</v>
      </c>
      <c r="F94" s="214">
        <f t="shared" si="6"/>
        <v>12</v>
      </c>
      <c r="G94" s="215">
        <v>1</v>
      </c>
      <c r="H94" s="216"/>
      <c r="I94" s="215"/>
      <c r="J94" s="216">
        <v>1</v>
      </c>
      <c r="K94" s="215"/>
      <c r="L94" s="216">
        <v>2</v>
      </c>
      <c r="M94" s="215"/>
      <c r="N94" s="216"/>
      <c r="O94" s="215">
        <v>1</v>
      </c>
      <c r="P94" s="216">
        <v>8</v>
      </c>
      <c r="Q94" s="215"/>
      <c r="R94" s="216">
        <v>1</v>
      </c>
      <c r="S94" s="151"/>
      <c r="T94" s="160"/>
      <c r="U94" s="160"/>
      <c r="V94" s="160"/>
      <c r="W94" s="16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</row>
    <row r="95" spans="1:100" s="11" customFormat="1" ht="15.95" customHeight="1" x14ac:dyDescent="0.2">
      <c r="A95" s="425" t="s">
        <v>112</v>
      </c>
      <c r="B95" s="425"/>
      <c r="C95" s="424"/>
      <c r="D95" s="212">
        <f t="shared" si="5"/>
        <v>0</v>
      </c>
      <c r="E95" s="213">
        <f t="shared" si="6"/>
        <v>0</v>
      </c>
      <c r="F95" s="214">
        <f t="shared" si="6"/>
        <v>0</v>
      </c>
      <c r="G95" s="215"/>
      <c r="H95" s="216"/>
      <c r="I95" s="215"/>
      <c r="J95" s="216"/>
      <c r="K95" s="215"/>
      <c r="L95" s="216"/>
      <c r="M95" s="215"/>
      <c r="N95" s="216"/>
      <c r="O95" s="215"/>
      <c r="P95" s="216"/>
      <c r="Q95" s="215"/>
      <c r="R95" s="216"/>
      <c r="S95" s="151"/>
      <c r="T95" s="160"/>
      <c r="U95" s="160"/>
      <c r="V95" s="160"/>
      <c r="W95" s="16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</row>
    <row r="96" spans="1:100" s="11" customFormat="1" ht="15.95" customHeight="1" x14ac:dyDescent="0.2">
      <c r="A96" s="425" t="s">
        <v>113</v>
      </c>
      <c r="B96" s="425"/>
      <c r="C96" s="424"/>
      <c r="D96" s="212">
        <f t="shared" si="5"/>
        <v>0</v>
      </c>
      <c r="E96" s="213">
        <f t="shared" si="6"/>
        <v>0</v>
      </c>
      <c r="F96" s="214">
        <f t="shared" si="6"/>
        <v>0</v>
      </c>
      <c r="G96" s="215"/>
      <c r="H96" s="216"/>
      <c r="I96" s="215"/>
      <c r="J96" s="216"/>
      <c r="K96" s="215"/>
      <c r="L96" s="216"/>
      <c r="M96" s="215"/>
      <c r="N96" s="216"/>
      <c r="O96" s="215"/>
      <c r="P96" s="216"/>
      <c r="Q96" s="215"/>
      <c r="R96" s="216"/>
      <c r="S96" s="151"/>
      <c r="T96" s="160"/>
      <c r="U96" s="160"/>
      <c r="V96" s="160"/>
      <c r="W96" s="16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s="11" customFormat="1" ht="15.95" customHeight="1" x14ac:dyDescent="0.2">
      <c r="A97" s="425" t="s">
        <v>114</v>
      </c>
      <c r="B97" s="425"/>
      <c r="C97" s="424"/>
      <c r="D97" s="212">
        <f t="shared" si="5"/>
        <v>0</v>
      </c>
      <c r="E97" s="213">
        <f t="shared" si="6"/>
        <v>0</v>
      </c>
      <c r="F97" s="214">
        <f t="shared" si="6"/>
        <v>0</v>
      </c>
      <c r="G97" s="215"/>
      <c r="H97" s="216"/>
      <c r="I97" s="215"/>
      <c r="J97" s="216"/>
      <c r="K97" s="215"/>
      <c r="L97" s="216"/>
      <c r="M97" s="215"/>
      <c r="N97" s="216"/>
      <c r="O97" s="215"/>
      <c r="P97" s="216"/>
      <c r="Q97" s="215"/>
      <c r="R97" s="216"/>
      <c r="S97" s="151"/>
      <c r="T97" s="160"/>
      <c r="U97" s="160"/>
      <c r="V97" s="160"/>
      <c r="W97" s="16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s="11" customFormat="1" ht="15.95" customHeight="1" x14ac:dyDescent="0.2">
      <c r="A98" s="431" t="s">
        <v>115</v>
      </c>
      <c r="B98" s="431"/>
      <c r="C98" s="432"/>
      <c r="D98" s="223">
        <f t="shared" si="5"/>
        <v>5</v>
      </c>
      <c r="E98" s="224">
        <f t="shared" si="6"/>
        <v>3</v>
      </c>
      <c r="F98" s="225">
        <f t="shared" si="6"/>
        <v>2</v>
      </c>
      <c r="G98" s="215">
        <v>1</v>
      </c>
      <c r="H98" s="216">
        <v>2</v>
      </c>
      <c r="I98" s="215">
        <v>2</v>
      </c>
      <c r="J98" s="216"/>
      <c r="K98" s="215"/>
      <c r="L98" s="216"/>
      <c r="M98" s="215"/>
      <c r="N98" s="216"/>
      <c r="O98" s="215"/>
      <c r="P98" s="216"/>
      <c r="Q98" s="215"/>
      <c r="R98" s="216"/>
      <c r="S98" s="151"/>
      <c r="T98" s="160"/>
      <c r="U98" s="160"/>
      <c r="V98" s="160"/>
      <c r="W98" s="16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s="11" customFormat="1" ht="24.95" customHeight="1" x14ac:dyDescent="0.2">
      <c r="A99" s="431" t="s">
        <v>116</v>
      </c>
      <c r="B99" s="431"/>
      <c r="C99" s="432"/>
      <c r="D99" s="223">
        <f t="shared" si="5"/>
        <v>13</v>
      </c>
      <c r="E99" s="224">
        <f t="shared" si="6"/>
        <v>8</v>
      </c>
      <c r="F99" s="225">
        <f t="shared" si="6"/>
        <v>5</v>
      </c>
      <c r="G99" s="215">
        <v>6</v>
      </c>
      <c r="H99" s="216">
        <v>4</v>
      </c>
      <c r="I99" s="215">
        <v>2</v>
      </c>
      <c r="J99" s="216">
        <v>1</v>
      </c>
      <c r="K99" s="215"/>
      <c r="L99" s="216"/>
      <c r="M99" s="215"/>
      <c r="N99" s="216"/>
      <c r="O99" s="215"/>
      <c r="P99" s="216"/>
      <c r="Q99" s="215"/>
      <c r="R99" s="216"/>
      <c r="S99" s="151"/>
      <c r="T99" s="160"/>
      <c r="U99" s="160"/>
      <c r="V99" s="160"/>
      <c r="W99" s="16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s="11" customFormat="1" ht="15.95" customHeight="1" x14ac:dyDescent="0.2">
      <c r="A100" s="425" t="s">
        <v>117</v>
      </c>
      <c r="B100" s="425"/>
      <c r="C100" s="424"/>
      <c r="D100" s="212">
        <f t="shared" si="5"/>
        <v>8</v>
      </c>
      <c r="E100" s="213">
        <f t="shared" si="6"/>
        <v>6</v>
      </c>
      <c r="F100" s="214">
        <f t="shared" si="6"/>
        <v>2</v>
      </c>
      <c r="G100" s="215">
        <v>1</v>
      </c>
      <c r="H100" s="216"/>
      <c r="I100" s="215"/>
      <c r="J100" s="216"/>
      <c r="K100" s="215"/>
      <c r="L100" s="216"/>
      <c r="M100" s="215"/>
      <c r="N100" s="216">
        <v>1</v>
      </c>
      <c r="O100" s="215">
        <v>5</v>
      </c>
      <c r="P100" s="216">
        <v>1</v>
      </c>
      <c r="Q100" s="215"/>
      <c r="R100" s="216"/>
      <c r="S100" s="151"/>
      <c r="T100" s="160"/>
      <c r="U100" s="160"/>
      <c r="V100" s="160"/>
      <c r="W100" s="16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s="11" customFormat="1" ht="15.95" customHeight="1" x14ac:dyDescent="0.2">
      <c r="A101" s="433" t="s">
        <v>118</v>
      </c>
      <c r="B101" s="433"/>
      <c r="C101" s="434"/>
      <c r="D101" s="226">
        <f t="shared" si="5"/>
        <v>3</v>
      </c>
      <c r="E101" s="227">
        <f t="shared" si="6"/>
        <v>0</v>
      </c>
      <c r="F101" s="228">
        <f t="shared" si="6"/>
        <v>3</v>
      </c>
      <c r="G101" s="229"/>
      <c r="H101" s="230"/>
      <c r="I101" s="229"/>
      <c r="J101" s="230"/>
      <c r="K101" s="229"/>
      <c r="L101" s="230">
        <v>2</v>
      </c>
      <c r="M101" s="229"/>
      <c r="N101" s="230"/>
      <c r="O101" s="229"/>
      <c r="P101" s="230">
        <v>1</v>
      </c>
      <c r="Q101" s="229"/>
      <c r="R101" s="230"/>
      <c r="S101" s="151"/>
      <c r="T101" s="160"/>
      <c r="U101" s="160"/>
      <c r="V101" s="160"/>
      <c r="W101" s="16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s="11" customFormat="1" ht="15.95" customHeight="1" x14ac:dyDescent="0.2">
      <c r="A102" s="438" t="s">
        <v>119</v>
      </c>
      <c r="B102" s="438"/>
      <c r="C102" s="439"/>
      <c r="D102" s="231">
        <f t="shared" si="5"/>
        <v>1</v>
      </c>
      <c r="E102" s="232">
        <f t="shared" si="6"/>
        <v>1</v>
      </c>
      <c r="F102" s="233">
        <f t="shared" si="6"/>
        <v>0</v>
      </c>
      <c r="G102" s="234">
        <v>1</v>
      </c>
      <c r="H102" s="235"/>
      <c r="I102" s="234"/>
      <c r="J102" s="235"/>
      <c r="K102" s="234"/>
      <c r="L102" s="235"/>
      <c r="M102" s="234"/>
      <c r="N102" s="235"/>
      <c r="O102" s="234"/>
      <c r="P102" s="235"/>
      <c r="Q102" s="234"/>
      <c r="R102" s="235"/>
      <c r="S102" s="151"/>
      <c r="T102" s="160"/>
      <c r="U102" s="160"/>
      <c r="V102" s="160"/>
      <c r="W102" s="16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s="11" customFormat="1" ht="30" customHeight="1" x14ac:dyDescent="0.2">
      <c r="A103" s="102" t="s">
        <v>120</v>
      </c>
      <c r="B103" s="102"/>
      <c r="C103" s="102"/>
      <c r="D103" s="102"/>
      <c r="E103" s="102"/>
      <c r="F103" s="102"/>
      <c r="G103" s="102"/>
      <c r="H103" s="185"/>
      <c r="I103" s="185"/>
      <c r="J103" s="185"/>
      <c r="K103" s="186"/>
      <c r="L103" s="187"/>
      <c r="M103" s="186"/>
      <c r="N103" s="186"/>
      <c r="O103" s="188"/>
      <c r="P103" s="188"/>
      <c r="Q103" s="151"/>
      <c r="R103" s="151"/>
      <c r="S103" s="151"/>
      <c r="T103" s="160"/>
      <c r="U103" s="160"/>
      <c r="V103" s="189"/>
      <c r="W103" s="16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s="11" customFormat="1" ht="12.75" customHeight="1" x14ac:dyDescent="0.2">
      <c r="A104" s="413" t="s">
        <v>121</v>
      </c>
      <c r="B104" s="413"/>
      <c r="C104" s="413"/>
      <c r="D104" s="414" t="s">
        <v>33</v>
      </c>
      <c r="E104" s="415"/>
      <c r="F104" s="385"/>
      <c r="G104" s="409" t="s">
        <v>84</v>
      </c>
      <c r="H104" s="409"/>
      <c r="I104" s="409" t="s">
        <v>85</v>
      </c>
      <c r="J104" s="409"/>
      <c r="K104" s="409" t="s">
        <v>86</v>
      </c>
      <c r="L104" s="409"/>
      <c r="M104" s="409" t="s">
        <v>87</v>
      </c>
      <c r="N104" s="409"/>
      <c r="O104" s="409" t="s">
        <v>88</v>
      </c>
      <c r="P104" s="409"/>
      <c r="Q104" s="409" t="s">
        <v>89</v>
      </c>
      <c r="R104" s="409"/>
      <c r="S104" s="342" t="s">
        <v>122</v>
      </c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s="11" customFormat="1" ht="21" x14ac:dyDescent="0.2">
      <c r="A105" s="413"/>
      <c r="B105" s="413"/>
      <c r="C105" s="413"/>
      <c r="D105" s="191" t="s">
        <v>90</v>
      </c>
      <c r="E105" s="192" t="s">
        <v>29</v>
      </c>
      <c r="F105" s="193" t="s">
        <v>49</v>
      </c>
      <c r="G105" s="194" t="s">
        <v>29</v>
      </c>
      <c r="H105" s="195" t="s">
        <v>49</v>
      </c>
      <c r="I105" s="194" t="s">
        <v>29</v>
      </c>
      <c r="J105" s="195" t="s">
        <v>49</v>
      </c>
      <c r="K105" s="194" t="s">
        <v>29</v>
      </c>
      <c r="L105" s="195" t="s">
        <v>49</v>
      </c>
      <c r="M105" s="194" t="s">
        <v>29</v>
      </c>
      <c r="N105" s="195" t="s">
        <v>49</v>
      </c>
      <c r="O105" s="194" t="s">
        <v>29</v>
      </c>
      <c r="P105" s="195" t="s">
        <v>49</v>
      </c>
      <c r="Q105" s="194" t="s">
        <v>29</v>
      </c>
      <c r="R105" s="195" t="s">
        <v>49</v>
      </c>
      <c r="S105" s="343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s="11" customFormat="1" ht="24.95" customHeight="1" x14ac:dyDescent="0.2">
      <c r="A106" s="416" t="s">
        <v>92</v>
      </c>
      <c r="B106" s="417"/>
      <c r="C106" s="418"/>
      <c r="D106" s="435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7"/>
      <c r="T106" s="160"/>
      <c r="U106" s="160"/>
      <c r="V106" s="160"/>
      <c r="W106" s="16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s="11" customFormat="1" ht="15.95" customHeight="1" x14ac:dyDescent="0.2">
      <c r="A107" s="419" t="s">
        <v>93</v>
      </c>
      <c r="B107" s="421" t="s">
        <v>94</v>
      </c>
      <c r="C107" s="422"/>
      <c r="D107" s="207">
        <f t="shared" ref="D107:D114" si="7">SUM(E107:F107)</f>
        <v>0</v>
      </c>
      <c r="E107" s="208">
        <f t="shared" ref="E107:F114" si="8">G107+I107+K107+M107+O107+Q107</f>
        <v>0</v>
      </c>
      <c r="F107" s="209">
        <f t="shared" si="8"/>
        <v>0</v>
      </c>
      <c r="G107" s="210"/>
      <c r="H107" s="211"/>
      <c r="I107" s="210"/>
      <c r="J107" s="211"/>
      <c r="K107" s="210"/>
      <c r="L107" s="211"/>
      <c r="M107" s="210"/>
      <c r="N107" s="211"/>
      <c r="O107" s="210"/>
      <c r="P107" s="211"/>
      <c r="Q107" s="210"/>
      <c r="R107" s="211"/>
      <c r="S107" s="239"/>
      <c r="T107" s="160"/>
      <c r="U107" s="160"/>
      <c r="V107" s="160"/>
      <c r="W107" s="16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s="11" customFormat="1" ht="15.95" customHeight="1" x14ac:dyDescent="0.2">
      <c r="A108" s="420"/>
      <c r="B108" s="423" t="s">
        <v>95</v>
      </c>
      <c r="C108" s="424"/>
      <c r="D108" s="212">
        <f t="shared" si="7"/>
        <v>0</v>
      </c>
      <c r="E108" s="213">
        <f t="shared" si="8"/>
        <v>0</v>
      </c>
      <c r="F108" s="214">
        <f t="shared" si="8"/>
        <v>0</v>
      </c>
      <c r="G108" s="215"/>
      <c r="H108" s="216"/>
      <c r="I108" s="215"/>
      <c r="J108" s="216"/>
      <c r="K108" s="215"/>
      <c r="L108" s="216"/>
      <c r="M108" s="215"/>
      <c r="N108" s="216"/>
      <c r="O108" s="215"/>
      <c r="P108" s="216"/>
      <c r="Q108" s="215"/>
      <c r="R108" s="216"/>
      <c r="S108" s="240"/>
      <c r="T108" s="160"/>
      <c r="U108" s="160"/>
      <c r="V108" s="160"/>
      <c r="W108" s="16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s="11" customFormat="1" ht="15.95" customHeight="1" x14ac:dyDescent="0.2">
      <c r="A109" s="425" t="s">
        <v>96</v>
      </c>
      <c r="B109" s="425"/>
      <c r="C109" s="424"/>
      <c r="D109" s="212">
        <f t="shared" si="7"/>
        <v>0</v>
      </c>
      <c r="E109" s="213">
        <f t="shared" si="8"/>
        <v>0</v>
      </c>
      <c r="F109" s="214">
        <f t="shared" si="8"/>
        <v>0</v>
      </c>
      <c r="G109" s="215"/>
      <c r="H109" s="216"/>
      <c r="I109" s="215"/>
      <c r="J109" s="216"/>
      <c r="K109" s="215"/>
      <c r="L109" s="216"/>
      <c r="M109" s="215"/>
      <c r="N109" s="216"/>
      <c r="O109" s="215"/>
      <c r="P109" s="216"/>
      <c r="Q109" s="215"/>
      <c r="R109" s="216"/>
      <c r="S109" s="240"/>
      <c r="T109" s="160"/>
      <c r="U109" s="160"/>
      <c r="V109" s="160"/>
      <c r="W109" s="16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s="11" customFormat="1" ht="15.95" customHeight="1" x14ac:dyDescent="0.2">
      <c r="A110" s="425" t="s">
        <v>97</v>
      </c>
      <c r="B110" s="425"/>
      <c r="C110" s="424"/>
      <c r="D110" s="212">
        <f t="shared" si="7"/>
        <v>0</v>
      </c>
      <c r="E110" s="217">
        <f>G110+I110</f>
        <v>0</v>
      </c>
      <c r="F110" s="214">
        <f>H110+J110</f>
        <v>0</v>
      </c>
      <c r="G110" s="215"/>
      <c r="H110" s="216"/>
      <c r="I110" s="215"/>
      <c r="J110" s="216"/>
      <c r="K110" s="218"/>
      <c r="L110" s="219"/>
      <c r="M110" s="218"/>
      <c r="N110" s="219"/>
      <c r="O110" s="218"/>
      <c r="P110" s="219"/>
      <c r="Q110" s="218"/>
      <c r="R110" s="219"/>
      <c r="S110" s="241"/>
      <c r="T110" s="160"/>
      <c r="U110" s="160"/>
      <c r="V110" s="160"/>
      <c r="W110" s="16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s="11" customFormat="1" ht="15.95" customHeight="1" x14ac:dyDescent="0.2">
      <c r="A111" s="425" t="s">
        <v>98</v>
      </c>
      <c r="B111" s="425"/>
      <c r="C111" s="424"/>
      <c r="D111" s="212">
        <f t="shared" si="7"/>
        <v>0</v>
      </c>
      <c r="E111" s="213">
        <f t="shared" si="8"/>
        <v>0</v>
      </c>
      <c r="F111" s="214">
        <f t="shared" si="8"/>
        <v>0</v>
      </c>
      <c r="G111" s="215"/>
      <c r="H111" s="216"/>
      <c r="I111" s="215"/>
      <c r="J111" s="216"/>
      <c r="K111" s="215"/>
      <c r="L111" s="216"/>
      <c r="M111" s="215"/>
      <c r="N111" s="216"/>
      <c r="O111" s="215"/>
      <c r="P111" s="216"/>
      <c r="Q111" s="215"/>
      <c r="R111" s="216"/>
      <c r="S111" s="240"/>
      <c r="T111" s="160"/>
      <c r="U111" s="160"/>
      <c r="V111" s="160"/>
      <c r="W111" s="16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s="11" customFormat="1" ht="15.95" customHeight="1" x14ac:dyDescent="0.2">
      <c r="A112" s="425" t="s">
        <v>99</v>
      </c>
      <c r="B112" s="425"/>
      <c r="C112" s="424"/>
      <c r="D112" s="212">
        <f t="shared" si="7"/>
        <v>0</v>
      </c>
      <c r="E112" s="213">
        <f t="shared" si="8"/>
        <v>0</v>
      </c>
      <c r="F112" s="214">
        <f t="shared" si="8"/>
        <v>0</v>
      </c>
      <c r="G112" s="215"/>
      <c r="H112" s="216"/>
      <c r="I112" s="215"/>
      <c r="J112" s="216"/>
      <c r="K112" s="215"/>
      <c r="L112" s="216"/>
      <c r="M112" s="215"/>
      <c r="N112" s="216"/>
      <c r="O112" s="215"/>
      <c r="P112" s="216"/>
      <c r="Q112" s="215"/>
      <c r="R112" s="216"/>
      <c r="S112" s="240"/>
      <c r="T112" s="160"/>
      <c r="U112" s="160"/>
      <c r="V112" s="160"/>
      <c r="W112" s="16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s="11" customFormat="1" ht="15.95" customHeight="1" x14ac:dyDescent="0.2">
      <c r="A113" s="425" t="s">
        <v>100</v>
      </c>
      <c r="B113" s="425"/>
      <c r="C113" s="424"/>
      <c r="D113" s="212">
        <f t="shared" si="7"/>
        <v>0</v>
      </c>
      <c r="E113" s="213">
        <f t="shared" si="8"/>
        <v>0</v>
      </c>
      <c r="F113" s="214">
        <f t="shared" si="8"/>
        <v>0</v>
      </c>
      <c r="G113" s="215"/>
      <c r="H113" s="216"/>
      <c r="I113" s="215"/>
      <c r="J113" s="216"/>
      <c r="K113" s="215"/>
      <c r="L113" s="216"/>
      <c r="M113" s="215"/>
      <c r="N113" s="216"/>
      <c r="O113" s="215"/>
      <c r="P113" s="216"/>
      <c r="Q113" s="215"/>
      <c r="R113" s="216"/>
      <c r="S113" s="216"/>
      <c r="T113" s="160"/>
      <c r="U113" s="160"/>
      <c r="V113" s="160"/>
      <c r="W113" s="16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s="11" customFormat="1" ht="15.95" customHeight="1" x14ac:dyDescent="0.2">
      <c r="A114" s="425" t="s">
        <v>101</v>
      </c>
      <c r="B114" s="425"/>
      <c r="C114" s="424"/>
      <c r="D114" s="226">
        <f t="shared" si="7"/>
        <v>0</v>
      </c>
      <c r="E114" s="227">
        <f t="shared" si="8"/>
        <v>0</v>
      </c>
      <c r="F114" s="228">
        <f t="shared" si="8"/>
        <v>0</v>
      </c>
      <c r="G114" s="229"/>
      <c r="H114" s="230"/>
      <c r="I114" s="229"/>
      <c r="J114" s="230"/>
      <c r="K114" s="229"/>
      <c r="L114" s="230"/>
      <c r="M114" s="229"/>
      <c r="N114" s="230"/>
      <c r="O114" s="229"/>
      <c r="P114" s="230"/>
      <c r="Q114" s="229"/>
      <c r="R114" s="230"/>
      <c r="S114" s="230"/>
      <c r="T114" s="160"/>
      <c r="U114" s="160"/>
      <c r="V114" s="160"/>
      <c r="W114" s="16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s="11" customFormat="1" ht="15.95" customHeight="1" x14ac:dyDescent="0.2">
      <c r="A115" s="426" t="s">
        <v>102</v>
      </c>
      <c r="B115" s="427"/>
      <c r="C115" s="428"/>
      <c r="D115" s="242"/>
      <c r="E115" s="243"/>
      <c r="F115" s="243"/>
      <c r="G115" s="242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4"/>
      <c r="S115" s="244"/>
      <c r="T115" s="160"/>
      <c r="U115" s="160"/>
      <c r="V115" s="160"/>
      <c r="W115" s="16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s="11" customFormat="1" ht="15.95" customHeight="1" x14ac:dyDescent="0.2">
      <c r="A116" s="429" t="s">
        <v>103</v>
      </c>
      <c r="B116" s="421" t="s">
        <v>104</v>
      </c>
      <c r="C116" s="422"/>
      <c r="D116" s="220">
        <f t="shared" ref="D116:D130" si="9">SUM(E116:F116)</f>
        <v>5</v>
      </c>
      <c r="E116" s="221">
        <f t="shared" ref="E116:F130" si="10">G116+I116+K116+M116+O116+Q116</f>
        <v>4</v>
      </c>
      <c r="F116" s="222">
        <f t="shared" si="10"/>
        <v>1</v>
      </c>
      <c r="G116" s="210"/>
      <c r="H116" s="211"/>
      <c r="I116" s="210">
        <v>1</v>
      </c>
      <c r="J116" s="211"/>
      <c r="K116" s="210"/>
      <c r="L116" s="211"/>
      <c r="M116" s="210">
        <v>2</v>
      </c>
      <c r="N116" s="211">
        <v>1</v>
      </c>
      <c r="O116" s="210"/>
      <c r="P116" s="211"/>
      <c r="Q116" s="210">
        <v>1</v>
      </c>
      <c r="R116" s="211"/>
      <c r="S116" s="239"/>
      <c r="T116" s="160"/>
      <c r="U116" s="160"/>
      <c r="V116" s="160"/>
      <c r="W116" s="16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s="11" customFormat="1" ht="15.95" customHeight="1" x14ac:dyDescent="0.2">
      <c r="A117" s="430"/>
      <c r="B117" s="423" t="s">
        <v>105</v>
      </c>
      <c r="C117" s="424"/>
      <c r="D117" s="212">
        <f t="shared" si="9"/>
        <v>0</v>
      </c>
      <c r="E117" s="213">
        <f t="shared" si="10"/>
        <v>0</v>
      </c>
      <c r="F117" s="214">
        <f t="shared" si="10"/>
        <v>0</v>
      </c>
      <c r="G117" s="215"/>
      <c r="H117" s="216"/>
      <c r="I117" s="215"/>
      <c r="J117" s="216"/>
      <c r="K117" s="215"/>
      <c r="L117" s="216"/>
      <c r="M117" s="215"/>
      <c r="N117" s="216"/>
      <c r="O117" s="215"/>
      <c r="P117" s="216"/>
      <c r="Q117" s="215"/>
      <c r="R117" s="216"/>
      <c r="S117" s="240"/>
      <c r="T117" s="160"/>
      <c r="U117" s="160"/>
      <c r="V117" s="160"/>
      <c r="W117" s="16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s="11" customFormat="1" ht="15.95" customHeight="1" x14ac:dyDescent="0.2">
      <c r="A118" s="420"/>
      <c r="B118" s="423" t="s">
        <v>106</v>
      </c>
      <c r="C118" s="424"/>
      <c r="D118" s="212">
        <f t="shared" si="9"/>
        <v>1</v>
      </c>
      <c r="E118" s="213">
        <f t="shared" si="10"/>
        <v>0</v>
      </c>
      <c r="F118" s="214">
        <f t="shared" si="10"/>
        <v>1</v>
      </c>
      <c r="G118" s="215"/>
      <c r="H118" s="216"/>
      <c r="I118" s="215"/>
      <c r="J118" s="216"/>
      <c r="K118" s="215"/>
      <c r="L118" s="216"/>
      <c r="M118" s="215"/>
      <c r="N118" s="216">
        <v>1</v>
      </c>
      <c r="O118" s="215"/>
      <c r="P118" s="216"/>
      <c r="Q118" s="215"/>
      <c r="R118" s="216"/>
      <c r="S118" s="240"/>
      <c r="T118" s="160"/>
      <c r="U118" s="160"/>
      <c r="V118" s="160"/>
      <c r="W118" s="16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s="11" customFormat="1" ht="15.95" customHeight="1" x14ac:dyDescent="0.2">
      <c r="A119" s="420" t="s">
        <v>107</v>
      </c>
      <c r="B119" s="423" t="s">
        <v>108</v>
      </c>
      <c r="C119" s="424"/>
      <c r="D119" s="212">
        <f t="shared" si="9"/>
        <v>0</v>
      </c>
      <c r="E119" s="213">
        <f t="shared" si="10"/>
        <v>0</v>
      </c>
      <c r="F119" s="214">
        <f t="shared" si="10"/>
        <v>0</v>
      </c>
      <c r="G119" s="215"/>
      <c r="H119" s="216"/>
      <c r="I119" s="215"/>
      <c r="J119" s="216"/>
      <c r="K119" s="215"/>
      <c r="L119" s="216"/>
      <c r="M119" s="215"/>
      <c r="N119" s="216"/>
      <c r="O119" s="215"/>
      <c r="P119" s="216"/>
      <c r="Q119" s="215"/>
      <c r="R119" s="216"/>
      <c r="S119" s="240"/>
      <c r="T119" s="160"/>
      <c r="U119" s="160"/>
      <c r="V119" s="160"/>
      <c r="W119" s="16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s="11" customFormat="1" ht="24.95" customHeight="1" x14ac:dyDescent="0.2">
      <c r="A120" s="420"/>
      <c r="B120" s="423" t="s">
        <v>109</v>
      </c>
      <c r="C120" s="424"/>
      <c r="D120" s="212">
        <f t="shared" si="9"/>
        <v>0</v>
      </c>
      <c r="E120" s="213">
        <f t="shared" si="10"/>
        <v>0</v>
      </c>
      <c r="F120" s="214">
        <f t="shared" si="10"/>
        <v>0</v>
      </c>
      <c r="G120" s="215"/>
      <c r="H120" s="216"/>
      <c r="I120" s="215"/>
      <c r="J120" s="216"/>
      <c r="K120" s="215"/>
      <c r="L120" s="216"/>
      <c r="M120" s="215"/>
      <c r="N120" s="216"/>
      <c r="O120" s="215"/>
      <c r="P120" s="216"/>
      <c r="Q120" s="215"/>
      <c r="R120" s="216"/>
      <c r="S120" s="240"/>
      <c r="T120" s="160"/>
      <c r="U120" s="160"/>
      <c r="V120" s="160"/>
      <c r="W120" s="16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s="11" customFormat="1" ht="15.95" customHeight="1" x14ac:dyDescent="0.2">
      <c r="A121" s="420"/>
      <c r="B121" s="423" t="s">
        <v>110</v>
      </c>
      <c r="C121" s="424"/>
      <c r="D121" s="212">
        <f t="shared" si="9"/>
        <v>0</v>
      </c>
      <c r="E121" s="213">
        <f t="shared" si="10"/>
        <v>0</v>
      </c>
      <c r="F121" s="214">
        <f t="shared" si="10"/>
        <v>0</v>
      </c>
      <c r="G121" s="215"/>
      <c r="H121" s="216"/>
      <c r="I121" s="215"/>
      <c r="J121" s="216"/>
      <c r="K121" s="215"/>
      <c r="L121" s="216"/>
      <c r="M121" s="215"/>
      <c r="N121" s="216"/>
      <c r="O121" s="215"/>
      <c r="P121" s="216"/>
      <c r="Q121" s="215"/>
      <c r="R121" s="216"/>
      <c r="S121" s="240"/>
      <c r="T121" s="160"/>
      <c r="U121" s="160"/>
      <c r="V121" s="160"/>
      <c r="W121" s="16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s="11" customFormat="1" ht="15.95" customHeight="1" x14ac:dyDescent="0.2">
      <c r="A122" s="425" t="s">
        <v>111</v>
      </c>
      <c r="B122" s="425"/>
      <c r="C122" s="424"/>
      <c r="D122" s="212">
        <f t="shared" si="9"/>
        <v>20</v>
      </c>
      <c r="E122" s="213">
        <f t="shared" si="10"/>
        <v>11</v>
      </c>
      <c r="F122" s="214">
        <f t="shared" si="10"/>
        <v>9</v>
      </c>
      <c r="G122" s="215"/>
      <c r="H122" s="216"/>
      <c r="I122" s="215">
        <v>1</v>
      </c>
      <c r="J122" s="216"/>
      <c r="K122" s="215">
        <v>1</v>
      </c>
      <c r="L122" s="216"/>
      <c r="M122" s="215">
        <v>1</v>
      </c>
      <c r="N122" s="216">
        <v>2</v>
      </c>
      <c r="O122" s="215">
        <v>8</v>
      </c>
      <c r="P122" s="216">
        <v>7</v>
      </c>
      <c r="Q122" s="215"/>
      <c r="R122" s="216"/>
      <c r="S122" s="240"/>
      <c r="T122" s="160"/>
      <c r="U122" s="160"/>
      <c r="V122" s="160"/>
      <c r="W122" s="16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s="11" customFormat="1" ht="15.95" customHeight="1" x14ac:dyDescent="0.2">
      <c r="A123" s="425" t="s">
        <v>112</v>
      </c>
      <c r="B123" s="425"/>
      <c r="C123" s="424"/>
      <c r="D123" s="212">
        <f t="shared" si="9"/>
        <v>0</v>
      </c>
      <c r="E123" s="213">
        <f t="shared" si="10"/>
        <v>0</v>
      </c>
      <c r="F123" s="214">
        <f t="shared" si="10"/>
        <v>0</v>
      </c>
      <c r="G123" s="215"/>
      <c r="H123" s="216"/>
      <c r="I123" s="215"/>
      <c r="J123" s="216"/>
      <c r="K123" s="215"/>
      <c r="L123" s="216"/>
      <c r="M123" s="215"/>
      <c r="N123" s="216"/>
      <c r="O123" s="215"/>
      <c r="P123" s="216"/>
      <c r="Q123" s="215"/>
      <c r="R123" s="216"/>
      <c r="S123" s="240"/>
      <c r="T123" s="160"/>
      <c r="U123" s="160"/>
      <c r="V123" s="160"/>
      <c r="W123" s="16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s="11" customFormat="1" ht="15.95" customHeight="1" x14ac:dyDescent="0.2">
      <c r="A124" s="425" t="s">
        <v>113</v>
      </c>
      <c r="B124" s="425"/>
      <c r="C124" s="424"/>
      <c r="D124" s="212">
        <f t="shared" si="9"/>
        <v>0</v>
      </c>
      <c r="E124" s="213">
        <f t="shared" si="10"/>
        <v>0</v>
      </c>
      <c r="F124" s="214">
        <f t="shared" si="10"/>
        <v>0</v>
      </c>
      <c r="G124" s="215"/>
      <c r="H124" s="216"/>
      <c r="I124" s="215"/>
      <c r="J124" s="216"/>
      <c r="K124" s="215"/>
      <c r="L124" s="216"/>
      <c r="M124" s="215"/>
      <c r="N124" s="216"/>
      <c r="O124" s="215"/>
      <c r="P124" s="216"/>
      <c r="Q124" s="215"/>
      <c r="R124" s="216"/>
      <c r="S124" s="240"/>
      <c r="T124" s="160"/>
      <c r="U124" s="160"/>
      <c r="V124" s="160"/>
      <c r="W124" s="16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s="11" customFormat="1" ht="15.95" customHeight="1" x14ac:dyDescent="0.2">
      <c r="A125" s="425" t="s">
        <v>114</v>
      </c>
      <c r="B125" s="425"/>
      <c r="C125" s="424"/>
      <c r="D125" s="212">
        <f t="shared" si="9"/>
        <v>0</v>
      </c>
      <c r="E125" s="213">
        <f t="shared" si="10"/>
        <v>0</v>
      </c>
      <c r="F125" s="214">
        <f t="shared" si="10"/>
        <v>0</v>
      </c>
      <c r="G125" s="215"/>
      <c r="H125" s="216"/>
      <c r="I125" s="215"/>
      <c r="J125" s="216"/>
      <c r="K125" s="215"/>
      <c r="L125" s="216"/>
      <c r="M125" s="215"/>
      <c r="N125" s="216"/>
      <c r="O125" s="215"/>
      <c r="P125" s="216"/>
      <c r="Q125" s="215"/>
      <c r="R125" s="216"/>
      <c r="S125" s="240"/>
      <c r="T125" s="160"/>
      <c r="U125" s="160"/>
      <c r="V125" s="160"/>
      <c r="W125" s="16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s="11" customFormat="1" ht="15.95" customHeight="1" x14ac:dyDescent="0.2">
      <c r="A126" s="431" t="s">
        <v>115</v>
      </c>
      <c r="B126" s="431"/>
      <c r="C126" s="432"/>
      <c r="D126" s="223">
        <f t="shared" si="9"/>
        <v>4</v>
      </c>
      <c r="E126" s="224">
        <f t="shared" si="10"/>
        <v>4</v>
      </c>
      <c r="F126" s="225">
        <f t="shared" si="10"/>
        <v>0</v>
      </c>
      <c r="G126" s="215">
        <v>2</v>
      </c>
      <c r="H126" s="216"/>
      <c r="I126" s="215">
        <v>2</v>
      </c>
      <c r="J126" s="216"/>
      <c r="K126" s="215"/>
      <c r="L126" s="216"/>
      <c r="M126" s="215"/>
      <c r="N126" s="216"/>
      <c r="O126" s="215"/>
      <c r="P126" s="216"/>
      <c r="Q126" s="215"/>
      <c r="R126" s="216"/>
      <c r="S126" s="240"/>
      <c r="T126" s="160"/>
      <c r="U126" s="160"/>
      <c r="V126" s="160"/>
      <c r="W126" s="16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s="11" customFormat="1" ht="24.95" customHeight="1" x14ac:dyDescent="0.2">
      <c r="A127" s="431" t="s">
        <v>116</v>
      </c>
      <c r="B127" s="431"/>
      <c r="C127" s="432"/>
      <c r="D127" s="223">
        <f t="shared" si="9"/>
        <v>1</v>
      </c>
      <c r="E127" s="224">
        <f t="shared" si="10"/>
        <v>1</v>
      </c>
      <c r="F127" s="225">
        <f t="shared" si="10"/>
        <v>0</v>
      </c>
      <c r="G127" s="215">
        <v>1</v>
      </c>
      <c r="H127" s="216"/>
      <c r="I127" s="215"/>
      <c r="J127" s="216"/>
      <c r="K127" s="215"/>
      <c r="L127" s="216"/>
      <c r="M127" s="215"/>
      <c r="N127" s="216"/>
      <c r="O127" s="215"/>
      <c r="P127" s="216"/>
      <c r="Q127" s="215"/>
      <c r="R127" s="216"/>
      <c r="S127" s="240"/>
      <c r="T127" s="160"/>
      <c r="U127" s="160"/>
      <c r="V127" s="160"/>
      <c r="W127" s="16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s="11" customFormat="1" ht="15.95" customHeight="1" x14ac:dyDescent="0.2">
      <c r="A128" s="425" t="s">
        <v>117</v>
      </c>
      <c r="B128" s="425"/>
      <c r="C128" s="424"/>
      <c r="D128" s="212">
        <f t="shared" si="9"/>
        <v>8</v>
      </c>
      <c r="E128" s="213">
        <f t="shared" si="10"/>
        <v>7</v>
      </c>
      <c r="F128" s="214">
        <f t="shared" si="10"/>
        <v>1</v>
      </c>
      <c r="G128" s="215">
        <v>4</v>
      </c>
      <c r="H128" s="216"/>
      <c r="I128" s="215"/>
      <c r="J128" s="216"/>
      <c r="K128" s="215">
        <v>1</v>
      </c>
      <c r="L128" s="216">
        <v>1</v>
      </c>
      <c r="M128" s="215">
        <v>1</v>
      </c>
      <c r="N128" s="216"/>
      <c r="O128" s="215"/>
      <c r="P128" s="216"/>
      <c r="Q128" s="215">
        <v>1</v>
      </c>
      <c r="R128" s="216"/>
      <c r="S128" s="240"/>
      <c r="T128" s="160"/>
      <c r="U128" s="160"/>
      <c r="V128" s="160"/>
      <c r="W128" s="16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s="11" customFormat="1" ht="15.95" customHeight="1" x14ac:dyDescent="0.2">
      <c r="A129" s="433" t="s">
        <v>118</v>
      </c>
      <c r="B129" s="433"/>
      <c r="C129" s="434"/>
      <c r="D129" s="226">
        <f t="shared" si="9"/>
        <v>3</v>
      </c>
      <c r="E129" s="227">
        <f t="shared" si="10"/>
        <v>1</v>
      </c>
      <c r="F129" s="228">
        <f t="shared" si="10"/>
        <v>2</v>
      </c>
      <c r="G129" s="229"/>
      <c r="H129" s="230"/>
      <c r="I129" s="229"/>
      <c r="J129" s="230"/>
      <c r="K129" s="229"/>
      <c r="L129" s="230">
        <v>1</v>
      </c>
      <c r="M129" s="229"/>
      <c r="N129" s="230"/>
      <c r="O129" s="229">
        <v>1</v>
      </c>
      <c r="P129" s="230">
        <v>1</v>
      </c>
      <c r="Q129" s="229"/>
      <c r="R129" s="230"/>
      <c r="S129" s="245"/>
      <c r="T129" s="160"/>
      <c r="U129" s="160"/>
      <c r="V129" s="160"/>
      <c r="W129" s="16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s="11" customFormat="1" ht="15.95" customHeight="1" x14ac:dyDescent="0.2">
      <c r="A130" s="438" t="s">
        <v>119</v>
      </c>
      <c r="B130" s="438"/>
      <c r="C130" s="439"/>
      <c r="D130" s="231">
        <f t="shared" si="9"/>
        <v>1</v>
      </c>
      <c r="E130" s="232">
        <f t="shared" si="10"/>
        <v>1</v>
      </c>
      <c r="F130" s="233">
        <f t="shared" si="10"/>
        <v>0</v>
      </c>
      <c r="G130" s="234">
        <v>1</v>
      </c>
      <c r="H130" s="235"/>
      <c r="I130" s="234"/>
      <c r="J130" s="235"/>
      <c r="K130" s="234"/>
      <c r="L130" s="235"/>
      <c r="M130" s="234"/>
      <c r="N130" s="235"/>
      <c r="O130" s="234"/>
      <c r="P130" s="235"/>
      <c r="Q130" s="234"/>
      <c r="R130" s="235"/>
      <c r="S130" s="246"/>
      <c r="T130" s="160"/>
      <c r="U130" s="160"/>
      <c r="V130" s="160"/>
      <c r="W130" s="16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s="11" customFormat="1" ht="30" customHeight="1" x14ac:dyDescent="0.2">
      <c r="A131" s="102" t="s">
        <v>123</v>
      </c>
      <c r="B131" s="102"/>
      <c r="C131" s="102"/>
      <c r="D131" s="102"/>
      <c r="E131" s="102"/>
      <c r="F131" s="102"/>
      <c r="G131" s="102"/>
      <c r="H131" s="177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60"/>
      <c r="U131" s="160"/>
      <c r="V131" s="160"/>
      <c r="W131" s="16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s="11" customFormat="1" ht="34.5" customHeight="1" x14ac:dyDescent="0.2">
      <c r="A132" s="444" t="s">
        <v>42</v>
      </c>
      <c r="B132" s="444"/>
      <c r="C132" s="300" t="s">
        <v>32</v>
      </c>
      <c r="D132" s="300" t="s">
        <v>60</v>
      </c>
      <c r="E132" s="300" t="s">
        <v>124</v>
      </c>
      <c r="F132" s="247"/>
      <c r="G132" s="108"/>
      <c r="H132" s="108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0"/>
      <c r="U132" s="130"/>
      <c r="V132" s="130"/>
      <c r="W132" s="13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s="11" customFormat="1" ht="15.95" customHeight="1" x14ac:dyDescent="0.2">
      <c r="A133" s="445" t="s">
        <v>125</v>
      </c>
      <c r="B133" s="445"/>
      <c r="C133" s="178"/>
      <c r="D133" s="178"/>
      <c r="E133" s="178"/>
      <c r="F133" s="249" t="s">
        <v>126</v>
      </c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250"/>
      <c r="R133" s="250"/>
      <c r="S133" s="250"/>
      <c r="T133" s="21"/>
      <c r="U133" s="21"/>
      <c r="V133" s="21"/>
      <c r="W133" s="21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s="11" customFormat="1" ht="15.95" customHeight="1" x14ac:dyDescent="0.2">
      <c r="A134" s="352" t="s">
        <v>127</v>
      </c>
      <c r="B134" s="352"/>
      <c r="C134" s="179"/>
      <c r="D134" s="179"/>
      <c r="E134" s="179"/>
      <c r="F134" s="249" t="s">
        <v>126</v>
      </c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250"/>
      <c r="R134" s="250"/>
      <c r="S134" s="250"/>
      <c r="T134" s="10"/>
      <c r="U134" s="10"/>
      <c r="V134" s="10"/>
      <c r="W134" s="10"/>
      <c r="X134" s="39" t="str">
        <f>IF(D134&lt;E134," Abandonos es mayor que total egresos","")</f>
        <v/>
      </c>
      <c r="Y134" s="39"/>
      <c r="Z134" s="39"/>
      <c r="AA134" s="39"/>
      <c r="AB134" s="39"/>
      <c r="AC134" s="39"/>
      <c r="AD134" s="40">
        <f>IF(D134&lt;E134,1,0)</f>
        <v>0</v>
      </c>
      <c r="AE134" s="40"/>
      <c r="AF134" s="40"/>
      <c r="AG134" s="40"/>
      <c r="AH134" s="40"/>
      <c r="AI134" s="4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s="11" customFormat="1" ht="15.95" customHeight="1" x14ac:dyDescent="0.2">
      <c r="A135" s="446" t="s">
        <v>128</v>
      </c>
      <c r="B135" s="446"/>
      <c r="C135" s="180"/>
      <c r="D135" s="180"/>
      <c r="E135" s="180"/>
      <c r="F135" s="249" t="s">
        <v>126</v>
      </c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250"/>
      <c r="R135" s="250"/>
      <c r="S135" s="250"/>
      <c r="T135" s="21"/>
      <c r="U135" s="21"/>
      <c r="V135" s="21"/>
      <c r="W135" s="21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s="11" customFormat="1" ht="30" customHeight="1" x14ac:dyDescent="0.2">
      <c r="A136" s="102" t="s">
        <v>129</v>
      </c>
      <c r="B136" s="102"/>
      <c r="C136" s="102"/>
      <c r="D136" s="102"/>
      <c r="E136" s="102"/>
      <c r="F136" s="102"/>
      <c r="G136" s="102"/>
      <c r="H136" s="177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21"/>
      <c r="U136" s="21"/>
      <c r="V136" s="21"/>
      <c r="W136" s="21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s="11" customFormat="1" ht="42" x14ac:dyDescent="0.2">
      <c r="A137" s="444" t="s">
        <v>42</v>
      </c>
      <c r="B137" s="444"/>
      <c r="C137" s="300" t="s">
        <v>32</v>
      </c>
      <c r="D137" s="300" t="s">
        <v>60</v>
      </c>
      <c r="E137" s="300" t="s">
        <v>124</v>
      </c>
      <c r="F137" s="247"/>
      <c r="G137" s="108"/>
      <c r="H137" s="108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21"/>
      <c r="U137" s="21"/>
      <c r="V137" s="21"/>
      <c r="W137" s="21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s="11" customFormat="1" ht="15.95" customHeight="1" x14ac:dyDescent="0.2">
      <c r="A138" s="440" t="s">
        <v>130</v>
      </c>
      <c r="B138" s="440"/>
      <c r="C138" s="178"/>
      <c r="D138" s="178"/>
      <c r="E138" s="178"/>
      <c r="F138" s="249" t="s">
        <v>126</v>
      </c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250"/>
      <c r="R138" s="250"/>
      <c r="S138" s="25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s="11" customFormat="1" ht="15.95" customHeight="1" x14ac:dyDescent="0.2">
      <c r="A139" s="441" t="s">
        <v>131</v>
      </c>
      <c r="B139" s="441"/>
      <c r="C139" s="179"/>
      <c r="D139" s="179"/>
      <c r="E139" s="179"/>
      <c r="F139" s="249" t="s">
        <v>126</v>
      </c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250"/>
      <c r="R139" s="250"/>
      <c r="S139" s="250"/>
      <c r="V139" s="10"/>
      <c r="W139" s="10"/>
      <c r="X139" s="10"/>
      <c r="Y139" s="10"/>
      <c r="Z139" s="10"/>
      <c r="AK139" s="39"/>
      <c r="AL139" s="39"/>
      <c r="AM139" s="39"/>
      <c r="AN139" s="39"/>
    </row>
    <row r="140" spans="1:100" s="11" customFormat="1" ht="24.95" customHeight="1" x14ac:dyDescent="0.2">
      <c r="A140" s="442" t="s">
        <v>132</v>
      </c>
      <c r="B140" s="443"/>
      <c r="C140" s="179"/>
      <c r="D140" s="179"/>
      <c r="E140" s="179"/>
      <c r="F140" s="249" t="s">
        <v>126</v>
      </c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250"/>
      <c r="R140" s="250"/>
      <c r="S140" s="250"/>
      <c r="V140" s="10"/>
      <c r="W140" s="10"/>
      <c r="X140" s="10"/>
      <c r="Y140" s="10"/>
      <c r="Z140" s="10"/>
      <c r="AK140" s="39"/>
      <c r="AL140" s="39"/>
      <c r="AM140" s="39"/>
      <c r="AN140" s="39"/>
    </row>
    <row r="141" spans="1:100" s="11" customFormat="1" ht="15.95" customHeight="1" x14ac:dyDescent="0.2">
      <c r="A141" s="441" t="s">
        <v>133</v>
      </c>
      <c r="B141" s="441"/>
      <c r="C141" s="179"/>
      <c r="D141" s="179"/>
      <c r="E141" s="179"/>
      <c r="F141" s="249" t="s">
        <v>126</v>
      </c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250"/>
      <c r="R141" s="250"/>
      <c r="S141" s="250"/>
      <c r="V141" s="10"/>
      <c r="W141" s="10"/>
      <c r="X141" s="10"/>
      <c r="Y141" s="10"/>
      <c r="Z141" s="10"/>
      <c r="AK141" s="39"/>
      <c r="AL141" s="39"/>
      <c r="AM141" s="39"/>
      <c r="AN141" s="39"/>
    </row>
    <row r="142" spans="1:100" s="11" customFormat="1" ht="15.95" customHeight="1" x14ac:dyDescent="0.2">
      <c r="A142" s="441" t="s">
        <v>134</v>
      </c>
      <c r="B142" s="441"/>
      <c r="C142" s="179"/>
      <c r="D142" s="179"/>
      <c r="E142" s="179"/>
      <c r="F142" s="249" t="s">
        <v>126</v>
      </c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250"/>
      <c r="R142" s="250"/>
      <c r="S142" s="250"/>
      <c r="V142" s="10"/>
      <c r="W142" s="10"/>
      <c r="X142" s="10"/>
      <c r="Y142" s="10"/>
      <c r="Z142" s="10"/>
      <c r="AK142" s="39"/>
      <c r="AL142" s="39"/>
      <c r="AM142" s="39"/>
      <c r="AN142" s="39"/>
    </row>
    <row r="143" spans="1:100" s="11" customFormat="1" ht="15.95" customHeight="1" x14ac:dyDescent="0.2">
      <c r="A143" s="441" t="s">
        <v>135</v>
      </c>
      <c r="B143" s="441"/>
      <c r="C143" s="179"/>
      <c r="D143" s="179"/>
      <c r="E143" s="179"/>
      <c r="F143" s="249" t="s">
        <v>126</v>
      </c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250"/>
      <c r="R143" s="250"/>
      <c r="S143" s="250"/>
      <c r="V143" s="10"/>
      <c r="W143" s="10"/>
      <c r="X143" s="10"/>
      <c r="Y143" s="10"/>
      <c r="Z143" s="10"/>
      <c r="AK143" s="39"/>
      <c r="AL143" s="39"/>
      <c r="AM143" s="39"/>
      <c r="AN143" s="39"/>
    </row>
    <row r="144" spans="1:100" s="11" customFormat="1" ht="24.95" customHeight="1" x14ac:dyDescent="0.2">
      <c r="A144" s="441" t="s">
        <v>136</v>
      </c>
      <c r="B144" s="441"/>
      <c r="C144" s="179"/>
      <c r="D144" s="179"/>
      <c r="E144" s="179"/>
      <c r="F144" s="249" t="s">
        <v>126</v>
      </c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250"/>
      <c r="R144" s="250"/>
      <c r="S144" s="250"/>
      <c r="V144" s="10"/>
      <c r="W144" s="10"/>
      <c r="X144" s="10"/>
      <c r="Y144" s="10"/>
      <c r="Z144" s="10"/>
      <c r="AK144" s="39"/>
      <c r="AL144" s="39"/>
      <c r="AM144" s="39"/>
      <c r="AN144" s="39"/>
    </row>
    <row r="145" spans="1:40" s="11" customFormat="1" ht="15.95" customHeight="1" x14ac:dyDescent="0.2">
      <c r="A145" s="447" t="s">
        <v>137</v>
      </c>
      <c r="B145" s="447"/>
      <c r="C145" s="180"/>
      <c r="D145" s="180"/>
      <c r="E145" s="180"/>
      <c r="F145" s="249" t="s">
        <v>126</v>
      </c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250"/>
      <c r="R145" s="250"/>
      <c r="S145" s="250"/>
      <c r="V145" s="10"/>
      <c r="W145" s="10"/>
      <c r="X145" s="10"/>
      <c r="Y145" s="10"/>
      <c r="Z145" s="10"/>
      <c r="AK145" s="39"/>
      <c r="AL145" s="39"/>
      <c r="AM145" s="39"/>
      <c r="AN145" s="39"/>
    </row>
    <row r="146" spans="1:40" s="11" customFormat="1" ht="30" customHeight="1" x14ac:dyDescent="0.2">
      <c r="A146" s="102" t="s">
        <v>138</v>
      </c>
      <c r="B146" s="102"/>
      <c r="C146" s="102"/>
      <c r="D146" s="102"/>
      <c r="E146" s="102"/>
      <c r="F146" s="102"/>
      <c r="G146" s="102"/>
      <c r="H146" s="190"/>
      <c r="I146" s="190"/>
      <c r="J146" s="190"/>
      <c r="K146" s="190"/>
      <c r="L146" s="190"/>
      <c r="M146" s="252"/>
      <c r="N146" s="190"/>
      <c r="O146" s="190"/>
      <c r="P146" s="190"/>
      <c r="Q146" s="190"/>
      <c r="R146" s="190"/>
      <c r="S146" s="190"/>
      <c r="V146" s="10"/>
      <c r="W146" s="10"/>
      <c r="X146" s="10"/>
      <c r="Y146" s="10"/>
      <c r="Z146" s="10"/>
      <c r="AK146" s="39"/>
      <c r="AL146" s="39"/>
      <c r="AM146" s="39"/>
      <c r="AN146" s="39"/>
    </row>
    <row r="147" spans="1:40" s="11" customFormat="1" x14ac:dyDescent="0.2">
      <c r="A147" s="369" t="s">
        <v>42</v>
      </c>
      <c r="B147" s="370"/>
      <c r="C147" s="450" t="s">
        <v>139</v>
      </c>
      <c r="D147" s="452" t="s">
        <v>140</v>
      </c>
      <c r="E147" s="453"/>
      <c r="F147" s="453"/>
      <c r="G147" s="453"/>
      <c r="H147" s="453"/>
      <c r="I147" s="454"/>
      <c r="J147" s="455" t="s">
        <v>141</v>
      </c>
      <c r="K147" s="455"/>
      <c r="L147" s="190"/>
      <c r="M147" s="190"/>
      <c r="N147" s="252"/>
      <c r="O147" s="190"/>
      <c r="P147" s="190"/>
      <c r="Q147" s="190"/>
      <c r="R147" s="190"/>
      <c r="S147" s="190"/>
      <c r="V147" s="10"/>
      <c r="W147" s="10"/>
      <c r="X147" s="10"/>
      <c r="Y147" s="10"/>
      <c r="Z147" s="10"/>
      <c r="AK147" s="39"/>
      <c r="AL147" s="39"/>
      <c r="AM147" s="39"/>
      <c r="AN147" s="39"/>
    </row>
    <row r="148" spans="1:40" s="11" customFormat="1" x14ac:dyDescent="0.2">
      <c r="A148" s="448"/>
      <c r="B148" s="449"/>
      <c r="C148" s="451"/>
      <c r="D148" s="296" t="s">
        <v>142</v>
      </c>
      <c r="E148" s="256" t="s">
        <v>143</v>
      </c>
      <c r="F148" s="296" t="s">
        <v>43</v>
      </c>
      <c r="G148" s="296" t="s">
        <v>144</v>
      </c>
      <c r="H148" s="296" t="s">
        <v>145</v>
      </c>
      <c r="I148" s="296" t="s">
        <v>146</v>
      </c>
      <c r="J148" s="296" t="s">
        <v>147</v>
      </c>
      <c r="K148" s="296" t="s">
        <v>49</v>
      </c>
      <c r="L148" s="190"/>
      <c r="M148" s="190"/>
      <c r="N148" s="252"/>
      <c r="O148" s="190"/>
      <c r="P148" s="190"/>
      <c r="Q148" s="190"/>
      <c r="R148" s="190"/>
      <c r="S148" s="190"/>
      <c r="V148" s="10"/>
      <c r="W148" s="10"/>
      <c r="X148" s="10"/>
      <c r="Y148" s="10"/>
      <c r="Z148" s="10"/>
      <c r="AK148" s="39"/>
      <c r="AL148" s="39"/>
      <c r="AM148" s="39"/>
      <c r="AN148" s="39"/>
    </row>
    <row r="149" spans="1:40" s="11" customFormat="1" ht="15.95" customHeight="1" x14ac:dyDescent="0.2">
      <c r="A149" s="445" t="s">
        <v>32</v>
      </c>
      <c r="B149" s="445"/>
      <c r="C149" s="220">
        <f>SUM(D149:I149)</f>
        <v>0</v>
      </c>
      <c r="D149" s="178"/>
      <c r="E149" s="178"/>
      <c r="F149" s="178"/>
      <c r="G149" s="178"/>
      <c r="H149" s="178"/>
      <c r="I149" s="178"/>
      <c r="J149" s="178"/>
      <c r="K149" s="178"/>
      <c r="L149" s="32" t="str">
        <f>$W149&amp;" "&amp;$X149&amp;""&amp;$Y149</f>
        <v xml:space="preserve"> </v>
      </c>
      <c r="M149" s="257"/>
      <c r="N149" s="257"/>
      <c r="O149" s="257"/>
      <c r="P149" s="258"/>
      <c r="Q149" s="258"/>
      <c r="R149" s="258"/>
      <c r="S149" s="258"/>
      <c r="T149" s="258"/>
      <c r="U149" s="258"/>
      <c r="V149" s="258"/>
      <c r="W149" s="258"/>
      <c r="X149" s="258"/>
      <c r="Y149" s="39" t="str">
        <f>IF($C149&lt;&gt;($J149+$K149)," El Ingreso según sexo no puede ser diferente que el Total.","")</f>
        <v/>
      </c>
      <c r="Z149" s="10"/>
      <c r="AA149" s="10"/>
      <c r="AB149" s="10"/>
      <c r="AC149" s="40">
        <f>IF($C149&lt;&gt;($J149+$K149),1,0)</f>
        <v>0</v>
      </c>
      <c r="AK149" s="39"/>
      <c r="AL149" s="39"/>
      <c r="AM149" s="39"/>
      <c r="AN149" s="39"/>
    </row>
    <row r="150" spans="1:40" s="11" customFormat="1" ht="15.95" customHeight="1" x14ac:dyDescent="0.2">
      <c r="A150" s="352" t="s">
        <v>40</v>
      </c>
      <c r="B150" s="352"/>
      <c r="C150" s="212">
        <f>SUM(D150:I150)</f>
        <v>0</v>
      </c>
      <c r="D150" s="179"/>
      <c r="E150" s="179"/>
      <c r="F150" s="179"/>
      <c r="G150" s="179"/>
      <c r="H150" s="179"/>
      <c r="I150" s="179"/>
      <c r="J150" s="179"/>
      <c r="K150" s="179"/>
      <c r="L150" s="32" t="str">
        <f>$W150&amp;" "&amp;$X150&amp;""&amp;$Y150</f>
        <v xml:space="preserve"> </v>
      </c>
      <c r="M150" s="257"/>
      <c r="N150" s="257"/>
      <c r="O150" s="257"/>
      <c r="P150" s="258"/>
      <c r="Q150" s="258"/>
      <c r="R150" s="258"/>
      <c r="S150" s="258"/>
      <c r="T150" s="258"/>
      <c r="U150" s="258"/>
      <c r="V150" s="258"/>
      <c r="W150" s="258"/>
      <c r="X150" s="258"/>
      <c r="Y150" s="39" t="str">
        <f>IF($C150&lt;&gt;($J150+$K150)," El Ingreso según sexo no puede ser diferente que el Total.","")</f>
        <v/>
      </c>
      <c r="Z150" s="10"/>
      <c r="AA150" s="10"/>
      <c r="AB150" s="10"/>
      <c r="AC150" s="40">
        <f>IF($C150&lt;&gt;($J150+$K150),1,0)</f>
        <v>0</v>
      </c>
      <c r="AK150" s="39"/>
      <c r="AL150" s="39"/>
      <c r="AM150" s="39"/>
      <c r="AN150" s="39"/>
    </row>
    <row r="151" spans="1:40" s="11" customFormat="1" ht="15.95" customHeight="1" x14ac:dyDescent="0.2">
      <c r="A151" s="446" t="s">
        <v>122</v>
      </c>
      <c r="B151" s="446"/>
      <c r="C151" s="259">
        <f>SUM(D151:I151)</f>
        <v>0</v>
      </c>
      <c r="D151" s="180"/>
      <c r="E151" s="180"/>
      <c r="F151" s="180"/>
      <c r="G151" s="180"/>
      <c r="H151" s="180"/>
      <c r="I151" s="180"/>
      <c r="J151" s="180"/>
      <c r="K151" s="180"/>
      <c r="L151" s="32" t="str">
        <f>$W151&amp;" "&amp;$X151&amp;""&amp;$Y151</f>
        <v xml:space="preserve"> </v>
      </c>
      <c r="M151" s="257"/>
      <c r="N151" s="257"/>
      <c r="O151" s="257"/>
      <c r="P151" s="258"/>
      <c r="Q151" s="258"/>
      <c r="R151" s="258"/>
      <c r="S151" s="258"/>
      <c r="T151" s="258"/>
      <c r="U151" s="258"/>
      <c r="V151" s="258"/>
      <c r="W151" s="258"/>
      <c r="X151" s="258"/>
      <c r="Y151" s="39" t="str">
        <f>IF($C151&lt;&gt;($J151+$K151)," El Ingreso según sexo no puede ser diferente que el Total.","")</f>
        <v/>
      </c>
      <c r="Z151" s="10"/>
      <c r="AA151" s="10"/>
      <c r="AB151" s="10"/>
      <c r="AC151" s="40">
        <f>IF($C151&lt;&gt;($J151+$K151),1,0)</f>
        <v>0</v>
      </c>
      <c r="AK151" s="39"/>
      <c r="AL151" s="39"/>
      <c r="AM151" s="39"/>
      <c r="AN151" s="39"/>
    </row>
    <row r="152" spans="1:40" s="11" customFormat="1" x14ac:dyDescent="0.2">
      <c r="A152" s="260"/>
      <c r="M152" s="4"/>
      <c r="V152" s="10"/>
      <c r="W152" s="10"/>
      <c r="X152" s="10"/>
      <c r="Y152" s="10"/>
      <c r="Z152" s="10"/>
      <c r="AK152" s="39"/>
      <c r="AL152" s="39"/>
      <c r="AM152" s="39"/>
      <c r="AN152" s="39"/>
    </row>
    <row r="153" spans="1:40" s="11" customFormat="1" x14ac:dyDescent="0.2">
      <c r="A153" s="260"/>
      <c r="M153" s="4"/>
      <c r="V153" s="10"/>
      <c r="W153" s="10"/>
      <c r="X153" s="10"/>
      <c r="Y153" s="10"/>
      <c r="Z153" s="10"/>
      <c r="AK153" s="39"/>
      <c r="AL153" s="39"/>
      <c r="AM153" s="39"/>
      <c r="AN153" s="39"/>
    </row>
    <row r="154" spans="1:40" s="11" customFormat="1" x14ac:dyDescent="0.2">
      <c r="A154" s="260"/>
      <c r="M154" s="4"/>
      <c r="V154" s="10"/>
      <c r="W154" s="10"/>
      <c r="X154" s="10"/>
      <c r="Y154" s="10"/>
      <c r="Z154" s="10"/>
      <c r="AK154" s="39"/>
      <c r="AL154" s="39"/>
      <c r="AM154" s="39"/>
      <c r="AN154" s="39"/>
    </row>
    <row r="155" spans="1:40" s="11" customFormat="1" x14ac:dyDescent="0.2">
      <c r="A155" s="260"/>
      <c r="M155" s="4"/>
      <c r="V155" s="10"/>
      <c r="W155" s="10"/>
      <c r="X155" s="10"/>
      <c r="Y155" s="10"/>
      <c r="Z155" s="10"/>
      <c r="AK155" s="39"/>
      <c r="AL155" s="39"/>
      <c r="AM155" s="39"/>
      <c r="AN155" s="39"/>
    </row>
    <row r="156" spans="1:40" s="11" customFormat="1" x14ac:dyDescent="0.2">
      <c r="A156" s="260"/>
      <c r="M156" s="4"/>
      <c r="V156" s="10"/>
      <c r="W156" s="10"/>
      <c r="X156" s="10"/>
      <c r="Y156" s="10"/>
      <c r="Z156" s="10"/>
      <c r="AK156" s="39"/>
      <c r="AL156" s="39"/>
      <c r="AM156" s="39"/>
      <c r="AN156" s="39"/>
    </row>
    <row r="157" spans="1:40" s="11" customFormat="1" x14ac:dyDescent="0.2">
      <c r="A157" s="260"/>
      <c r="M157" s="4"/>
      <c r="V157" s="10"/>
      <c r="W157" s="10"/>
      <c r="X157" s="10"/>
      <c r="Y157" s="10"/>
      <c r="Z157" s="10"/>
      <c r="AK157" s="39"/>
      <c r="AL157" s="39"/>
      <c r="AM157" s="39"/>
      <c r="AN157" s="39"/>
    </row>
    <row r="158" spans="1:40" s="11" customFormat="1" x14ac:dyDescent="0.2">
      <c r="A158" s="260"/>
      <c r="M158" s="4"/>
      <c r="V158" s="10"/>
      <c r="W158" s="10"/>
      <c r="X158" s="10"/>
      <c r="Y158" s="10"/>
      <c r="Z158" s="10"/>
      <c r="AK158" s="39"/>
      <c r="AL158" s="39"/>
      <c r="AM158" s="39"/>
      <c r="AN158" s="39"/>
    </row>
    <row r="159" spans="1:40" s="11" customFormat="1" x14ac:dyDescent="0.2">
      <c r="A159" s="260"/>
      <c r="M159" s="4"/>
      <c r="V159" s="10"/>
      <c r="W159" s="10"/>
      <c r="X159" s="10"/>
      <c r="Y159" s="10"/>
      <c r="Z159" s="10"/>
      <c r="AK159" s="39"/>
      <c r="AL159" s="39"/>
      <c r="AM159" s="39"/>
      <c r="AN159" s="39"/>
    </row>
    <row r="160" spans="1:40" s="11" customFormat="1" x14ac:dyDescent="0.2">
      <c r="A160" s="260"/>
      <c r="M160" s="4"/>
      <c r="V160" s="10"/>
      <c r="W160" s="10"/>
      <c r="X160" s="10"/>
      <c r="Y160" s="10"/>
      <c r="Z160" s="10"/>
      <c r="AK160" s="39"/>
      <c r="AL160" s="39"/>
      <c r="AM160" s="39"/>
      <c r="AN160" s="39"/>
    </row>
    <row r="161" spans="1:40" s="11" customFormat="1" x14ac:dyDescent="0.2">
      <c r="A161" s="260"/>
      <c r="M161" s="4"/>
      <c r="V161" s="10"/>
      <c r="W161" s="10"/>
      <c r="X161" s="10"/>
      <c r="Y161" s="10"/>
      <c r="Z161" s="10"/>
      <c r="AK161" s="39"/>
      <c r="AL161" s="39"/>
      <c r="AM161" s="39"/>
      <c r="AN161" s="39"/>
    </row>
    <row r="162" spans="1:40" s="11" customFormat="1" x14ac:dyDescent="0.2">
      <c r="A162" s="260"/>
      <c r="M162" s="4"/>
      <c r="V162" s="10"/>
      <c r="W162" s="10"/>
      <c r="X162" s="10"/>
      <c r="Y162" s="10"/>
      <c r="Z162" s="10"/>
      <c r="AK162" s="39"/>
      <c r="AL162" s="39"/>
      <c r="AM162" s="39"/>
      <c r="AN162" s="39"/>
    </row>
    <row r="163" spans="1:40" s="11" customFormat="1" x14ac:dyDescent="0.2">
      <c r="A163" s="260"/>
      <c r="M163" s="4"/>
      <c r="V163" s="10"/>
      <c r="W163" s="10"/>
      <c r="X163" s="10"/>
      <c r="Y163" s="10"/>
      <c r="Z163" s="10"/>
      <c r="AK163" s="39"/>
      <c r="AL163" s="39"/>
      <c r="AM163" s="39"/>
      <c r="AN163" s="39"/>
    </row>
    <row r="164" spans="1:40" s="11" customFormat="1" x14ac:dyDescent="0.2">
      <c r="A164" s="260"/>
      <c r="M164" s="4"/>
      <c r="V164" s="10"/>
      <c r="W164" s="10"/>
      <c r="X164" s="10"/>
      <c r="Y164" s="10"/>
      <c r="Z164" s="10"/>
      <c r="AK164" s="39"/>
      <c r="AL164" s="39"/>
      <c r="AM164" s="39"/>
      <c r="AN164" s="39"/>
    </row>
    <row r="165" spans="1:40" s="11" customFormat="1" x14ac:dyDescent="0.2">
      <c r="A165" s="260"/>
      <c r="M165" s="4"/>
      <c r="V165" s="10"/>
      <c r="W165" s="10"/>
      <c r="X165" s="10"/>
      <c r="Y165" s="10"/>
      <c r="Z165" s="10"/>
      <c r="AK165" s="39"/>
      <c r="AL165" s="39"/>
      <c r="AM165" s="39"/>
      <c r="AN165" s="39"/>
    </row>
    <row r="166" spans="1:40" s="11" customFormat="1" x14ac:dyDescent="0.2">
      <c r="A166" s="260"/>
      <c r="M166" s="4"/>
      <c r="V166" s="10"/>
      <c r="W166" s="10"/>
      <c r="X166" s="10"/>
      <c r="Y166" s="10"/>
      <c r="Z166" s="10"/>
      <c r="AK166" s="39"/>
      <c r="AL166" s="39"/>
      <c r="AM166" s="39"/>
      <c r="AN166" s="39"/>
    </row>
    <row r="167" spans="1:40" s="11" customFormat="1" x14ac:dyDescent="0.2">
      <c r="A167" s="260"/>
      <c r="M167" s="4"/>
      <c r="V167" s="10"/>
      <c r="W167" s="10"/>
      <c r="X167" s="10"/>
      <c r="Y167" s="10"/>
      <c r="Z167" s="10"/>
      <c r="AK167" s="39"/>
      <c r="AL167" s="39"/>
      <c r="AM167" s="39"/>
      <c r="AN167" s="39"/>
    </row>
    <row r="168" spans="1:40" s="11" customFormat="1" x14ac:dyDescent="0.2">
      <c r="A168" s="260"/>
      <c r="M168" s="4"/>
      <c r="V168" s="10"/>
      <c r="W168" s="10"/>
      <c r="X168" s="10"/>
      <c r="Y168" s="10"/>
      <c r="Z168" s="10"/>
      <c r="AK168" s="39"/>
      <c r="AL168" s="39"/>
      <c r="AM168" s="39"/>
      <c r="AN168" s="39"/>
    </row>
    <row r="169" spans="1:40" s="11" customFormat="1" x14ac:dyDescent="0.2">
      <c r="A169" s="260"/>
      <c r="M169" s="4"/>
      <c r="V169" s="10"/>
      <c r="W169" s="10"/>
      <c r="X169" s="10"/>
      <c r="Y169" s="10"/>
      <c r="Z169" s="10"/>
      <c r="AK169" s="39"/>
      <c r="AL169" s="39"/>
      <c r="AM169" s="39"/>
      <c r="AN169" s="39"/>
    </row>
    <row r="170" spans="1:40" s="11" customFormat="1" x14ac:dyDescent="0.2">
      <c r="A170" s="260"/>
      <c r="M170" s="4"/>
      <c r="V170" s="10"/>
      <c r="W170" s="10"/>
      <c r="X170" s="10"/>
      <c r="Y170" s="10"/>
      <c r="Z170" s="10"/>
      <c r="AK170" s="39"/>
      <c r="AL170" s="39"/>
      <c r="AM170" s="39"/>
      <c r="AN170" s="39"/>
    </row>
    <row r="171" spans="1:40" s="11" customFormat="1" x14ac:dyDescent="0.2">
      <c r="A171" s="260"/>
      <c r="M171" s="4"/>
      <c r="V171" s="10"/>
      <c r="W171" s="10"/>
      <c r="X171" s="10"/>
      <c r="Y171" s="10"/>
      <c r="Z171" s="10"/>
      <c r="AK171" s="39"/>
      <c r="AL171" s="39"/>
      <c r="AM171" s="39"/>
      <c r="AN171" s="39"/>
    </row>
    <row r="172" spans="1:40" s="11" customFormat="1" x14ac:dyDescent="0.2">
      <c r="A172" s="260"/>
      <c r="M172" s="4"/>
      <c r="V172" s="10"/>
      <c r="W172" s="10"/>
      <c r="X172" s="10"/>
      <c r="Y172" s="10"/>
      <c r="Z172" s="10"/>
      <c r="AK172" s="39"/>
      <c r="AL172" s="39"/>
      <c r="AM172" s="39"/>
      <c r="AN172" s="39"/>
    </row>
    <row r="173" spans="1:40" s="11" customFormat="1" x14ac:dyDescent="0.2">
      <c r="A173" s="260"/>
      <c r="M173" s="4"/>
      <c r="V173" s="10"/>
      <c r="W173" s="10"/>
      <c r="X173" s="10"/>
      <c r="Y173" s="10"/>
      <c r="Z173" s="10"/>
      <c r="AK173" s="39"/>
      <c r="AL173" s="39"/>
      <c r="AM173" s="39"/>
      <c r="AN173" s="39"/>
    </row>
    <row r="174" spans="1:40" s="11" customFormat="1" x14ac:dyDescent="0.2">
      <c r="A174" s="260"/>
      <c r="M174" s="4"/>
      <c r="V174" s="10"/>
      <c r="W174" s="10"/>
      <c r="X174" s="10"/>
      <c r="Y174" s="10"/>
      <c r="Z174" s="10"/>
      <c r="AK174" s="39"/>
      <c r="AL174" s="39"/>
      <c r="AM174" s="39"/>
      <c r="AN174" s="39"/>
    </row>
    <row r="175" spans="1:40" s="11" customFormat="1" x14ac:dyDescent="0.2">
      <c r="A175" s="260"/>
      <c r="M175" s="4"/>
      <c r="V175" s="10"/>
      <c r="W175" s="10"/>
      <c r="X175" s="10"/>
      <c r="Y175" s="10"/>
      <c r="Z175" s="10"/>
      <c r="AK175" s="39"/>
      <c r="AL175" s="39"/>
      <c r="AM175" s="39"/>
      <c r="AN175" s="39"/>
    </row>
    <row r="176" spans="1:40" s="11" customFormat="1" x14ac:dyDescent="0.2">
      <c r="A176" s="260"/>
      <c r="M176" s="4"/>
      <c r="V176" s="10"/>
      <c r="W176" s="10"/>
      <c r="X176" s="10"/>
      <c r="Y176" s="10"/>
      <c r="Z176" s="10"/>
      <c r="AK176" s="39"/>
      <c r="AL176" s="39"/>
      <c r="AM176" s="39"/>
      <c r="AN176" s="39"/>
    </row>
    <row r="177" spans="1:40" s="11" customFormat="1" x14ac:dyDescent="0.2">
      <c r="A177" s="260"/>
      <c r="M177" s="4"/>
      <c r="V177" s="10"/>
      <c r="W177" s="10"/>
      <c r="X177" s="10"/>
      <c r="Y177" s="10"/>
      <c r="Z177" s="10"/>
      <c r="AK177" s="39"/>
      <c r="AL177" s="39"/>
      <c r="AM177" s="39"/>
      <c r="AN177" s="39"/>
    </row>
    <row r="178" spans="1:40" s="11" customFormat="1" x14ac:dyDescent="0.2">
      <c r="A178" s="260"/>
      <c r="M178" s="4"/>
      <c r="V178" s="10"/>
      <c r="W178" s="10"/>
      <c r="X178" s="10"/>
      <c r="Y178" s="10"/>
      <c r="Z178" s="10"/>
      <c r="AK178" s="39"/>
      <c r="AL178" s="39"/>
      <c r="AM178" s="39"/>
      <c r="AN178" s="39"/>
    </row>
    <row r="179" spans="1:40" s="11" customFormat="1" x14ac:dyDescent="0.2">
      <c r="A179" s="260"/>
      <c r="M179" s="4"/>
      <c r="V179" s="10"/>
      <c r="W179" s="10"/>
      <c r="X179" s="10"/>
      <c r="Y179" s="10"/>
      <c r="Z179" s="10"/>
      <c r="AK179" s="39"/>
      <c r="AL179" s="39"/>
      <c r="AM179" s="39"/>
      <c r="AN179" s="39"/>
    </row>
    <row r="180" spans="1:40" s="11" customFormat="1" x14ac:dyDescent="0.2">
      <c r="A180" s="260"/>
      <c r="M180" s="4"/>
      <c r="V180" s="10"/>
      <c r="W180" s="10"/>
      <c r="X180" s="10"/>
      <c r="Y180" s="10"/>
      <c r="Z180" s="10"/>
      <c r="AK180" s="39"/>
      <c r="AL180" s="39"/>
      <c r="AM180" s="39"/>
      <c r="AN180" s="39"/>
    </row>
    <row r="181" spans="1:40" s="11" customFormat="1" x14ac:dyDescent="0.2">
      <c r="A181" s="260"/>
      <c r="M181" s="4"/>
      <c r="V181" s="10"/>
      <c r="W181" s="10"/>
      <c r="X181" s="10"/>
      <c r="Y181" s="10"/>
      <c r="Z181" s="10"/>
      <c r="AK181" s="39"/>
      <c r="AL181" s="39"/>
      <c r="AM181" s="39"/>
      <c r="AN181" s="39"/>
    </row>
    <row r="182" spans="1:40" s="11" customFormat="1" x14ac:dyDescent="0.2">
      <c r="A182" s="260"/>
      <c r="M182" s="4"/>
      <c r="V182" s="10"/>
      <c r="W182" s="10"/>
      <c r="X182" s="10"/>
      <c r="Y182" s="10"/>
      <c r="Z182" s="10"/>
      <c r="AK182" s="39"/>
      <c r="AL182" s="39"/>
      <c r="AM182" s="39"/>
      <c r="AN182" s="39"/>
    </row>
    <row r="183" spans="1:40" s="11" customFormat="1" x14ac:dyDescent="0.2">
      <c r="A183" s="260"/>
      <c r="M183" s="4"/>
      <c r="V183" s="10"/>
      <c r="W183" s="10"/>
      <c r="X183" s="10"/>
      <c r="Y183" s="10"/>
      <c r="Z183" s="10"/>
      <c r="AK183" s="39"/>
      <c r="AL183" s="39"/>
      <c r="AM183" s="39"/>
      <c r="AN183" s="39"/>
    </row>
    <row r="184" spans="1:40" s="11" customFormat="1" x14ac:dyDescent="0.2">
      <c r="A184" s="260"/>
      <c r="M184" s="4"/>
      <c r="V184" s="10"/>
      <c r="W184" s="10"/>
      <c r="X184" s="10"/>
      <c r="Y184" s="10"/>
      <c r="Z184" s="10"/>
      <c r="AK184" s="39"/>
      <c r="AL184" s="39"/>
      <c r="AM184" s="39"/>
      <c r="AN184" s="39"/>
    </row>
    <row r="185" spans="1:40" s="11" customFormat="1" x14ac:dyDescent="0.2">
      <c r="A185" s="260"/>
      <c r="M185" s="4"/>
      <c r="V185" s="10"/>
      <c r="W185" s="10"/>
      <c r="X185" s="10"/>
      <c r="Y185" s="10"/>
      <c r="Z185" s="10"/>
      <c r="AK185" s="39"/>
      <c r="AL185" s="39"/>
      <c r="AM185" s="39"/>
      <c r="AN185" s="39"/>
    </row>
    <row r="186" spans="1:40" s="11" customFormat="1" x14ac:dyDescent="0.2">
      <c r="A186" s="260"/>
      <c r="M186" s="4"/>
      <c r="V186" s="10"/>
      <c r="W186" s="10"/>
      <c r="X186" s="10"/>
      <c r="Y186" s="10"/>
      <c r="Z186" s="10"/>
      <c r="AK186" s="39"/>
      <c r="AL186" s="39"/>
      <c r="AM186" s="39"/>
      <c r="AN186" s="39"/>
    </row>
    <row r="187" spans="1:40" s="11" customFormat="1" x14ac:dyDescent="0.2">
      <c r="A187" s="260"/>
      <c r="M187" s="4"/>
      <c r="V187" s="10"/>
      <c r="W187" s="10"/>
      <c r="X187" s="10"/>
      <c r="Y187" s="10"/>
      <c r="Z187" s="10"/>
      <c r="AK187" s="39"/>
      <c r="AL187" s="39"/>
      <c r="AM187" s="39"/>
      <c r="AN187" s="39"/>
    </row>
    <row r="188" spans="1:40" s="11" customFormat="1" x14ac:dyDescent="0.2">
      <c r="A188" s="260"/>
      <c r="M188" s="4"/>
      <c r="V188" s="10"/>
      <c r="W188" s="10"/>
      <c r="X188" s="10"/>
      <c r="Y188" s="10"/>
      <c r="Z188" s="10"/>
      <c r="AK188" s="39"/>
      <c r="AL188" s="39"/>
      <c r="AM188" s="39"/>
      <c r="AN188" s="39"/>
    </row>
    <row r="189" spans="1:40" s="11" customFormat="1" x14ac:dyDescent="0.2">
      <c r="A189" s="260"/>
      <c r="M189" s="4"/>
      <c r="V189" s="10"/>
      <c r="W189" s="10"/>
      <c r="X189" s="10"/>
      <c r="Y189" s="10"/>
      <c r="Z189" s="10"/>
      <c r="AK189" s="39"/>
      <c r="AL189" s="39"/>
      <c r="AM189" s="39"/>
      <c r="AN189" s="39"/>
    </row>
    <row r="190" spans="1:40" s="11" customFormat="1" x14ac:dyDescent="0.2">
      <c r="A190" s="260"/>
      <c r="M190" s="4"/>
      <c r="V190" s="10"/>
      <c r="W190" s="10"/>
      <c r="X190" s="10"/>
      <c r="Y190" s="10"/>
      <c r="Z190" s="10"/>
      <c r="AK190" s="39"/>
      <c r="AL190" s="39"/>
      <c r="AM190" s="39"/>
      <c r="AN190" s="39"/>
    </row>
    <row r="191" spans="1:40" s="11" customFormat="1" x14ac:dyDescent="0.2">
      <c r="A191" s="260"/>
      <c r="M191" s="4"/>
      <c r="V191" s="10"/>
      <c r="W191" s="10"/>
      <c r="X191" s="10"/>
      <c r="Y191" s="10"/>
      <c r="Z191" s="10"/>
      <c r="AK191" s="39"/>
      <c r="AL191" s="39"/>
      <c r="AM191" s="39"/>
      <c r="AN191" s="39"/>
    </row>
    <row r="192" spans="1:40" s="11" customFormat="1" x14ac:dyDescent="0.2">
      <c r="A192" s="260"/>
      <c r="M192" s="4"/>
      <c r="V192" s="10"/>
      <c r="W192" s="10"/>
      <c r="X192" s="10"/>
      <c r="Y192" s="10"/>
      <c r="Z192" s="10"/>
      <c r="AK192" s="39"/>
      <c r="AL192" s="39"/>
      <c r="AM192" s="39"/>
      <c r="AN192" s="39"/>
    </row>
    <row r="193" spans="1:40" s="11" customFormat="1" x14ac:dyDescent="0.2">
      <c r="A193" s="260"/>
      <c r="M193" s="4"/>
      <c r="V193" s="10"/>
      <c r="W193" s="10"/>
      <c r="X193" s="10"/>
      <c r="Y193" s="10"/>
      <c r="Z193" s="10"/>
      <c r="AK193" s="39"/>
      <c r="AL193" s="39"/>
      <c r="AM193" s="39"/>
      <c r="AN193" s="39"/>
    </row>
    <row r="194" spans="1:40" s="11" customFormat="1" x14ac:dyDescent="0.2">
      <c r="A194" s="260"/>
      <c r="M194" s="4"/>
      <c r="V194" s="10"/>
      <c r="W194" s="10"/>
      <c r="X194" s="10"/>
      <c r="Y194" s="10"/>
      <c r="Z194" s="10"/>
      <c r="AK194" s="39"/>
      <c r="AL194" s="39"/>
      <c r="AM194" s="39"/>
      <c r="AN194" s="39"/>
    </row>
    <row r="195" spans="1:40" s="11" customFormat="1" x14ac:dyDescent="0.2">
      <c r="A195" s="260"/>
      <c r="M195" s="4"/>
      <c r="V195" s="10"/>
      <c r="W195" s="10"/>
      <c r="X195" s="10"/>
      <c r="Y195" s="10"/>
      <c r="Z195" s="10"/>
      <c r="AK195" s="39"/>
      <c r="AL195" s="39"/>
      <c r="AM195" s="39"/>
      <c r="AN195" s="39"/>
    </row>
    <row r="196" spans="1:40" s="11" customFormat="1" x14ac:dyDescent="0.2">
      <c r="A196" s="260"/>
      <c r="M196" s="4"/>
      <c r="V196" s="10"/>
      <c r="W196" s="10"/>
      <c r="X196" s="10"/>
      <c r="Y196" s="10"/>
      <c r="Z196" s="10"/>
      <c r="AK196" s="39"/>
      <c r="AL196" s="39"/>
      <c r="AM196" s="39"/>
      <c r="AN196" s="39"/>
    </row>
    <row r="197" spans="1:40" s="11" customFormat="1" x14ac:dyDescent="0.2">
      <c r="A197" s="260"/>
      <c r="M197" s="4"/>
      <c r="V197" s="10"/>
      <c r="W197" s="10"/>
      <c r="X197" s="10"/>
      <c r="Y197" s="10"/>
      <c r="Z197" s="10"/>
      <c r="AK197" s="39"/>
      <c r="AL197" s="39"/>
      <c r="AM197" s="39"/>
      <c r="AN197" s="39"/>
    </row>
    <row r="198" spans="1:40" s="11" customFormat="1" x14ac:dyDescent="0.2">
      <c r="A198" s="260"/>
      <c r="M198" s="4"/>
      <c r="V198" s="10"/>
      <c r="W198" s="10"/>
      <c r="X198" s="10"/>
      <c r="Y198" s="10"/>
      <c r="Z198" s="10"/>
      <c r="AK198" s="39"/>
      <c r="AL198" s="39"/>
      <c r="AM198" s="39"/>
      <c r="AN198" s="39"/>
    </row>
    <row r="199" spans="1:40" s="11" customFormat="1" x14ac:dyDescent="0.2">
      <c r="A199" s="260"/>
      <c r="M199" s="4"/>
      <c r="V199" s="10"/>
      <c r="W199" s="10"/>
      <c r="X199" s="10"/>
      <c r="Y199" s="10"/>
      <c r="Z199" s="10"/>
      <c r="AK199" s="39"/>
      <c r="AL199" s="39"/>
      <c r="AM199" s="39"/>
      <c r="AN199" s="39"/>
    </row>
    <row r="200" spans="1:40" s="11" customFormat="1" x14ac:dyDescent="0.2">
      <c r="A200" s="260"/>
      <c r="M200" s="4"/>
      <c r="V200" s="10"/>
      <c r="W200" s="10"/>
      <c r="X200" s="10"/>
      <c r="Y200" s="10"/>
      <c r="Z200" s="10"/>
      <c r="AK200" s="39"/>
      <c r="AL200" s="39"/>
      <c r="AM200" s="39"/>
      <c r="AN200" s="39"/>
    </row>
    <row r="201" spans="1:40" s="11" customFormat="1" x14ac:dyDescent="0.2">
      <c r="A201" s="260"/>
      <c r="M201" s="4"/>
      <c r="V201" s="10"/>
      <c r="W201" s="10"/>
      <c r="X201" s="10"/>
      <c r="Y201" s="10"/>
      <c r="Z201" s="10"/>
      <c r="AK201" s="39"/>
      <c r="AL201" s="39"/>
      <c r="AM201" s="39"/>
      <c r="AN201" s="39"/>
    </row>
    <row r="202" spans="1:40" s="11" customFormat="1" x14ac:dyDescent="0.2">
      <c r="A202" s="260"/>
      <c r="M202" s="4"/>
      <c r="V202" s="10"/>
      <c r="W202" s="10"/>
      <c r="X202" s="10"/>
      <c r="Y202" s="10"/>
      <c r="Z202" s="10"/>
      <c r="AK202" s="39"/>
      <c r="AL202" s="39"/>
      <c r="AM202" s="39"/>
      <c r="AN202" s="39"/>
    </row>
    <row r="203" spans="1:40" s="11" customFormat="1" x14ac:dyDescent="0.2">
      <c r="A203" s="261">
        <f>SUM(A10:U134)</f>
        <v>361</v>
      </c>
      <c r="M203" s="4"/>
      <c r="V203" s="10"/>
      <c r="W203" s="10"/>
      <c r="X203" s="10"/>
      <c r="Y203" s="10"/>
      <c r="Z203" s="10"/>
      <c r="AK203" s="39"/>
      <c r="AL203" s="39"/>
      <c r="AM203" s="39"/>
      <c r="AN203" s="39"/>
    </row>
    <row r="204" spans="1:40" s="40" customFormat="1" x14ac:dyDescent="0.2">
      <c r="A204" s="262"/>
      <c r="M204" s="263"/>
      <c r="AD204" s="264">
        <f>SUM(AD1:AI203)</f>
        <v>0</v>
      </c>
    </row>
    <row r="205" spans="1:40" s="11" customFormat="1" x14ac:dyDescent="0.2">
      <c r="A205" s="260"/>
      <c r="M205" s="4"/>
      <c r="V205" s="10"/>
      <c r="W205" s="10"/>
      <c r="X205" s="10"/>
      <c r="Y205" s="10"/>
      <c r="Z205" s="10"/>
      <c r="AK205" s="39"/>
      <c r="AL205" s="39"/>
      <c r="AM205" s="39"/>
      <c r="AN205" s="39"/>
    </row>
    <row r="206" spans="1:40" s="11" customFormat="1" x14ac:dyDescent="0.2">
      <c r="A206" s="260"/>
      <c r="M206" s="4"/>
      <c r="V206" s="10"/>
      <c r="W206" s="10"/>
      <c r="X206" s="10"/>
      <c r="Y206" s="10"/>
      <c r="Z206" s="10"/>
      <c r="AK206" s="39"/>
      <c r="AL206" s="39"/>
      <c r="AM206" s="39"/>
      <c r="AN206" s="39"/>
    </row>
    <row r="207" spans="1:40" s="11" customFormat="1" x14ac:dyDescent="0.2">
      <c r="A207" s="260"/>
      <c r="M207" s="4"/>
      <c r="V207" s="10"/>
      <c r="W207" s="10"/>
      <c r="X207" s="10"/>
      <c r="Y207" s="10"/>
      <c r="Z207" s="10"/>
      <c r="AK207" s="39"/>
      <c r="AL207" s="39"/>
      <c r="AM207" s="39"/>
      <c r="AN207" s="39"/>
    </row>
    <row r="208" spans="1:40" s="11" customFormat="1" x14ac:dyDescent="0.2">
      <c r="A208" s="260"/>
      <c r="M208" s="4"/>
      <c r="V208" s="10"/>
      <c r="W208" s="10"/>
      <c r="X208" s="10"/>
      <c r="Y208" s="10"/>
      <c r="Z208" s="10"/>
      <c r="AK208" s="39"/>
      <c r="AL208" s="39"/>
      <c r="AM208" s="39"/>
      <c r="AN208" s="39"/>
    </row>
    <row r="209" spans="1:40" s="11" customFormat="1" x14ac:dyDescent="0.2">
      <c r="A209" s="260"/>
      <c r="M209" s="4"/>
      <c r="V209" s="10"/>
      <c r="W209" s="10"/>
      <c r="X209" s="10"/>
      <c r="Y209" s="10"/>
      <c r="Z209" s="10"/>
      <c r="AK209" s="39"/>
      <c r="AL209" s="39"/>
      <c r="AM209" s="39"/>
      <c r="AN209" s="39"/>
    </row>
    <row r="210" spans="1:40" s="11" customFormat="1" x14ac:dyDescent="0.2">
      <c r="A210" s="260"/>
      <c r="M210" s="4"/>
      <c r="V210" s="10"/>
      <c r="W210" s="10"/>
      <c r="X210" s="10"/>
      <c r="Y210" s="10"/>
      <c r="Z210" s="10"/>
      <c r="AK210" s="39"/>
      <c r="AL210" s="39"/>
      <c r="AM210" s="39"/>
      <c r="AN210" s="39"/>
    </row>
    <row r="211" spans="1:40" s="11" customFormat="1" x14ac:dyDescent="0.2">
      <c r="A211" s="260"/>
      <c r="M211" s="4"/>
      <c r="V211" s="10"/>
      <c r="W211" s="10"/>
      <c r="X211" s="10"/>
      <c r="Y211" s="10"/>
      <c r="Z211" s="10"/>
      <c r="AK211" s="39"/>
      <c r="AL211" s="39"/>
      <c r="AM211" s="39"/>
      <c r="AN211" s="39"/>
    </row>
    <row r="212" spans="1:40" s="11" customFormat="1" x14ac:dyDescent="0.2">
      <c r="A212" s="260"/>
      <c r="M212" s="4"/>
      <c r="V212" s="10"/>
      <c r="W212" s="10"/>
      <c r="X212" s="10"/>
      <c r="Y212" s="10"/>
      <c r="Z212" s="10"/>
      <c r="AK212" s="39"/>
      <c r="AL212" s="39"/>
      <c r="AM212" s="39"/>
      <c r="AN212" s="39"/>
    </row>
    <row r="213" spans="1:40" s="11" customFormat="1" x14ac:dyDescent="0.2">
      <c r="A213" s="260"/>
      <c r="M213" s="4"/>
      <c r="V213" s="10"/>
      <c r="W213" s="10"/>
      <c r="X213" s="10"/>
      <c r="Y213" s="10"/>
      <c r="Z213" s="10"/>
      <c r="AK213" s="39"/>
      <c r="AL213" s="39"/>
      <c r="AM213" s="39"/>
      <c r="AN213" s="39"/>
    </row>
    <row r="214" spans="1:40" s="11" customFormat="1" x14ac:dyDescent="0.2">
      <c r="A214" s="260"/>
      <c r="M214" s="4"/>
      <c r="V214" s="10"/>
      <c r="W214" s="10"/>
      <c r="X214" s="10"/>
      <c r="Y214" s="10"/>
      <c r="Z214" s="10"/>
      <c r="AK214" s="39"/>
      <c r="AL214" s="39"/>
      <c r="AM214" s="39"/>
      <c r="AN214" s="39"/>
    </row>
    <row r="215" spans="1:40" s="11" customFormat="1" x14ac:dyDescent="0.2">
      <c r="A215" s="260"/>
      <c r="M215" s="4"/>
      <c r="V215" s="10"/>
      <c r="W215" s="10"/>
      <c r="X215" s="10"/>
      <c r="Y215" s="10"/>
      <c r="Z215" s="10"/>
      <c r="AK215" s="39"/>
      <c r="AL215" s="39"/>
      <c r="AM215" s="39"/>
      <c r="AN215" s="39"/>
    </row>
    <row r="216" spans="1:40" s="11" customFormat="1" x14ac:dyDescent="0.2">
      <c r="A216" s="260"/>
      <c r="M216" s="4"/>
      <c r="V216" s="10"/>
      <c r="W216" s="10"/>
      <c r="X216" s="10"/>
      <c r="Y216" s="10"/>
      <c r="Z216" s="10"/>
      <c r="AK216" s="39"/>
      <c r="AL216" s="39"/>
      <c r="AM216" s="39"/>
      <c r="AN216" s="39"/>
    </row>
  </sheetData>
  <mergeCells count="169">
    <mergeCell ref="A149:B149"/>
    <mergeCell ref="A150:B150"/>
    <mergeCell ref="A151:B151"/>
    <mergeCell ref="A144:B144"/>
    <mergeCell ref="A145:B145"/>
    <mergeCell ref="A147:B148"/>
    <mergeCell ref="C147:C148"/>
    <mergeCell ref="D147:I147"/>
    <mergeCell ref="J147:K147"/>
    <mergeCell ref="A138:B138"/>
    <mergeCell ref="A139:B139"/>
    <mergeCell ref="A140:B140"/>
    <mergeCell ref="A141:B141"/>
    <mergeCell ref="A142:B142"/>
    <mergeCell ref="A143:B143"/>
    <mergeCell ref="A130:C130"/>
    <mergeCell ref="A132:B132"/>
    <mergeCell ref="A133:B133"/>
    <mergeCell ref="A134:B134"/>
    <mergeCell ref="A135:B135"/>
    <mergeCell ref="A137:B137"/>
    <mergeCell ref="A124:C124"/>
    <mergeCell ref="A125:C125"/>
    <mergeCell ref="A126:C126"/>
    <mergeCell ref="A127:C127"/>
    <mergeCell ref="A128:C128"/>
    <mergeCell ref="A129:C129"/>
    <mergeCell ref="A119:A121"/>
    <mergeCell ref="B119:C119"/>
    <mergeCell ref="B120:C120"/>
    <mergeCell ref="B121:C121"/>
    <mergeCell ref="A122:C122"/>
    <mergeCell ref="A123:C123"/>
    <mergeCell ref="A112:C112"/>
    <mergeCell ref="A113:C113"/>
    <mergeCell ref="A114:C114"/>
    <mergeCell ref="A115:C115"/>
    <mergeCell ref="A116:A118"/>
    <mergeCell ref="B116:C116"/>
    <mergeCell ref="B117:C117"/>
    <mergeCell ref="B118:C118"/>
    <mergeCell ref="A107:A108"/>
    <mergeCell ref="B107:C107"/>
    <mergeCell ref="B108:C108"/>
    <mergeCell ref="A109:C109"/>
    <mergeCell ref="A110:C110"/>
    <mergeCell ref="A111:C111"/>
    <mergeCell ref="M104:N104"/>
    <mergeCell ref="O104:P104"/>
    <mergeCell ref="Q104:R104"/>
    <mergeCell ref="S104:S105"/>
    <mergeCell ref="A106:C106"/>
    <mergeCell ref="D106:S106"/>
    <mergeCell ref="A102:C102"/>
    <mergeCell ref="A104:C105"/>
    <mergeCell ref="D104:F104"/>
    <mergeCell ref="G104:H104"/>
    <mergeCell ref="I104:J104"/>
    <mergeCell ref="K104:L104"/>
    <mergeCell ref="A96:C96"/>
    <mergeCell ref="A97:C97"/>
    <mergeCell ref="A98:C98"/>
    <mergeCell ref="A99:C99"/>
    <mergeCell ref="A100:C100"/>
    <mergeCell ref="A101:C101"/>
    <mergeCell ref="A91:A93"/>
    <mergeCell ref="B91:C91"/>
    <mergeCell ref="B92:C92"/>
    <mergeCell ref="B93:C93"/>
    <mergeCell ref="A94:C94"/>
    <mergeCell ref="A95:C95"/>
    <mergeCell ref="A83:C83"/>
    <mergeCell ref="A84:C84"/>
    <mergeCell ref="A85:C85"/>
    <mergeCell ref="A86:C86"/>
    <mergeCell ref="A87:C87"/>
    <mergeCell ref="A88:A90"/>
    <mergeCell ref="B88:C88"/>
    <mergeCell ref="B89:C89"/>
    <mergeCell ref="B90:C90"/>
    <mergeCell ref="A78:C78"/>
    <mergeCell ref="A79:A80"/>
    <mergeCell ref="B79:C79"/>
    <mergeCell ref="B80:C80"/>
    <mergeCell ref="A81:C81"/>
    <mergeCell ref="A82:C82"/>
    <mergeCell ref="G75:H75"/>
    <mergeCell ref="I75:J75"/>
    <mergeCell ref="K75:L75"/>
    <mergeCell ref="M75:N75"/>
    <mergeCell ref="O75:P75"/>
    <mergeCell ref="Q75:R75"/>
    <mergeCell ref="A70:B70"/>
    <mergeCell ref="A71:B71"/>
    <mergeCell ref="A72:B72"/>
    <mergeCell ref="A73:B73"/>
    <mergeCell ref="A75:C76"/>
    <mergeCell ref="D75:F75"/>
    <mergeCell ref="A64:B64"/>
    <mergeCell ref="A65:B65"/>
    <mergeCell ref="A66:B66"/>
    <mergeCell ref="A67:B67"/>
    <mergeCell ref="A68:B68"/>
    <mergeCell ref="A69:B69"/>
    <mergeCell ref="A58:A59"/>
    <mergeCell ref="A60:B60"/>
    <mergeCell ref="A62:B63"/>
    <mergeCell ref="C62:C63"/>
    <mergeCell ref="D62:D63"/>
    <mergeCell ref="E62:E63"/>
    <mergeCell ref="A51:A53"/>
    <mergeCell ref="A55:B57"/>
    <mergeCell ref="C55:C57"/>
    <mergeCell ref="D55:I55"/>
    <mergeCell ref="J55:J57"/>
    <mergeCell ref="K55:K57"/>
    <mergeCell ref="D56:E56"/>
    <mergeCell ref="F56:G56"/>
    <mergeCell ref="H56:I56"/>
    <mergeCell ref="T48:T50"/>
    <mergeCell ref="U48:U50"/>
    <mergeCell ref="F49:G49"/>
    <mergeCell ref="H49:I49"/>
    <mergeCell ref="J49:K49"/>
    <mergeCell ref="L49:M49"/>
    <mergeCell ref="N49:O49"/>
    <mergeCell ref="P49:Q49"/>
    <mergeCell ref="R49:S49"/>
    <mergeCell ref="P41:Q41"/>
    <mergeCell ref="R41:S41"/>
    <mergeCell ref="A43:B43"/>
    <mergeCell ref="A44:A46"/>
    <mergeCell ref="A48:B50"/>
    <mergeCell ref="C48:E49"/>
    <mergeCell ref="F48:S48"/>
    <mergeCell ref="A37:B37"/>
    <mergeCell ref="A38:B38"/>
    <mergeCell ref="A40:B42"/>
    <mergeCell ref="C40:E41"/>
    <mergeCell ref="F40:S40"/>
    <mergeCell ref="F41:G41"/>
    <mergeCell ref="H41:I41"/>
    <mergeCell ref="J41:K41"/>
    <mergeCell ref="L41:M41"/>
    <mergeCell ref="N41:O41"/>
    <mergeCell ref="A21:A25"/>
    <mergeCell ref="A26:A27"/>
    <mergeCell ref="A28:B28"/>
    <mergeCell ref="A33:B33"/>
    <mergeCell ref="A34:B34"/>
    <mergeCell ref="A36:B36"/>
    <mergeCell ref="A17:B18"/>
    <mergeCell ref="C17:C18"/>
    <mergeCell ref="D17:H17"/>
    <mergeCell ref="A6:U6"/>
    <mergeCell ref="A8:B9"/>
    <mergeCell ref="C8:C9"/>
    <mergeCell ref="D8:H8"/>
    <mergeCell ref="K8:L8"/>
    <mergeCell ref="M8:M9"/>
    <mergeCell ref="K17:L17"/>
    <mergeCell ref="M17:M18"/>
    <mergeCell ref="A19:B1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16"/>
  <sheetViews>
    <sheetView workbookViewId="0">
      <selection sqref="A1:XFD1048576"/>
    </sheetView>
  </sheetViews>
  <sheetFormatPr baseColWidth="10" defaultRowHeight="15" x14ac:dyDescent="0.2"/>
  <cols>
    <col min="1" max="1" width="22.7109375" style="260" customWidth="1"/>
    <col min="2" max="2" width="22.7109375" style="11" customWidth="1"/>
    <col min="3" max="12" width="10.28515625" style="11" customWidth="1"/>
    <col min="13" max="13" width="10.28515625" style="4" customWidth="1"/>
    <col min="14" max="20" width="10.28515625" style="11" customWidth="1"/>
    <col min="21" max="21" width="10.28515625" style="265" customWidth="1"/>
    <col min="22" max="22" width="10.28515625" style="266" customWidth="1"/>
    <col min="23" max="23" width="12.140625" style="266" customWidth="1"/>
    <col min="24" max="26" width="12.140625" style="266" hidden="1" customWidth="1"/>
    <col min="27" max="36" width="12.140625" style="265" hidden="1" customWidth="1"/>
    <col min="37" max="40" width="12.140625" style="267" hidden="1" customWidth="1"/>
    <col min="41" max="42" width="12.140625" style="265" hidden="1" customWidth="1"/>
    <col min="43" max="93" width="12.140625" style="265" customWidth="1"/>
    <col min="94" max="256" width="11.42578125" style="265"/>
    <col min="257" max="258" width="22.7109375" style="265" customWidth="1"/>
    <col min="259" max="278" width="10.28515625" style="265" customWidth="1"/>
    <col min="279" max="279" width="12.140625" style="265" customWidth="1"/>
    <col min="280" max="298" width="0" style="265" hidden="1" customWidth="1"/>
    <col min="299" max="349" width="12.140625" style="265" customWidth="1"/>
    <col min="350" max="512" width="11.42578125" style="265"/>
    <col min="513" max="514" width="22.7109375" style="265" customWidth="1"/>
    <col min="515" max="534" width="10.28515625" style="265" customWidth="1"/>
    <col min="535" max="535" width="12.140625" style="265" customWidth="1"/>
    <col min="536" max="554" width="0" style="265" hidden="1" customWidth="1"/>
    <col min="555" max="605" width="12.140625" style="265" customWidth="1"/>
    <col min="606" max="768" width="11.42578125" style="265"/>
    <col min="769" max="770" width="22.7109375" style="265" customWidth="1"/>
    <col min="771" max="790" width="10.28515625" style="265" customWidth="1"/>
    <col min="791" max="791" width="12.140625" style="265" customWidth="1"/>
    <col min="792" max="810" width="0" style="265" hidden="1" customWidth="1"/>
    <col min="811" max="861" width="12.140625" style="265" customWidth="1"/>
    <col min="862" max="1024" width="11.42578125" style="265"/>
    <col min="1025" max="1026" width="22.7109375" style="265" customWidth="1"/>
    <col min="1027" max="1046" width="10.28515625" style="265" customWidth="1"/>
    <col min="1047" max="1047" width="12.140625" style="265" customWidth="1"/>
    <col min="1048" max="1066" width="0" style="265" hidden="1" customWidth="1"/>
    <col min="1067" max="1117" width="12.140625" style="265" customWidth="1"/>
    <col min="1118" max="1280" width="11.42578125" style="265"/>
    <col min="1281" max="1282" width="22.7109375" style="265" customWidth="1"/>
    <col min="1283" max="1302" width="10.28515625" style="265" customWidth="1"/>
    <col min="1303" max="1303" width="12.140625" style="265" customWidth="1"/>
    <col min="1304" max="1322" width="0" style="265" hidden="1" customWidth="1"/>
    <col min="1323" max="1373" width="12.140625" style="265" customWidth="1"/>
    <col min="1374" max="1536" width="11.42578125" style="265"/>
    <col min="1537" max="1538" width="22.7109375" style="265" customWidth="1"/>
    <col min="1539" max="1558" width="10.28515625" style="265" customWidth="1"/>
    <col min="1559" max="1559" width="12.140625" style="265" customWidth="1"/>
    <col min="1560" max="1578" width="0" style="265" hidden="1" customWidth="1"/>
    <col min="1579" max="1629" width="12.140625" style="265" customWidth="1"/>
    <col min="1630" max="1792" width="11.42578125" style="265"/>
    <col min="1793" max="1794" width="22.7109375" style="265" customWidth="1"/>
    <col min="1795" max="1814" width="10.28515625" style="265" customWidth="1"/>
    <col min="1815" max="1815" width="12.140625" style="265" customWidth="1"/>
    <col min="1816" max="1834" width="0" style="265" hidden="1" customWidth="1"/>
    <col min="1835" max="1885" width="12.140625" style="265" customWidth="1"/>
    <col min="1886" max="2048" width="11.42578125" style="265"/>
    <col min="2049" max="2050" width="22.7109375" style="265" customWidth="1"/>
    <col min="2051" max="2070" width="10.28515625" style="265" customWidth="1"/>
    <col min="2071" max="2071" width="12.140625" style="265" customWidth="1"/>
    <col min="2072" max="2090" width="0" style="265" hidden="1" customWidth="1"/>
    <col min="2091" max="2141" width="12.140625" style="265" customWidth="1"/>
    <col min="2142" max="2304" width="11.42578125" style="265"/>
    <col min="2305" max="2306" width="22.7109375" style="265" customWidth="1"/>
    <col min="2307" max="2326" width="10.28515625" style="265" customWidth="1"/>
    <col min="2327" max="2327" width="12.140625" style="265" customWidth="1"/>
    <col min="2328" max="2346" width="0" style="265" hidden="1" customWidth="1"/>
    <col min="2347" max="2397" width="12.140625" style="265" customWidth="1"/>
    <col min="2398" max="2560" width="11.42578125" style="265"/>
    <col min="2561" max="2562" width="22.7109375" style="265" customWidth="1"/>
    <col min="2563" max="2582" width="10.28515625" style="265" customWidth="1"/>
    <col min="2583" max="2583" width="12.140625" style="265" customWidth="1"/>
    <col min="2584" max="2602" width="0" style="265" hidden="1" customWidth="1"/>
    <col min="2603" max="2653" width="12.140625" style="265" customWidth="1"/>
    <col min="2654" max="2816" width="11.42578125" style="265"/>
    <col min="2817" max="2818" width="22.7109375" style="265" customWidth="1"/>
    <col min="2819" max="2838" width="10.28515625" style="265" customWidth="1"/>
    <col min="2839" max="2839" width="12.140625" style="265" customWidth="1"/>
    <col min="2840" max="2858" width="0" style="265" hidden="1" customWidth="1"/>
    <col min="2859" max="2909" width="12.140625" style="265" customWidth="1"/>
    <col min="2910" max="3072" width="11.42578125" style="265"/>
    <col min="3073" max="3074" width="22.7109375" style="265" customWidth="1"/>
    <col min="3075" max="3094" width="10.28515625" style="265" customWidth="1"/>
    <col min="3095" max="3095" width="12.140625" style="265" customWidth="1"/>
    <col min="3096" max="3114" width="0" style="265" hidden="1" customWidth="1"/>
    <col min="3115" max="3165" width="12.140625" style="265" customWidth="1"/>
    <col min="3166" max="3328" width="11.42578125" style="265"/>
    <col min="3329" max="3330" width="22.7109375" style="265" customWidth="1"/>
    <col min="3331" max="3350" width="10.28515625" style="265" customWidth="1"/>
    <col min="3351" max="3351" width="12.140625" style="265" customWidth="1"/>
    <col min="3352" max="3370" width="0" style="265" hidden="1" customWidth="1"/>
    <col min="3371" max="3421" width="12.140625" style="265" customWidth="1"/>
    <col min="3422" max="3584" width="11.42578125" style="265"/>
    <col min="3585" max="3586" width="22.7109375" style="265" customWidth="1"/>
    <col min="3587" max="3606" width="10.28515625" style="265" customWidth="1"/>
    <col min="3607" max="3607" width="12.140625" style="265" customWidth="1"/>
    <col min="3608" max="3626" width="0" style="265" hidden="1" customWidth="1"/>
    <col min="3627" max="3677" width="12.140625" style="265" customWidth="1"/>
    <col min="3678" max="3840" width="11.42578125" style="265"/>
    <col min="3841" max="3842" width="22.7109375" style="265" customWidth="1"/>
    <col min="3843" max="3862" width="10.28515625" style="265" customWidth="1"/>
    <col min="3863" max="3863" width="12.140625" style="265" customWidth="1"/>
    <col min="3864" max="3882" width="0" style="265" hidden="1" customWidth="1"/>
    <col min="3883" max="3933" width="12.140625" style="265" customWidth="1"/>
    <col min="3934" max="4096" width="11.42578125" style="265"/>
    <col min="4097" max="4098" width="22.7109375" style="265" customWidth="1"/>
    <col min="4099" max="4118" width="10.28515625" style="265" customWidth="1"/>
    <col min="4119" max="4119" width="12.140625" style="265" customWidth="1"/>
    <col min="4120" max="4138" width="0" style="265" hidden="1" customWidth="1"/>
    <col min="4139" max="4189" width="12.140625" style="265" customWidth="1"/>
    <col min="4190" max="4352" width="11.42578125" style="265"/>
    <col min="4353" max="4354" width="22.7109375" style="265" customWidth="1"/>
    <col min="4355" max="4374" width="10.28515625" style="265" customWidth="1"/>
    <col min="4375" max="4375" width="12.140625" style="265" customWidth="1"/>
    <col min="4376" max="4394" width="0" style="265" hidden="1" customWidth="1"/>
    <col min="4395" max="4445" width="12.140625" style="265" customWidth="1"/>
    <col min="4446" max="4608" width="11.42578125" style="265"/>
    <col min="4609" max="4610" width="22.7109375" style="265" customWidth="1"/>
    <col min="4611" max="4630" width="10.28515625" style="265" customWidth="1"/>
    <col min="4631" max="4631" width="12.140625" style="265" customWidth="1"/>
    <col min="4632" max="4650" width="0" style="265" hidden="1" customWidth="1"/>
    <col min="4651" max="4701" width="12.140625" style="265" customWidth="1"/>
    <col min="4702" max="4864" width="11.42578125" style="265"/>
    <col min="4865" max="4866" width="22.7109375" style="265" customWidth="1"/>
    <col min="4867" max="4886" width="10.28515625" style="265" customWidth="1"/>
    <col min="4887" max="4887" width="12.140625" style="265" customWidth="1"/>
    <col min="4888" max="4906" width="0" style="265" hidden="1" customWidth="1"/>
    <col min="4907" max="4957" width="12.140625" style="265" customWidth="1"/>
    <col min="4958" max="5120" width="11.42578125" style="265"/>
    <col min="5121" max="5122" width="22.7109375" style="265" customWidth="1"/>
    <col min="5123" max="5142" width="10.28515625" style="265" customWidth="1"/>
    <col min="5143" max="5143" width="12.140625" style="265" customWidth="1"/>
    <col min="5144" max="5162" width="0" style="265" hidden="1" customWidth="1"/>
    <col min="5163" max="5213" width="12.140625" style="265" customWidth="1"/>
    <col min="5214" max="5376" width="11.42578125" style="265"/>
    <col min="5377" max="5378" width="22.7109375" style="265" customWidth="1"/>
    <col min="5379" max="5398" width="10.28515625" style="265" customWidth="1"/>
    <col min="5399" max="5399" width="12.140625" style="265" customWidth="1"/>
    <col min="5400" max="5418" width="0" style="265" hidden="1" customWidth="1"/>
    <col min="5419" max="5469" width="12.140625" style="265" customWidth="1"/>
    <col min="5470" max="5632" width="11.42578125" style="265"/>
    <col min="5633" max="5634" width="22.7109375" style="265" customWidth="1"/>
    <col min="5635" max="5654" width="10.28515625" style="265" customWidth="1"/>
    <col min="5655" max="5655" width="12.140625" style="265" customWidth="1"/>
    <col min="5656" max="5674" width="0" style="265" hidden="1" customWidth="1"/>
    <col min="5675" max="5725" width="12.140625" style="265" customWidth="1"/>
    <col min="5726" max="5888" width="11.42578125" style="265"/>
    <col min="5889" max="5890" width="22.7109375" style="265" customWidth="1"/>
    <col min="5891" max="5910" width="10.28515625" style="265" customWidth="1"/>
    <col min="5911" max="5911" width="12.140625" style="265" customWidth="1"/>
    <col min="5912" max="5930" width="0" style="265" hidden="1" customWidth="1"/>
    <col min="5931" max="5981" width="12.140625" style="265" customWidth="1"/>
    <col min="5982" max="6144" width="11.42578125" style="265"/>
    <col min="6145" max="6146" width="22.7109375" style="265" customWidth="1"/>
    <col min="6147" max="6166" width="10.28515625" style="265" customWidth="1"/>
    <col min="6167" max="6167" width="12.140625" style="265" customWidth="1"/>
    <col min="6168" max="6186" width="0" style="265" hidden="1" customWidth="1"/>
    <col min="6187" max="6237" width="12.140625" style="265" customWidth="1"/>
    <col min="6238" max="6400" width="11.42578125" style="265"/>
    <col min="6401" max="6402" width="22.7109375" style="265" customWidth="1"/>
    <col min="6403" max="6422" width="10.28515625" style="265" customWidth="1"/>
    <col min="6423" max="6423" width="12.140625" style="265" customWidth="1"/>
    <col min="6424" max="6442" width="0" style="265" hidden="1" customWidth="1"/>
    <col min="6443" max="6493" width="12.140625" style="265" customWidth="1"/>
    <col min="6494" max="6656" width="11.42578125" style="265"/>
    <col min="6657" max="6658" width="22.7109375" style="265" customWidth="1"/>
    <col min="6659" max="6678" width="10.28515625" style="265" customWidth="1"/>
    <col min="6679" max="6679" width="12.140625" style="265" customWidth="1"/>
    <col min="6680" max="6698" width="0" style="265" hidden="1" customWidth="1"/>
    <col min="6699" max="6749" width="12.140625" style="265" customWidth="1"/>
    <col min="6750" max="6912" width="11.42578125" style="265"/>
    <col min="6913" max="6914" width="22.7109375" style="265" customWidth="1"/>
    <col min="6915" max="6934" width="10.28515625" style="265" customWidth="1"/>
    <col min="6935" max="6935" width="12.140625" style="265" customWidth="1"/>
    <col min="6936" max="6954" width="0" style="265" hidden="1" customWidth="1"/>
    <col min="6955" max="7005" width="12.140625" style="265" customWidth="1"/>
    <col min="7006" max="7168" width="11.42578125" style="265"/>
    <col min="7169" max="7170" width="22.7109375" style="265" customWidth="1"/>
    <col min="7171" max="7190" width="10.28515625" style="265" customWidth="1"/>
    <col min="7191" max="7191" width="12.140625" style="265" customWidth="1"/>
    <col min="7192" max="7210" width="0" style="265" hidden="1" customWidth="1"/>
    <col min="7211" max="7261" width="12.140625" style="265" customWidth="1"/>
    <col min="7262" max="7424" width="11.42578125" style="265"/>
    <col min="7425" max="7426" width="22.7109375" style="265" customWidth="1"/>
    <col min="7427" max="7446" width="10.28515625" style="265" customWidth="1"/>
    <col min="7447" max="7447" width="12.140625" style="265" customWidth="1"/>
    <col min="7448" max="7466" width="0" style="265" hidden="1" customWidth="1"/>
    <col min="7467" max="7517" width="12.140625" style="265" customWidth="1"/>
    <col min="7518" max="7680" width="11.42578125" style="265"/>
    <col min="7681" max="7682" width="22.7109375" style="265" customWidth="1"/>
    <col min="7683" max="7702" width="10.28515625" style="265" customWidth="1"/>
    <col min="7703" max="7703" width="12.140625" style="265" customWidth="1"/>
    <col min="7704" max="7722" width="0" style="265" hidden="1" customWidth="1"/>
    <col min="7723" max="7773" width="12.140625" style="265" customWidth="1"/>
    <col min="7774" max="7936" width="11.42578125" style="265"/>
    <col min="7937" max="7938" width="22.7109375" style="265" customWidth="1"/>
    <col min="7939" max="7958" width="10.28515625" style="265" customWidth="1"/>
    <col min="7959" max="7959" width="12.140625" style="265" customWidth="1"/>
    <col min="7960" max="7978" width="0" style="265" hidden="1" customWidth="1"/>
    <col min="7979" max="8029" width="12.140625" style="265" customWidth="1"/>
    <col min="8030" max="8192" width="11.42578125" style="265"/>
    <col min="8193" max="8194" width="22.7109375" style="265" customWidth="1"/>
    <col min="8195" max="8214" width="10.28515625" style="265" customWidth="1"/>
    <col min="8215" max="8215" width="12.140625" style="265" customWidth="1"/>
    <col min="8216" max="8234" width="0" style="265" hidden="1" customWidth="1"/>
    <col min="8235" max="8285" width="12.140625" style="265" customWidth="1"/>
    <col min="8286" max="8448" width="11.42578125" style="265"/>
    <col min="8449" max="8450" width="22.7109375" style="265" customWidth="1"/>
    <col min="8451" max="8470" width="10.28515625" style="265" customWidth="1"/>
    <col min="8471" max="8471" width="12.140625" style="265" customWidth="1"/>
    <col min="8472" max="8490" width="0" style="265" hidden="1" customWidth="1"/>
    <col min="8491" max="8541" width="12.140625" style="265" customWidth="1"/>
    <col min="8542" max="8704" width="11.42578125" style="265"/>
    <col min="8705" max="8706" width="22.7109375" style="265" customWidth="1"/>
    <col min="8707" max="8726" width="10.28515625" style="265" customWidth="1"/>
    <col min="8727" max="8727" width="12.140625" style="265" customWidth="1"/>
    <col min="8728" max="8746" width="0" style="265" hidden="1" customWidth="1"/>
    <col min="8747" max="8797" width="12.140625" style="265" customWidth="1"/>
    <col min="8798" max="8960" width="11.42578125" style="265"/>
    <col min="8961" max="8962" width="22.7109375" style="265" customWidth="1"/>
    <col min="8963" max="8982" width="10.28515625" style="265" customWidth="1"/>
    <col min="8983" max="8983" width="12.140625" style="265" customWidth="1"/>
    <col min="8984" max="9002" width="0" style="265" hidden="1" customWidth="1"/>
    <col min="9003" max="9053" width="12.140625" style="265" customWidth="1"/>
    <col min="9054" max="9216" width="11.42578125" style="265"/>
    <col min="9217" max="9218" width="22.7109375" style="265" customWidth="1"/>
    <col min="9219" max="9238" width="10.28515625" style="265" customWidth="1"/>
    <col min="9239" max="9239" width="12.140625" style="265" customWidth="1"/>
    <col min="9240" max="9258" width="0" style="265" hidden="1" customWidth="1"/>
    <col min="9259" max="9309" width="12.140625" style="265" customWidth="1"/>
    <col min="9310" max="9472" width="11.42578125" style="265"/>
    <col min="9473" max="9474" width="22.7109375" style="265" customWidth="1"/>
    <col min="9475" max="9494" width="10.28515625" style="265" customWidth="1"/>
    <col min="9495" max="9495" width="12.140625" style="265" customWidth="1"/>
    <col min="9496" max="9514" width="0" style="265" hidden="1" customWidth="1"/>
    <col min="9515" max="9565" width="12.140625" style="265" customWidth="1"/>
    <col min="9566" max="9728" width="11.42578125" style="265"/>
    <col min="9729" max="9730" width="22.7109375" style="265" customWidth="1"/>
    <col min="9731" max="9750" width="10.28515625" style="265" customWidth="1"/>
    <col min="9751" max="9751" width="12.140625" style="265" customWidth="1"/>
    <col min="9752" max="9770" width="0" style="265" hidden="1" customWidth="1"/>
    <col min="9771" max="9821" width="12.140625" style="265" customWidth="1"/>
    <col min="9822" max="9984" width="11.42578125" style="265"/>
    <col min="9985" max="9986" width="22.7109375" style="265" customWidth="1"/>
    <col min="9987" max="10006" width="10.28515625" style="265" customWidth="1"/>
    <col min="10007" max="10007" width="12.140625" style="265" customWidth="1"/>
    <col min="10008" max="10026" width="0" style="265" hidden="1" customWidth="1"/>
    <col min="10027" max="10077" width="12.140625" style="265" customWidth="1"/>
    <col min="10078" max="10240" width="11.42578125" style="265"/>
    <col min="10241" max="10242" width="22.7109375" style="265" customWidth="1"/>
    <col min="10243" max="10262" width="10.28515625" style="265" customWidth="1"/>
    <col min="10263" max="10263" width="12.140625" style="265" customWidth="1"/>
    <col min="10264" max="10282" width="0" style="265" hidden="1" customWidth="1"/>
    <col min="10283" max="10333" width="12.140625" style="265" customWidth="1"/>
    <col min="10334" max="10496" width="11.42578125" style="265"/>
    <col min="10497" max="10498" width="22.7109375" style="265" customWidth="1"/>
    <col min="10499" max="10518" width="10.28515625" style="265" customWidth="1"/>
    <col min="10519" max="10519" width="12.140625" style="265" customWidth="1"/>
    <col min="10520" max="10538" width="0" style="265" hidden="1" customWidth="1"/>
    <col min="10539" max="10589" width="12.140625" style="265" customWidth="1"/>
    <col min="10590" max="10752" width="11.42578125" style="265"/>
    <col min="10753" max="10754" width="22.7109375" style="265" customWidth="1"/>
    <col min="10755" max="10774" width="10.28515625" style="265" customWidth="1"/>
    <col min="10775" max="10775" width="12.140625" style="265" customWidth="1"/>
    <col min="10776" max="10794" width="0" style="265" hidden="1" customWidth="1"/>
    <col min="10795" max="10845" width="12.140625" style="265" customWidth="1"/>
    <col min="10846" max="11008" width="11.42578125" style="265"/>
    <col min="11009" max="11010" width="22.7109375" style="265" customWidth="1"/>
    <col min="11011" max="11030" width="10.28515625" style="265" customWidth="1"/>
    <col min="11031" max="11031" width="12.140625" style="265" customWidth="1"/>
    <col min="11032" max="11050" width="0" style="265" hidden="1" customWidth="1"/>
    <col min="11051" max="11101" width="12.140625" style="265" customWidth="1"/>
    <col min="11102" max="11264" width="11.42578125" style="265"/>
    <col min="11265" max="11266" width="22.7109375" style="265" customWidth="1"/>
    <col min="11267" max="11286" width="10.28515625" style="265" customWidth="1"/>
    <col min="11287" max="11287" width="12.140625" style="265" customWidth="1"/>
    <col min="11288" max="11306" width="0" style="265" hidden="1" customWidth="1"/>
    <col min="11307" max="11357" width="12.140625" style="265" customWidth="1"/>
    <col min="11358" max="11520" width="11.42578125" style="265"/>
    <col min="11521" max="11522" width="22.7109375" style="265" customWidth="1"/>
    <col min="11523" max="11542" width="10.28515625" style="265" customWidth="1"/>
    <col min="11543" max="11543" width="12.140625" style="265" customWidth="1"/>
    <col min="11544" max="11562" width="0" style="265" hidden="1" customWidth="1"/>
    <col min="11563" max="11613" width="12.140625" style="265" customWidth="1"/>
    <col min="11614" max="11776" width="11.42578125" style="265"/>
    <col min="11777" max="11778" width="22.7109375" style="265" customWidth="1"/>
    <col min="11779" max="11798" width="10.28515625" style="265" customWidth="1"/>
    <col min="11799" max="11799" width="12.140625" style="265" customWidth="1"/>
    <col min="11800" max="11818" width="0" style="265" hidden="1" customWidth="1"/>
    <col min="11819" max="11869" width="12.140625" style="265" customWidth="1"/>
    <col min="11870" max="12032" width="11.42578125" style="265"/>
    <col min="12033" max="12034" width="22.7109375" style="265" customWidth="1"/>
    <col min="12035" max="12054" width="10.28515625" style="265" customWidth="1"/>
    <col min="12055" max="12055" width="12.140625" style="265" customWidth="1"/>
    <col min="12056" max="12074" width="0" style="265" hidden="1" customWidth="1"/>
    <col min="12075" max="12125" width="12.140625" style="265" customWidth="1"/>
    <col min="12126" max="12288" width="11.42578125" style="265"/>
    <col min="12289" max="12290" width="22.7109375" style="265" customWidth="1"/>
    <col min="12291" max="12310" width="10.28515625" style="265" customWidth="1"/>
    <col min="12311" max="12311" width="12.140625" style="265" customWidth="1"/>
    <col min="12312" max="12330" width="0" style="265" hidden="1" customWidth="1"/>
    <col min="12331" max="12381" width="12.140625" style="265" customWidth="1"/>
    <col min="12382" max="12544" width="11.42578125" style="265"/>
    <col min="12545" max="12546" width="22.7109375" style="265" customWidth="1"/>
    <col min="12547" max="12566" width="10.28515625" style="265" customWidth="1"/>
    <col min="12567" max="12567" width="12.140625" style="265" customWidth="1"/>
    <col min="12568" max="12586" width="0" style="265" hidden="1" customWidth="1"/>
    <col min="12587" max="12637" width="12.140625" style="265" customWidth="1"/>
    <col min="12638" max="12800" width="11.42578125" style="265"/>
    <col min="12801" max="12802" width="22.7109375" style="265" customWidth="1"/>
    <col min="12803" max="12822" width="10.28515625" style="265" customWidth="1"/>
    <col min="12823" max="12823" width="12.140625" style="265" customWidth="1"/>
    <col min="12824" max="12842" width="0" style="265" hidden="1" customWidth="1"/>
    <col min="12843" max="12893" width="12.140625" style="265" customWidth="1"/>
    <col min="12894" max="13056" width="11.42578125" style="265"/>
    <col min="13057" max="13058" width="22.7109375" style="265" customWidth="1"/>
    <col min="13059" max="13078" width="10.28515625" style="265" customWidth="1"/>
    <col min="13079" max="13079" width="12.140625" style="265" customWidth="1"/>
    <col min="13080" max="13098" width="0" style="265" hidden="1" customWidth="1"/>
    <col min="13099" max="13149" width="12.140625" style="265" customWidth="1"/>
    <col min="13150" max="13312" width="11.42578125" style="265"/>
    <col min="13313" max="13314" width="22.7109375" style="265" customWidth="1"/>
    <col min="13315" max="13334" width="10.28515625" style="265" customWidth="1"/>
    <col min="13335" max="13335" width="12.140625" style="265" customWidth="1"/>
    <col min="13336" max="13354" width="0" style="265" hidden="1" customWidth="1"/>
    <col min="13355" max="13405" width="12.140625" style="265" customWidth="1"/>
    <col min="13406" max="13568" width="11.42578125" style="265"/>
    <col min="13569" max="13570" width="22.7109375" style="265" customWidth="1"/>
    <col min="13571" max="13590" width="10.28515625" style="265" customWidth="1"/>
    <col min="13591" max="13591" width="12.140625" style="265" customWidth="1"/>
    <col min="13592" max="13610" width="0" style="265" hidden="1" customWidth="1"/>
    <col min="13611" max="13661" width="12.140625" style="265" customWidth="1"/>
    <col min="13662" max="13824" width="11.42578125" style="265"/>
    <col min="13825" max="13826" width="22.7109375" style="265" customWidth="1"/>
    <col min="13827" max="13846" width="10.28515625" style="265" customWidth="1"/>
    <col min="13847" max="13847" width="12.140625" style="265" customWidth="1"/>
    <col min="13848" max="13866" width="0" style="265" hidden="1" customWidth="1"/>
    <col min="13867" max="13917" width="12.140625" style="265" customWidth="1"/>
    <col min="13918" max="14080" width="11.42578125" style="265"/>
    <col min="14081" max="14082" width="22.7109375" style="265" customWidth="1"/>
    <col min="14083" max="14102" width="10.28515625" style="265" customWidth="1"/>
    <col min="14103" max="14103" width="12.140625" style="265" customWidth="1"/>
    <col min="14104" max="14122" width="0" style="265" hidden="1" customWidth="1"/>
    <col min="14123" max="14173" width="12.140625" style="265" customWidth="1"/>
    <col min="14174" max="14336" width="11.42578125" style="265"/>
    <col min="14337" max="14338" width="22.7109375" style="265" customWidth="1"/>
    <col min="14339" max="14358" width="10.28515625" style="265" customWidth="1"/>
    <col min="14359" max="14359" width="12.140625" style="265" customWidth="1"/>
    <col min="14360" max="14378" width="0" style="265" hidden="1" customWidth="1"/>
    <col min="14379" max="14429" width="12.140625" style="265" customWidth="1"/>
    <col min="14430" max="14592" width="11.42578125" style="265"/>
    <col min="14593" max="14594" width="22.7109375" style="265" customWidth="1"/>
    <col min="14595" max="14614" width="10.28515625" style="265" customWidth="1"/>
    <col min="14615" max="14615" width="12.140625" style="265" customWidth="1"/>
    <col min="14616" max="14634" width="0" style="265" hidden="1" customWidth="1"/>
    <col min="14635" max="14685" width="12.140625" style="265" customWidth="1"/>
    <col min="14686" max="14848" width="11.42578125" style="265"/>
    <col min="14849" max="14850" width="22.7109375" style="265" customWidth="1"/>
    <col min="14851" max="14870" width="10.28515625" style="265" customWidth="1"/>
    <col min="14871" max="14871" width="12.140625" style="265" customWidth="1"/>
    <col min="14872" max="14890" width="0" style="265" hidden="1" customWidth="1"/>
    <col min="14891" max="14941" width="12.140625" style="265" customWidth="1"/>
    <col min="14942" max="15104" width="11.42578125" style="265"/>
    <col min="15105" max="15106" width="22.7109375" style="265" customWidth="1"/>
    <col min="15107" max="15126" width="10.28515625" style="265" customWidth="1"/>
    <col min="15127" max="15127" width="12.140625" style="265" customWidth="1"/>
    <col min="15128" max="15146" width="0" style="265" hidden="1" customWidth="1"/>
    <col min="15147" max="15197" width="12.140625" style="265" customWidth="1"/>
    <col min="15198" max="15360" width="11.42578125" style="265"/>
    <col min="15361" max="15362" width="22.7109375" style="265" customWidth="1"/>
    <col min="15363" max="15382" width="10.28515625" style="265" customWidth="1"/>
    <col min="15383" max="15383" width="12.140625" style="265" customWidth="1"/>
    <col min="15384" max="15402" width="0" style="265" hidden="1" customWidth="1"/>
    <col min="15403" max="15453" width="12.140625" style="265" customWidth="1"/>
    <col min="15454" max="15616" width="11.42578125" style="265"/>
    <col min="15617" max="15618" width="22.7109375" style="265" customWidth="1"/>
    <col min="15619" max="15638" width="10.28515625" style="265" customWidth="1"/>
    <col min="15639" max="15639" width="12.140625" style="265" customWidth="1"/>
    <col min="15640" max="15658" width="0" style="265" hidden="1" customWidth="1"/>
    <col min="15659" max="15709" width="12.140625" style="265" customWidth="1"/>
    <col min="15710" max="15872" width="11.42578125" style="265"/>
    <col min="15873" max="15874" width="22.7109375" style="265" customWidth="1"/>
    <col min="15875" max="15894" width="10.28515625" style="265" customWidth="1"/>
    <col min="15895" max="15895" width="12.140625" style="265" customWidth="1"/>
    <col min="15896" max="15914" width="0" style="265" hidden="1" customWidth="1"/>
    <col min="15915" max="15965" width="12.140625" style="265" customWidth="1"/>
    <col min="15966" max="16128" width="11.42578125" style="265"/>
    <col min="16129" max="16130" width="22.7109375" style="265" customWidth="1"/>
    <col min="16131" max="16150" width="10.28515625" style="265" customWidth="1"/>
    <col min="16151" max="16151" width="12.140625" style="265" customWidth="1"/>
    <col min="16152" max="16170" width="0" style="265" hidden="1" customWidth="1"/>
    <col min="16171" max="16221" width="12.140625" style="265" customWidth="1"/>
    <col min="16222" max="16384" width="11.42578125" style="26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6"/>
      <c r="AL1" s="6"/>
      <c r="AM1" s="6"/>
      <c r="AN1" s="6"/>
    </row>
    <row r="2" spans="1:100" s="3" customFormat="1" ht="12.75" customHeight="1" x14ac:dyDescent="0.2">
      <c r="A2" s="1" t="str">
        <f>CONCATENATE("COMUNA: ",[10]NOMBRE!B2," - ","( ",[10]NOMBRE!C2,[10]NOMBRE!D2,[10]NOMBRE!E2,[10]NOMBRE!F2,[10]NOMBRE!G2,"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6"/>
      <c r="AL2" s="6"/>
      <c r="AM2" s="6"/>
      <c r="AN2" s="6"/>
    </row>
    <row r="3" spans="1:100" s="3" customFormat="1" ht="12.75" customHeight="1" x14ac:dyDescent="0.2">
      <c r="A3" s="1" t="str">
        <f>CONCATENATE("ESTABLECIMIENTO: ",[10]NOMBRE!B3," - ","( ",[10]NOMBRE!C3,[10]NOMBRE!D3,[10]NOMBRE!E3,[10]NOMBRE!F3,[10]NOMBRE!G3," )")</f>
        <v>ESTABLECIMIENTO: HOSPITAL BASE DE LINARES  - ( 16108 )</v>
      </c>
      <c r="B3" s="2"/>
      <c r="C3" s="2"/>
      <c r="D3" s="7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6"/>
      <c r="AL3" s="6"/>
      <c r="AM3" s="6"/>
      <c r="AN3" s="6"/>
    </row>
    <row r="4" spans="1:100" s="3" customFormat="1" ht="12.75" customHeight="1" x14ac:dyDescent="0.2">
      <c r="A4" s="1" t="str">
        <f>CONCATENATE("MES: ",[10]NOMBRE!B6," - ","( ",[10]NOMBRE!C6,[10]NOMBRE!D6,"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6"/>
      <c r="AL4" s="6"/>
      <c r="AM4" s="6"/>
      <c r="AN4" s="6"/>
    </row>
    <row r="5" spans="1:100" s="3" customFormat="1" ht="12.75" customHeight="1" x14ac:dyDescent="0.2">
      <c r="A5" s="1" t="str">
        <f>CONCATENATE("AÑO: ",[10]NOMBRE!B7)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6"/>
      <c r="AL5" s="6"/>
      <c r="AM5" s="6"/>
      <c r="AN5" s="6"/>
    </row>
    <row r="6" spans="1:100" s="11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8"/>
      <c r="W6" s="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</row>
    <row r="7" spans="1:100" s="11" customFormat="1" ht="45" customHeight="1" x14ac:dyDescent="0.2">
      <c r="A7" s="12" t="s">
        <v>2</v>
      </c>
      <c r="B7" s="13"/>
      <c r="C7" s="13"/>
      <c r="D7" s="14"/>
      <c r="E7" s="15"/>
      <c r="F7" s="16"/>
      <c r="G7" s="16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</row>
    <row r="8" spans="1:100" s="11" customFormat="1" ht="12.75" x14ac:dyDescent="0.2">
      <c r="A8" s="338" t="s">
        <v>3</v>
      </c>
      <c r="B8" s="339"/>
      <c r="C8" s="342" t="s">
        <v>4</v>
      </c>
      <c r="D8" s="344" t="s">
        <v>5</v>
      </c>
      <c r="E8" s="345"/>
      <c r="F8" s="345"/>
      <c r="G8" s="345"/>
      <c r="H8" s="346"/>
      <c r="I8" s="18"/>
      <c r="J8" s="302"/>
      <c r="K8" s="347"/>
      <c r="L8" s="347"/>
      <c r="M8" s="348"/>
      <c r="N8" s="21"/>
      <c r="O8" s="21"/>
      <c r="P8" s="21"/>
      <c r="Q8" s="21"/>
      <c r="R8" s="21"/>
      <c r="S8" s="21"/>
      <c r="T8" s="21"/>
      <c r="U8" s="21"/>
      <c r="V8" s="21"/>
      <c r="W8" s="21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</row>
    <row r="9" spans="1:100" s="11" customFormat="1" ht="27.75" customHeight="1" x14ac:dyDescent="0.2">
      <c r="A9" s="340"/>
      <c r="B9" s="341"/>
      <c r="C9" s="343"/>
      <c r="D9" s="22" t="s">
        <v>6</v>
      </c>
      <c r="E9" s="23" t="s">
        <v>7</v>
      </c>
      <c r="F9" s="23" t="s">
        <v>8</v>
      </c>
      <c r="G9" s="23" t="s">
        <v>9</v>
      </c>
      <c r="H9" s="24" t="s">
        <v>10</v>
      </c>
      <c r="I9" s="25"/>
      <c r="J9" s="302"/>
      <c r="K9" s="302"/>
      <c r="L9" s="302"/>
      <c r="M9" s="348"/>
      <c r="N9" s="21"/>
      <c r="O9" s="21"/>
      <c r="P9" s="21"/>
      <c r="Q9" s="21"/>
      <c r="R9" s="21"/>
      <c r="S9" s="21"/>
      <c r="T9" s="21"/>
      <c r="U9" s="21"/>
      <c r="V9" s="21"/>
      <c r="W9" s="2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</row>
    <row r="10" spans="1:100" s="11" customFormat="1" ht="15.95" customHeight="1" x14ac:dyDescent="0.2">
      <c r="A10" s="350" t="s">
        <v>11</v>
      </c>
      <c r="B10" s="351"/>
      <c r="C10" s="26">
        <f>SUM(D10:H10)</f>
        <v>0</v>
      </c>
      <c r="D10" s="27"/>
      <c r="E10" s="28"/>
      <c r="F10" s="29"/>
      <c r="G10" s="30"/>
      <c r="H10" s="31"/>
      <c r="I10" s="32"/>
      <c r="J10" s="21"/>
      <c r="K10" s="21"/>
      <c r="L10" s="21"/>
      <c r="M10" s="21"/>
      <c r="N10" s="21"/>
      <c r="O10" s="21"/>
      <c r="P10" s="21"/>
      <c r="Q10" s="10"/>
      <c r="R10" s="10"/>
      <c r="S10" s="10"/>
      <c r="T10" s="10"/>
      <c r="U10" s="10"/>
      <c r="V10" s="10"/>
      <c r="X10" s="10"/>
      <c r="Y10" s="10"/>
      <c r="Z10" s="10"/>
      <c r="AA10" s="10"/>
      <c r="AB10" s="10"/>
      <c r="AC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</row>
    <row r="11" spans="1:100" s="11" customFormat="1" ht="15.95" customHeight="1" x14ac:dyDescent="0.2">
      <c r="A11" s="352" t="s">
        <v>12</v>
      </c>
      <c r="B11" s="352"/>
      <c r="C11" s="33">
        <f>SUM(D11:H11)</f>
        <v>0</v>
      </c>
      <c r="D11" s="34"/>
      <c r="E11" s="35"/>
      <c r="F11" s="36"/>
      <c r="G11" s="37"/>
      <c r="H11" s="38"/>
      <c r="I11" s="290" t="str">
        <f>$X11</f>
        <v/>
      </c>
      <c r="J11" s="21"/>
      <c r="K11" s="21"/>
      <c r="L11" s="21"/>
      <c r="M11" s="21"/>
      <c r="N11" s="21"/>
      <c r="O11" s="21"/>
      <c r="P11" s="21"/>
      <c r="Q11" s="10"/>
      <c r="R11" s="10"/>
      <c r="S11" s="10"/>
      <c r="T11" s="10"/>
      <c r="U11" s="10"/>
      <c r="V11" s="10"/>
      <c r="X11" s="39" t="str">
        <f>IF(C10&lt;C11," Total Gestantes es menor que primigestas","")</f>
        <v/>
      </c>
      <c r="Y11" s="39"/>
      <c r="Z11" s="39"/>
      <c r="AA11" s="39"/>
      <c r="AB11" s="39"/>
      <c r="AC11" s="39"/>
      <c r="AD11" s="40">
        <f>IF(C10&lt;C11,1,0)</f>
        <v>0</v>
      </c>
      <c r="AE11" s="40"/>
      <c r="AF11" s="40"/>
      <c r="AG11" s="40"/>
      <c r="AH11" s="40"/>
      <c r="AI11" s="4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</row>
    <row r="12" spans="1:100" s="11" customFormat="1" ht="15.95" customHeight="1" x14ac:dyDescent="0.2">
      <c r="A12" s="353" t="s">
        <v>13</v>
      </c>
      <c r="B12" s="354"/>
      <c r="C12" s="33">
        <f>SUM(D12:H12)</f>
        <v>0</v>
      </c>
      <c r="D12" s="34"/>
      <c r="E12" s="35"/>
      <c r="F12" s="36"/>
      <c r="G12" s="37"/>
      <c r="H12" s="38"/>
      <c r="I12" s="32"/>
      <c r="J12" s="21"/>
      <c r="K12" s="21"/>
      <c r="L12" s="21"/>
      <c r="M12" s="21"/>
      <c r="N12" s="21"/>
      <c r="O12" s="21"/>
      <c r="P12" s="21"/>
      <c r="Q12" s="10"/>
      <c r="R12" s="10"/>
      <c r="S12" s="10"/>
      <c r="T12" s="10"/>
      <c r="U12" s="10"/>
      <c r="V12" s="10"/>
      <c r="X12" s="39"/>
      <c r="Y12" s="39"/>
      <c r="Z12" s="39"/>
      <c r="AA12" s="39"/>
      <c r="AB12" s="39"/>
      <c r="AC12" s="39"/>
      <c r="AD12" s="40"/>
      <c r="AE12" s="40"/>
      <c r="AF12" s="40"/>
      <c r="AG12" s="40"/>
      <c r="AH12" s="40"/>
      <c r="AI12" s="4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</row>
    <row r="13" spans="1:100" s="11" customFormat="1" ht="15.95" customHeight="1" x14ac:dyDescent="0.2">
      <c r="A13" s="353" t="s">
        <v>14</v>
      </c>
      <c r="B13" s="354"/>
      <c r="C13" s="33">
        <f>SUM(D13:H13)</f>
        <v>0</v>
      </c>
      <c r="D13" s="34"/>
      <c r="E13" s="35"/>
      <c r="F13" s="36"/>
      <c r="G13" s="37"/>
      <c r="H13" s="38"/>
      <c r="I13" s="32"/>
      <c r="J13" s="21"/>
      <c r="K13" s="21"/>
      <c r="L13" s="21"/>
      <c r="M13" s="21"/>
      <c r="N13" s="21"/>
      <c r="O13" s="21"/>
      <c r="P13" s="21"/>
      <c r="Q13" s="10"/>
      <c r="R13" s="10"/>
      <c r="S13" s="10"/>
      <c r="T13" s="10"/>
      <c r="U13" s="10"/>
      <c r="V13" s="10"/>
      <c r="X13" s="39"/>
      <c r="Y13" s="39"/>
      <c r="Z13" s="39"/>
      <c r="AA13" s="39"/>
      <c r="AB13" s="39"/>
      <c r="AC13" s="39"/>
      <c r="AD13" s="40"/>
      <c r="AE13" s="40"/>
      <c r="AF13" s="40"/>
      <c r="AG13" s="40"/>
      <c r="AH13" s="40"/>
      <c r="AI13" s="4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</row>
    <row r="14" spans="1:100" s="11" customFormat="1" ht="15.95" customHeight="1" x14ac:dyDescent="0.2">
      <c r="A14" s="353" t="s">
        <v>15</v>
      </c>
      <c r="B14" s="354"/>
      <c r="C14" s="33">
        <f>SUM(D14:H14)</f>
        <v>0</v>
      </c>
      <c r="D14" s="34"/>
      <c r="E14" s="35"/>
      <c r="F14" s="36"/>
      <c r="G14" s="37"/>
      <c r="H14" s="38"/>
      <c r="I14" s="32"/>
      <c r="J14" s="21"/>
      <c r="K14" s="21"/>
      <c r="L14" s="21"/>
      <c r="M14" s="21"/>
      <c r="N14" s="21"/>
      <c r="O14" s="21"/>
      <c r="P14" s="21"/>
      <c r="Q14" s="10"/>
      <c r="R14" s="10"/>
      <c r="S14" s="10"/>
      <c r="T14" s="10"/>
      <c r="U14" s="10"/>
      <c r="V14" s="10"/>
      <c r="X14" s="39"/>
      <c r="Y14" s="39"/>
      <c r="Z14" s="39"/>
      <c r="AA14" s="39"/>
      <c r="AB14" s="39"/>
      <c r="AC14" s="39"/>
      <c r="AD14" s="40"/>
      <c r="AE14" s="40"/>
      <c r="AF14" s="40"/>
      <c r="AG14" s="40"/>
      <c r="AH14" s="40"/>
      <c r="AI14" s="4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11" customFormat="1" ht="15.95" customHeight="1" x14ac:dyDescent="0.2">
      <c r="A15" s="355" t="s">
        <v>16</v>
      </c>
      <c r="B15" s="356"/>
      <c r="C15" s="41"/>
      <c r="D15" s="42"/>
      <c r="E15" s="43"/>
      <c r="F15" s="44"/>
      <c r="G15" s="45"/>
      <c r="H15" s="46"/>
      <c r="I15" s="47"/>
      <c r="J15" s="21"/>
      <c r="K15" s="21"/>
      <c r="L15" s="21"/>
      <c r="M15" s="21"/>
      <c r="N15" s="21"/>
      <c r="O15" s="21"/>
      <c r="P15" s="21"/>
      <c r="Q15" s="10"/>
      <c r="R15" s="10"/>
      <c r="S15" s="10"/>
      <c r="T15" s="10"/>
      <c r="U15" s="10"/>
      <c r="V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s="11" customFormat="1" ht="30" customHeight="1" x14ac:dyDescent="0.2">
      <c r="A16" s="12" t="s">
        <v>17</v>
      </c>
      <c r="B16" s="48"/>
      <c r="C16" s="49"/>
      <c r="D16" s="50"/>
      <c r="E16" s="51"/>
      <c r="F16" s="52"/>
      <c r="G16" s="53"/>
      <c r="H16" s="53"/>
      <c r="I16" s="21"/>
      <c r="J16" s="21"/>
      <c r="K16" s="21"/>
      <c r="L16" s="21"/>
      <c r="M16" s="21"/>
      <c r="N16" s="21"/>
      <c r="O16" s="21"/>
      <c r="P16" s="21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</row>
    <row r="17" spans="1:100" s="11" customFormat="1" ht="12.75" x14ac:dyDescent="0.2">
      <c r="A17" s="338" t="s">
        <v>18</v>
      </c>
      <c r="B17" s="339"/>
      <c r="C17" s="342" t="s">
        <v>4</v>
      </c>
      <c r="D17" s="344" t="s">
        <v>5</v>
      </c>
      <c r="E17" s="345"/>
      <c r="F17" s="345"/>
      <c r="G17" s="345"/>
      <c r="H17" s="346"/>
      <c r="I17" s="18"/>
      <c r="J17" s="302"/>
      <c r="K17" s="347"/>
      <c r="L17" s="347"/>
      <c r="M17" s="348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</row>
    <row r="18" spans="1:100" s="11" customFormat="1" ht="21" x14ac:dyDescent="0.2">
      <c r="A18" s="340"/>
      <c r="B18" s="341"/>
      <c r="C18" s="343"/>
      <c r="D18" s="22" t="s">
        <v>6</v>
      </c>
      <c r="E18" s="23" t="s">
        <v>7</v>
      </c>
      <c r="F18" s="23" t="s">
        <v>8</v>
      </c>
      <c r="G18" s="23" t="s">
        <v>9</v>
      </c>
      <c r="H18" s="24" t="s">
        <v>10</v>
      </c>
      <c r="I18" s="25"/>
      <c r="J18" s="302"/>
      <c r="K18" s="302"/>
      <c r="L18" s="302"/>
      <c r="M18" s="348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</row>
    <row r="19" spans="1:100" s="11" customFormat="1" ht="15.95" customHeight="1" x14ac:dyDescent="0.2">
      <c r="A19" s="349" t="s">
        <v>19</v>
      </c>
      <c r="B19" s="349"/>
      <c r="C19" s="54">
        <f t="shared" ref="C19:C28" si="0">SUM(D19:H19)</f>
        <v>0</v>
      </c>
      <c r="D19" s="55">
        <f>SUM(D20:D28)</f>
        <v>0</v>
      </c>
      <c r="E19" s="56">
        <f>SUM(E20:E28)</f>
        <v>0</v>
      </c>
      <c r="F19" s="57">
        <f>SUM(F20:F28)</f>
        <v>0</v>
      </c>
      <c r="G19" s="57">
        <f>SUM(G20:G28)</f>
        <v>0</v>
      </c>
      <c r="H19" s="58">
        <f>SUM(H20:H28)</f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11" customFormat="1" ht="15.95" customHeight="1" x14ac:dyDescent="0.2">
      <c r="A20" s="59" t="s">
        <v>20</v>
      </c>
      <c r="B20" s="60"/>
      <c r="C20" s="61">
        <f t="shared" si="0"/>
        <v>0</v>
      </c>
      <c r="D20" s="62"/>
      <c r="E20" s="63"/>
      <c r="F20" s="64"/>
      <c r="G20" s="65"/>
      <c r="H20" s="66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</row>
    <row r="21" spans="1:100" s="11" customFormat="1" ht="15.95" customHeight="1" x14ac:dyDescent="0.2">
      <c r="A21" s="357" t="s">
        <v>21</v>
      </c>
      <c r="B21" s="67" t="s">
        <v>22</v>
      </c>
      <c r="C21" s="68">
        <f t="shared" si="0"/>
        <v>0</v>
      </c>
      <c r="D21" s="69"/>
      <c r="E21" s="70"/>
      <c r="F21" s="71"/>
      <c r="G21" s="72"/>
      <c r="H21" s="73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</row>
    <row r="22" spans="1:100" s="11" customFormat="1" ht="15.95" customHeight="1" x14ac:dyDescent="0.2">
      <c r="A22" s="358"/>
      <c r="B22" s="74" t="s">
        <v>23</v>
      </c>
      <c r="C22" s="75">
        <f t="shared" si="0"/>
        <v>0</v>
      </c>
      <c r="D22" s="76"/>
      <c r="E22" s="77"/>
      <c r="F22" s="78"/>
      <c r="G22" s="79"/>
      <c r="H22" s="8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</row>
    <row r="23" spans="1:100" s="11" customFormat="1" ht="15.95" customHeight="1" x14ac:dyDescent="0.2">
      <c r="A23" s="358"/>
      <c r="B23" s="74" t="s">
        <v>24</v>
      </c>
      <c r="C23" s="75">
        <f t="shared" si="0"/>
        <v>0</v>
      </c>
      <c r="D23" s="76"/>
      <c r="E23" s="77"/>
      <c r="F23" s="78"/>
      <c r="G23" s="79"/>
      <c r="H23" s="8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</row>
    <row r="24" spans="1:100" s="11" customFormat="1" ht="15.95" customHeight="1" x14ac:dyDescent="0.2">
      <c r="A24" s="359"/>
      <c r="B24" s="74" t="s">
        <v>25</v>
      </c>
      <c r="C24" s="81">
        <f t="shared" si="0"/>
        <v>0</v>
      </c>
      <c r="D24" s="82"/>
      <c r="E24" s="83"/>
      <c r="F24" s="84"/>
      <c r="G24" s="85"/>
      <c r="H24" s="8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11" customFormat="1" ht="15.95" customHeight="1" x14ac:dyDescent="0.2">
      <c r="A25" s="359"/>
      <c r="B25" s="87" t="s">
        <v>26</v>
      </c>
      <c r="C25" s="81">
        <f t="shared" si="0"/>
        <v>0</v>
      </c>
      <c r="D25" s="82"/>
      <c r="E25" s="83"/>
      <c r="F25" s="84"/>
      <c r="G25" s="85"/>
      <c r="H25" s="8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</row>
    <row r="26" spans="1:100" s="11" customFormat="1" ht="15.95" customHeight="1" x14ac:dyDescent="0.2">
      <c r="A26" s="357" t="s">
        <v>27</v>
      </c>
      <c r="B26" s="88" t="s">
        <v>28</v>
      </c>
      <c r="C26" s="89">
        <f t="shared" si="0"/>
        <v>0</v>
      </c>
      <c r="D26" s="90"/>
      <c r="E26" s="91"/>
      <c r="F26" s="92"/>
      <c r="G26" s="93"/>
      <c r="H26" s="94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</row>
    <row r="27" spans="1:100" s="11" customFormat="1" ht="15.95" customHeight="1" x14ac:dyDescent="0.2">
      <c r="A27" s="360"/>
      <c r="B27" s="95" t="s">
        <v>29</v>
      </c>
      <c r="C27" s="96">
        <f t="shared" si="0"/>
        <v>0</v>
      </c>
      <c r="D27" s="97"/>
      <c r="E27" s="98"/>
      <c r="F27" s="99"/>
      <c r="G27" s="100"/>
      <c r="H27" s="10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</row>
    <row r="28" spans="1:100" s="11" customFormat="1" ht="15.95" customHeight="1" x14ac:dyDescent="0.2">
      <c r="A28" s="344" t="s">
        <v>30</v>
      </c>
      <c r="B28" s="346"/>
      <c r="C28" s="96">
        <f t="shared" si="0"/>
        <v>0</v>
      </c>
      <c r="D28" s="97"/>
      <c r="E28" s="98"/>
      <c r="F28" s="99"/>
      <c r="G28" s="100"/>
      <c r="H28" s="10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</row>
    <row r="29" spans="1:100" s="11" customFormat="1" ht="30" customHeight="1" x14ac:dyDescent="0.2">
      <c r="A29" s="102" t="s">
        <v>31</v>
      </c>
      <c r="B29" s="16"/>
      <c r="C29" s="16"/>
      <c r="D29" s="16"/>
      <c r="E29" s="16"/>
      <c r="F29" s="16"/>
      <c r="G29" s="16"/>
      <c r="H29" s="10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53"/>
      <c r="T29" s="53"/>
      <c r="U29" s="16"/>
      <c r="V29" s="104"/>
      <c r="W29" s="104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</row>
    <row r="30" spans="1:100" s="11" customFormat="1" ht="17.100000000000001" customHeight="1" x14ac:dyDescent="0.2">
      <c r="A30" s="105"/>
      <c r="B30" s="304" t="s">
        <v>32</v>
      </c>
      <c r="C30" s="107"/>
      <c r="D30" s="107"/>
      <c r="E30" s="107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53"/>
      <c r="T30" s="53"/>
      <c r="U30" s="108"/>
      <c r="V30" s="3"/>
      <c r="W30" s="3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</row>
    <row r="31" spans="1:100" s="11" customFormat="1" ht="15.95" customHeight="1" x14ac:dyDescent="0.2">
      <c r="A31" s="109" t="s">
        <v>33</v>
      </c>
      <c r="B31" s="110"/>
      <c r="C31" s="111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53"/>
      <c r="T31" s="53"/>
      <c r="U31" s="108"/>
      <c r="V31" s="3"/>
      <c r="W31" s="3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</row>
    <row r="32" spans="1:100" s="11" customFormat="1" ht="30" customHeight="1" x14ac:dyDescent="0.2">
      <c r="A32" s="102" t="s">
        <v>34</v>
      </c>
      <c r="B32" s="112"/>
      <c r="C32" s="112"/>
      <c r="D32" s="112"/>
      <c r="E32" s="112"/>
      <c r="F32" s="113"/>
      <c r="G32" s="114"/>
      <c r="H32" s="114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7"/>
      <c r="W32" s="17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11" customFormat="1" ht="17.100000000000001" customHeight="1" x14ac:dyDescent="0.2">
      <c r="A33" s="361" t="s">
        <v>35</v>
      </c>
      <c r="B33" s="362"/>
      <c r="C33" s="304" t="s">
        <v>33</v>
      </c>
      <c r="D33" s="22" t="s">
        <v>36</v>
      </c>
      <c r="E33" s="115" t="s">
        <v>37</v>
      </c>
      <c r="F33" s="116"/>
      <c r="G33" s="117"/>
      <c r="H33" s="108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21"/>
      <c r="W33" s="21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</row>
    <row r="34" spans="1:100" s="11" customFormat="1" ht="15.95" customHeight="1" x14ac:dyDescent="0.2">
      <c r="A34" s="363" t="s">
        <v>38</v>
      </c>
      <c r="B34" s="364"/>
      <c r="C34" s="96">
        <f>SUM(D34:E34)</f>
        <v>0</v>
      </c>
      <c r="D34" s="118"/>
      <c r="E34" s="119"/>
      <c r="F34" s="116"/>
      <c r="G34" s="117"/>
      <c r="H34" s="108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21"/>
      <c r="W34" s="2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</row>
    <row r="35" spans="1:100" s="11" customFormat="1" ht="30" customHeight="1" x14ac:dyDescent="0.2">
      <c r="A35" s="102" t="s">
        <v>39</v>
      </c>
      <c r="B35" s="112"/>
      <c r="C35" s="112"/>
      <c r="D35" s="112"/>
      <c r="E35" s="112"/>
      <c r="F35" s="113"/>
      <c r="G35" s="114"/>
      <c r="H35" s="114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7"/>
      <c r="W35" s="17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1:100" s="11" customFormat="1" ht="17.100000000000001" customHeight="1" x14ac:dyDescent="0.2">
      <c r="A36" s="361"/>
      <c r="B36" s="362"/>
      <c r="C36" s="304" t="s">
        <v>33</v>
      </c>
      <c r="D36" s="22" t="s">
        <v>36</v>
      </c>
      <c r="E36" s="115" t="s">
        <v>37</v>
      </c>
      <c r="F36" s="116"/>
      <c r="G36" s="11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21"/>
      <c r="W36" s="21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</row>
    <row r="37" spans="1:100" s="11" customFormat="1" ht="15.95" customHeight="1" x14ac:dyDescent="0.2">
      <c r="A37" s="379" t="s">
        <v>32</v>
      </c>
      <c r="B37" s="380"/>
      <c r="C37" s="89">
        <f>SUM(D37:E37)</f>
        <v>0</v>
      </c>
      <c r="D37" s="120"/>
      <c r="E37" s="121"/>
      <c r="F37" s="116"/>
      <c r="G37" s="11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21"/>
      <c r="W37" s="21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  <row r="38" spans="1:100" s="11" customFormat="1" ht="15.95" customHeight="1" x14ac:dyDescent="0.2">
      <c r="A38" s="381" t="s">
        <v>40</v>
      </c>
      <c r="B38" s="382"/>
      <c r="C38" s="96">
        <f>SUM(D38:E38)</f>
        <v>0</v>
      </c>
      <c r="D38" s="122"/>
      <c r="E38" s="123"/>
      <c r="F38" s="124"/>
      <c r="G38" s="125"/>
      <c r="H38" s="116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6"/>
      <c r="W38" s="126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</row>
    <row r="39" spans="1:100" s="11" customFormat="1" ht="30" customHeight="1" x14ac:dyDescent="0.2">
      <c r="A39" s="102" t="s">
        <v>41</v>
      </c>
      <c r="B39" s="102"/>
      <c r="C39" s="102"/>
      <c r="D39" s="102"/>
      <c r="E39" s="102"/>
      <c r="F39" s="102"/>
      <c r="G39" s="102"/>
      <c r="H39" s="127"/>
      <c r="I39" s="128"/>
      <c r="J39" s="128"/>
      <c r="K39" s="129"/>
      <c r="L39" s="129"/>
      <c r="M39" s="129"/>
      <c r="N39" s="129"/>
      <c r="O39" s="129"/>
      <c r="P39" s="128"/>
      <c r="Q39" s="128"/>
      <c r="R39" s="128"/>
      <c r="S39" s="128"/>
      <c r="T39" s="128"/>
      <c r="U39" s="128"/>
      <c r="V39" s="130"/>
      <c r="W39" s="13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</row>
    <row r="40" spans="1:100" s="11" customFormat="1" ht="12.75" customHeight="1" x14ac:dyDescent="0.2">
      <c r="A40" s="369" t="s">
        <v>42</v>
      </c>
      <c r="B40" s="370"/>
      <c r="C40" s="369" t="s">
        <v>33</v>
      </c>
      <c r="D40" s="375"/>
      <c r="E40" s="370"/>
      <c r="F40" s="377" t="s">
        <v>32</v>
      </c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131"/>
      <c r="U40" s="132"/>
      <c r="V40" s="133"/>
      <c r="W40" s="133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</row>
    <row r="41" spans="1:100" s="11" customFormat="1" ht="12.75" x14ac:dyDescent="0.2">
      <c r="A41" s="371"/>
      <c r="B41" s="372"/>
      <c r="C41" s="371"/>
      <c r="D41" s="376"/>
      <c r="E41" s="372"/>
      <c r="F41" s="365" t="s">
        <v>43</v>
      </c>
      <c r="G41" s="365"/>
      <c r="H41" s="365" t="s">
        <v>44</v>
      </c>
      <c r="I41" s="365"/>
      <c r="J41" s="383" t="s">
        <v>9</v>
      </c>
      <c r="K41" s="384"/>
      <c r="L41" s="366" t="s">
        <v>10</v>
      </c>
      <c r="M41" s="365"/>
      <c r="N41" s="385" t="s">
        <v>45</v>
      </c>
      <c r="O41" s="384"/>
      <c r="P41" s="365" t="s">
        <v>46</v>
      </c>
      <c r="Q41" s="365"/>
      <c r="R41" s="366" t="s">
        <v>47</v>
      </c>
      <c r="S41" s="365"/>
      <c r="T41" s="134"/>
      <c r="U41" s="134"/>
      <c r="V41" s="133"/>
      <c r="W41" s="133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</row>
    <row r="42" spans="1:100" s="11" customFormat="1" ht="21" x14ac:dyDescent="0.2">
      <c r="A42" s="373"/>
      <c r="B42" s="374"/>
      <c r="C42" s="304" t="s">
        <v>48</v>
      </c>
      <c r="D42" s="22" t="s">
        <v>29</v>
      </c>
      <c r="E42" s="115" t="s">
        <v>49</v>
      </c>
      <c r="F42" s="135" t="s">
        <v>29</v>
      </c>
      <c r="G42" s="136" t="s">
        <v>49</v>
      </c>
      <c r="H42" s="135" t="s">
        <v>29</v>
      </c>
      <c r="I42" s="136" t="s">
        <v>49</v>
      </c>
      <c r="J42" s="135" t="s">
        <v>29</v>
      </c>
      <c r="K42" s="136" t="s">
        <v>49</v>
      </c>
      <c r="L42" s="135" t="s">
        <v>29</v>
      </c>
      <c r="M42" s="136" t="s">
        <v>49</v>
      </c>
      <c r="N42" s="135" t="s">
        <v>29</v>
      </c>
      <c r="O42" s="136" t="s">
        <v>49</v>
      </c>
      <c r="P42" s="135" t="s">
        <v>29</v>
      </c>
      <c r="Q42" s="136" t="s">
        <v>49</v>
      </c>
      <c r="R42" s="135" t="s">
        <v>29</v>
      </c>
      <c r="S42" s="136" t="s">
        <v>49</v>
      </c>
      <c r="T42" s="134"/>
      <c r="U42" s="134"/>
      <c r="V42" s="133"/>
      <c r="W42" s="133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</row>
    <row r="43" spans="1:100" s="11" customFormat="1" ht="15.95" customHeight="1" x14ac:dyDescent="0.2">
      <c r="A43" s="363" t="s">
        <v>50</v>
      </c>
      <c r="B43" s="364"/>
      <c r="C43" s="96">
        <f>SUM(D43:E43)</f>
        <v>0</v>
      </c>
      <c r="D43" s="137">
        <f t="shared" ref="D43:E46" si="1">F43+H43+J43+L43+N43+P43+R43</f>
        <v>0</v>
      </c>
      <c r="E43" s="138">
        <f t="shared" si="1"/>
        <v>0</v>
      </c>
      <c r="F43" s="139"/>
      <c r="G43" s="140"/>
      <c r="H43" s="139"/>
      <c r="I43" s="140"/>
      <c r="J43" s="139"/>
      <c r="K43" s="140"/>
      <c r="L43" s="139"/>
      <c r="M43" s="140"/>
      <c r="N43" s="139"/>
      <c r="O43" s="140"/>
      <c r="P43" s="139"/>
      <c r="Q43" s="140"/>
      <c r="R43" s="139"/>
      <c r="S43" s="140"/>
      <c r="T43" s="134"/>
      <c r="U43" s="134"/>
      <c r="V43" s="133"/>
      <c r="W43" s="133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</row>
    <row r="44" spans="1:100" s="11" customFormat="1" ht="15.95" customHeight="1" x14ac:dyDescent="0.2">
      <c r="A44" s="367" t="s">
        <v>51</v>
      </c>
      <c r="B44" s="308" t="s">
        <v>52</v>
      </c>
      <c r="C44" s="142">
        <f>SUM(D44:E44)</f>
        <v>0</v>
      </c>
      <c r="D44" s="143">
        <f t="shared" si="1"/>
        <v>0</v>
      </c>
      <c r="E44" s="144">
        <f t="shared" si="1"/>
        <v>0</v>
      </c>
      <c r="F44" s="139"/>
      <c r="G44" s="140"/>
      <c r="H44" s="139"/>
      <c r="I44" s="140"/>
      <c r="J44" s="139"/>
      <c r="K44" s="140"/>
      <c r="L44" s="139"/>
      <c r="M44" s="140"/>
      <c r="N44" s="139"/>
      <c r="O44" s="140"/>
      <c r="P44" s="139"/>
      <c r="Q44" s="140"/>
      <c r="R44" s="139"/>
      <c r="S44" s="140"/>
      <c r="T44" s="134"/>
      <c r="U44" s="134"/>
      <c r="V44" s="133"/>
      <c r="W44" s="133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</row>
    <row r="45" spans="1:100" s="11" customFormat="1" ht="15.95" customHeight="1" x14ac:dyDescent="0.2">
      <c r="A45" s="368"/>
      <c r="B45" s="303" t="s">
        <v>53</v>
      </c>
      <c r="C45" s="146">
        <f>SUM(D45:E45)</f>
        <v>0</v>
      </c>
      <c r="D45" s="147">
        <f t="shared" si="1"/>
        <v>0</v>
      </c>
      <c r="E45" s="148">
        <f t="shared" si="1"/>
        <v>0</v>
      </c>
      <c r="F45" s="149"/>
      <c r="G45" s="150"/>
      <c r="H45" s="149"/>
      <c r="I45" s="150"/>
      <c r="J45" s="149"/>
      <c r="K45" s="150"/>
      <c r="L45" s="149"/>
      <c r="M45" s="150"/>
      <c r="N45" s="149"/>
      <c r="O45" s="150"/>
      <c r="P45" s="149"/>
      <c r="Q45" s="150"/>
      <c r="R45" s="149"/>
      <c r="S45" s="150"/>
      <c r="T45" s="151"/>
      <c r="U45" s="151"/>
      <c r="V45" s="130"/>
      <c r="W45" s="13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</row>
    <row r="46" spans="1:100" s="11" customFormat="1" ht="15.95" customHeight="1" x14ac:dyDescent="0.2">
      <c r="A46" s="356"/>
      <c r="B46" s="309" t="s">
        <v>54</v>
      </c>
      <c r="C46" s="153">
        <f>SUM(D46:E46)</f>
        <v>0</v>
      </c>
      <c r="D46" s="154">
        <f t="shared" si="1"/>
        <v>0</v>
      </c>
      <c r="E46" s="155">
        <f t="shared" si="1"/>
        <v>0</v>
      </c>
      <c r="F46" s="156"/>
      <c r="G46" s="157"/>
      <c r="H46" s="156"/>
      <c r="I46" s="157"/>
      <c r="J46" s="156"/>
      <c r="K46" s="157"/>
      <c r="L46" s="156"/>
      <c r="M46" s="157"/>
      <c r="N46" s="156"/>
      <c r="O46" s="157"/>
      <c r="P46" s="156"/>
      <c r="Q46" s="157"/>
      <c r="R46" s="156"/>
      <c r="S46" s="157"/>
      <c r="T46" s="151"/>
      <c r="U46" s="151"/>
      <c r="V46" s="133"/>
      <c r="W46" s="133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</row>
    <row r="47" spans="1:100" s="11" customFormat="1" ht="30" customHeight="1" x14ac:dyDescent="0.2">
      <c r="A47" s="102" t="s">
        <v>55</v>
      </c>
      <c r="B47" s="102"/>
      <c r="C47" s="102"/>
      <c r="D47" s="102"/>
      <c r="E47" s="102"/>
      <c r="F47" s="102"/>
      <c r="G47" s="102"/>
      <c r="H47" s="127"/>
      <c r="I47" s="128"/>
      <c r="J47" s="128"/>
      <c r="K47" s="129"/>
      <c r="L47" s="129"/>
      <c r="M47" s="129"/>
      <c r="N47" s="129"/>
      <c r="O47" s="129"/>
      <c r="P47" s="128"/>
      <c r="Q47" s="128"/>
      <c r="R47" s="128"/>
      <c r="S47" s="128"/>
      <c r="T47" s="128"/>
      <c r="U47" s="128"/>
      <c r="V47" s="133"/>
      <c r="W47" s="133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</row>
    <row r="48" spans="1:100" s="11" customFormat="1" ht="12.75" customHeight="1" x14ac:dyDescent="0.2">
      <c r="A48" s="369" t="s">
        <v>42</v>
      </c>
      <c r="B48" s="370"/>
      <c r="C48" s="369" t="s">
        <v>33</v>
      </c>
      <c r="D48" s="375"/>
      <c r="E48" s="370"/>
      <c r="F48" s="377" t="s">
        <v>40</v>
      </c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86" t="s">
        <v>56</v>
      </c>
      <c r="U48" s="386" t="s">
        <v>57</v>
      </c>
      <c r="V48" s="133"/>
      <c r="W48" s="133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</row>
    <row r="49" spans="1:100" s="11" customFormat="1" ht="12.95" customHeight="1" x14ac:dyDescent="0.2">
      <c r="A49" s="371"/>
      <c r="B49" s="372"/>
      <c r="C49" s="371"/>
      <c r="D49" s="376"/>
      <c r="E49" s="372"/>
      <c r="F49" s="365" t="s">
        <v>43</v>
      </c>
      <c r="G49" s="365"/>
      <c r="H49" s="365" t="s">
        <v>44</v>
      </c>
      <c r="I49" s="365"/>
      <c r="J49" s="383" t="s">
        <v>9</v>
      </c>
      <c r="K49" s="384"/>
      <c r="L49" s="366" t="s">
        <v>10</v>
      </c>
      <c r="M49" s="365"/>
      <c r="N49" s="385" t="s">
        <v>45</v>
      </c>
      <c r="O49" s="384"/>
      <c r="P49" s="365" t="s">
        <v>46</v>
      </c>
      <c r="Q49" s="365"/>
      <c r="R49" s="366" t="s">
        <v>47</v>
      </c>
      <c r="S49" s="365"/>
      <c r="T49" s="386"/>
      <c r="U49" s="386"/>
      <c r="V49" s="133"/>
      <c r="W49" s="133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</row>
    <row r="50" spans="1:100" s="11" customFormat="1" ht="21" x14ac:dyDescent="0.2">
      <c r="A50" s="373"/>
      <c r="B50" s="374"/>
      <c r="C50" s="304" t="s">
        <v>48</v>
      </c>
      <c r="D50" s="22" t="s">
        <v>29</v>
      </c>
      <c r="E50" s="115" t="s">
        <v>49</v>
      </c>
      <c r="F50" s="135" t="s">
        <v>29</v>
      </c>
      <c r="G50" s="136" t="s">
        <v>49</v>
      </c>
      <c r="H50" s="135" t="s">
        <v>29</v>
      </c>
      <c r="I50" s="136" t="s">
        <v>49</v>
      </c>
      <c r="J50" s="135" t="s">
        <v>29</v>
      </c>
      <c r="K50" s="136" t="s">
        <v>49</v>
      </c>
      <c r="L50" s="135" t="s">
        <v>29</v>
      </c>
      <c r="M50" s="136" t="s">
        <v>49</v>
      </c>
      <c r="N50" s="135" t="s">
        <v>29</v>
      </c>
      <c r="O50" s="136" t="s">
        <v>49</v>
      </c>
      <c r="P50" s="135" t="s">
        <v>29</v>
      </c>
      <c r="Q50" s="136" t="s">
        <v>49</v>
      </c>
      <c r="R50" s="135" t="s">
        <v>29</v>
      </c>
      <c r="S50" s="136" t="s">
        <v>49</v>
      </c>
      <c r="T50" s="386"/>
      <c r="U50" s="386"/>
      <c r="V50" s="133"/>
      <c r="W50" s="133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</row>
    <row r="51" spans="1:100" s="11" customFormat="1" ht="15.95" customHeight="1" x14ac:dyDescent="0.2">
      <c r="A51" s="367" t="s">
        <v>51</v>
      </c>
      <c r="B51" s="308" t="s">
        <v>52</v>
      </c>
      <c r="C51" s="142">
        <f>SUM(D51:E51)</f>
        <v>0</v>
      </c>
      <c r="D51" s="143">
        <f t="shared" ref="D51:E53" si="2">F51+H51+J51+L51+N51+P51+R51</f>
        <v>0</v>
      </c>
      <c r="E51" s="144">
        <f t="shared" si="2"/>
        <v>0</v>
      </c>
      <c r="F51" s="139"/>
      <c r="G51" s="140"/>
      <c r="H51" s="139"/>
      <c r="I51" s="140"/>
      <c r="J51" s="139"/>
      <c r="K51" s="140"/>
      <c r="L51" s="139"/>
      <c r="M51" s="140"/>
      <c r="N51" s="139"/>
      <c r="O51" s="140"/>
      <c r="P51" s="139"/>
      <c r="Q51" s="140"/>
      <c r="R51" s="139"/>
      <c r="S51" s="140"/>
      <c r="T51" s="159"/>
      <c r="U51" s="159"/>
      <c r="V51" s="160"/>
      <c r="W51" s="16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</row>
    <row r="52" spans="1:100" s="11" customFormat="1" ht="15.95" customHeight="1" x14ac:dyDescent="0.2">
      <c r="A52" s="368"/>
      <c r="B52" s="303" t="s">
        <v>53</v>
      </c>
      <c r="C52" s="146">
        <f>SUM(D52:E52)</f>
        <v>1</v>
      </c>
      <c r="D52" s="147">
        <f t="shared" si="2"/>
        <v>1</v>
      </c>
      <c r="E52" s="148">
        <f t="shared" si="2"/>
        <v>0</v>
      </c>
      <c r="F52" s="149">
        <v>1</v>
      </c>
      <c r="G52" s="150"/>
      <c r="H52" s="149"/>
      <c r="I52" s="150"/>
      <c r="J52" s="149"/>
      <c r="K52" s="150"/>
      <c r="L52" s="149"/>
      <c r="M52" s="150"/>
      <c r="N52" s="149"/>
      <c r="O52" s="150"/>
      <c r="P52" s="149"/>
      <c r="Q52" s="150"/>
      <c r="R52" s="149"/>
      <c r="S52" s="150"/>
      <c r="T52" s="161"/>
      <c r="U52" s="161">
        <v>1</v>
      </c>
      <c r="V52" s="133"/>
      <c r="W52" s="133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</row>
    <row r="53" spans="1:100" s="11" customFormat="1" ht="15.95" customHeight="1" x14ac:dyDescent="0.2">
      <c r="A53" s="356"/>
      <c r="B53" s="309" t="s">
        <v>54</v>
      </c>
      <c r="C53" s="153">
        <f>SUM(D53:E53)</f>
        <v>0</v>
      </c>
      <c r="D53" s="154">
        <f t="shared" si="2"/>
        <v>0</v>
      </c>
      <c r="E53" s="155">
        <f t="shared" si="2"/>
        <v>0</v>
      </c>
      <c r="F53" s="156"/>
      <c r="G53" s="157"/>
      <c r="H53" s="156"/>
      <c r="I53" s="157"/>
      <c r="J53" s="156"/>
      <c r="K53" s="157"/>
      <c r="L53" s="156"/>
      <c r="M53" s="157"/>
      <c r="N53" s="156"/>
      <c r="O53" s="157"/>
      <c r="P53" s="156"/>
      <c r="Q53" s="157"/>
      <c r="R53" s="156"/>
      <c r="S53" s="157"/>
      <c r="T53" s="162"/>
      <c r="U53" s="162"/>
      <c r="V53" s="160"/>
      <c r="W53" s="16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</row>
    <row r="54" spans="1:100" s="11" customFormat="1" ht="30" customHeight="1" x14ac:dyDescent="0.2">
      <c r="A54" s="102" t="s">
        <v>58</v>
      </c>
      <c r="B54" s="102"/>
      <c r="C54" s="102"/>
      <c r="D54" s="102"/>
      <c r="E54" s="102"/>
      <c r="F54" s="102"/>
      <c r="G54" s="102"/>
      <c r="H54" s="127"/>
      <c r="I54" s="128"/>
      <c r="J54" s="128"/>
      <c r="K54" s="129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33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</row>
    <row r="55" spans="1:100" s="11" customFormat="1" ht="12.75" x14ac:dyDescent="0.2">
      <c r="A55" s="375" t="s">
        <v>42</v>
      </c>
      <c r="B55" s="375"/>
      <c r="C55" s="342" t="s">
        <v>59</v>
      </c>
      <c r="D55" s="391" t="s">
        <v>32</v>
      </c>
      <c r="E55" s="392"/>
      <c r="F55" s="392"/>
      <c r="G55" s="392"/>
      <c r="H55" s="392"/>
      <c r="I55" s="393"/>
      <c r="J55" s="342" t="s">
        <v>60</v>
      </c>
      <c r="K55" s="386" t="s">
        <v>61</v>
      </c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33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</row>
    <row r="56" spans="1:100" s="11" customFormat="1" ht="12.75" x14ac:dyDescent="0.2">
      <c r="A56" s="376"/>
      <c r="B56" s="376"/>
      <c r="C56" s="390"/>
      <c r="D56" s="377" t="s">
        <v>62</v>
      </c>
      <c r="E56" s="394"/>
      <c r="F56" s="377" t="s">
        <v>63</v>
      </c>
      <c r="G56" s="394"/>
      <c r="H56" s="377" t="s">
        <v>64</v>
      </c>
      <c r="I56" s="394"/>
      <c r="J56" s="390"/>
      <c r="K56" s="386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33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</row>
    <row r="57" spans="1:100" s="11" customFormat="1" ht="12.95" customHeight="1" x14ac:dyDescent="0.2">
      <c r="A57" s="389"/>
      <c r="B57" s="389"/>
      <c r="C57" s="343"/>
      <c r="D57" s="22" t="s">
        <v>29</v>
      </c>
      <c r="E57" s="115" t="s">
        <v>49</v>
      </c>
      <c r="F57" s="22" t="s">
        <v>29</v>
      </c>
      <c r="G57" s="115" t="s">
        <v>49</v>
      </c>
      <c r="H57" s="22" t="s">
        <v>29</v>
      </c>
      <c r="I57" s="115" t="s">
        <v>49</v>
      </c>
      <c r="J57" s="343"/>
      <c r="K57" s="386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33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</row>
    <row r="58" spans="1:100" s="11" customFormat="1" ht="15.95" customHeight="1" x14ac:dyDescent="0.2">
      <c r="A58" s="403" t="s">
        <v>65</v>
      </c>
      <c r="B58" s="164" t="s">
        <v>66</v>
      </c>
      <c r="C58" s="89">
        <f>SUM(D58:I58)</f>
        <v>16</v>
      </c>
      <c r="D58" s="165"/>
      <c r="E58" s="166"/>
      <c r="F58" s="165">
        <v>3</v>
      </c>
      <c r="G58" s="166">
        <v>6</v>
      </c>
      <c r="H58" s="165">
        <v>5</v>
      </c>
      <c r="I58" s="166">
        <v>2</v>
      </c>
      <c r="J58" s="167">
        <v>5</v>
      </c>
      <c r="K58" s="167">
        <v>3</v>
      </c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</row>
    <row r="59" spans="1:100" s="11" customFormat="1" ht="15.95" customHeight="1" x14ac:dyDescent="0.2">
      <c r="A59" s="404"/>
      <c r="B59" s="168" t="s">
        <v>67</v>
      </c>
      <c r="C59" s="96">
        <f>SUM(D59:I59)</f>
        <v>0</v>
      </c>
      <c r="D59" s="169"/>
      <c r="E59" s="170"/>
      <c r="F59" s="169"/>
      <c r="G59" s="170"/>
      <c r="H59" s="169"/>
      <c r="I59" s="170"/>
      <c r="J59" s="171"/>
      <c r="K59" s="171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</row>
    <row r="60" spans="1:100" s="11" customFormat="1" ht="15.95" customHeight="1" x14ac:dyDescent="0.2">
      <c r="A60" s="363" t="s">
        <v>68</v>
      </c>
      <c r="B60" s="364"/>
      <c r="C60" s="96">
        <f>SUM(D60:I60)</f>
        <v>0</v>
      </c>
      <c r="D60" s="172"/>
      <c r="E60" s="173"/>
      <c r="F60" s="172"/>
      <c r="G60" s="173"/>
      <c r="H60" s="172"/>
      <c r="I60" s="173"/>
      <c r="J60" s="174"/>
      <c r="K60" s="174"/>
      <c r="L60" s="175"/>
      <c r="M60" s="175"/>
      <c r="N60" s="175"/>
      <c r="O60" s="175"/>
      <c r="P60" s="176"/>
      <c r="Q60" s="130"/>
      <c r="R60" s="130"/>
      <c r="S60" s="130"/>
      <c r="T60" s="130"/>
      <c r="U60" s="130"/>
      <c r="V60" s="130"/>
      <c r="W60" s="13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</row>
    <row r="61" spans="1:100" s="11" customFormat="1" ht="30" customHeight="1" x14ac:dyDescent="0.2">
      <c r="A61" s="102" t="s">
        <v>69</v>
      </c>
      <c r="B61" s="102"/>
      <c r="C61" s="102"/>
      <c r="D61" s="102"/>
      <c r="E61" s="102"/>
      <c r="F61" s="102"/>
      <c r="G61" s="102"/>
      <c r="H61" s="177"/>
      <c r="I61" s="128"/>
      <c r="J61" s="128"/>
      <c r="K61" s="128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</row>
    <row r="62" spans="1:100" s="11" customFormat="1" ht="16.5" customHeight="1" x14ac:dyDescent="0.2">
      <c r="A62" s="405" t="s">
        <v>3</v>
      </c>
      <c r="B62" s="406"/>
      <c r="C62" s="387" t="s">
        <v>70</v>
      </c>
      <c r="D62" s="387" t="s">
        <v>71</v>
      </c>
      <c r="E62" s="387" t="s">
        <v>72</v>
      </c>
      <c r="F62" s="108"/>
      <c r="G62" s="108"/>
      <c r="H62" s="108"/>
      <c r="I62" s="53"/>
      <c r="J62" s="53"/>
      <c r="K62" s="5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</row>
    <row r="63" spans="1:100" s="11" customFormat="1" ht="16.5" customHeight="1" x14ac:dyDescent="0.2">
      <c r="A63" s="407"/>
      <c r="B63" s="408"/>
      <c r="C63" s="388"/>
      <c r="D63" s="388"/>
      <c r="E63" s="388"/>
      <c r="F63" s="151"/>
      <c r="G63" s="151"/>
      <c r="H63" s="151"/>
      <c r="I63" s="151"/>
      <c r="J63" s="151"/>
      <c r="K63" s="151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</row>
    <row r="64" spans="1:100" s="11" customFormat="1" ht="15.95" customHeight="1" x14ac:dyDescent="0.2">
      <c r="A64" s="395" t="s">
        <v>73</v>
      </c>
      <c r="B64" s="396"/>
      <c r="C64" s="178"/>
      <c r="D64" s="178"/>
      <c r="E64" s="178"/>
      <c r="F64" s="151"/>
      <c r="G64" s="151"/>
      <c r="H64" s="151"/>
      <c r="I64" s="151"/>
      <c r="J64" s="151"/>
      <c r="K64" s="151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</row>
    <row r="65" spans="1:100" s="11" customFormat="1" ht="15.95" customHeight="1" x14ac:dyDescent="0.2">
      <c r="A65" s="395" t="s">
        <v>74</v>
      </c>
      <c r="B65" s="396"/>
      <c r="C65" s="179"/>
      <c r="D65" s="179"/>
      <c r="E65" s="179"/>
      <c r="F65" s="151"/>
      <c r="G65" s="151"/>
      <c r="H65" s="151"/>
      <c r="I65" s="151"/>
      <c r="J65" s="151"/>
      <c r="K65" s="151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</row>
    <row r="66" spans="1:100" s="11" customFormat="1" ht="15.95" customHeight="1" x14ac:dyDescent="0.2">
      <c r="A66" s="397" t="s">
        <v>75</v>
      </c>
      <c r="B66" s="398"/>
      <c r="C66" s="179"/>
      <c r="D66" s="179"/>
      <c r="E66" s="179"/>
      <c r="F66" s="151"/>
      <c r="G66" s="151"/>
      <c r="H66" s="151"/>
      <c r="I66" s="151"/>
      <c r="J66" s="151"/>
      <c r="K66" s="151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</row>
    <row r="67" spans="1:100" s="11" customFormat="1" ht="15.95" customHeight="1" x14ac:dyDescent="0.2">
      <c r="A67" s="397" t="s">
        <v>76</v>
      </c>
      <c r="B67" s="398"/>
      <c r="C67" s="180"/>
      <c r="D67" s="180"/>
      <c r="E67" s="180"/>
      <c r="F67" s="151"/>
      <c r="G67" s="151"/>
      <c r="H67" s="151"/>
      <c r="I67" s="151"/>
      <c r="J67" s="151"/>
      <c r="K67" s="151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</row>
    <row r="68" spans="1:100" s="11" customFormat="1" ht="15.95" customHeight="1" x14ac:dyDescent="0.2">
      <c r="A68" s="399" t="s">
        <v>77</v>
      </c>
      <c r="B68" s="400"/>
      <c r="C68" s="181">
        <f>SUM(C64:C67)</f>
        <v>0</v>
      </c>
      <c r="D68" s="181">
        <f>SUM(D64:D67)</f>
        <v>0</v>
      </c>
      <c r="E68" s="181">
        <f>SUM(E64:E67)</f>
        <v>0</v>
      </c>
      <c r="F68" s="151"/>
      <c r="G68" s="151"/>
      <c r="H68" s="151"/>
      <c r="I68" s="151"/>
      <c r="J68" s="151"/>
      <c r="K68" s="15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</row>
    <row r="69" spans="1:100" s="11" customFormat="1" ht="15.95" customHeight="1" x14ac:dyDescent="0.2">
      <c r="A69" s="401" t="s">
        <v>78</v>
      </c>
      <c r="B69" s="402"/>
      <c r="C69" s="182"/>
      <c r="D69" s="182"/>
      <c r="E69" s="182"/>
      <c r="F69" s="151"/>
      <c r="G69" s="151"/>
      <c r="H69" s="151"/>
      <c r="I69" s="151"/>
      <c r="J69" s="151"/>
      <c r="K69" s="151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</row>
    <row r="70" spans="1:100" s="11" customFormat="1" ht="15.95" customHeight="1" x14ac:dyDescent="0.2">
      <c r="A70" s="395" t="s">
        <v>79</v>
      </c>
      <c r="B70" s="396"/>
      <c r="C70" s="179"/>
      <c r="D70" s="179"/>
      <c r="E70" s="179"/>
      <c r="F70" s="151"/>
      <c r="G70" s="151"/>
      <c r="H70" s="151"/>
      <c r="I70" s="151"/>
      <c r="J70" s="151"/>
      <c r="K70" s="151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</row>
    <row r="71" spans="1:100" s="11" customFormat="1" ht="15.95" customHeight="1" x14ac:dyDescent="0.2">
      <c r="A71" s="410" t="s">
        <v>80</v>
      </c>
      <c r="B71" s="411"/>
      <c r="C71" s="183"/>
      <c r="D71" s="183"/>
      <c r="E71" s="183"/>
      <c r="F71" s="151"/>
      <c r="G71" s="151"/>
      <c r="H71" s="151"/>
      <c r="I71" s="151"/>
      <c r="J71" s="151"/>
      <c r="K71" s="151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</row>
    <row r="72" spans="1:100" s="11" customFormat="1" ht="15.95" customHeight="1" x14ac:dyDescent="0.2">
      <c r="A72" s="399" t="s">
        <v>77</v>
      </c>
      <c r="B72" s="400"/>
      <c r="C72" s="181">
        <f>SUM(C69:C71)</f>
        <v>0</v>
      </c>
      <c r="D72" s="181">
        <f>SUM(D69:D71)</f>
        <v>0</v>
      </c>
      <c r="E72" s="181">
        <f>SUM(E69:E71)</f>
        <v>0</v>
      </c>
      <c r="F72" s="151"/>
      <c r="G72" s="151"/>
      <c r="H72" s="151"/>
      <c r="I72" s="151"/>
      <c r="J72" s="151"/>
      <c r="K72" s="151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</row>
    <row r="73" spans="1:100" s="11" customFormat="1" ht="15.95" customHeight="1" x14ac:dyDescent="0.2">
      <c r="A73" s="412" t="s">
        <v>81</v>
      </c>
      <c r="B73" s="412"/>
      <c r="C73" s="184">
        <f>C68+C72</f>
        <v>0</v>
      </c>
      <c r="D73" s="184">
        <f>D68+D72</f>
        <v>0</v>
      </c>
      <c r="E73" s="184">
        <f>E68+E72</f>
        <v>0</v>
      </c>
      <c r="F73" s="151"/>
      <c r="G73" s="151"/>
      <c r="H73" s="151"/>
      <c r="I73" s="151"/>
      <c r="J73" s="151"/>
      <c r="K73" s="151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</row>
    <row r="74" spans="1:100" s="11" customFormat="1" ht="30" customHeight="1" x14ac:dyDescent="0.2">
      <c r="A74" s="102" t="s">
        <v>82</v>
      </c>
      <c r="B74" s="102"/>
      <c r="C74" s="102"/>
      <c r="D74" s="102"/>
      <c r="E74" s="102"/>
      <c r="F74" s="102"/>
      <c r="G74" s="102"/>
      <c r="H74" s="185"/>
      <c r="I74" s="185"/>
      <c r="J74" s="185"/>
      <c r="K74" s="186"/>
      <c r="L74" s="187"/>
      <c r="M74" s="186"/>
      <c r="N74" s="186"/>
      <c r="O74" s="188"/>
      <c r="P74" s="188"/>
      <c r="Q74" s="151"/>
      <c r="R74" s="151"/>
      <c r="S74" s="151"/>
      <c r="T74" s="160"/>
      <c r="U74" s="160"/>
      <c r="V74" s="189"/>
      <c r="W74" s="16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</row>
    <row r="75" spans="1:100" s="11" customFormat="1" ht="12.75" x14ac:dyDescent="0.2">
      <c r="A75" s="413" t="s">
        <v>83</v>
      </c>
      <c r="B75" s="413"/>
      <c r="C75" s="413"/>
      <c r="D75" s="414" t="s">
        <v>33</v>
      </c>
      <c r="E75" s="415"/>
      <c r="F75" s="385"/>
      <c r="G75" s="409" t="s">
        <v>84</v>
      </c>
      <c r="H75" s="409"/>
      <c r="I75" s="409" t="s">
        <v>85</v>
      </c>
      <c r="J75" s="409"/>
      <c r="K75" s="409" t="s">
        <v>86</v>
      </c>
      <c r="L75" s="409"/>
      <c r="M75" s="409" t="s">
        <v>87</v>
      </c>
      <c r="N75" s="409"/>
      <c r="O75" s="409" t="s">
        <v>88</v>
      </c>
      <c r="P75" s="409"/>
      <c r="Q75" s="409" t="s">
        <v>89</v>
      </c>
      <c r="R75" s="409"/>
      <c r="S75" s="19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</row>
    <row r="76" spans="1:100" s="11" customFormat="1" ht="21" x14ac:dyDescent="0.2">
      <c r="A76" s="413"/>
      <c r="B76" s="413"/>
      <c r="C76" s="413"/>
      <c r="D76" s="191" t="s">
        <v>90</v>
      </c>
      <c r="E76" s="192" t="s">
        <v>29</v>
      </c>
      <c r="F76" s="193" t="s">
        <v>49</v>
      </c>
      <c r="G76" s="194" t="s">
        <v>29</v>
      </c>
      <c r="H76" s="195" t="s">
        <v>49</v>
      </c>
      <c r="I76" s="194" t="s">
        <v>29</v>
      </c>
      <c r="J76" s="195" t="s">
        <v>49</v>
      </c>
      <c r="K76" s="194" t="s">
        <v>29</v>
      </c>
      <c r="L76" s="195" t="s">
        <v>49</v>
      </c>
      <c r="M76" s="194" t="s">
        <v>29</v>
      </c>
      <c r="N76" s="195" t="s">
        <v>49</v>
      </c>
      <c r="O76" s="194" t="s">
        <v>29</v>
      </c>
      <c r="P76" s="195" t="s">
        <v>49</v>
      </c>
      <c r="Q76" s="194" t="s">
        <v>29</v>
      </c>
      <c r="R76" s="195" t="s">
        <v>49</v>
      </c>
      <c r="S76" s="19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</row>
    <row r="77" spans="1:100" s="11" customFormat="1" ht="15.95" customHeight="1" x14ac:dyDescent="0.2">
      <c r="A77" s="196" t="s">
        <v>91</v>
      </c>
      <c r="B77" s="310"/>
      <c r="C77" s="311"/>
      <c r="D77" s="199">
        <f>SUM(E77:F77)</f>
        <v>0</v>
      </c>
      <c r="E77" s="200">
        <f>G77+I77+K77+M77+O77+Q77</f>
        <v>0</v>
      </c>
      <c r="F77" s="201">
        <f>H77+J77+L77+N77+P77+R77</f>
        <v>0</v>
      </c>
      <c r="G77" s="202"/>
      <c r="H77" s="203"/>
      <c r="I77" s="202"/>
      <c r="J77" s="203"/>
      <c r="K77" s="202"/>
      <c r="L77" s="203"/>
      <c r="M77" s="202"/>
      <c r="N77" s="203"/>
      <c r="O77" s="202"/>
      <c r="P77" s="203"/>
      <c r="Q77" s="202"/>
      <c r="R77" s="203"/>
      <c r="S77" s="190"/>
      <c r="T77" s="160"/>
      <c r="U77" s="160"/>
      <c r="V77" s="160"/>
      <c r="W77" s="16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</row>
    <row r="78" spans="1:100" s="11" customFormat="1" ht="24.95" customHeight="1" x14ac:dyDescent="0.2">
      <c r="A78" s="416" t="s">
        <v>92</v>
      </c>
      <c r="B78" s="417"/>
      <c r="C78" s="418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7"/>
      <c r="S78" s="190"/>
      <c r="T78" s="160"/>
      <c r="U78" s="160"/>
      <c r="V78" s="160"/>
      <c r="W78" s="16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</row>
    <row r="79" spans="1:100" s="11" customFormat="1" ht="15.95" customHeight="1" x14ac:dyDescent="0.2">
      <c r="A79" s="419" t="s">
        <v>93</v>
      </c>
      <c r="B79" s="421" t="s">
        <v>94</v>
      </c>
      <c r="C79" s="422"/>
      <c r="D79" s="207">
        <f t="shared" ref="D79:D86" si="3">SUM(E79:F79)</f>
        <v>0</v>
      </c>
      <c r="E79" s="208">
        <f t="shared" ref="E79:F86" si="4">G79+I79+K79+M79+O79+Q79</f>
        <v>0</v>
      </c>
      <c r="F79" s="209">
        <f t="shared" si="4"/>
        <v>0</v>
      </c>
      <c r="G79" s="210"/>
      <c r="H79" s="211"/>
      <c r="I79" s="210"/>
      <c r="J79" s="211"/>
      <c r="K79" s="210"/>
      <c r="L79" s="211"/>
      <c r="M79" s="210"/>
      <c r="N79" s="211"/>
      <c r="O79" s="210"/>
      <c r="P79" s="211"/>
      <c r="Q79" s="210"/>
      <c r="R79" s="211"/>
      <c r="S79" s="151"/>
      <c r="T79" s="160"/>
      <c r="U79" s="160"/>
      <c r="V79" s="160"/>
      <c r="W79" s="16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</row>
    <row r="80" spans="1:100" s="11" customFormat="1" ht="15.95" customHeight="1" x14ac:dyDescent="0.2">
      <c r="A80" s="420"/>
      <c r="B80" s="423" t="s">
        <v>95</v>
      </c>
      <c r="C80" s="424"/>
      <c r="D80" s="212">
        <f t="shared" si="3"/>
        <v>0</v>
      </c>
      <c r="E80" s="213">
        <f t="shared" si="4"/>
        <v>0</v>
      </c>
      <c r="F80" s="214">
        <f t="shared" si="4"/>
        <v>0</v>
      </c>
      <c r="G80" s="215"/>
      <c r="H80" s="216"/>
      <c r="I80" s="215"/>
      <c r="J80" s="216"/>
      <c r="K80" s="215"/>
      <c r="L80" s="216"/>
      <c r="M80" s="215"/>
      <c r="N80" s="216"/>
      <c r="O80" s="215"/>
      <c r="P80" s="216"/>
      <c r="Q80" s="215"/>
      <c r="R80" s="216"/>
      <c r="S80" s="151"/>
      <c r="T80" s="160"/>
      <c r="U80" s="160"/>
      <c r="V80" s="160"/>
      <c r="W80" s="16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</row>
    <row r="81" spans="1:100" s="11" customFormat="1" ht="15.95" customHeight="1" x14ac:dyDescent="0.2">
      <c r="A81" s="425" t="s">
        <v>96</v>
      </c>
      <c r="B81" s="425"/>
      <c r="C81" s="424"/>
      <c r="D81" s="212">
        <f t="shared" si="3"/>
        <v>0</v>
      </c>
      <c r="E81" s="217">
        <f>Q81</f>
        <v>0</v>
      </c>
      <c r="F81" s="214">
        <f>R81</f>
        <v>0</v>
      </c>
      <c r="G81" s="218"/>
      <c r="H81" s="219"/>
      <c r="I81" s="218"/>
      <c r="J81" s="219"/>
      <c r="K81" s="218"/>
      <c r="L81" s="219"/>
      <c r="M81" s="218"/>
      <c r="N81" s="219"/>
      <c r="O81" s="218"/>
      <c r="P81" s="219"/>
      <c r="Q81" s="215"/>
      <c r="R81" s="216"/>
      <c r="S81" s="151"/>
      <c r="T81" s="160"/>
      <c r="U81" s="160"/>
      <c r="V81" s="160"/>
      <c r="W81" s="16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</row>
    <row r="82" spans="1:100" s="11" customFormat="1" ht="15.95" customHeight="1" x14ac:dyDescent="0.2">
      <c r="A82" s="425" t="s">
        <v>97</v>
      </c>
      <c r="B82" s="425"/>
      <c r="C82" s="424"/>
      <c r="D82" s="212">
        <f t="shared" si="3"/>
        <v>0</v>
      </c>
      <c r="E82" s="217">
        <f>G82+I82</f>
        <v>0</v>
      </c>
      <c r="F82" s="214">
        <f>H82+J82</f>
        <v>0</v>
      </c>
      <c r="G82" s="215"/>
      <c r="H82" s="216"/>
      <c r="I82" s="215"/>
      <c r="J82" s="216"/>
      <c r="K82" s="218"/>
      <c r="L82" s="219"/>
      <c r="M82" s="218"/>
      <c r="N82" s="219"/>
      <c r="O82" s="218"/>
      <c r="P82" s="219"/>
      <c r="Q82" s="218"/>
      <c r="R82" s="219"/>
      <c r="S82" s="151"/>
      <c r="T82" s="160"/>
      <c r="U82" s="160"/>
      <c r="V82" s="160"/>
      <c r="W82" s="16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</row>
    <row r="83" spans="1:100" s="11" customFormat="1" ht="15.95" customHeight="1" x14ac:dyDescent="0.2">
      <c r="A83" s="425" t="s">
        <v>98</v>
      </c>
      <c r="B83" s="425"/>
      <c r="C83" s="424"/>
      <c r="D83" s="212">
        <f t="shared" si="3"/>
        <v>0</v>
      </c>
      <c r="E83" s="213">
        <f t="shared" si="4"/>
        <v>0</v>
      </c>
      <c r="F83" s="214">
        <f t="shared" si="4"/>
        <v>0</v>
      </c>
      <c r="G83" s="215"/>
      <c r="H83" s="216"/>
      <c r="I83" s="215"/>
      <c r="J83" s="216"/>
      <c r="K83" s="215"/>
      <c r="L83" s="216"/>
      <c r="M83" s="215"/>
      <c r="N83" s="216"/>
      <c r="O83" s="215"/>
      <c r="P83" s="216"/>
      <c r="Q83" s="215"/>
      <c r="R83" s="216"/>
      <c r="S83" s="151"/>
      <c r="T83" s="160"/>
      <c r="U83" s="160"/>
      <c r="V83" s="160"/>
      <c r="W83" s="16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</row>
    <row r="84" spans="1:100" s="11" customFormat="1" ht="15.95" customHeight="1" x14ac:dyDescent="0.2">
      <c r="A84" s="425" t="s">
        <v>99</v>
      </c>
      <c r="B84" s="425"/>
      <c r="C84" s="424"/>
      <c r="D84" s="212">
        <f t="shared" si="3"/>
        <v>0</v>
      </c>
      <c r="E84" s="213">
        <f t="shared" si="4"/>
        <v>0</v>
      </c>
      <c r="F84" s="214">
        <f t="shared" si="4"/>
        <v>0</v>
      </c>
      <c r="G84" s="215"/>
      <c r="H84" s="216"/>
      <c r="I84" s="215"/>
      <c r="J84" s="216"/>
      <c r="K84" s="215"/>
      <c r="L84" s="216"/>
      <c r="M84" s="215"/>
      <c r="N84" s="216"/>
      <c r="O84" s="215"/>
      <c r="P84" s="216"/>
      <c r="Q84" s="215"/>
      <c r="R84" s="216"/>
      <c r="S84" s="151"/>
      <c r="T84" s="160"/>
      <c r="U84" s="160"/>
      <c r="V84" s="160"/>
      <c r="W84" s="16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</row>
    <row r="85" spans="1:100" s="11" customFormat="1" ht="15.95" customHeight="1" x14ac:dyDescent="0.2">
      <c r="A85" s="425" t="s">
        <v>100</v>
      </c>
      <c r="B85" s="425"/>
      <c r="C85" s="424"/>
      <c r="D85" s="212">
        <f t="shared" si="3"/>
        <v>0</v>
      </c>
      <c r="E85" s="213">
        <f t="shared" si="4"/>
        <v>0</v>
      </c>
      <c r="F85" s="214">
        <f t="shared" si="4"/>
        <v>0</v>
      </c>
      <c r="G85" s="215"/>
      <c r="H85" s="216"/>
      <c r="I85" s="215"/>
      <c r="J85" s="216"/>
      <c r="K85" s="215"/>
      <c r="L85" s="216"/>
      <c r="M85" s="215"/>
      <c r="N85" s="216"/>
      <c r="O85" s="215"/>
      <c r="P85" s="216"/>
      <c r="Q85" s="215"/>
      <c r="R85" s="216"/>
      <c r="S85" s="151"/>
      <c r="T85" s="160"/>
      <c r="U85" s="160"/>
      <c r="V85" s="160"/>
      <c r="W85" s="16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</row>
    <row r="86" spans="1:100" s="11" customFormat="1" ht="15.95" customHeight="1" x14ac:dyDescent="0.2">
      <c r="A86" s="425" t="s">
        <v>101</v>
      </c>
      <c r="B86" s="425"/>
      <c r="C86" s="424"/>
      <c r="D86" s="212">
        <f t="shared" si="3"/>
        <v>0</v>
      </c>
      <c r="E86" s="213">
        <f t="shared" si="4"/>
        <v>0</v>
      </c>
      <c r="F86" s="214">
        <f t="shared" si="4"/>
        <v>0</v>
      </c>
      <c r="G86" s="215"/>
      <c r="H86" s="216"/>
      <c r="I86" s="215"/>
      <c r="J86" s="216"/>
      <c r="K86" s="215"/>
      <c r="L86" s="216"/>
      <c r="M86" s="215"/>
      <c r="N86" s="216"/>
      <c r="O86" s="215"/>
      <c r="P86" s="216"/>
      <c r="Q86" s="215"/>
      <c r="R86" s="216"/>
      <c r="S86" s="151"/>
      <c r="T86" s="160"/>
      <c r="U86" s="160"/>
      <c r="V86" s="160"/>
      <c r="W86" s="16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</row>
    <row r="87" spans="1:100" s="11" customFormat="1" ht="15.95" customHeight="1" x14ac:dyDescent="0.2">
      <c r="A87" s="426" t="s">
        <v>102</v>
      </c>
      <c r="B87" s="427"/>
      <c r="C87" s="428"/>
      <c r="D87" s="305"/>
      <c r="E87" s="306"/>
      <c r="F87" s="306"/>
      <c r="G87" s="305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7"/>
      <c r="S87" s="151"/>
      <c r="T87" s="160"/>
      <c r="U87" s="160"/>
      <c r="V87" s="160"/>
      <c r="W87" s="16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</row>
    <row r="88" spans="1:100" s="11" customFormat="1" ht="15.95" customHeight="1" x14ac:dyDescent="0.2">
      <c r="A88" s="429" t="s">
        <v>103</v>
      </c>
      <c r="B88" s="421" t="s">
        <v>104</v>
      </c>
      <c r="C88" s="422"/>
      <c r="D88" s="220">
        <f t="shared" ref="D88:D102" si="5">SUM(E88:F88)</f>
        <v>10</v>
      </c>
      <c r="E88" s="221">
        <f t="shared" ref="E88:F102" si="6">G88+I88+K88+M88+O88+Q88</f>
        <v>4</v>
      </c>
      <c r="F88" s="222">
        <f t="shared" si="6"/>
        <v>6</v>
      </c>
      <c r="G88" s="210"/>
      <c r="H88" s="211"/>
      <c r="I88" s="210">
        <v>1</v>
      </c>
      <c r="J88" s="211"/>
      <c r="K88" s="210"/>
      <c r="L88" s="211"/>
      <c r="M88" s="210"/>
      <c r="N88" s="211">
        <v>1</v>
      </c>
      <c r="O88" s="210">
        <v>1</v>
      </c>
      <c r="P88" s="211">
        <v>4</v>
      </c>
      <c r="Q88" s="210">
        <v>2</v>
      </c>
      <c r="R88" s="211">
        <v>1</v>
      </c>
      <c r="S88" s="151"/>
      <c r="T88" s="160"/>
      <c r="U88" s="160"/>
      <c r="V88" s="160"/>
      <c r="W88" s="16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</row>
    <row r="89" spans="1:100" s="11" customFormat="1" ht="15.95" customHeight="1" x14ac:dyDescent="0.2">
      <c r="A89" s="430"/>
      <c r="B89" s="423" t="s">
        <v>105</v>
      </c>
      <c r="C89" s="424"/>
      <c r="D89" s="212">
        <f t="shared" si="5"/>
        <v>0</v>
      </c>
      <c r="E89" s="213">
        <f t="shared" si="6"/>
        <v>0</v>
      </c>
      <c r="F89" s="214">
        <f t="shared" si="6"/>
        <v>0</v>
      </c>
      <c r="G89" s="215"/>
      <c r="H89" s="216"/>
      <c r="I89" s="215"/>
      <c r="J89" s="216"/>
      <c r="K89" s="215"/>
      <c r="L89" s="216"/>
      <c r="M89" s="215"/>
      <c r="N89" s="216"/>
      <c r="O89" s="215"/>
      <c r="P89" s="216"/>
      <c r="Q89" s="215"/>
      <c r="R89" s="216"/>
      <c r="S89" s="151"/>
      <c r="T89" s="160"/>
      <c r="U89" s="160"/>
      <c r="V89" s="160"/>
      <c r="W89" s="16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</row>
    <row r="90" spans="1:100" s="11" customFormat="1" ht="15.95" customHeight="1" x14ac:dyDescent="0.2">
      <c r="A90" s="420"/>
      <c r="B90" s="423" t="s">
        <v>106</v>
      </c>
      <c r="C90" s="424"/>
      <c r="D90" s="212">
        <f t="shared" si="5"/>
        <v>1</v>
      </c>
      <c r="E90" s="213">
        <f t="shared" si="6"/>
        <v>1</v>
      </c>
      <c r="F90" s="214">
        <f t="shared" si="6"/>
        <v>0</v>
      </c>
      <c r="G90" s="215"/>
      <c r="H90" s="216"/>
      <c r="I90" s="215"/>
      <c r="J90" s="216"/>
      <c r="K90" s="215"/>
      <c r="L90" s="216"/>
      <c r="M90" s="215"/>
      <c r="N90" s="216"/>
      <c r="O90" s="215">
        <v>1</v>
      </c>
      <c r="P90" s="216"/>
      <c r="Q90" s="215"/>
      <c r="R90" s="216"/>
      <c r="S90" s="151"/>
      <c r="T90" s="160"/>
      <c r="U90" s="160"/>
      <c r="V90" s="160"/>
      <c r="W90" s="16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</row>
    <row r="91" spans="1:100" s="11" customFormat="1" ht="15.95" customHeight="1" x14ac:dyDescent="0.2">
      <c r="A91" s="420" t="s">
        <v>107</v>
      </c>
      <c r="B91" s="423" t="s">
        <v>108</v>
      </c>
      <c r="C91" s="424"/>
      <c r="D91" s="212">
        <f t="shared" si="5"/>
        <v>0</v>
      </c>
      <c r="E91" s="213">
        <f t="shared" si="6"/>
        <v>0</v>
      </c>
      <c r="F91" s="214">
        <f t="shared" si="6"/>
        <v>0</v>
      </c>
      <c r="G91" s="215"/>
      <c r="H91" s="216"/>
      <c r="I91" s="215"/>
      <c r="J91" s="216"/>
      <c r="K91" s="215"/>
      <c r="L91" s="216"/>
      <c r="M91" s="215"/>
      <c r="N91" s="216"/>
      <c r="O91" s="215"/>
      <c r="P91" s="216"/>
      <c r="Q91" s="215"/>
      <c r="R91" s="216"/>
      <c r="S91" s="151"/>
      <c r="T91" s="160"/>
      <c r="U91" s="160"/>
      <c r="V91" s="160"/>
      <c r="W91" s="16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</row>
    <row r="92" spans="1:100" s="11" customFormat="1" ht="24.95" customHeight="1" x14ac:dyDescent="0.2">
      <c r="A92" s="420"/>
      <c r="B92" s="423" t="s">
        <v>109</v>
      </c>
      <c r="C92" s="424"/>
      <c r="D92" s="212">
        <f t="shared" si="5"/>
        <v>0</v>
      </c>
      <c r="E92" s="213">
        <f t="shared" si="6"/>
        <v>0</v>
      </c>
      <c r="F92" s="214">
        <f t="shared" si="6"/>
        <v>0</v>
      </c>
      <c r="G92" s="215"/>
      <c r="H92" s="216"/>
      <c r="I92" s="215"/>
      <c r="J92" s="216"/>
      <c r="K92" s="215"/>
      <c r="L92" s="216"/>
      <c r="M92" s="215"/>
      <c r="N92" s="216"/>
      <c r="O92" s="215"/>
      <c r="P92" s="216"/>
      <c r="Q92" s="215"/>
      <c r="R92" s="216"/>
      <c r="S92" s="151"/>
      <c r="T92" s="160"/>
      <c r="U92" s="160"/>
      <c r="V92" s="160"/>
      <c r="W92" s="16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</row>
    <row r="93" spans="1:100" s="11" customFormat="1" ht="15.95" customHeight="1" x14ac:dyDescent="0.2">
      <c r="A93" s="420"/>
      <c r="B93" s="423" t="s">
        <v>110</v>
      </c>
      <c r="C93" s="424"/>
      <c r="D93" s="212">
        <f t="shared" si="5"/>
        <v>0</v>
      </c>
      <c r="E93" s="213">
        <f t="shared" si="6"/>
        <v>0</v>
      </c>
      <c r="F93" s="214">
        <f t="shared" si="6"/>
        <v>0</v>
      </c>
      <c r="G93" s="215"/>
      <c r="H93" s="216"/>
      <c r="I93" s="215"/>
      <c r="J93" s="216"/>
      <c r="K93" s="215"/>
      <c r="L93" s="216"/>
      <c r="M93" s="215"/>
      <c r="N93" s="216"/>
      <c r="O93" s="215"/>
      <c r="P93" s="216"/>
      <c r="Q93" s="215"/>
      <c r="R93" s="216"/>
      <c r="S93" s="151"/>
      <c r="T93" s="160"/>
      <c r="U93" s="160"/>
      <c r="V93" s="160"/>
      <c r="W93" s="16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</row>
    <row r="94" spans="1:100" s="11" customFormat="1" ht="15.95" customHeight="1" x14ac:dyDescent="0.2">
      <c r="A94" s="425" t="s">
        <v>111</v>
      </c>
      <c r="B94" s="425"/>
      <c r="C94" s="424"/>
      <c r="D94" s="212">
        <f t="shared" si="5"/>
        <v>21</v>
      </c>
      <c r="E94" s="213">
        <f t="shared" si="6"/>
        <v>7</v>
      </c>
      <c r="F94" s="214">
        <f t="shared" si="6"/>
        <v>14</v>
      </c>
      <c r="G94" s="215">
        <v>3</v>
      </c>
      <c r="H94" s="216">
        <v>4</v>
      </c>
      <c r="I94" s="215">
        <v>1</v>
      </c>
      <c r="J94" s="216">
        <v>2</v>
      </c>
      <c r="K94" s="215"/>
      <c r="L94" s="216">
        <v>1</v>
      </c>
      <c r="M94" s="215">
        <v>1</v>
      </c>
      <c r="N94" s="216"/>
      <c r="O94" s="215">
        <v>2</v>
      </c>
      <c r="P94" s="216">
        <v>6</v>
      </c>
      <c r="Q94" s="215"/>
      <c r="R94" s="216">
        <v>1</v>
      </c>
      <c r="S94" s="151"/>
      <c r="T94" s="160"/>
      <c r="U94" s="160"/>
      <c r="V94" s="160"/>
      <c r="W94" s="16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</row>
    <row r="95" spans="1:100" s="11" customFormat="1" ht="15.95" customHeight="1" x14ac:dyDescent="0.2">
      <c r="A95" s="425" t="s">
        <v>112</v>
      </c>
      <c r="B95" s="425"/>
      <c r="C95" s="424"/>
      <c r="D95" s="212">
        <f t="shared" si="5"/>
        <v>0</v>
      </c>
      <c r="E95" s="213">
        <f t="shared" si="6"/>
        <v>0</v>
      </c>
      <c r="F95" s="214">
        <f t="shared" si="6"/>
        <v>0</v>
      </c>
      <c r="G95" s="215"/>
      <c r="H95" s="216"/>
      <c r="I95" s="215"/>
      <c r="J95" s="216"/>
      <c r="K95" s="215"/>
      <c r="L95" s="216"/>
      <c r="M95" s="215"/>
      <c r="N95" s="216"/>
      <c r="O95" s="215"/>
      <c r="P95" s="216"/>
      <c r="Q95" s="215"/>
      <c r="R95" s="216"/>
      <c r="S95" s="151"/>
      <c r="T95" s="160"/>
      <c r="U95" s="160"/>
      <c r="V95" s="160"/>
      <c r="W95" s="16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</row>
    <row r="96" spans="1:100" s="11" customFormat="1" ht="15.95" customHeight="1" x14ac:dyDescent="0.2">
      <c r="A96" s="425" t="s">
        <v>113</v>
      </c>
      <c r="B96" s="425"/>
      <c r="C96" s="424"/>
      <c r="D96" s="212">
        <f t="shared" si="5"/>
        <v>1</v>
      </c>
      <c r="E96" s="213">
        <f t="shared" si="6"/>
        <v>0</v>
      </c>
      <c r="F96" s="214">
        <f t="shared" si="6"/>
        <v>1</v>
      </c>
      <c r="G96" s="215"/>
      <c r="H96" s="216"/>
      <c r="I96" s="215"/>
      <c r="J96" s="216"/>
      <c r="K96" s="215"/>
      <c r="L96" s="216"/>
      <c r="M96" s="215"/>
      <c r="N96" s="216"/>
      <c r="O96" s="215"/>
      <c r="P96" s="216">
        <v>1</v>
      </c>
      <c r="Q96" s="215"/>
      <c r="R96" s="216"/>
      <c r="S96" s="151"/>
      <c r="T96" s="160"/>
      <c r="U96" s="160"/>
      <c r="V96" s="160"/>
      <c r="W96" s="16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s="11" customFormat="1" ht="15.95" customHeight="1" x14ac:dyDescent="0.2">
      <c r="A97" s="425" t="s">
        <v>114</v>
      </c>
      <c r="B97" s="425"/>
      <c r="C97" s="424"/>
      <c r="D97" s="212">
        <f t="shared" si="5"/>
        <v>0</v>
      </c>
      <c r="E97" s="213">
        <f t="shared" si="6"/>
        <v>0</v>
      </c>
      <c r="F97" s="214">
        <f t="shared" si="6"/>
        <v>0</v>
      </c>
      <c r="G97" s="215"/>
      <c r="H97" s="216"/>
      <c r="I97" s="215"/>
      <c r="J97" s="216"/>
      <c r="K97" s="215"/>
      <c r="L97" s="216"/>
      <c r="M97" s="215"/>
      <c r="N97" s="216"/>
      <c r="O97" s="215"/>
      <c r="P97" s="216"/>
      <c r="Q97" s="215"/>
      <c r="R97" s="216"/>
      <c r="S97" s="151"/>
      <c r="T97" s="160"/>
      <c r="U97" s="160"/>
      <c r="V97" s="160"/>
      <c r="W97" s="16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s="11" customFormat="1" ht="15.95" customHeight="1" x14ac:dyDescent="0.2">
      <c r="A98" s="431" t="s">
        <v>115</v>
      </c>
      <c r="B98" s="431"/>
      <c r="C98" s="432"/>
      <c r="D98" s="223">
        <f t="shared" si="5"/>
        <v>10</v>
      </c>
      <c r="E98" s="224">
        <f t="shared" si="6"/>
        <v>8</v>
      </c>
      <c r="F98" s="225">
        <f t="shared" si="6"/>
        <v>2</v>
      </c>
      <c r="G98" s="215">
        <v>8</v>
      </c>
      <c r="H98" s="216">
        <v>2</v>
      </c>
      <c r="I98" s="215"/>
      <c r="J98" s="216"/>
      <c r="K98" s="215"/>
      <c r="L98" s="216"/>
      <c r="M98" s="215"/>
      <c r="N98" s="216"/>
      <c r="O98" s="215"/>
      <c r="P98" s="216"/>
      <c r="Q98" s="215"/>
      <c r="R98" s="216"/>
      <c r="S98" s="151"/>
      <c r="T98" s="160"/>
      <c r="U98" s="160"/>
      <c r="V98" s="160"/>
      <c r="W98" s="16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s="11" customFormat="1" ht="24.95" customHeight="1" x14ac:dyDescent="0.2">
      <c r="A99" s="431" t="s">
        <v>116</v>
      </c>
      <c r="B99" s="431"/>
      <c r="C99" s="432"/>
      <c r="D99" s="223">
        <f t="shared" si="5"/>
        <v>17</v>
      </c>
      <c r="E99" s="224">
        <f t="shared" si="6"/>
        <v>6</v>
      </c>
      <c r="F99" s="225">
        <f t="shared" si="6"/>
        <v>11</v>
      </c>
      <c r="G99" s="215">
        <v>3</v>
      </c>
      <c r="H99" s="216">
        <v>6</v>
      </c>
      <c r="I99" s="215">
        <v>3</v>
      </c>
      <c r="J99" s="216">
        <v>4</v>
      </c>
      <c r="K99" s="215"/>
      <c r="L99" s="216">
        <v>1</v>
      </c>
      <c r="M99" s="215"/>
      <c r="N99" s="216"/>
      <c r="O99" s="215"/>
      <c r="P99" s="216"/>
      <c r="Q99" s="215"/>
      <c r="R99" s="216"/>
      <c r="S99" s="151"/>
      <c r="T99" s="160"/>
      <c r="U99" s="160"/>
      <c r="V99" s="160"/>
      <c r="W99" s="16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s="11" customFormat="1" ht="15.95" customHeight="1" x14ac:dyDescent="0.2">
      <c r="A100" s="425" t="s">
        <v>117</v>
      </c>
      <c r="B100" s="425"/>
      <c r="C100" s="424"/>
      <c r="D100" s="212">
        <f t="shared" si="5"/>
        <v>9</v>
      </c>
      <c r="E100" s="213">
        <f t="shared" si="6"/>
        <v>6</v>
      </c>
      <c r="F100" s="214">
        <f t="shared" si="6"/>
        <v>3</v>
      </c>
      <c r="G100" s="215">
        <v>2</v>
      </c>
      <c r="H100" s="216"/>
      <c r="I100" s="215"/>
      <c r="J100" s="216"/>
      <c r="K100" s="215">
        <v>1</v>
      </c>
      <c r="L100" s="216"/>
      <c r="M100" s="215"/>
      <c r="N100" s="216"/>
      <c r="O100" s="215">
        <v>2</v>
      </c>
      <c r="P100" s="216"/>
      <c r="Q100" s="215">
        <v>1</v>
      </c>
      <c r="R100" s="216">
        <v>3</v>
      </c>
      <c r="S100" s="151"/>
      <c r="T100" s="160"/>
      <c r="U100" s="160"/>
      <c r="V100" s="160"/>
      <c r="W100" s="16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s="11" customFormat="1" ht="15.95" customHeight="1" x14ac:dyDescent="0.2">
      <c r="A101" s="433" t="s">
        <v>118</v>
      </c>
      <c r="B101" s="433"/>
      <c r="C101" s="434"/>
      <c r="D101" s="226">
        <f t="shared" si="5"/>
        <v>0</v>
      </c>
      <c r="E101" s="227">
        <f t="shared" si="6"/>
        <v>0</v>
      </c>
      <c r="F101" s="228">
        <f t="shared" si="6"/>
        <v>0</v>
      </c>
      <c r="G101" s="229"/>
      <c r="H101" s="230"/>
      <c r="I101" s="229"/>
      <c r="J101" s="230"/>
      <c r="K101" s="229"/>
      <c r="L101" s="230"/>
      <c r="M101" s="229"/>
      <c r="N101" s="230"/>
      <c r="O101" s="229"/>
      <c r="P101" s="230"/>
      <c r="Q101" s="229"/>
      <c r="R101" s="230"/>
      <c r="S101" s="151"/>
      <c r="T101" s="160"/>
      <c r="U101" s="160"/>
      <c r="V101" s="160"/>
      <c r="W101" s="16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s="11" customFormat="1" ht="15.95" customHeight="1" x14ac:dyDescent="0.2">
      <c r="A102" s="438" t="s">
        <v>119</v>
      </c>
      <c r="B102" s="438"/>
      <c r="C102" s="439"/>
      <c r="D102" s="231">
        <f t="shared" si="5"/>
        <v>3</v>
      </c>
      <c r="E102" s="232">
        <f t="shared" si="6"/>
        <v>3</v>
      </c>
      <c r="F102" s="233">
        <f t="shared" si="6"/>
        <v>0</v>
      </c>
      <c r="G102" s="234">
        <v>3</v>
      </c>
      <c r="H102" s="235"/>
      <c r="I102" s="234"/>
      <c r="J102" s="235"/>
      <c r="K102" s="234"/>
      <c r="L102" s="235"/>
      <c r="M102" s="234"/>
      <c r="N102" s="235"/>
      <c r="O102" s="234"/>
      <c r="P102" s="235"/>
      <c r="Q102" s="234"/>
      <c r="R102" s="235"/>
      <c r="S102" s="151"/>
      <c r="T102" s="160"/>
      <c r="U102" s="160"/>
      <c r="V102" s="160"/>
      <c r="W102" s="16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s="11" customFormat="1" ht="30" customHeight="1" x14ac:dyDescent="0.2">
      <c r="A103" s="102" t="s">
        <v>120</v>
      </c>
      <c r="B103" s="102"/>
      <c r="C103" s="102"/>
      <c r="D103" s="102"/>
      <c r="E103" s="102"/>
      <c r="F103" s="102"/>
      <c r="G103" s="102"/>
      <c r="H103" s="185"/>
      <c r="I103" s="185"/>
      <c r="J103" s="185"/>
      <c r="K103" s="186"/>
      <c r="L103" s="187"/>
      <c r="M103" s="186"/>
      <c r="N103" s="186"/>
      <c r="O103" s="188"/>
      <c r="P103" s="188"/>
      <c r="Q103" s="151"/>
      <c r="R103" s="151"/>
      <c r="S103" s="151"/>
      <c r="T103" s="160"/>
      <c r="U103" s="160"/>
      <c r="V103" s="189"/>
      <c r="W103" s="16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s="11" customFormat="1" ht="12.75" customHeight="1" x14ac:dyDescent="0.2">
      <c r="A104" s="413" t="s">
        <v>121</v>
      </c>
      <c r="B104" s="413"/>
      <c r="C104" s="413"/>
      <c r="D104" s="414" t="s">
        <v>33</v>
      </c>
      <c r="E104" s="415"/>
      <c r="F104" s="385"/>
      <c r="G104" s="409" t="s">
        <v>84</v>
      </c>
      <c r="H104" s="409"/>
      <c r="I104" s="409" t="s">
        <v>85</v>
      </c>
      <c r="J104" s="409"/>
      <c r="K104" s="409" t="s">
        <v>86</v>
      </c>
      <c r="L104" s="409"/>
      <c r="M104" s="409" t="s">
        <v>87</v>
      </c>
      <c r="N104" s="409"/>
      <c r="O104" s="409" t="s">
        <v>88</v>
      </c>
      <c r="P104" s="409"/>
      <c r="Q104" s="409" t="s">
        <v>89</v>
      </c>
      <c r="R104" s="409"/>
      <c r="S104" s="342" t="s">
        <v>122</v>
      </c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s="11" customFormat="1" ht="21" x14ac:dyDescent="0.2">
      <c r="A105" s="413"/>
      <c r="B105" s="413"/>
      <c r="C105" s="413"/>
      <c r="D105" s="191" t="s">
        <v>90</v>
      </c>
      <c r="E105" s="192" t="s">
        <v>29</v>
      </c>
      <c r="F105" s="193" t="s">
        <v>49</v>
      </c>
      <c r="G105" s="194" t="s">
        <v>29</v>
      </c>
      <c r="H105" s="195" t="s">
        <v>49</v>
      </c>
      <c r="I105" s="194" t="s">
        <v>29</v>
      </c>
      <c r="J105" s="195" t="s">
        <v>49</v>
      </c>
      <c r="K105" s="194" t="s">
        <v>29</v>
      </c>
      <c r="L105" s="195" t="s">
        <v>49</v>
      </c>
      <c r="M105" s="194" t="s">
        <v>29</v>
      </c>
      <c r="N105" s="195" t="s">
        <v>49</v>
      </c>
      <c r="O105" s="194" t="s">
        <v>29</v>
      </c>
      <c r="P105" s="195" t="s">
        <v>49</v>
      </c>
      <c r="Q105" s="194" t="s">
        <v>29</v>
      </c>
      <c r="R105" s="195" t="s">
        <v>49</v>
      </c>
      <c r="S105" s="343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s="11" customFormat="1" ht="24.95" customHeight="1" x14ac:dyDescent="0.2">
      <c r="A106" s="416" t="s">
        <v>92</v>
      </c>
      <c r="B106" s="417"/>
      <c r="C106" s="418"/>
      <c r="D106" s="435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7"/>
      <c r="T106" s="160"/>
      <c r="U106" s="160"/>
      <c r="V106" s="160"/>
      <c r="W106" s="16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s="11" customFormat="1" ht="15.95" customHeight="1" x14ac:dyDescent="0.2">
      <c r="A107" s="419" t="s">
        <v>93</v>
      </c>
      <c r="B107" s="421" t="s">
        <v>94</v>
      </c>
      <c r="C107" s="422"/>
      <c r="D107" s="207">
        <f t="shared" ref="D107:D114" si="7">SUM(E107:F107)</f>
        <v>0</v>
      </c>
      <c r="E107" s="208">
        <f t="shared" ref="E107:F114" si="8">G107+I107+K107+M107+O107+Q107</f>
        <v>0</v>
      </c>
      <c r="F107" s="209">
        <f t="shared" si="8"/>
        <v>0</v>
      </c>
      <c r="G107" s="210"/>
      <c r="H107" s="211"/>
      <c r="I107" s="210"/>
      <c r="J107" s="211"/>
      <c r="K107" s="210"/>
      <c r="L107" s="211"/>
      <c r="M107" s="210"/>
      <c r="N107" s="211"/>
      <c r="O107" s="210"/>
      <c r="P107" s="211"/>
      <c r="Q107" s="210"/>
      <c r="R107" s="211"/>
      <c r="S107" s="239"/>
      <c r="T107" s="160"/>
      <c r="U107" s="160"/>
      <c r="V107" s="160"/>
      <c r="W107" s="16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s="11" customFormat="1" ht="15.95" customHeight="1" x14ac:dyDescent="0.2">
      <c r="A108" s="420"/>
      <c r="B108" s="423" t="s">
        <v>95</v>
      </c>
      <c r="C108" s="424"/>
      <c r="D108" s="212">
        <f t="shared" si="7"/>
        <v>0</v>
      </c>
      <c r="E108" s="213">
        <f t="shared" si="8"/>
        <v>0</v>
      </c>
      <c r="F108" s="214">
        <f t="shared" si="8"/>
        <v>0</v>
      </c>
      <c r="G108" s="215"/>
      <c r="H108" s="216"/>
      <c r="I108" s="215"/>
      <c r="J108" s="216"/>
      <c r="K108" s="215"/>
      <c r="L108" s="216"/>
      <c r="M108" s="215"/>
      <c r="N108" s="216"/>
      <c r="O108" s="215"/>
      <c r="P108" s="216"/>
      <c r="Q108" s="215"/>
      <c r="R108" s="216"/>
      <c r="S108" s="240"/>
      <c r="T108" s="160"/>
      <c r="U108" s="160"/>
      <c r="V108" s="160"/>
      <c r="W108" s="16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s="11" customFormat="1" ht="15.95" customHeight="1" x14ac:dyDescent="0.2">
      <c r="A109" s="425" t="s">
        <v>96</v>
      </c>
      <c r="B109" s="425"/>
      <c r="C109" s="424"/>
      <c r="D109" s="212">
        <f t="shared" si="7"/>
        <v>0</v>
      </c>
      <c r="E109" s="213">
        <f t="shared" si="8"/>
        <v>0</v>
      </c>
      <c r="F109" s="214">
        <f t="shared" si="8"/>
        <v>0</v>
      </c>
      <c r="G109" s="215"/>
      <c r="H109" s="216"/>
      <c r="I109" s="215"/>
      <c r="J109" s="216"/>
      <c r="K109" s="215"/>
      <c r="L109" s="216"/>
      <c r="M109" s="215"/>
      <c r="N109" s="216"/>
      <c r="O109" s="215"/>
      <c r="P109" s="216"/>
      <c r="Q109" s="215"/>
      <c r="R109" s="216"/>
      <c r="S109" s="240"/>
      <c r="T109" s="160"/>
      <c r="U109" s="160"/>
      <c r="V109" s="160"/>
      <c r="W109" s="16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s="11" customFormat="1" ht="15.95" customHeight="1" x14ac:dyDescent="0.2">
      <c r="A110" s="425" t="s">
        <v>97</v>
      </c>
      <c r="B110" s="425"/>
      <c r="C110" s="424"/>
      <c r="D110" s="212">
        <f t="shared" si="7"/>
        <v>0</v>
      </c>
      <c r="E110" s="217">
        <f>G110+I110</f>
        <v>0</v>
      </c>
      <c r="F110" s="214">
        <f>H110+J110</f>
        <v>0</v>
      </c>
      <c r="G110" s="215"/>
      <c r="H110" s="216"/>
      <c r="I110" s="215"/>
      <c r="J110" s="216"/>
      <c r="K110" s="218"/>
      <c r="L110" s="219"/>
      <c r="M110" s="218"/>
      <c r="N110" s="219"/>
      <c r="O110" s="218"/>
      <c r="P110" s="219"/>
      <c r="Q110" s="218"/>
      <c r="R110" s="219"/>
      <c r="S110" s="241"/>
      <c r="T110" s="160"/>
      <c r="U110" s="160"/>
      <c r="V110" s="160"/>
      <c r="W110" s="16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s="11" customFormat="1" ht="15.95" customHeight="1" x14ac:dyDescent="0.2">
      <c r="A111" s="425" t="s">
        <v>98</v>
      </c>
      <c r="B111" s="425"/>
      <c r="C111" s="424"/>
      <c r="D111" s="212">
        <f t="shared" si="7"/>
        <v>0</v>
      </c>
      <c r="E111" s="213">
        <f t="shared" si="8"/>
        <v>0</v>
      </c>
      <c r="F111" s="214">
        <f t="shared" si="8"/>
        <v>0</v>
      </c>
      <c r="G111" s="215"/>
      <c r="H111" s="216"/>
      <c r="I111" s="215"/>
      <c r="J111" s="216"/>
      <c r="K111" s="215"/>
      <c r="L111" s="216"/>
      <c r="M111" s="215"/>
      <c r="N111" s="216"/>
      <c r="O111" s="215"/>
      <c r="P111" s="216"/>
      <c r="Q111" s="215"/>
      <c r="R111" s="216"/>
      <c r="S111" s="240"/>
      <c r="T111" s="160"/>
      <c r="U111" s="160"/>
      <c r="V111" s="160"/>
      <c r="W111" s="16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s="11" customFormat="1" ht="15.95" customHeight="1" x14ac:dyDescent="0.2">
      <c r="A112" s="425" t="s">
        <v>99</v>
      </c>
      <c r="B112" s="425"/>
      <c r="C112" s="424"/>
      <c r="D112" s="212">
        <f t="shared" si="7"/>
        <v>0</v>
      </c>
      <c r="E112" s="213">
        <f t="shared" si="8"/>
        <v>0</v>
      </c>
      <c r="F112" s="214">
        <f t="shared" si="8"/>
        <v>0</v>
      </c>
      <c r="G112" s="215"/>
      <c r="H112" s="216"/>
      <c r="I112" s="215"/>
      <c r="J112" s="216"/>
      <c r="K112" s="215"/>
      <c r="L112" s="216"/>
      <c r="M112" s="215"/>
      <c r="N112" s="216"/>
      <c r="O112" s="215"/>
      <c r="P112" s="216"/>
      <c r="Q112" s="215"/>
      <c r="R112" s="216"/>
      <c r="S112" s="240"/>
      <c r="T112" s="160"/>
      <c r="U112" s="160"/>
      <c r="V112" s="160"/>
      <c r="W112" s="16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s="11" customFormat="1" ht="15.95" customHeight="1" x14ac:dyDescent="0.2">
      <c r="A113" s="425" t="s">
        <v>100</v>
      </c>
      <c r="B113" s="425"/>
      <c r="C113" s="424"/>
      <c r="D113" s="212">
        <f t="shared" si="7"/>
        <v>0</v>
      </c>
      <c r="E113" s="213">
        <f t="shared" si="8"/>
        <v>0</v>
      </c>
      <c r="F113" s="214">
        <f t="shared" si="8"/>
        <v>0</v>
      </c>
      <c r="G113" s="215"/>
      <c r="H113" s="216"/>
      <c r="I113" s="215"/>
      <c r="J113" s="216"/>
      <c r="K113" s="215"/>
      <c r="L113" s="216"/>
      <c r="M113" s="215"/>
      <c r="N113" s="216"/>
      <c r="O113" s="215"/>
      <c r="P113" s="216"/>
      <c r="Q113" s="215"/>
      <c r="R113" s="216"/>
      <c r="S113" s="216"/>
      <c r="T113" s="160"/>
      <c r="U113" s="160"/>
      <c r="V113" s="160"/>
      <c r="W113" s="16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s="11" customFormat="1" ht="15.95" customHeight="1" x14ac:dyDescent="0.2">
      <c r="A114" s="425" t="s">
        <v>101</v>
      </c>
      <c r="B114" s="425"/>
      <c r="C114" s="424"/>
      <c r="D114" s="226">
        <f t="shared" si="7"/>
        <v>0</v>
      </c>
      <c r="E114" s="227">
        <f t="shared" si="8"/>
        <v>0</v>
      </c>
      <c r="F114" s="228">
        <f t="shared" si="8"/>
        <v>0</v>
      </c>
      <c r="G114" s="229"/>
      <c r="H114" s="230"/>
      <c r="I114" s="229"/>
      <c r="J114" s="230"/>
      <c r="K114" s="229"/>
      <c r="L114" s="230"/>
      <c r="M114" s="229"/>
      <c r="N114" s="230"/>
      <c r="O114" s="229"/>
      <c r="P114" s="230"/>
      <c r="Q114" s="229"/>
      <c r="R114" s="230"/>
      <c r="S114" s="230"/>
      <c r="T114" s="160"/>
      <c r="U114" s="160"/>
      <c r="V114" s="160"/>
      <c r="W114" s="16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s="11" customFormat="1" ht="15.95" customHeight="1" x14ac:dyDescent="0.2">
      <c r="A115" s="426" t="s">
        <v>102</v>
      </c>
      <c r="B115" s="427"/>
      <c r="C115" s="428"/>
      <c r="D115" s="242"/>
      <c r="E115" s="243"/>
      <c r="F115" s="243"/>
      <c r="G115" s="242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4"/>
      <c r="S115" s="244"/>
      <c r="T115" s="160"/>
      <c r="U115" s="160"/>
      <c r="V115" s="160"/>
      <c r="W115" s="16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s="11" customFormat="1" ht="15.95" customHeight="1" x14ac:dyDescent="0.2">
      <c r="A116" s="429" t="s">
        <v>103</v>
      </c>
      <c r="B116" s="421" t="s">
        <v>104</v>
      </c>
      <c r="C116" s="422"/>
      <c r="D116" s="220">
        <f t="shared" ref="D116:D130" si="9">SUM(E116:F116)</f>
        <v>6</v>
      </c>
      <c r="E116" s="221">
        <f t="shared" ref="E116:F130" si="10">G116+I116+K116+M116+O116+Q116</f>
        <v>0</v>
      </c>
      <c r="F116" s="222">
        <f t="shared" si="10"/>
        <v>6</v>
      </c>
      <c r="G116" s="210"/>
      <c r="H116" s="211"/>
      <c r="I116" s="210"/>
      <c r="J116" s="211">
        <v>1</v>
      </c>
      <c r="K116" s="210"/>
      <c r="L116" s="211">
        <v>1</v>
      </c>
      <c r="M116" s="210"/>
      <c r="N116" s="211"/>
      <c r="O116" s="210"/>
      <c r="P116" s="211">
        <v>4</v>
      </c>
      <c r="Q116" s="210"/>
      <c r="R116" s="211"/>
      <c r="S116" s="239"/>
      <c r="T116" s="160"/>
      <c r="U116" s="160"/>
      <c r="V116" s="160"/>
      <c r="W116" s="16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s="11" customFormat="1" ht="15.95" customHeight="1" x14ac:dyDescent="0.2">
      <c r="A117" s="430"/>
      <c r="B117" s="423" t="s">
        <v>105</v>
      </c>
      <c r="C117" s="424"/>
      <c r="D117" s="212">
        <f t="shared" si="9"/>
        <v>0</v>
      </c>
      <c r="E117" s="213">
        <f t="shared" si="10"/>
        <v>0</v>
      </c>
      <c r="F117" s="214">
        <f t="shared" si="10"/>
        <v>0</v>
      </c>
      <c r="G117" s="215"/>
      <c r="H117" s="216"/>
      <c r="I117" s="215"/>
      <c r="J117" s="216"/>
      <c r="K117" s="215"/>
      <c r="L117" s="216"/>
      <c r="M117" s="215"/>
      <c r="N117" s="216"/>
      <c r="O117" s="215"/>
      <c r="P117" s="216"/>
      <c r="Q117" s="215"/>
      <c r="R117" s="216"/>
      <c r="S117" s="240"/>
      <c r="T117" s="160"/>
      <c r="U117" s="160"/>
      <c r="V117" s="160"/>
      <c r="W117" s="16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s="11" customFormat="1" ht="15.95" customHeight="1" x14ac:dyDescent="0.2">
      <c r="A118" s="420"/>
      <c r="B118" s="423" t="s">
        <v>106</v>
      </c>
      <c r="C118" s="424"/>
      <c r="D118" s="212">
        <f t="shared" si="9"/>
        <v>0</v>
      </c>
      <c r="E118" s="213">
        <f t="shared" si="10"/>
        <v>0</v>
      </c>
      <c r="F118" s="214">
        <f t="shared" si="10"/>
        <v>0</v>
      </c>
      <c r="G118" s="215"/>
      <c r="H118" s="216"/>
      <c r="I118" s="215"/>
      <c r="J118" s="216"/>
      <c r="K118" s="215"/>
      <c r="L118" s="216"/>
      <c r="M118" s="215"/>
      <c r="N118" s="216"/>
      <c r="O118" s="215"/>
      <c r="P118" s="216"/>
      <c r="Q118" s="215"/>
      <c r="R118" s="216"/>
      <c r="S118" s="240"/>
      <c r="T118" s="160"/>
      <c r="U118" s="160"/>
      <c r="V118" s="160"/>
      <c r="W118" s="16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s="11" customFormat="1" ht="15.95" customHeight="1" x14ac:dyDescent="0.2">
      <c r="A119" s="420" t="s">
        <v>107</v>
      </c>
      <c r="B119" s="423" t="s">
        <v>108</v>
      </c>
      <c r="C119" s="424"/>
      <c r="D119" s="212">
        <f t="shared" si="9"/>
        <v>0</v>
      </c>
      <c r="E119" s="213">
        <f t="shared" si="10"/>
        <v>0</v>
      </c>
      <c r="F119" s="214">
        <f t="shared" si="10"/>
        <v>0</v>
      </c>
      <c r="G119" s="215"/>
      <c r="H119" s="216"/>
      <c r="I119" s="215"/>
      <c r="J119" s="216"/>
      <c r="K119" s="215"/>
      <c r="L119" s="216"/>
      <c r="M119" s="215"/>
      <c r="N119" s="216"/>
      <c r="O119" s="215"/>
      <c r="P119" s="216"/>
      <c r="Q119" s="215"/>
      <c r="R119" s="216"/>
      <c r="S119" s="240"/>
      <c r="T119" s="160"/>
      <c r="U119" s="160"/>
      <c r="V119" s="160"/>
      <c r="W119" s="16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s="11" customFormat="1" ht="24.95" customHeight="1" x14ac:dyDescent="0.2">
      <c r="A120" s="420"/>
      <c r="B120" s="423" t="s">
        <v>109</v>
      </c>
      <c r="C120" s="424"/>
      <c r="D120" s="212">
        <f t="shared" si="9"/>
        <v>0</v>
      </c>
      <c r="E120" s="213">
        <f t="shared" si="10"/>
        <v>0</v>
      </c>
      <c r="F120" s="214">
        <f t="shared" si="10"/>
        <v>0</v>
      </c>
      <c r="G120" s="215"/>
      <c r="H120" s="216"/>
      <c r="I120" s="215"/>
      <c r="J120" s="216"/>
      <c r="K120" s="215"/>
      <c r="L120" s="216"/>
      <c r="M120" s="215"/>
      <c r="N120" s="216"/>
      <c r="O120" s="215"/>
      <c r="P120" s="216"/>
      <c r="Q120" s="215"/>
      <c r="R120" s="216"/>
      <c r="S120" s="240"/>
      <c r="T120" s="160"/>
      <c r="U120" s="160"/>
      <c r="V120" s="160"/>
      <c r="W120" s="16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s="11" customFormat="1" ht="15.95" customHeight="1" x14ac:dyDescent="0.2">
      <c r="A121" s="420"/>
      <c r="B121" s="423" t="s">
        <v>110</v>
      </c>
      <c r="C121" s="424"/>
      <c r="D121" s="212">
        <f t="shared" si="9"/>
        <v>0</v>
      </c>
      <c r="E121" s="213">
        <f t="shared" si="10"/>
        <v>0</v>
      </c>
      <c r="F121" s="214">
        <f t="shared" si="10"/>
        <v>0</v>
      </c>
      <c r="G121" s="215"/>
      <c r="H121" s="216"/>
      <c r="I121" s="215"/>
      <c r="J121" s="216"/>
      <c r="K121" s="215"/>
      <c r="L121" s="216"/>
      <c r="M121" s="215"/>
      <c r="N121" s="216"/>
      <c r="O121" s="215"/>
      <c r="P121" s="216"/>
      <c r="Q121" s="215"/>
      <c r="R121" s="216"/>
      <c r="S121" s="240"/>
      <c r="T121" s="160"/>
      <c r="U121" s="160"/>
      <c r="V121" s="160"/>
      <c r="W121" s="16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s="11" customFormat="1" ht="15.95" customHeight="1" x14ac:dyDescent="0.2">
      <c r="A122" s="425" t="s">
        <v>111</v>
      </c>
      <c r="B122" s="425"/>
      <c r="C122" s="424"/>
      <c r="D122" s="212">
        <f t="shared" si="9"/>
        <v>23</v>
      </c>
      <c r="E122" s="213">
        <f t="shared" si="10"/>
        <v>5</v>
      </c>
      <c r="F122" s="214">
        <f t="shared" si="10"/>
        <v>18</v>
      </c>
      <c r="G122" s="215">
        <v>5</v>
      </c>
      <c r="H122" s="216">
        <v>5</v>
      </c>
      <c r="I122" s="215"/>
      <c r="J122" s="216">
        <v>1</v>
      </c>
      <c r="K122" s="215"/>
      <c r="L122" s="216"/>
      <c r="M122" s="215"/>
      <c r="N122" s="216"/>
      <c r="O122" s="215"/>
      <c r="P122" s="216">
        <v>12</v>
      </c>
      <c r="Q122" s="215"/>
      <c r="R122" s="216"/>
      <c r="S122" s="240"/>
      <c r="T122" s="160"/>
      <c r="U122" s="160"/>
      <c r="V122" s="160"/>
      <c r="W122" s="16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s="11" customFormat="1" ht="15.95" customHeight="1" x14ac:dyDescent="0.2">
      <c r="A123" s="425" t="s">
        <v>112</v>
      </c>
      <c r="B123" s="425"/>
      <c r="C123" s="424"/>
      <c r="D123" s="212">
        <f t="shared" si="9"/>
        <v>0</v>
      </c>
      <c r="E123" s="213">
        <f t="shared" si="10"/>
        <v>0</v>
      </c>
      <c r="F123" s="214">
        <f t="shared" si="10"/>
        <v>0</v>
      </c>
      <c r="G123" s="215"/>
      <c r="H123" s="216"/>
      <c r="I123" s="215"/>
      <c r="J123" s="216"/>
      <c r="K123" s="215"/>
      <c r="L123" s="216"/>
      <c r="M123" s="215"/>
      <c r="N123" s="216"/>
      <c r="O123" s="215"/>
      <c r="P123" s="216"/>
      <c r="Q123" s="215"/>
      <c r="R123" s="216"/>
      <c r="S123" s="240"/>
      <c r="T123" s="160"/>
      <c r="U123" s="160"/>
      <c r="V123" s="160"/>
      <c r="W123" s="16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s="11" customFormat="1" ht="15.95" customHeight="1" x14ac:dyDescent="0.2">
      <c r="A124" s="425" t="s">
        <v>113</v>
      </c>
      <c r="B124" s="425"/>
      <c r="C124" s="424"/>
      <c r="D124" s="212">
        <f t="shared" si="9"/>
        <v>0</v>
      </c>
      <c r="E124" s="213">
        <f t="shared" si="10"/>
        <v>0</v>
      </c>
      <c r="F124" s="214">
        <f t="shared" si="10"/>
        <v>0</v>
      </c>
      <c r="G124" s="215"/>
      <c r="H124" s="216"/>
      <c r="I124" s="215"/>
      <c r="J124" s="216"/>
      <c r="K124" s="215"/>
      <c r="L124" s="216"/>
      <c r="M124" s="215"/>
      <c r="N124" s="216"/>
      <c r="O124" s="215"/>
      <c r="P124" s="216"/>
      <c r="Q124" s="215"/>
      <c r="R124" s="216"/>
      <c r="S124" s="240"/>
      <c r="T124" s="160"/>
      <c r="U124" s="160"/>
      <c r="V124" s="160"/>
      <c r="W124" s="16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s="11" customFormat="1" ht="15.95" customHeight="1" x14ac:dyDescent="0.2">
      <c r="A125" s="425" t="s">
        <v>114</v>
      </c>
      <c r="B125" s="425"/>
      <c r="C125" s="424"/>
      <c r="D125" s="212">
        <f t="shared" si="9"/>
        <v>0</v>
      </c>
      <c r="E125" s="213">
        <f t="shared" si="10"/>
        <v>0</v>
      </c>
      <c r="F125" s="214">
        <f t="shared" si="10"/>
        <v>0</v>
      </c>
      <c r="G125" s="215"/>
      <c r="H125" s="216"/>
      <c r="I125" s="215"/>
      <c r="J125" s="216"/>
      <c r="K125" s="215"/>
      <c r="L125" s="216"/>
      <c r="M125" s="215"/>
      <c r="N125" s="216"/>
      <c r="O125" s="215"/>
      <c r="P125" s="216"/>
      <c r="Q125" s="215"/>
      <c r="R125" s="216"/>
      <c r="S125" s="240"/>
      <c r="T125" s="160"/>
      <c r="U125" s="160"/>
      <c r="V125" s="160"/>
      <c r="W125" s="16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s="11" customFormat="1" ht="15.95" customHeight="1" x14ac:dyDescent="0.2">
      <c r="A126" s="431" t="s">
        <v>115</v>
      </c>
      <c r="B126" s="431"/>
      <c r="C126" s="432"/>
      <c r="D126" s="223">
        <f t="shared" si="9"/>
        <v>13</v>
      </c>
      <c r="E126" s="224">
        <f t="shared" si="10"/>
        <v>11</v>
      </c>
      <c r="F126" s="225">
        <f t="shared" si="10"/>
        <v>2</v>
      </c>
      <c r="G126" s="215">
        <v>8</v>
      </c>
      <c r="H126" s="216">
        <v>1</v>
      </c>
      <c r="I126" s="215">
        <v>3</v>
      </c>
      <c r="J126" s="216">
        <v>1</v>
      </c>
      <c r="K126" s="215"/>
      <c r="L126" s="216"/>
      <c r="M126" s="215"/>
      <c r="N126" s="216"/>
      <c r="O126" s="215"/>
      <c r="P126" s="216"/>
      <c r="Q126" s="215"/>
      <c r="R126" s="216"/>
      <c r="S126" s="240"/>
      <c r="T126" s="160"/>
      <c r="U126" s="160"/>
      <c r="V126" s="160"/>
      <c r="W126" s="16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s="11" customFormat="1" ht="24.95" customHeight="1" x14ac:dyDescent="0.2">
      <c r="A127" s="431" t="s">
        <v>116</v>
      </c>
      <c r="B127" s="431"/>
      <c r="C127" s="432"/>
      <c r="D127" s="223">
        <f t="shared" si="9"/>
        <v>15</v>
      </c>
      <c r="E127" s="224">
        <f t="shared" si="10"/>
        <v>8</v>
      </c>
      <c r="F127" s="225">
        <f t="shared" si="10"/>
        <v>7</v>
      </c>
      <c r="G127" s="215">
        <v>6</v>
      </c>
      <c r="H127" s="216">
        <v>5</v>
      </c>
      <c r="I127" s="215">
        <v>2</v>
      </c>
      <c r="J127" s="216">
        <v>1</v>
      </c>
      <c r="K127" s="215"/>
      <c r="L127" s="216">
        <v>1</v>
      </c>
      <c r="M127" s="215"/>
      <c r="N127" s="216"/>
      <c r="O127" s="215"/>
      <c r="P127" s="216"/>
      <c r="Q127" s="215"/>
      <c r="R127" s="216"/>
      <c r="S127" s="240"/>
      <c r="T127" s="160"/>
      <c r="U127" s="160"/>
      <c r="V127" s="160"/>
      <c r="W127" s="16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s="11" customFormat="1" ht="15.95" customHeight="1" x14ac:dyDescent="0.2">
      <c r="A128" s="425" t="s">
        <v>117</v>
      </c>
      <c r="B128" s="425"/>
      <c r="C128" s="424"/>
      <c r="D128" s="212">
        <f t="shared" si="9"/>
        <v>8</v>
      </c>
      <c r="E128" s="213">
        <f t="shared" si="10"/>
        <v>4</v>
      </c>
      <c r="F128" s="214">
        <f t="shared" si="10"/>
        <v>4</v>
      </c>
      <c r="G128" s="215"/>
      <c r="H128" s="216"/>
      <c r="I128" s="215"/>
      <c r="J128" s="216"/>
      <c r="K128" s="215"/>
      <c r="L128" s="216"/>
      <c r="M128" s="215"/>
      <c r="N128" s="216"/>
      <c r="O128" s="215">
        <v>4</v>
      </c>
      <c r="P128" s="216">
        <v>4</v>
      </c>
      <c r="Q128" s="215"/>
      <c r="R128" s="216"/>
      <c r="S128" s="240"/>
      <c r="T128" s="160"/>
      <c r="U128" s="160"/>
      <c r="V128" s="160"/>
      <c r="W128" s="16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s="11" customFormat="1" ht="15.95" customHeight="1" x14ac:dyDescent="0.2">
      <c r="A129" s="433" t="s">
        <v>118</v>
      </c>
      <c r="B129" s="433"/>
      <c r="C129" s="434"/>
      <c r="D129" s="226">
        <f t="shared" si="9"/>
        <v>0</v>
      </c>
      <c r="E129" s="227">
        <f t="shared" si="10"/>
        <v>0</v>
      </c>
      <c r="F129" s="228">
        <f t="shared" si="10"/>
        <v>0</v>
      </c>
      <c r="G129" s="229"/>
      <c r="H129" s="230"/>
      <c r="I129" s="229"/>
      <c r="J129" s="230"/>
      <c r="K129" s="229"/>
      <c r="L129" s="230"/>
      <c r="M129" s="229"/>
      <c r="N129" s="230"/>
      <c r="O129" s="229"/>
      <c r="P129" s="230"/>
      <c r="Q129" s="229"/>
      <c r="R129" s="230"/>
      <c r="S129" s="245"/>
      <c r="T129" s="160"/>
      <c r="U129" s="160"/>
      <c r="V129" s="160"/>
      <c r="W129" s="16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s="11" customFormat="1" ht="15.95" customHeight="1" x14ac:dyDescent="0.2">
      <c r="A130" s="438" t="s">
        <v>119</v>
      </c>
      <c r="B130" s="438"/>
      <c r="C130" s="439"/>
      <c r="D130" s="231">
        <f t="shared" si="9"/>
        <v>1</v>
      </c>
      <c r="E130" s="232">
        <f t="shared" si="10"/>
        <v>1</v>
      </c>
      <c r="F130" s="233">
        <f t="shared" si="10"/>
        <v>0</v>
      </c>
      <c r="G130" s="234">
        <v>1</v>
      </c>
      <c r="H130" s="235"/>
      <c r="I130" s="234"/>
      <c r="J130" s="235"/>
      <c r="K130" s="234"/>
      <c r="L130" s="235"/>
      <c r="M130" s="234"/>
      <c r="N130" s="235"/>
      <c r="O130" s="234"/>
      <c r="P130" s="235"/>
      <c r="Q130" s="234"/>
      <c r="R130" s="235"/>
      <c r="S130" s="246"/>
      <c r="T130" s="160"/>
      <c r="U130" s="160"/>
      <c r="V130" s="160"/>
      <c r="W130" s="16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s="11" customFormat="1" ht="30" customHeight="1" x14ac:dyDescent="0.2">
      <c r="A131" s="102" t="s">
        <v>123</v>
      </c>
      <c r="B131" s="102"/>
      <c r="C131" s="102"/>
      <c r="D131" s="102"/>
      <c r="E131" s="102"/>
      <c r="F131" s="102"/>
      <c r="G131" s="102"/>
      <c r="H131" s="177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60"/>
      <c r="U131" s="160"/>
      <c r="V131" s="160"/>
      <c r="W131" s="16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s="11" customFormat="1" ht="34.5" customHeight="1" x14ac:dyDescent="0.2">
      <c r="A132" s="444" t="s">
        <v>42</v>
      </c>
      <c r="B132" s="444"/>
      <c r="C132" s="304" t="s">
        <v>32</v>
      </c>
      <c r="D132" s="304" t="s">
        <v>60</v>
      </c>
      <c r="E132" s="304" t="s">
        <v>124</v>
      </c>
      <c r="F132" s="247"/>
      <c r="G132" s="108"/>
      <c r="H132" s="108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0"/>
      <c r="U132" s="130"/>
      <c r="V132" s="130"/>
      <c r="W132" s="13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s="11" customFormat="1" ht="15.95" customHeight="1" x14ac:dyDescent="0.2">
      <c r="A133" s="445" t="s">
        <v>125</v>
      </c>
      <c r="B133" s="445"/>
      <c r="C133" s="178"/>
      <c r="D133" s="178"/>
      <c r="E133" s="178"/>
      <c r="F133" s="249" t="s">
        <v>126</v>
      </c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250"/>
      <c r="R133" s="250"/>
      <c r="S133" s="250"/>
      <c r="T133" s="21"/>
      <c r="U133" s="21"/>
      <c r="V133" s="21"/>
      <c r="W133" s="21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s="11" customFormat="1" ht="15.95" customHeight="1" x14ac:dyDescent="0.2">
      <c r="A134" s="352" t="s">
        <v>127</v>
      </c>
      <c r="B134" s="352"/>
      <c r="C134" s="179"/>
      <c r="D134" s="179"/>
      <c r="E134" s="179"/>
      <c r="F134" s="249" t="s">
        <v>126</v>
      </c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250"/>
      <c r="R134" s="250"/>
      <c r="S134" s="250"/>
      <c r="T134" s="10"/>
      <c r="U134" s="10"/>
      <c r="V134" s="10"/>
      <c r="W134" s="10"/>
      <c r="X134" s="39" t="str">
        <f>IF(D134&lt;E134," Abandonos es mayor que total egresos","")</f>
        <v/>
      </c>
      <c r="Y134" s="39"/>
      <c r="Z134" s="39"/>
      <c r="AA134" s="39"/>
      <c r="AB134" s="39"/>
      <c r="AC134" s="39"/>
      <c r="AD134" s="40">
        <f>IF(D134&lt;E134,1,0)</f>
        <v>0</v>
      </c>
      <c r="AE134" s="40"/>
      <c r="AF134" s="40"/>
      <c r="AG134" s="40"/>
      <c r="AH134" s="40"/>
      <c r="AI134" s="4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s="11" customFormat="1" ht="15.95" customHeight="1" x14ac:dyDescent="0.2">
      <c r="A135" s="446" t="s">
        <v>128</v>
      </c>
      <c r="B135" s="446"/>
      <c r="C135" s="180"/>
      <c r="D135" s="180"/>
      <c r="E135" s="180"/>
      <c r="F135" s="249" t="s">
        <v>126</v>
      </c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250"/>
      <c r="R135" s="250"/>
      <c r="S135" s="250"/>
      <c r="T135" s="21"/>
      <c r="U135" s="21"/>
      <c r="V135" s="21"/>
      <c r="W135" s="21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s="11" customFormat="1" ht="30" customHeight="1" x14ac:dyDescent="0.2">
      <c r="A136" s="102" t="s">
        <v>129</v>
      </c>
      <c r="B136" s="102"/>
      <c r="C136" s="102"/>
      <c r="D136" s="102"/>
      <c r="E136" s="102"/>
      <c r="F136" s="102"/>
      <c r="G136" s="102"/>
      <c r="H136" s="177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21"/>
      <c r="U136" s="21"/>
      <c r="V136" s="21"/>
      <c r="W136" s="21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s="11" customFormat="1" ht="42" x14ac:dyDescent="0.2">
      <c r="A137" s="444" t="s">
        <v>42</v>
      </c>
      <c r="B137" s="444"/>
      <c r="C137" s="304" t="s">
        <v>32</v>
      </c>
      <c r="D137" s="304" t="s">
        <v>60</v>
      </c>
      <c r="E137" s="304" t="s">
        <v>124</v>
      </c>
      <c r="F137" s="247"/>
      <c r="G137" s="108"/>
      <c r="H137" s="108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21"/>
      <c r="U137" s="21"/>
      <c r="V137" s="21"/>
      <c r="W137" s="21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s="11" customFormat="1" ht="15.95" customHeight="1" x14ac:dyDescent="0.2">
      <c r="A138" s="440" t="s">
        <v>130</v>
      </c>
      <c r="B138" s="440"/>
      <c r="C138" s="178"/>
      <c r="D138" s="178"/>
      <c r="E138" s="178"/>
      <c r="F138" s="249" t="s">
        <v>126</v>
      </c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250"/>
      <c r="R138" s="250"/>
      <c r="S138" s="25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s="11" customFormat="1" ht="15.95" customHeight="1" x14ac:dyDescent="0.2">
      <c r="A139" s="441" t="s">
        <v>131</v>
      </c>
      <c r="B139" s="441"/>
      <c r="C139" s="179"/>
      <c r="D139" s="179"/>
      <c r="E139" s="179"/>
      <c r="F139" s="249" t="s">
        <v>126</v>
      </c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250"/>
      <c r="R139" s="250"/>
      <c r="S139" s="250"/>
      <c r="V139" s="10"/>
      <c r="W139" s="10"/>
      <c r="X139" s="10"/>
      <c r="Y139" s="10"/>
      <c r="Z139" s="10"/>
      <c r="AK139" s="39"/>
      <c r="AL139" s="39"/>
      <c r="AM139" s="39"/>
      <c r="AN139" s="39"/>
    </row>
    <row r="140" spans="1:100" s="11" customFormat="1" ht="24.95" customHeight="1" x14ac:dyDescent="0.2">
      <c r="A140" s="442" t="s">
        <v>132</v>
      </c>
      <c r="B140" s="443"/>
      <c r="C140" s="179"/>
      <c r="D140" s="179"/>
      <c r="E140" s="179"/>
      <c r="F140" s="249" t="s">
        <v>126</v>
      </c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250"/>
      <c r="R140" s="250"/>
      <c r="S140" s="250"/>
      <c r="V140" s="10"/>
      <c r="W140" s="10"/>
      <c r="X140" s="10"/>
      <c r="Y140" s="10"/>
      <c r="Z140" s="10"/>
      <c r="AK140" s="39"/>
      <c r="AL140" s="39"/>
      <c r="AM140" s="39"/>
      <c r="AN140" s="39"/>
    </row>
    <row r="141" spans="1:100" s="11" customFormat="1" ht="15.95" customHeight="1" x14ac:dyDescent="0.2">
      <c r="A141" s="441" t="s">
        <v>133</v>
      </c>
      <c r="B141" s="441"/>
      <c r="C141" s="179"/>
      <c r="D141" s="179"/>
      <c r="E141" s="179"/>
      <c r="F141" s="249" t="s">
        <v>126</v>
      </c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250"/>
      <c r="R141" s="250"/>
      <c r="S141" s="250"/>
      <c r="V141" s="10"/>
      <c r="W141" s="10"/>
      <c r="X141" s="10"/>
      <c r="Y141" s="10"/>
      <c r="Z141" s="10"/>
      <c r="AK141" s="39"/>
      <c r="AL141" s="39"/>
      <c r="AM141" s="39"/>
      <c r="AN141" s="39"/>
    </row>
    <row r="142" spans="1:100" s="11" customFormat="1" ht="15.95" customHeight="1" x14ac:dyDescent="0.2">
      <c r="A142" s="441" t="s">
        <v>134</v>
      </c>
      <c r="B142" s="441"/>
      <c r="C142" s="179"/>
      <c r="D142" s="179"/>
      <c r="E142" s="179"/>
      <c r="F142" s="249" t="s">
        <v>126</v>
      </c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250"/>
      <c r="R142" s="250"/>
      <c r="S142" s="250"/>
      <c r="V142" s="10"/>
      <c r="W142" s="10"/>
      <c r="X142" s="10"/>
      <c r="Y142" s="10"/>
      <c r="Z142" s="10"/>
      <c r="AK142" s="39"/>
      <c r="AL142" s="39"/>
      <c r="AM142" s="39"/>
      <c r="AN142" s="39"/>
    </row>
    <row r="143" spans="1:100" s="11" customFormat="1" ht="15.95" customHeight="1" x14ac:dyDescent="0.2">
      <c r="A143" s="441" t="s">
        <v>135</v>
      </c>
      <c r="B143" s="441"/>
      <c r="C143" s="179"/>
      <c r="D143" s="179"/>
      <c r="E143" s="179"/>
      <c r="F143" s="249" t="s">
        <v>126</v>
      </c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250"/>
      <c r="R143" s="250"/>
      <c r="S143" s="250"/>
      <c r="V143" s="10"/>
      <c r="W143" s="10"/>
      <c r="X143" s="10"/>
      <c r="Y143" s="10"/>
      <c r="Z143" s="10"/>
      <c r="AK143" s="39"/>
      <c r="AL143" s="39"/>
      <c r="AM143" s="39"/>
      <c r="AN143" s="39"/>
    </row>
    <row r="144" spans="1:100" s="11" customFormat="1" ht="24.95" customHeight="1" x14ac:dyDescent="0.2">
      <c r="A144" s="441" t="s">
        <v>136</v>
      </c>
      <c r="B144" s="441"/>
      <c r="C144" s="179"/>
      <c r="D144" s="179"/>
      <c r="E144" s="179"/>
      <c r="F144" s="249" t="s">
        <v>126</v>
      </c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250"/>
      <c r="R144" s="250"/>
      <c r="S144" s="250"/>
      <c r="V144" s="10"/>
      <c r="W144" s="10"/>
      <c r="X144" s="10"/>
      <c r="Y144" s="10"/>
      <c r="Z144" s="10"/>
      <c r="AK144" s="39"/>
      <c r="AL144" s="39"/>
      <c r="AM144" s="39"/>
      <c r="AN144" s="39"/>
    </row>
    <row r="145" spans="1:40" s="11" customFormat="1" ht="15.95" customHeight="1" x14ac:dyDescent="0.2">
      <c r="A145" s="447" t="s">
        <v>137</v>
      </c>
      <c r="B145" s="447"/>
      <c r="C145" s="180"/>
      <c r="D145" s="180"/>
      <c r="E145" s="180"/>
      <c r="F145" s="249" t="s">
        <v>126</v>
      </c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250"/>
      <c r="R145" s="250"/>
      <c r="S145" s="250"/>
      <c r="V145" s="10"/>
      <c r="W145" s="10"/>
      <c r="X145" s="10"/>
      <c r="Y145" s="10"/>
      <c r="Z145" s="10"/>
      <c r="AK145" s="39"/>
      <c r="AL145" s="39"/>
      <c r="AM145" s="39"/>
      <c r="AN145" s="39"/>
    </row>
    <row r="146" spans="1:40" s="11" customFormat="1" ht="30" customHeight="1" x14ac:dyDescent="0.2">
      <c r="A146" s="102" t="s">
        <v>138</v>
      </c>
      <c r="B146" s="102"/>
      <c r="C146" s="102"/>
      <c r="D146" s="102"/>
      <c r="E146" s="102"/>
      <c r="F146" s="102"/>
      <c r="G146" s="102"/>
      <c r="H146" s="190"/>
      <c r="I146" s="190"/>
      <c r="J146" s="190"/>
      <c r="K146" s="190"/>
      <c r="L146" s="190"/>
      <c r="M146" s="252"/>
      <c r="N146" s="190"/>
      <c r="O146" s="190"/>
      <c r="P146" s="190"/>
      <c r="Q146" s="190"/>
      <c r="R146" s="190"/>
      <c r="S146" s="190"/>
      <c r="V146" s="10"/>
      <c r="W146" s="10"/>
      <c r="X146" s="10"/>
      <c r="Y146" s="10"/>
      <c r="Z146" s="10"/>
      <c r="AK146" s="39"/>
      <c r="AL146" s="39"/>
      <c r="AM146" s="39"/>
      <c r="AN146" s="39"/>
    </row>
    <row r="147" spans="1:40" s="11" customFormat="1" x14ac:dyDescent="0.2">
      <c r="A147" s="369" t="s">
        <v>42</v>
      </c>
      <c r="B147" s="370"/>
      <c r="C147" s="450" t="s">
        <v>139</v>
      </c>
      <c r="D147" s="452" t="s">
        <v>140</v>
      </c>
      <c r="E147" s="453"/>
      <c r="F147" s="453"/>
      <c r="G147" s="453"/>
      <c r="H147" s="453"/>
      <c r="I147" s="454"/>
      <c r="J147" s="455" t="s">
        <v>141</v>
      </c>
      <c r="K147" s="455"/>
      <c r="L147" s="190"/>
      <c r="M147" s="190"/>
      <c r="N147" s="252"/>
      <c r="O147" s="190"/>
      <c r="P147" s="190"/>
      <c r="Q147" s="190"/>
      <c r="R147" s="190"/>
      <c r="S147" s="190"/>
      <c r="V147" s="10"/>
      <c r="W147" s="10"/>
      <c r="X147" s="10"/>
      <c r="Y147" s="10"/>
      <c r="Z147" s="10"/>
      <c r="AK147" s="39"/>
      <c r="AL147" s="39"/>
      <c r="AM147" s="39"/>
      <c r="AN147" s="39"/>
    </row>
    <row r="148" spans="1:40" s="11" customFormat="1" x14ac:dyDescent="0.2">
      <c r="A148" s="448"/>
      <c r="B148" s="449"/>
      <c r="C148" s="451"/>
      <c r="D148" s="312" t="s">
        <v>142</v>
      </c>
      <c r="E148" s="256" t="s">
        <v>143</v>
      </c>
      <c r="F148" s="312" t="s">
        <v>43</v>
      </c>
      <c r="G148" s="312" t="s">
        <v>144</v>
      </c>
      <c r="H148" s="312" t="s">
        <v>145</v>
      </c>
      <c r="I148" s="312" t="s">
        <v>146</v>
      </c>
      <c r="J148" s="312" t="s">
        <v>147</v>
      </c>
      <c r="K148" s="312" t="s">
        <v>49</v>
      </c>
      <c r="L148" s="190"/>
      <c r="M148" s="190"/>
      <c r="N148" s="252"/>
      <c r="O148" s="190"/>
      <c r="P148" s="190"/>
      <c r="Q148" s="190"/>
      <c r="R148" s="190"/>
      <c r="S148" s="190"/>
      <c r="V148" s="10"/>
      <c r="W148" s="10"/>
      <c r="X148" s="10"/>
      <c r="Y148" s="10"/>
      <c r="Z148" s="10"/>
      <c r="AK148" s="39"/>
      <c r="AL148" s="39"/>
      <c r="AM148" s="39"/>
      <c r="AN148" s="39"/>
    </row>
    <row r="149" spans="1:40" s="11" customFormat="1" ht="15.95" customHeight="1" x14ac:dyDescent="0.2">
      <c r="A149" s="445" t="s">
        <v>32</v>
      </c>
      <c r="B149" s="445"/>
      <c r="C149" s="220">
        <f>SUM(D149:I149)</f>
        <v>0</v>
      </c>
      <c r="D149" s="178"/>
      <c r="E149" s="178"/>
      <c r="F149" s="178"/>
      <c r="G149" s="178"/>
      <c r="H149" s="178"/>
      <c r="I149" s="178"/>
      <c r="J149" s="178"/>
      <c r="K149" s="178"/>
      <c r="L149" s="32" t="str">
        <f>$W149&amp;" "&amp;$X149&amp;""&amp;$Y149</f>
        <v xml:space="preserve"> </v>
      </c>
      <c r="M149" s="257"/>
      <c r="N149" s="257"/>
      <c r="O149" s="257"/>
      <c r="P149" s="258"/>
      <c r="Q149" s="258"/>
      <c r="R149" s="258"/>
      <c r="S149" s="258"/>
      <c r="T149" s="258"/>
      <c r="U149" s="258"/>
      <c r="V149" s="258"/>
      <c r="W149" s="258"/>
      <c r="X149" s="258"/>
      <c r="Y149" s="39" t="str">
        <f>IF($C149&lt;&gt;($J149+$K149)," El Ingreso según sexo no puede ser diferente que el Total.","")</f>
        <v/>
      </c>
      <c r="Z149" s="10"/>
      <c r="AA149" s="10"/>
      <c r="AB149" s="10"/>
      <c r="AC149" s="40">
        <f>IF($C149&lt;&gt;($J149+$K149),1,0)</f>
        <v>0</v>
      </c>
      <c r="AK149" s="39"/>
      <c r="AL149" s="39"/>
      <c r="AM149" s="39"/>
      <c r="AN149" s="39"/>
    </row>
    <row r="150" spans="1:40" s="11" customFormat="1" ht="15.95" customHeight="1" x14ac:dyDescent="0.2">
      <c r="A150" s="352" t="s">
        <v>40</v>
      </c>
      <c r="B150" s="352"/>
      <c r="C150" s="212">
        <f>SUM(D150:I150)</f>
        <v>0</v>
      </c>
      <c r="D150" s="179"/>
      <c r="E150" s="179"/>
      <c r="F150" s="179"/>
      <c r="G150" s="179"/>
      <c r="H150" s="179"/>
      <c r="I150" s="179"/>
      <c r="J150" s="179"/>
      <c r="K150" s="179"/>
      <c r="L150" s="32" t="str">
        <f>$W150&amp;" "&amp;$X150&amp;""&amp;$Y150</f>
        <v xml:space="preserve"> </v>
      </c>
      <c r="M150" s="257"/>
      <c r="N150" s="257"/>
      <c r="O150" s="257"/>
      <c r="P150" s="258"/>
      <c r="Q150" s="258"/>
      <c r="R150" s="258"/>
      <c r="S150" s="258"/>
      <c r="T150" s="258"/>
      <c r="U150" s="258"/>
      <c r="V150" s="258"/>
      <c r="W150" s="258"/>
      <c r="X150" s="258"/>
      <c r="Y150" s="39" t="str">
        <f>IF($C150&lt;&gt;($J150+$K150)," El Ingreso según sexo no puede ser diferente que el Total.","")</f>
        <v/>
      </c>
      <c r="Z150" s="10"/>
      <c r="AA150" s="10"/>
      <c r="AB150" s="10"/>
      <c r="AC150" s="40">
        <f>IF($C150&lt;&gt;($J150+$K150),1,0)</f>
        <v>0</v>
      </c>
      <c r="AK150" s="39"/>
      <c r="AL150" s="39"/>
      <c r="AM150" s="39"/>
      <c r="AN150" s="39"/>
    </row>
    <row r="151" spans="1:40" s="11" customFormat="1" ht="15.95" customHeight="1" x14ac:dyDescent="0.2">
      <c r="A151" s="446" t="s">
        <v>122</v>
      </c>
      <c r="B151" s="446"/>
      <c r="C151" s="259">
        <f>SUM(D151:I151)</f>
        <v>0</v>
      </c>
      <c r="D151" s="180"/>
      <c r="E151" s="180"/>
      <c r="F151" s="180"/>
      <c r="G151" s="180"/>
      <c r="H151" s="180"/>
      <c r="I151" s="180"/>
      <c r="J151" s="180"/>
      <c r="K151" s="180"/>
      <c r="L151" s="32" t="str">
        <f>$W151&amp;" "&amp;$X151&amp;""&amp;$Y151</f>
        <v xml:space="preserve"> </v>
      </c>
      <c r="M151" s="257"/>
      <c r="N151" s="257"/>
      <c r="O151" s="257"/>
      <c r="P151" s="258"/>
      <c r="Q151" s="258"/>
      <c r="R151" s="258"/>
      <c r="S151" s="258"/>
      <c r="T151" s="258"/>
      <c r="U151" s="258"/>
      <c r="V151" s="258"/>
      <c r="W151" s="258"/>
      <c r="X151" s="258"/>
      <c r="Y151" s="39" t="str">
        <f>IF($C151&lt;&gt;($J151+$K151)," El Ingreso según sexo no puede ser diferente que el Total.","")</f>
        <v/>
      </c>
      <c r="Z151" s="10"/>
      <c r="AA151" s="10"/>
      <c r="AB151" s="10"/>
      <c r="AC151" s="40">
        <f>IF($C151&lt;&gt;($J151+$K151),1,0)</f>
        <v>0</v>
      </c>
      <c r="AK151" s="39"/>
      <c r="AL151" s="39"/>
      <c r="AM151" s="39"/>
      <c r="AN151" s="39"/>
    </row>
    <row r="152" spans="1:40" s="11" customFormat="1" x14ac:dyDescent="0.2">
      <c r="A152" s="260"/>
      <c r="M152" s="4"/>
      <c r="V152" s="10"/>
      <c r="W152" s="10"/>
      <c r="X152" s="10"/>
      <c r="Y152" s="10"/>
      <c r="Z152" s="10"/>
      <c r="AK152" s="39"/>
      <c r="AL152" s="39"/>
      <c r="AM152" s="39"/>
      <c r="AN152" s="39"/>
    </row>
    <row r="153" spans="1:40" s="11" customFormat="1" x14ac:dyDescent="0.2">
      <c r="A153" s="260"/>
      <c r="M153" s="4"/>
      <c r="V153" s="10"/>
      <c r="W153" s="10"/>
      <c r="X153" s="10"/>
      <c r="Y153" s="10"/>
      <c r="Z153" s="10"/>
      <c r="AK153" s="39"/>
      <c r="AL153" s="39"/>
      <c r="AM153" s="39"/>
      <c r="AN153" s="39"/>
    </row>
    <row r="154" spans="1:40" s="11" customFormat="1" x14ac:dyDescent="0.2">
      <c r="A154" s="260"/>
      <c r="M154" s="4"/>
      <c r="V154" s="10"/>
      <c r="W154" s="10"/>
      <c r="X154" s="10"/>
      <c r="Y154" s="10"/>
      <c r="Z154" s="10"/>
      <c r="AK154" s="39"/>
      <c r="AL154" s="39"/>
      <c r="AM154" s="39"/>
      <c r="AN154" s="39"/>
    </row>
    <row r="155" spans="1:40" s="11" customFormat="1" x14ac:dyDescent="0.2">
      <c r="A155" s="260"/>
      <c r="M155" s="4"/>
      <c r="V155" s="10"/>
      <c r="W155" s="10"/>
      <c r="X155" s="10"/>
      <c r="Y155" s="10"/>
      <c r="Z155" s="10"/>
      <c r="AK155" s="39"/>
      <c r="AL155" s="39"/>
      <c r="AM155" s="39"/>
      <c r="AN155" s="39"/>
    </row>
    <row r="156" spans="1:40" s="11" customFormat="1" x14ac:dyDescent="0.2">
      <c r="A156" s="260"/>
      <c r="M156" s="4"/>
      <c r="V156" s="10"/>
      <c r="W156" s="10"/>
      <c r="X156" s="10"/>
      <c r="Y156" s="10"/>
      <c r="Z156" s="10"/>
      <c r="AK156" s="39"/>
      <c r="AL156" s="39"/>
      <c r="AM156" s="39"/>
      <c r="AN156" s="39"/>
    </row>
    <row r="157" spans="1:40" s="11" customFormat="1" x14ac:dyDescent="0.2">
      <c r="A157" s="260"/>
      <c r="M157" s="4"/>
      <c r="V157" s="10"/>
      <c r="W157" s="10"/>
      <c r="X157" s="10"/>
      <c r="Y157" s="10"/>
      <c r="Z157" s="10"/>
      <c r="AK157" s="39"/>
      <c r="AL157" s="39"/>
      <c r="AM157" s="39"/>
      <c r="AN157" s="39"/>
    </row>
    <row r="158" spans="1:40" s="11" customFormat="1" x14ac:dyDescent="0.2">
      <c r="A158" s="260"/>
      <c r="M158" s="4"/>
      <c r="V158" s="10"/>
      <c r="W158" s="10"/>
      <c r="X158" s="10"/>
      <c r="Y158" s="10"/>
      <c r="Z158" s="10"/>
      <c r="AK158" s="39"/>
      <c r="AL158" s="39"/>
      <c r="AM158" s="39"/>
      <c r="AN158" s="39"/>
    </row>
    <row r="159" spans="1:40" s="11" customFormat="1" x14ac:dyDescent="0.2">
      <c r="A159" s="260"/>
      <c r="M159" s="4"/>
      <c r="V159" s="10"/>
      <c r="W159" s="10"/>
      <c r="X159" s="10"/>
      <c r="Y159" s="10"/>
      <c r="Z159" s="10"/>
      <c r="AK159" s="39"/>
      <c r="AL159" s="39"/>
      <c r="AM159" s="39"/>
      <c r="AN159" s="39"/>
    </row>
    <row r="160" spans="1:40" s="11" customFormat="1" x14ac:dyDescent="0.2">
      <c r="A160" s="260"/>
      <c r="M160" s="4"/>
      <c r="V160" s="10"/>
      <c r="W160" s="10"/>
      <c r="X160" s="10"/>
      <c r="Y160" s="10"/>
      <c r="Z160" s="10"/>
      <c r="AK160" s="39"/>
      <c r="AL160" s="39"/>
      <c r="AM160" s="39"/>
      <c r="AN160" s="39"/>
    </row>
    <row r="161" spans="1:40" s="11" customFormat="1" x14ac:dyDescent="0.2">
      <c r="A161" s="260"/>
      <c r="M161" s="4"/>
      <c r="V161" s="10"/>
      <c r="W161" s="10"/>
      <c r="X161" s="10"/>
      <c r="Y161" s="10"/>
      <c r="Z161" s="10"/>
      <c r="AK161" s="39"/>
      <c r="AL161" s="39"/>
      <c r="AM161" s="39"/>
      <c r="AN161" s="39"/>
    </row>
    <row r="162" spans="1:40" s="11" customFormat="1" x14ac:dyDescent="0.2">
      <c r="A162" s="260"/>
      <c r="M162" s="4"/>
      <c r="V162" s="10"/>
      <c r="W162" s="10"/>
      <c r="X162" s="10"/>
      <c r="Y162" s="10"/>
      <c r="Z162" s="10"/>
      <c r="AK162" s="39"/>
      <c r="AL162" s="39"/>
      <c r="AM162" s="39"/>
      <c r="AN162" s="39"/>
    </row>
    <row r="163" spans="1:40" s="11" customFormat="1" x14ac:dyDescent="0.2">
      <c r="A163" s="260"/>
      <c r="M163" s="4"/>
      <c r="V163" s="10"/>
      <c r="W163" s="10"/>
      <c r="X163" s="10"/>
      <c r="Y163" s="10"/>
      <c r="Z163" s="10"/>
      <c r="AK163" s="39"/>
      <c r="AL163" s="39"/>
      <c r="AM163" s="39"/>
      <c r="AN163" s="39"/>
    </row>
    <row r="164" spans="1:40" s="11" customFormat="1" x14ac:dyDescent="0.2">
      <c r="A164" s="260"/>
      <c r="M164" s="4"/>
      <c r="V164" s="10"/>
      <c r="W164" s="10"/>
      <c r="X164" s="10"/>
      <c r="Y164" s="10"/>
      <c r="Z164" s="10"/>
      <c r="AK164" s="39"/>
      <c r="AL164" s="39"/>
      <c r="AM164" s="39"/>
      <c r="AN164" s="39"/>
    </row>
    <row r="165" spans="1:40" s="11" customFormat="1" x14ac:dyDescent="0.2">
      <c r="A165" s="260"/>
      <c r="M165" s="4"/>
      <c r="V165" s="10"/>
      <c r="W165" s="10"/>
      <c r="X165" s="10"/>
      <c r="Y165" s="10"/>
      <c r="Z165" s="10"/>
      <c r="AK165" s="39"/>
      <c r="AL165" s="39"/>
      <c r="AM165" s="39"/>
      <c r="AN165" s="39"/>
    </row>
    <row r="166" spans="1:40" s="11" customFormat="1" x14ac:dyDescent="0.2">
      <c r="A166" s="260"/>
      <c r="M166" s="4"/>
      <c r="V166" s="10"/>
      <c r="W166" s="10"/>
      <c r="X166" s="10"/>
      <c r="Y166" s="10"/>
      <c r="Z166" s="10"/>
      <c r="AK166" s="39"/>
      <c r="AL166" s="39"/>
      <c r="AM166" s="39"/>
      <c r="AN166" s="39"/>
    </row>
    <row r="167" spans="1:40" s="11" customFormat="1" x14ac:dyDescent="0.2">
      <c r="A167" s="260"/>
      <c r="M167" s="4"/>
      <c r="V167" s="10"/>
      <c r="W167" s="10"/>
      <c r="X167" s="10"/>
      <c r="Y167" s="10"/>
      <c r="Z167" s="10"/>
      <c r="AK167" s="39"/>
      <c r="AL167" s="39"/>
      <c r="AM167" s="39"/>
      <c r="AN167" s="39"/>
    </row>
    <row r="168" spans="1:40" s="11" customFormat="1" x14ac:dyDescent="0.2">
      <c r="A168" s="260"/>
      <c r="M168" s="4"/>
      <c r="V168" s="10"/>
      <c r="W168" s="10"/>
      <c r="X168" s="10"/>
      <c r="Y168" s="10"/>
      <c r="Z168" s="10"/>
      <c r="AK168" s="39"/>
      <c r="AL168" s="39"/>
      <c r="AM168" s="39"/>
      <c r="AN168" s="39"/>
    </row>
    <row r="169" spans="1:40" s="11" customFormat="1" x14ac:dyDescent="0.2">
      <c r="A169" s="260"/>
      <c r="M169" s="4"/>
      <c r="V169" s="10"/>
      <c r="W169" s="10"/>
      <c r="X169" s="10"/>
      <c r="Y169" s="10"/>
      <c r="Z169" s="10"/>
      <c r="AK169" s="39"/>
      <c r="AL169" s="39"/>
      <c r="AM169" s="39"/>
      <c r="AN169" s="39"/>
    </row>
    <row r="170" spans="1:40" s="11" customFormat="1" x14ac:dyDescent="0.2">
      <c r="A170" s="260"/>
      <c r="M170" s="4"/>
      <c r="V170" s="10"/>
      <c r="W170" s="10"/>
      <c r="X170" s="10"/>
      <c r="Y170" s="10"/>
      <c r="Z170" s="10"/>
      <c r="AK170" s="39"/>
      <c r="AL170" s="39"/>
      <c r="AM170" s="39"/>
      <c r="AN170" s="39"/>
    </row>
    <row r="171" spans="1:40" s="11" customFormat="1" x14ac:dyDescent="0.2">
      <c r="A171" s="260"/>
      <c r="M171" s="4"/>
      <c r="V171" s="10"/>
      <c r="W171" s="10"/>
      <c r="X171" s="10"/>
      <c r="Y171" s="10"/>
      <c r="Z171" s="10"/>
      <c r="AK171" s="39"/>
      <c r="AL171" s="39"/>
      <c r="AM171" s="39"/>
      <c r="AN171" s="39"/>
    </row>
    <row r="172" spans="1:40" s="11" customFormat="1" x14ac:dyDescent="0.2">
      <c r="A172" s="260"/>
      <c r="M172" s="4"/>
      <c r="V172" s="10"/>
      <c r="W172" s="10"/>
      <c r="X172" s="10"/>
      <c r="Y172" s="10"/>
      <c r="Z172" s="10"/>
      <c r="AK172" s="39"/>
      <c r="AL172" s="39"/>
      <c r="AM172" s="39"/>
      <c r="AN172" s="39"/>
    </row>
    <row r="173" spans="1:40" s="11" customFormat="1" x14ac:dyDescent="0.2">
      <c r="A173" s="260"/>
      <c r="M173" s="4"/>
      <c r="V173" s="10"/>
      <c r="W173" s="10"/>
      <c r="X173" s="10"/>
      <c r="Y173" s="10"/>
      <c r="Z173" s="10"/>
      <c r="AK173" s="39"/>
      <c r="AL173" s="39"/>
      <c r="AM173" s="39"/>
      <c r="AN173" s="39"/>
    </row>
    <row r="174" spans="1:40" s="11" customFormat="1" x14ac:dyDescent="0.2">
      <c r="A174" s="260"/>
      <c r="M174" s="4"/>
      <c r="V174" s="10"/>
      <c r="W174" s="10"/>
      <c r="X174" s="10"/>
      <c r="Y174" s="10"/>
      <c r="Z174" s="10"/>
      <c r="AK174" s="39"/>
      <c r="AL174" s="39"/>
      <c r="AM174" s="39"/>
      <c r="AN174" s="39"/>
    </row>
    <row r="175" spans="1:40" s="11" customFormat="1" x14ac:dyDescent="0.2">
      <c r="A175" s="260"/>
      <c r="M175" s="4"/>
      <c r="V175" s="10"/>
      <c r="W175" s="10"/>
      <c r="X175" s="10"/>
      <c r="Y175" s="10"/>
      <c r="Z175" s="10"/>
      <c r="AK175" s="39"/>
      <c r="AL175" s="39"/>
      <c r="AM175" s="39"/>
      <c r="AN175" s="39"/>
    </row>
    <row r="176" spans="1:40" s="11" customFormat="1" x14ac:dyDescent="0.2">
      <c r="A176" s="260"/>
      <c r="M176" s="4"/>
      <c r="V176" s="10"/>
      <c r="W176" s="10"/>
      <c r="X176" s="10"/>
      <c r="Y176" s="10"/>
      <c r="Z176" s="10"/>
      <c r="AK176" s="39"/>
      <c r="AL176" s="39"/>
      <c r="AM176" s="39"/>
      <c r="AN176" s="39"/>
    </row>
    <row r="177" spans="1:40" s="11" customFormat="1" x14ac:dyDescent="0.2">
      <c r="A177" s="260"/>
      <c r="M177" s="4"/>
      <c r="V177" s="10"/>
      <c r="W177" s="10"/>
      <c r="X177" s="10"/>
      <c r="Y177" s="10"/>
      <c r="Z177" s="10"/>
      <c r="AK177" s="39"/>
      <c r="AL177" s="39"/>
      <c r="AM177" s="39"/>
      <c r="AN177" s="39"/>
    </row>
    <row r="178" spans="1:40" s="11" customFormat="1" x14ac:dyDescent="0.2">
      <c r="A178" s="260"/>
      <c r="M178" s="4"/>
      <c r="V178" s="10"/>
      <c r="W178" s="10"/>
      <c r="X178" s="10"/>
      <c r="Y178" s="10"/>
      <c r="Z178" s="10"/>
      <c r="AK178" s="39"/>
      <c r="AL178" s="39"/>
      <c r="AM178" s="39"/>
      <c r="AN178" s="39"/>
    </row>
    <row r="179" spans="1:40" s="11" customFormat="1" x14ac:dyDescent="0.2">
      <c r="A179" s="260"/>
      <c r="M179" s="4"/>
      <c r="V179" s="10"/>
      <c r="W179" s="10"/>
      <c r="X179" s="10"/>
      <c r="Y179" s="10"/>
      <c r="Z179" s="10"/>
      <c r="AK179" s="39"/>
      <c r="AL179" s="39"/>
      <c r="AM179" s="39"/>
      <c r="AN179" s="39"/>
    </row>
    <row r="180" spans="1:40" s="11" customFormat="1" x14ac:dyDescent="0.2">
      <c r="A180" s="260"/>
      <c r="M180" s="4"/>
      <c r="V180" s="10"/>
      <c r="W180" s="10"/>
      <c r="X180" s="10"/>
      <c r="Y180" s="10"/>
      <c r="Z180" s="10"/>
      <c r="AK180" s="39"/>
      <c r="AL180" s="39"/>
      <c r="AM180" s="39"/>
      <c r="AN180" s="39"/>
    </row>
    <row r="181" spans="1:40" s="11" customFormat="1" x14ac:dyDescent="0.2">
      <c r="A181" s="260"/>
      <c r="M181" s="4"/>
      <c r="V181" s="10"/>
      <c r="W181" s="10"/>
      <c r="X181" s="10"/>
      <c r="Y181" s="10"/>
      <c r="Z181" s="10"/>
      <c r="AK181" s="39"/>
      <c r="AL181" s="39"/>
      <c r="AM181" s="39"/>
      <c r="AN181" s="39"/>
    </row>
    <row r="182" spans="1:40" s="11" customFormat="1" x14ac:dyDescent="0.2">
      <c r="A182" s="260"/>
      <c r="M182" s="4"/>
      <c r="V182" s="10"/>
      <c r="W182" s="10"/>
      <c r="X182" s="10"/>
      <c r="Y182" s="10"/>
      <c r="Z182" s="10"/>
      <c r="AK182" s="39"/>
      <c r="AL182" s="39"/>
      <c r="AM182" s="39"/>
      <c r="AN182" s="39"/>
    </row>
    <row r="183" spans="1:40" s="11" customFormat="1" x14ac:dyDescent="0.2">
      <c r="A183" s="260"/>
      <c r="M183" s="4"/>
      <c r="V183" s="10"/>
      <c r="W183" s="10"/>
      <c r="X183" s="10"/>
      <c r="Y183" s="10"/>
      <c r="Z183" s="10"/>
      <c r="AK183" s="39"/>
      <c r="AL183" s="39"/>
      <c r="AM183" s="39"/>
      <c r="AN183" s="39"/>
    </row>
    <row r="184" spans="1:40" s="11" customFormat="1" x14ac:dyDescent="0.2">
      <c r="A184" s="260"/>
      <c r="M184" s="4"/>
      <c r="V184" s="10"/>
      <c r="W184" s="10"/>
      <c r="X184" s="10"/>
      <c r="Y184" s="10"/>
      <c r="Z184" s="10"/>
      <c r="AK184" s="39"/>
      <c r="AL184" s="39"/>
      <c r="AM184" s="39"/>
      <c r="AN184" s="39"/>
    </row>
    <row r="185" spans="1:40" s="11" customFormat="1" x14ac:dyDescent="0.2">
      <c r="A185" s="260"/>
      <c r="M185" s="4"/>
      <c r="V185" s="10"/>
      <c r="W185" s="10"/>
      <c r="X185" s="10"/>
      <c r="Y185" s="10"/>
      <c r="Z185" s="10"/>
      <c r="AK185" s="39"/>
      <c r="AL185" s="39"/>
      <c r="AM185" s="39"/>
      <c r="AN185" s="39"/>
    </row>
    <row r="186" spans="1:40" s="11" customFormat="1" x14ac:dyDescent="0.2">
      <c r="A186" s="260"/>
      <c r="M186" s="4"/>
      <c r="V186" s="10"/>
      <c r="W186" s="10"/>
      <c r="X186" s="10"/>
      <c r="Y186" s="10"/>
      <c r="Z186" s="10"/>
      <c r="AK186" s="39"/>
      <c r="AL186" s="39"/>
      <c r="AM186" s="39"/>
      <c r="AN186" s="39"/>
    </row>
    <row r="187" spans="1:40" s="11" customFormat="1" x14ac:dyDescent="0.2">
      <c r="A187" s="260"/>
      <c r="M187" s="4"/>
      <c r="V187" s="10"/>
      <c r="W187" s="10"/>
      <c r="X187" s="10"/>
      <c r="Y187" s="10"/>
      <c r="Z187" s="10"/>
      <c r="AK187" s="39"/>
      <c r="AL187" s="39"/>
      <c r="AM187" s="39"/>
      <c r="AN187" s="39"/>
    </row>
    <row r="188" spans="1:40" s="11" customFormat="1" x14ac:dyDescent="0.2">
      <c r="A188" s="260"/>
      <c r="M188" s="4"/>
      <c r="V188" s="10"/>
      <c r="W188" s="10"/>
      <c r="X188" s="10"/>
      <c r="Y188" s="10"/>
      <c r="Z188" s="10"/>
      <c r="AK188" s="39"/>
      <c r="AL188" s="39"/>
      <c r="AM188" s="39"/>
      <c r="AN188" s="39"/>
    </row>
    <row r="189" spans="1:40" s="11" customFormat="1" x14ac:dyDescent="0.2">
      <c r="A189" s="260"/>
      <c r="M189" s="4"/>
      <c r="V189" s="10"/>
      <c r="W189" s="10"/>
      <c r="X189" s="10"/>
      <c r="Y189" s="10"/>
      <c r="Z189" s="10"/>
      <c r="AK189" s="39"/>
      <c r="AL189" s="39"/>
      <c r="AM189" s="39"/>
      <c r="AN189" s="39"/>
    </row>
    <row r="190" spans="1:40" s="11" customFormat="1" x14ac:dyDescent="0.2">
      <c r="A190" s="260"/>
      <c r="M190" s="4"/>
      <c r="V190" s="10"/>
      <c r="W190" s="10"/>
      <c r="X190" s="10"/>
      <c r="Y190" s="10"/>
      <c r="Z190" s="10"/>
      <c r="AK190" s="39"/>
      <c r="AL190" s="39"/>
      <c r="AM190" s="39"/>
      <c r="AN190" s="39"/>
    </row>
    <row r="191" spans="1:40" s="11" customFormat="1" x14ac:dyDescent="0.2">
      <c r="A191" s="260"/>
      <c r="M191" s="4"/>
      <c r="V191" s="10"/>
      <c r="W191" s="10"/>
      <c r="X191" s="10"/>
      <c r="Y191" s="10"/>
      <c r="Z191" s="10"/>
      <c r="AK191" s="39"/>
      <c r="AL191" s="39"/>
      <c r="AM191" s="39"/>
      <c r="AN191" s="39"/>
    </row>
    <row r="192" spans="1:40" s="11" customFormat="1" x14ac:dyDescent="0.2">
      <c r="A192" s="260"/>
      <c r="M192" s="4"/>
      <c r="V192" s="10"/>
      <c r="W192" s="10"/>
      <c r="X192" s="10"/>
      <c r="Y192" s="10"/>
      <c r="Z192" s="10"/>
      <c r="AK192" s="39"/>
      <c r="AL192" s="39"/>
      <c r="AM192" s="39"/>
      <c r="AN192" s="39"/>
    </row>
    <row r="193" spans="1:40" s="11" customFormat="1" x14ac:dyDescent="0.2">
      <c r="A193" s="260"/>
      <c r="M193" s="4"/>
      <c r="V193" s="10"/>
      <c r="W193" s="10"/>
      <c r="X193" s="10"/>
      <c r="Y193" s="10"/>
      <c r="Z193" s="10"/>
      <c r="AK193" s="39"/>
      <c r="AL193" s="39"/>
      <c r="AM193" s="39"/>
      <c r="AN193" s="39"/>
    </row>
    <row r="194" spans="1:40" s="11" customFormat="1" x14ac:dyDescent="0.2">
      <c r="A194" s="260"/>
      <c r="M194" s="4"/>
      <c r="V194" s="10"/>
      <c r="W194" s="10"/>
      <c r="X194" s="10"/>
      <c r="Y194" s="10"/>
      <c r="Z194" s="10"/>
      <c r="AK194" s="39"/>
      <c r="AL194" s="39"/>
      <c r="AM194" s="39"/>
      <c r="AN194" s="39"/>
    </row>
    <row r="195" spans="1:40" s="11" customFormat="1" x14ac:dyDescent="0.2">
      <c r="A195" s="260"/>
      <c r="M195" s="4"/>
      <c r="V195" s="10"/>
      <c r="W195" s="10"/>
      <c r="X195" s="10"/>
      <c r="Y195" s="10"/>
      <c r="Z195" s="10"/>
      <c r="AK195" s="39"/>
      <c r="AL195" s="39"/>
      <c r="AM195" s="39"/>
      <c r="AN195" s="39"/>
    </row>
    <row r="196" spans="1:40" s="11" customFormat="1" x14ac:dyDescent="0.2">
      <c r="A196" s="260"/>
      <c r="M196" s="4"/>
      <c r="V196" s="10"/>
      <c r="W196" s="10"/>
      <c r="X196" s="10"/>
      <c r="Y196" s="10"/>
      <c r="Z196" s="10"/>
      <c r="AK196" s="39"/>
      <c r="AL196" s="39"/>
      <c r="AM196" s="39"/>
      <c r="AN196" s="39"/>
    </row>
    <row r="197" spans="1:40" s="11" customFormat="1" x14ac:dyDescent="0.2">
      <c r="A197" s="260"/>
      <c r="M197" s="4"/>
      <c r="V197" s="10"/>
      <c r="W197" s="10"/>
      <c r="X197" s="10"/>
      <c r="Y197" s="10"/>
      <c r="Z197" s="10"/>
      <c r="AK197" s="39"/>
      <c r="AL197" s="39"/>
      <c r="AM197" s="39"/>
      <c r="AN197" s="39"/>
    </row>
    <row r="198" spans="1:40" s="11" customFormat="1" x14ac:dyDescent="0.2">
      <c r="A198" s="260"/>
      <c r="M198" s="4"/>
      <c r="V198" s="10"/>
      <c r="W198" s="10"/>
      <c r="X198" s="10"/>
      <c r="Y198" s="10"/>
      <c r="Z198" s="10"/>
      <c r="AK198" s="39"/>
      <c r="AL198" s="39"/>
      <c r="AM198" s="39"/>
      <c r="AN198" s="39"/>
    </row>
    <row r="199" spans="1:40" s="11" customFormat="1" x14ac:dyDescent="0.2">
      <c r="A199" s="260"/>
      <c r="M199" s="4"/>
      <c r="V199" s="10"/>
      <c r="W199" s="10"/>
      <c r="X199" s="10"/>
      <c r="Y199" s="10"/>
      <c r="Z199" s="10"/>
      <c r="AK199" s="39"/>
      <c r="AL199" s="39"/>
      <c r="AM199" s="39"/>
      <c r="AN199" s="39"/>
    </row>
    <row r="200" spans="1:40" s="11" customFormat="1" x14ac:dyDescent="0.2">
      <c r="A200" s="260"/>
      <c r="M200" s="4"/>
      <c r="V200" s="10"/>
      <c r="W200" s="10"/>
      <c r="X200" s="10"/>
      <c r="Y200" s="10"/>
      <c r="Z200" s="10"/>
      <c r="AK200" s="39"/>
      <c r="AL200" s="39"/>
      <c r="AM200" s="39"/>
      <c r="AN200" s="39"/>
    </row>
    <row r="201" spans="1:40" s="11" customFormat="1" x14ac:dyDescent="0.2">
      <c r="A201" s="260"/>
      <c r="M201" s="4"/>
      <c r="V201" s="10"/>
      <c r="W201" s="10"/>
      <c r="X201" s="10"/>
      <c r="Y201" s="10"/>
      <c r="Z201" s="10"/>
      <c r="AK201" s="39"/>
      <c r="AL201" s="39"/>
      <c r="AM201" s="39"/>
      <c r="AN201" s="39"/>
    </row>
    <row r="202" spans="1:40" s="11" customFormat="1" x14ac:dyDescent="0.2">
      <c r="A202" s="260"/>
      <c r="M202" s="4"/>
      <c r="V202" s="10"/>
      <c r="W202" s="10"/>
      <c r="X202" s="10"/>
      <c r="Y202" s="10"/>
      <c r="Z202" s="10"/>
      <c r="AK202" s="39"/>
      <c r="AL202" s="39"/>
      <c r="AM202" s="39"/>
      <c r="AN202" s="39"/>
    </row>
    <row r="203" spans="1:40" s="11" customFormat="1" x14ac:dyDescent="0.2">
      <c r="A203" s="261">
        <f>SUM(A10:U134)</f>
        <v>458</v>
      </c>
      <c r="M203" s="4"/>
      <c r="V203" s="10"/>
      <c r="W203" s="10"/>
      <c r="X203" s="10"/>
      <c r="Y203" s="10"/>
      <c r="Z203" s="10"/>
      <c r="AK203" s="39"/>
      <c r="AL203" s="39"/>
      <c r="AM203" s="39"/>
      <c r="AN203" s="39"/>
    </row>
    <row r="204" spans="1:40" s="40" customFormat="1" x14ac:dyDescent="0.2">
      <c r="A204" s="262"/>
      <c r="M204" s="263"/>
      <c r="AD204" s="264">
        <f>SUM(AD1:AI203)</f>
        <v>0</v>
      </c>
    </row>
    <row r="205" spans="1:40" s="11" customFormat="1" x14ac:dyDescent="0.2">
      <c r="A205" s="260"/>
      <c r="M205" s="4"/>
      <c r="V205" s="10"/>
      <c r="W205" s="10"/>
      <c r="X205" s="10"/>
      <c r="Y205" s="10"/>
      <c r="Z205" s="10"/>
      <c r="AK205" s="39"/>
      <c r="AL205" s="39"/>
      <c r="AM205" s="39"/>
      <c r="AN205" s="39"/>
    </row>
    <row r="206" spans="1:40" s="11" customFormat="1" x14ac:dyDescent="0.2">
      <c r="A206" s="260"/>
      <c r="M206" s="4"/>
      <c r="V206" s="10"/>
      <c r="W206" s="10"/>
      <c r="X206" s="10"/>
      <c r="Y206" s="10"/>
      <c r="Z206" s="10"/>
      <c r="AK206" s="39"/>
      <c r="AL206" s="39"/>
      <c r="AM206" s="39"/>
      <c r="AN206" s="39"/>
    </row>
    <row r="207" spans="1:40" s="11" customFormat="1" x14ac:dyDescent="0.2">
      <c r="A207" s="260"/>
      <c r="M207" s="4"/>
      <c r="V207" s="10"/>
      <c r="W207" s="10"/>
      <c r="X207" s="10"/>
      <c r="Y207" s="10"/>
      <c r="Z207" s="10"/>
      <c r="AK207" s="39"/>
      <c r="AL207" s="39"/>
      <c r="AM207" s="39"/>
      <c r="AN207" s="39"/>
    </row>
    <row r="208" spans="1:40" s="11" customFormat="1" x14ac:dyDescent="0.2">
      <c r="A208" s="260"/>
      <c r="M208" s="4"/>
      <c r="V208" s="10"/>
      <c r="W208" s="10"/>
      <c r="X208" s="10"/>
      <c r="Y208" s="10"/>
      <c r="Z208" s="10"/>
      <c r="AK208" s="39"/>
      <c r="AL208" s="39"/>
      <c r="AM208" s="39"/>
      <c r="AN208" s="39"/>
    </row>
    <row r="209" spans="1:40" s="11" customFormat="1" x14ac:dyDescent="0.2">
      <c r="A209" s="260"/>
      <c r="M209" s="4"/>
      <c r="V209" s="10"/>
      <c r="W209" s="10"/>
      <c r="X209" s="10"/>
      <c r="Y209" s="10"/>
      <c r="Z209" s="10"/>
      <c r="AK209" s="39"/>
      <c r="AL209" s="39"/>
      <c r="AM209" s="39"/>
      <c r="AN209" s="39"/>
    </row>
    <row r="210" spans="1:40" s="11" customFormat="1" x14ac:dyDescent="0.2">
      <c r="A210" s="260"/>
      <c r="M210" s="4"/>
      <c r="V210" s="10"/>
      <c r="W210" s="10"/>
      <c r="X210" s="10"/>
      <c r="Y210" s="10"/>
      <c r="Z210" s="10"/>
      <c r="AK210" s="39"/>
      <c r="AL210" s="39"/>
      <c r="AM210" s="39"/>
      <c r="AN210" s="39"/>
    </row>
    <row r="211" spans="1:40" s="11" customFormat="1" x14ac:dyDescent="0.2">
      <c r="A211" s="260"/>
      <c r="M211" s="4"/>
      <c r="V211" s="10"/>
      <c r="W211" s="10"/>
      <c r="X211" s="10"/>
      <c r="Y211" s="10"/>
      <c r="Z211" s="10"/>
      <c r="AK211" s="39"/>
      <c r="AL211" s="39"/>
      <c r="AM211" s="39"/>
      <c r="AN211" s="39"/>
    </row>
    <row r="212" spans="1:40" s="11" customFormat="1" x14ac:dyDescent="0.2">
      <c r="A212" s="260"/>
      <c r="M212" s="4"/>
      <c r="V212" s="10"/>
      <c r="W212" s="10"/>
      <c r="X212" s="10"/>
      <c r="Y212" s="10"/>
      <c r="Z212" s="10"/>
      <c r="AK212" s="39"/>
      <c r="AL212" s="39"/>
      <c r="AM212" s="39"/>
      <c r="AN212" s="39"/>
    </row>
    <row r="213" spans="1:40" s="11" customFormat="1" x14ac:dyDescent="0.2">
      <c r="A213" s="260"/>
      <c r="M213" s="4"/>
      <c r="V213" s="10"/>
      <c r="W213" s="10"/>
      <c r="X213" s="10"/>
      <c r="Y213" s="10"/>
      <c r="Z213" s="10"/>
      <c r="AK213" s="39"/>
      <c r="AL213" s="39"/>
      <c r="AM213" s="39"/>
      <c r="AN213" s="39"/>
    </row>
    <row r="214" spans="1:40" s="11" customFormat="1" x14ac:dyDescent="0.2">
      <c r="A214" s="260"/>
      <c r="M214" s="4"/>
      <c r="V214" s="10"/>
      <c r="W214" s="10"/>
      <c r="X214" s="10"/>
      <c r="Y214" s="10"/>
      <c r="Z214" s="10"/>
      <c r="AK214" s="39"/>
      <c r="AL214" s="39"/>
      <c r="AM214" s="39"/>
      <c r="AN214" s="39"/>
    </row>
    <row r="215" spans="1:40" s="11" customFormat="1" x14ac:dyDescent="0.2">
      <c r="A215" s="260"/>
      <c r="M215" s="4"/>
      <c r="V215" s="10"/>
      <c r="W215" s="10"/>
      <c r="X215" s="10"/>
      <c r="Y215" s="10"/>
      <c r="Z215" s="10"/>
      <c r="AK215" s="39"/>
      <c r="AL215" s="39"/>
      <c r="AM215" s="39"/>
      <c r="AN215" s="39"/>
    </row>
    <row r="216" spans="1:40" s="11" customFormat="1" x14ac:dyDescent="0.2">
      <c r="A216" s="260"/>
      <c r="M216" s="4"/>
      <c r="V216" s="10"/>
      <c r="W216" s="10"/>
      <c r="X216" s="10"/>
      <c r="Y216" s="10"/>
      <c r="Z216" s="10"/>
      <c r="AK216" s="39"/>
      <c r="AL216" s="39"/>
      <c r="AM216" s="39"/>
      <c r="AN216" s="39"/>
    </row>
  </sheetData>
  <mergeCells count="169">
    <mergeCell ref="A6:U6"/>
    <mergeCell ref="A8:B9"/>
    <mergeCell ref="C8:C9"/>
    <mergeCell ref="D8:H8"/>
    <mergeCell ref="K8:L8"/>
    <mergeCell ref="M8:M9"/>
    <mergeCell ref="K17:L17"/>
    <mergeCell ref="M17:M18"/>
    <mergeCell ref="A19:B19"/>
    <mergeCell ref="A10:B10"/>
    <mergeCell ref="A11:B11"/>
    <mergeCell ref="A12:B12"/>
    <mergeCell ref="A13:B13"/>
    <mergeCell ref="A14:B14"/>
    <mergeCell ref="A15:B15"/>
    <mergeCell ref="A21:A25"/>
    <mergeCell ref="A26:A27"/>
    <mergeCell ref="A28:B28"/>
    <mergeCell ref="A33:B33"/>
    <mergeCell ref="A34:B34"/>
    <mergeCell ref="A36:B36"/>
    <mergeCell ref="A17:B18"/>
    <mergeCell ref="C17:C18"/>
    <mergeCell ref="D17:H17"/>
    <mergeCell ref="P41:Q41"/>
    <mergeCell ref="R41:S41"/>
    <mergeCell ref="A43:B43"/>
    <mergeCell ref="A44:A46"/>
    <mergeCell ref="A48:B50"/>
    <mergeCell ref="C48:E49"/>
    <mergeCell ref="F48:S48"/>
    <mergeCell ref="A37:B37"/>
    <mergeCell ref="A38:B38"/>
    <mergeCell ref="A40:B42"/>
    <mergeCell ref="C40:E41"/>
    <mergeCell ref="F40:S40"/>
    <mergeCell ref="F41:G41"/>
    <mergeCell ref="H41:I41"/>
    <mergeCell ref="J41:K41"/>
    <mergeCell ref="L41:M41"/>
    <mergeCell ref="N41:O41"/>
    <mergeCell ref="T48:T50"/>
    <mergeCell ref="U48:U50"/>
    <mergeCell ref="F49:G49"/>
    <mergeCell ref="H49:I49"/>
    <mergeCell ref="J49:K49"/>
    <mergeCell ref="L49:M49"/>
    <mergeCell ref="N49:O49"/>
    <mergeCell ref="P49:Q49"/>
    <mergeCell ref="R49:S49"/>
    <mergeCell ref="C62:C63"/>
    <mergeCell ref="D62:D63"/>
    <mergeCell ref="E62:E63"/>
    <mergeCell ref="A51:A53"/>
    <mergeCell ref="A55:B57"/>
    <mergeCell ref="C55:C57"/>
    <mergeCell ref="D55:I55"/>
    <mergeCell ref="J55:J57"/>
    <mergeCell ref="K55:K57"/>
    <mergeCell ref="D56:E56"/>
    <mergeCell ref="F56:G56"/>
    <mergeCell ref="H56:I56"/>
    <mergeCell ref="A64:B64"/>
    <mergeCell ref="A65:B65"/>
    <mergeCell ref="A66:B66"/>
    <mergeCell ref="A67:B67"/>
    <mergeCell ref="A68:B68"/>
    <mergeCell ref="A69:B69"/>
    <mergeCell ref="A58:A59"/>
    <mergeCell ref="A60:B60"/>
    <mergeCell ref="A62:B63"/>
    <mergeCell ref="M75:N75"/>
    <mergeCell ref="O75:P75"/>
    <mergeCell ref="Q75:R75"/>
    <mergeCell ref="A70:B70"/>
    <mergeCell ref="A71:B71"/>
    <mergeCell ref="A72:B72"/>
    <mergeCell ref="A73:B73"/>
    <mergeCell ref="A75:C76"/>
    <mergeCell ref="D75:F75"/>
    <mergeCell ref="A78:C78"/>
    <mergeCell ref="A79:A80"/>
    <mergeCell ref="B79:C79"/>
    <mergeCell ref="B80:C80"/>
    <mergeCell ref="A81:C81"/>
    <mergeCell ref="A82:C82"/>
    <mergeCell ref="G75:H75"/>
    <mergeCell ref="I75:J75"/>
    <mergeCell ref="K75:L75"/>
    <mergeCell ref="A83:C83"/>
    <mergeCell ref="A84:C84"/>
    <mergeCell ref="A85:C85"/>
    <mergeCell ref="A86:C86"/>
    <mergeCell ref="A87:C87"/>
    <mergeCell ref="A88:A90"/>
    <mergeCell ref="B88:C88"/>
    <mergeCell ref="B89:C89"/>
    <mergeCell ref="B90:C90"/>
    <mergeCell ref="A96:C96"/>
    <mergeCell ref="A97:C97"/>
    <mergeCell ref="A98:C98"/>
    <mergeCell ref="A99:C99"/>
    <mergeCell ref="A100:C100"/>
    <mergeCell ref="A101:C101"/>
    <mergeCell ref="A91:A93"/>
    <mergeCell ref="B91:C91"/>
    <mergeCell ref="B92:C92"/>
    <mergeCell ref="B93:C93"/>
    <mergeCell ref="A94:C94"/>
    <mergeCell ref="A95:C95"/>
    <mergeCell ref="M104:N104"/>
    <mergeCell ref="O104:P104"/>
    <mergeCell ref="Q104:R104"/>
    <mergeCell ref="S104:S105"/>
    <mergeCell ref="A106:C106"/>
    <mergeCell ref="D106:S106"/>
    <mergeCell ref="A102:C102"/>
    <mergeCell ref="A104:C105"/>
    <mergeCell ref="D104:F104"/>
    <mergeCell ref="G104:H104"/>
    <mergeCell ref="I104:J104"/>
    <mergeCell ref="K104:L104"/>
    <mergeCell ref="A112:C112"/>
    <mergeCell ref="A113:C113"/>
    <mergeCell ref="A114:C114"/>
    <mergeCell ref="A115:C115"/>
    <mergeCell ref="A116:A118"/>
    <mergeCell ref="B116:C116"/>
    <mergeCell ref="B117:C117"/>
    <mergeCell ref="B118:C118"/>
    <mergeCell ref="A107:A108"/>
    <mergeCell ref="B107:C107"/>
    <mergeCell ref="B108:C108"/>
    <mergeCell ref="A109:C109"/>
    <mergeCell ref="A110:C110"/>
    <mergeCell ref="A111:C111"/>
    <mergeCell ref="A124:C124"/>
    <mergeCell ref="A125:C125"/>
    <mergeCell ref="A126:C126"/>
    <mergeCell ref="A127:C127"/>
    <mergeCell ref="A128:C128"/>
    <mergeCell ref="A129:C129"/>
    <mergeCell ref="A119:A121"/>
    <mergeCell ref="B119:C119"/>
    <mergeCell ref="B120:C120"/>
    <mergeCell ref="B121:C121"/>
    <mergeCell ref="A122:C122"/>
    <mergeCell ref="A123:C123"/>
    <mergeCell ref="A138:B138"/>
    <mergeCell ref="A139:B139"/>
    <mergeCell ref="A140:B140"/>
    <mergeCell ref="A141:B141"/>
    <mergeCell ref="A142:B142"/>
    <mergeCell ref="A143:B143"/>
    <mergeCell ref="A130:C130"/>
    <mergeCell ref="A132:B132"/>
    <mergeCell ref="A133:B133"/>
    <mergeCell ref="A134:B134"/>
    <mergeCell ref="A135:B135"/>
    <mergeCell ref="A137:B137"/>
    <mergeCell ref="A149:B149"/>
    <mergeCell ref="A150:B150"/>
    <mergeCell ref="A151:B151"/>
    <mergeCell ref="A144:B144"/>
    <mergeCell ref="A145:B145"/>
    <mergeCell ref="A147:B148"/>
    <mergeCell ref="C147:C148"/>
    <mergeCell ref="D147:I147"/>
    <mergeCell ref="J147:K14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16"/>
  <sheetViews>
    <sheetView workbookViewId="0">
      <selection activeCell="A6" sqref="A6:U6"/>
    </sheetView>
  </sheetViews>
  <sheetFormatPr baseColWidth="10" defaultRowHeight="15" x14ac:dyDescent="0.2"/>
  <cols>
    <col min="1" max="1" width="22.7109375" style="260" customWidth="1"/>
    <col min="2" max="2" width="22.7109375" style="11" customWidth="1"/>
    <col min="3" max="12" width="10.28515625" style="11" customWidth="1"/>
    <col min="13" max="13" width="10.28515625" style="4" customWidth="1"/>
    <col min="14" max="20" width="10.28515625" style="11" customWidth="1"/>
    <col min="21" max="21" width="10.28515625" style="265" customWidth="1"/>
    <col min="22" max="22" width="10.28515625" style="266" customWidth="1"/>
    <col min="23" max="23" width="12.140625" style="266" customWidth="1"/>
    <col min="24" max="26" width="12.140625" style="266" hidden="1" customWidth="1"/>
    <col min="27" max="36" width="12.140625" style="265" hidden="1" customWidth="1"/>
    <col min="37" max="40" width="12.140625" style="267" hidden="1" customWidth="1"/>
    <col min="41" max="42" width="12.140625" style="265" hidden="1" customWidth="1"/>
    <col min="43" max="93" width="12.140625" style="265" customWidth="1"/>
    <col min="94" max="256" width="11.42578125" style="265"/>
    <col min="257" max="258" width="22.7109375" style="265" customWidth="1"/>
    <col min="259" max="278" width="10.28515625" style="265" customWidth="1"/>
    <col min="279" max="279" width="12.140625" style="265" customWidth="1"/>
    <col min="280" max="298" width="0" style="265" hidden="1" customWidth="1"/>
    <col min="299" max="349" width="12.140625" style="265" customWidth="1"/>
    <col min="350" max="512" width="11.42578125" style="265"/>
    <col min="513" max="514" width="22.7109375" style="265" customWidth="1"/>
    <col min="515" max="534" width="10.28515625" style="265" customWidth="1"/>
    <col min="535" max="535" width="12.140625" style="265" customWidth="1"/>
    <col min="536" max="554" width="0" style="265" hidden="1" customWidth="1"/>
    <col min="555" max="605" width="12.140625" style="265" customWidth="1"/>
    <col min="606" max="768" width="11.42578125" style="265"/>
    <col min="769" max="770" width="22.7109375" style="265" customWidth="1"/>
    <col min="771" max="790" width="10.28515625" style="265" customWidth="1"/>
    <col min="791" max="791" width="12.140625" style="265" customWidth="1"/>
    <col min="792" max="810" width="0" style="265" hidden="1" customWidth="1"/>
    <col min="811" max="861" width="12.140625" style="265" customWidth="1"/>
    <col min="862" max="1024" width="11.42578125" style="265"/>
    <col min="1025" max="1026" width="22.7109375" style="265" customWidth="1"/>
    <col min="1027" max="1046" width="10.28515625" style="265" customWidth="1"/>
    <col min="1047" max="1047" width="12.140625" style="265" customWidth="1"/>
    <col min="1048" max="1066" width="0" style="265" hidden="1" customWidth="1"/>
    <col min="1067" max="1117" width="12.140625" style="265" customWidth="1"/>
    <col min="1118" max="1280" width="11.42578125" style="265"/>
    <col min="1281" max="1282" width="22.7109375" style="265" customWidth="1"/>
    <col min="1283" max="1302" width="10.28515625" style="265" customWidth="1"/>
    <col min="1303" max="1303" width="12.140625" style="265" customWidth="1"/>
    <col min="1304" max="1322" width="0" style="265" hidden="1" customWidth="1"/>
    <col min="1323" max="1373" width="12.140625" style="265" customWidth="1"/>
    <col min="1374" max="1536" width="11.42578125" style="265"/>
    <col min="1537" max="1538" width="22.7109375" style="265" customWidth="1"/>
    <col min="1539" max="1558" width="10.28515625" style="265" customWidth="1"/>
    <col min="1559" max="1559" width="12.140625" style="265" customWidth="1"/>
    <col min="1560" max="1578" width="0" style="265" hidden="1" customWidth="1"/>
    <col min="1579" max="1629" width="12.140625" style="265" customWidth="1"/>
    <col min="1630" max="1792" width="11.42578125" style="265"/>
    <col min="1793" max="1794" width="22.7109375" style="265" customWidth="1"/>
    <col min="1795" max="1814" width="10.28515625" style="265" customWidth="1"/>
    <col min="1815" max="1815" width="12.140625" style="265" customWidth="1"/>
    <col min="1816" max="1834" width="0" style="265" hidden="1" customWidth="1"/>
    <col min="1835" max="1885" width="12.140625" style="265" customWidth="1"/>
    <col min="1886" max="2048" width="11.42578125" style="265"/>
    <col min="2049" max="2050" width="22.7109375" style="265" customWidth="1"/>
    <col min="2051" max="2070" width="10.28515625" style="265" customWidth="1"/>
    <col min="2071" max="2071" width="12.140625" style="265" customWidth="1"/>
    <col min="2072" max="2090" width="0" style="265" hidden="1" customWidth="1"/>
    <col min="2091" max="2141" width="12.140625" style="265" customWidth="1"/>
    <col min="2142" max="2304" width="11.42578125" style="265"/>
    <col min="2305" max="2306" width="22.7109375" style="265" customWidth="1"/>
    <col min="2307" max="2326" width="10.28515625" style="265" customWidth="1"/>
    <col min="2327" max="2327" width="12.140625" style="265" customWidth="1"/>
    <col min="2328" max="2346" width="0" style="265" hidden="1" customWidth="1"/>
    <col min="2347" max="2397" width="12.140625" style="265" customWidth="1"/>
    <col min="2398" max="2560" width="11.42578125" style="265"/>
    <col min="2561" max="2562" width="22.7109375" style="265" customWidth="1"/>
    <col min="2563" max="2582" width="10.28515625" style="265" customWidth="1"/>
    <col min="2583" max="2583" width="12.140625" style="265" customWidth="1"/>
    <col min="2584" max="2602" width="0" style="265" hidden="1" customWidth="1"/>
    <col min="2603" max="2653" width="12.140625" style="265" customWidth="1"/>
    <col min="2654" max="2816" width="11.42578125" style="265"/>
    <col min="2817" max="2818" width="22.7109375" style="265" customWidth="1"/>
    <col min="2819" max="2838" width="10.28515625" style="265" customWidth="1"/>
    <col min="2839" max="2839" width="12.140625" style="265" customWidth="1"/>
    <col min="2840" max="2858" width="0" style="265" hidden="1" customWidth="1"/>
    <col min="2859" max="2909" width="12.140625" style="265" customWidth="1"/>
    <col min="2910" max="3072" width="11.42578125" style="265"/>
    <col min="3073" max="3074" width="22.7109375" style="265" customWidth="1"/>
    <col min="3075" max="3094" width="10.28515625" style="265" customWidth="1"/>
    <col min="3095" max="3095" width="12.140625" style="265" customWidth="1"/>
    <col min="3096" max="3114" width="0" style="265" hidden="1" customWidth="1"/>
    <col min="3115" max="3165" width="12.140625" style="265" customWidth="1"/>
    <col min="3166" max="3328" width="11.42578125" style="265"/>
    <col min="3329" max="3330" width="22.7109375" style="265" customWidth="1"/>
    <col min="3331" max="3350" width="10.28515625" style="265" customWidth="1"/>
    <col min="3351" max="3351" width="12.140625" style="265" customWidth="1"/>
    <col min="3352" max="3370" width="0" style="265" hidden="1" customWidth="1"/>
    <col min="3371" max="3421" width="12.140625" style="265" customWidth="1"/>
    <col min="3422" max="3584" width="11.42578125" style="265"/>
    <col min="3585" max="3586" width="22.7109375" style="265" customWidth="1"/>
    <col min="3587" max="3606" width="10.28515625" style="265" customWidth="1"/>
    <col min="3607" max="3607" width="12.140625" style="265" customWidth="1"/>
    <col min="3608" max="3626" width="0" style="265" hidden="1" customWidth="1"/>
    <col min="3627" max="3677" width="12.140625" style="265" customWidth="1"/>
    <col min="3678" max="3840" width="11.42578125" style="265"/>
    <col min="3841" max="3842" width="22.7109375" style="265" customWidth="1"/>
    <col min="3843" max="3862" width="10.28515625" style="265" customWidth="1"/>
    <col min="3863" max="3863" width="12.140625" style="265" customWidth="1"/>
    <col min="3864" max="3882" width="0" style="265" hidden="1" customWidth="1"/>
    <col min="3883" max="3933" width="12.140625" style="265" customWidth="1"/>
    <col min="3934" max="4096" width="11.42578125" style="265"/>
    <col min="4097" max="4098" width="22.7109375" style="265" customWidth="1"/>
    <col min="4099" max="4118" width="10.28515625" style="265" customWidth="1"/>
    <col min="4119" max="4119" width="12.140625" style="265" customWidth="1"/>
    <col min="4120" max="4138" width="0" style="265" hidden="1" customWidth="1"/>
    <col min="4139" max="4189" width="12.140625" style="265" customWidth="1"/>
    <col min="4190" max="4352" width="11.42578125" style="265"/>
    <col min="4353" max="4354" width="22.7109375" style="265" customWidth="1"/>
    <col min="4355" max="4374" width="10.28515625" style="265" customWidth="1"/>
    <col min="4375" max="4375" width="12.140625" style="265" customWidth="1"/>
    <col min="4376" max="4394" width="0" style="265" hidden="1" customWidth="1"/>
    <col min="4395" max="4445" width="12.140625" style="265" customWidth="1"/>
    <col min="4446" max="4608" width="11.42578125" style="265"/>
    <col min="4609" max="4610" width="22.7109375" style="265" customWidth="1"/>
    <col min="4611" max="4630" width="10.28515625" style="265" customWidth="1"/>
    <col min="4631" max="4631" width="12.140625" style="265" customWidth="1"/>
    <col min="4632" max="4650" width="0" style="265" hidden="1" customWidth="1"/>
    <col min="4651" max="4701" width="12.140625" style="265" customWidth="1"/>
    <col min="4702" max="4864" width="11.42578125" style="265"/>
    <col min="4865" max="4866" width="22.7109375" style="265" customWidth="1"/>
    <col min="4867" max="4886" width="10.28515625" style="265" customWidth="1"/>
    <col min="4887" max="4887" width="12.140625" style="265" customWidth="1"/>
    <col min="4888" max="4906" width="0" style="265" hidden="1" customWidth="1"/>
    <col min="4907" max="4957" width="12.140625" style="265" customWidth="1"/>
    <col min="4958" max="5120" width="11.42578125" style="265"/>
    <col min="5121" max="5122" width="22.7109375" style="265" customWidth="1"/>
    <col min="5123" max="5142" width="10.28515625" style="265" customWidth="1"/>
    <col min="5143" max="5143" width="12.140625" style="265" customWidth="1"/>
    <col min="5144" max="5162" width="0" style="265" hidden="1" customWidth="1"/>
    <col min="5163" max="5213" width="12.140625" style="265" customWidth="1"/>
    <col min="5214" max="5376" width="11.42578125" style="265"/>
    <col min="5377" max="5378" width="22.7109375" style="265" customWidth="1"/>
    <col min="5379" max="5398" width="10.28515625" style="265" customWidth="1"/>
    <col min="5399" max="5399" width="12.140625" style="265" customWidth="1"/>
    <col min="5400" max="5418" width="0" style="265" hidden="1" customWidth="1"/>
    <col min="5419" max="5469" width="12.140625" style="265" customWidth="1"/>
    <col min="5470" max="5632" width="11.42578125" style="265"/>
    <col min="5633" max="5634" width="22.7109375" style="265" customWidth="1"/>
    <col min="5635" max="5654" width="10.28515625" style="265" customWidth="1"/>
    <col min="5655" max="5655" width="12.140625" style="265" customWidth="1"/>
    <col min="5656" max="5674" width="0" style="265" hidden="1" customWidth="1"/>
    <col min="5675" max="5725" width="12.140625" style="265" customWidth="1"/>
    <col min="5726" max="5888" width="11.42578125" style="265"/>
    <col min="5889" max="5890" width="22.7109375" style="265" customWidth="1"/>
    <col min="5891" max="5910" width="10.28515625" style="265" customWidth="1"/>
    <col min="5911" max="5911" width="12.140625" style="265" customWidth="1"/>
    <col min="5912" max="5930" width="0" style="265" hidden="1" customWidth="1"/>
    <col min="5931" max="5981" width="12.140625" style="265" customWidth="1"/>
    <col min="5982" max="6144" width="11.42578125" style="265"/>
    <col min="6145" max="6146" width="22.7109375" style="265" customWidth="1"/>
    <col min="6147" max="6166" width="10.28515625" style="265" customWidth="1"/>
    <col min="6167" max="6167" width="12.140625" style="265" customWidth="1"/>
    <col min="6168" max="6186" width="0" style="265" hidden="1" customWidth="1"/>
    <col min="6187" max="6237" width="12.140625" style="265" customWidth="1"/>
    <col min="6238" max="6400" width="11.42578125" style="265"/>
    <col min="6401" max="6402" width="22.7109375" style="265" customWidth="1"/>
    <col min="6403" max="6422" width="10.28515625" style="265" customWidth="1"/>
    <col min="6423" max="6423" width="12.140625" style="265" customWidth="1"/>
    <col min="6424" max="6442" width="0" style="265" hidden="1" customWidth="1"/>
    <col min="6443" max="6493" width="12.140625" style="265" customWidth="1"/>
    <col min="6494" max="6656" width="11.42578125" style="265"/>
    <col min="6657" max="6658" width="22.7109375" style="265" customWidth="1"/>
    <col min="6659" max="6678" width="10.28515625" style="265" customWidth="1"/>
    <col min="6679" max="6679" width="12.140625" style="265" customWidth="1"/>
    <col min="6680" max="6698" width="0" style="265" hidden="1" customWidth="1"/>
    <col min="6699" max="6749" width="12.140625" style="265" customWidth="1"/>
    <col min="6750" max="6912" width="11.42578125" style="265"/>
    <col min="6913" max="6914" width="22.7109375" style="265" customWidth="1"/>
    <col min="6915" max="6934" width="10.28515625" style="265" customWidth="1"/>
    <col min="6935" max="6935" width="12.140625" style="265" customWidth="1"/>
    <col min="6936" max="6954" width="0" style="265" hidden="1" customWidth="1"/>
    <col min="6955" max="7005" width="12.140625" style="265" customWidth="1"/>
    <col min="7006" max="7168" width="11.42578125" style="265"/>
    <col min="7169" max="7170" width="22.7109375" style="265" customWidth="1"/>
    <col min="7171" max="7190" width="10.28515625" style="265" customWidth="1"/>
    <col min="7191" max="7191" width="12.140625" style="265" customWidth="1"/>
    <col min="7192" max="7210" width="0" style="265" hidden="1" customWidth="1"/>
    <col min="7211" max="7261" width="12.140625" style="265" customWidth="1"/>
    <col min="7262" max="7424" width="11.42578125" style="265"/>
    <col min="7425" max="7426" width="22.7109375" style="265" customWidth="1"/>
    <col min="7427" max="7446" width="10.28515625" style="265" customWidth="1"/>
    <col min="7447" max="7447" width="12.140625" style="265" customWidth="1"/>
    <col min="7448" max="7466" width="0" style="265" hidden="1" customWidth="1"/>
    <col min="7467" max="7517" width="12.140625" style="265" customWidth="1"/>
    <col min="7518" max="7680" width="11.42578125" style="265"/>
    <col min="7681" max="7682" width="22.7109375" style="265" customWidth="1"/>
    <col min="7683" max="7702" width="10.28515625" style="265" customWidth="1"/>
    <col min="7703" max="7703" width="12.140625" style="265" customWidth="1"/>
    <col min="7704" max="7722" width="0" style="265" hidden="1" customWidth="1"/>
    <col min="7723" max="7773" width="12.140625" style="265" customWidth="1"/>
    <col min="7774" max="7936" width="11.42578125" style="265"/>
    <col min="7937" max="7938" width="22.7109375" style="265" customWidth="1"/>
    <col min="7939" max="7958" width="10.28515625" style="265" customWidth="1"/>
    <col min="7959" max="7959" width="12.140625" style="265" customWidth="1"/>
    <col min="7960" max="7978" width="0" style="265" hidden="1" customWidth="1"/>
    <col min="7979" max="8029" width="12.140625" style="265" customWidth="1"/>
    <col min="8030" max="8192" width="11.42578125" style="265"/>
    <col min="8193" max="8194" width="22.7109375" style="265" customWidth="1"/>
    <col min="8195" max="8214" width="10.28515625" style="265" customWidth="1"/>
    <col min="8215" max="8215" width="12.140625" style="265" customWidth="1"/>
    <col min="8216" max="8234" width="0" style="265" hidden="1" customWidth="1"/>
    <col min="8235" max="8285" width="12.140625" style="265" customWidth="1"/>
    <col min="8286" max="8448" width="11.42578125" style="265"/>
    <col min="8449" max="8450" width="22.7109375" style="265" customWidth="1"/>
    <col min="8451" max="8470" width="10.28515625" style="265" customWidth="1"/>
    <col min="8471" max="8471" width="12.140625" style="265" customWidth="1"/>
    <col min="8472" max="8490" width="0" style="265" hidden="1" customWidth="1"/>
    <col min="8491" max="8541" width="12.140625" style="265" customWidth="1"/>
    <col min="8542" max="8704" width="11.42578125" style="265"/>
    <col min="8705" max="8706" width="22.7109375" style="265" customWidth="1"/>
    <col min="8707" max="8726" width="10.28515625" style="265" customWidth="1"/>
    <col min="8727" max="8727" width="12.140625" style="265" customWidth="1"/>
    <col min="8728" max="8746" width="0" style="265" hidden="1" customWidth="1"/>
    <col min="8747" max="8797" width="12.140625" style="265" customWidth="1"/>
    <col min="8798" max="8960" width="11.42578125" style="265"/>
    <col min="8961" max="8962" width="22.7109375" style="265" customWidth="1"/>
    <col min="8963" max="8982" width="10.28515625" style="265" customWidth="1"/>
    <col min="8983" max="8983" width="12.140625" style="265" customWidth="1"/>
    <col min="8984" max="9002" width="0" style="265" hidden="1" customWidth="1"/>
    <col min="9003" max="9053" width="12.140625" style="265" customWidth="1"/>
    <col min="9054" max="9216" width="11.42578125" style="265"/>
    <col min="9217" max="9218" width="22.7109375" style="265" customWidth="1"/>
    <col min="9219" max="9238" width="10.28515625" style="265" customWidth="1"/>
    <col min="9239" max="9239" width="12.140625" style="265" customWidth="1"/>
    <col min="9240" max="9258" width="0" style="265" hidden="1" customWidth="1"/>
    <col min="9259" max="9309" width="12.140625" style="265" customWidth="1"/>
    <col min="9310" max="9472" width="11.42578125" style="265"/>
    <col min="9473" max="9474" width="22.7109375" style="265" customWidth="1"/>
    <col min="9475" max="9494" width="10.28515625" style="265" customWidth="1"/>
    <col min="9495" max="9495" width="12.140625" style="265" customWidth="1"/>
    <col min="9496" max="9514" width="0" style="265" hidden="1" customWidth="1"/>
    <col min="9515" max="9565" width="12.140625" style="265" customWidth="1"/>
    <col min="9566" max="9728" width="11.42578125" style="265"/>
    <col min="9729" max="9730" width="22.7109375" style="265" customWidth="1"/>
    <col min="9731" max="9750" width="10.28515625" style="265" customWidth="1"/>
    <col min="9751" max="9751" width="12.140625" style="265" customWidth="1"/>
    <col min="9752" max="9770" width="0" style="265" hidden="1" customWidth="1"/>
    <col min="9771" max="9821" width="12.140625" style="265" customWidth="1"/>
    <col min="9822" max="9984" width="11.42578125" style="265"/>
    <col min="9985" max="9986" width="22.7109375" style="265" customWidth="1"/>
    <col min="9987" max="10006" width="10.28515625" style="265" customWidth="1"/>
    <col min="10007" max="10007" width="12.140625" style="265" customWidth="1"/>
    <col min="10008" max="10026" width="0" style="265" hidden="1" customWidth="1"/>
    <col min="10027" max="10077" width="12.140625" style="265" customWidth="1"/>
    <col min="10078" max="10240" width="11.42578125" style="265"/>
    <col min="10241" max="10242" width="22.7109375" style="265" customWidth="1"/>
    <col min="10243" max="10262" width="10.28515625" style="265" customWidth="1"/>
    <col min="10263" max="10263" width="12.140625" style="265" customWidth="1"/>
    <col min="10264" max="10282" width="0" style="265" hidden="1" customWidth="1"/>
    <col min="10283" max="10333" width="12.140625" style="265" customWidth="1"/>
    <col min="10334" max="10496" width="11.42578125" style="265"/>
    <col min="10497" max="10498" width="22.7109375" style="265" customWidth="1"/>
    <col min="10499" max="10518" width="10.28515625" style="265" customWidth="1"/>
    <col min="10519" max="10519" width="12.140625" style="265" customWidth="1"/>
    <col min="10520" max="10538" width="0" style="265" hidden="1" customWidth="1"/>
    <col min="10539" max="10589" width="12.140625" style="265" customWidth="1"/>
    <col min="10590" max="10752" width="11.42578125" style="265"/>
    <col min="10753" max="10754" width="22.7109375" style="265" customWidth="1"/>
    <col min="10755" max="10774" width="10.28515625" style="265" customWidth="1"/>
    <col min="10775" max="10775" width="12.140625" style="265" customWidth="1"/>
    <col min="10776" max="10794" width="0" style="265" hidden="1" customWidth="1"/>
    <col min="10795" max="10845" width="12.140625" style="265" customWidth="1"/>
    <col min="10846" max="11008" width="11.42578125" style="265"/>
    <col min="11009" max="11010" width="22.7109375" style="265" customWidth="1"/>
    <col min="11011" max="11030" width="10.28515625" style="265" customWidth="1"/>
    <col min="11031" max="11031" width="12.140625" style="265" customWidth="1"/>
    <col min="11032" max="11050" width="0" style="265" hidden="1" customWidth="1"/>
    <col min="11051" max="11101" width="12.140625" style="265" customWidth="1"/>
    <col min="11102" max="11264" width="11.42578125" style="265"/>
    <col min="11265" max="11266" width="22.7109375" style="265" customWidth="1"/>
    <col min="11267" max="11286" width="10.28515625" style="265" customWidth="1"/>
    <col min="11287" max="11287" width="12.140625" style="265" customWidth="1"/>
    <col min="11288" max="11306" width="0" style="265" hidden="1" customWidth="1"/>
    <col min="11307" max="11357" width="12.140625" style="265" customWidth="1"/>
    <col min="11358" max="11520" width="11.42578125" style="265"/>
    <col min="11521" max="11522" width="22.7109375" style="265" customWidth="1"/>
    <col min="11523" max="11542" width="10.28515625" style="265" customWidth="1"/>
    <col min="11543" max="11543" width="12.140625" style="265" customWidth="1"/>
    <col min="11544" max="11562" width="0" style="265" hidden="1" customWidth="1"/>
    <col min="11563" max="11613" width="12.140625" style="265" customWidth="1"/>
    <col min="11614" max="11776" width="11.42578125" style="265"/>
    <col min="11777" max="11778" width="22.7109375" style="265" customWidth="1"/>
    <col min="11779" max="11798" width="10.28515625" style="265" customWidth="1"/>
    <col min="11799" max="11799" width="12.140625" style="265" customWidth="1"/>
    <col min="11800" max="11818" width="0" style="265" hidden="1" customWidth="1"/>
    <col min="11819" max="11869" width="12.140625" style="265" customWidth="1"/>
    <col min="11870" max="12032" width="11.42578125" style="265"/>
    <col min="12033" max="12034" width="22.7109375" style="265" customWidth="1"/>
    <col min="12035" max="12054" width="10.28515625" style="265" customWidth="1"/>
    <col min="12055" max="12055" width="12.140625" style="265" customWidth="1"/>
    <col min="12056" max="12074" width="0" style="265" hidden="1" customWidth="1"/>
    <col min="12075" max="12125" width="12.140625" style="265" customWidth="1"/>
    <col min="12126" max="12288" width="11.42578125" style="265"/>
    <col min="12289" max="12290" width="22.7109375" style="265" customWidth="1"/>
    <col min="12291" max="12310" width="10.28515625" style="265" customWidth="1"/>
    <col min="12311" max="12311" width="12.140625" style="265" customWidth="1"/>
    <col min="12312" max="12330" width="0" style="265" hidden="1" customWidth="1"/>
    <col min="12331" max="12381" width="12.140625" style="265" customWidth="1"/>
    <col min="12382" max="12544" width="11.42578125" style="265"/>
    <col min="12545" max="12546" width="22.7109375" style="265" customWidth="1"/>
    <col min="12547" max="12566" width="10.28515625" style="265" customWidth="1"/>
    <col min="12567" max="12567" width="12.140625" style="265" customWidth="1"/>
    <col min="12568" max="12586" width="0" style="265" hidden="1" customWidth="1"/>
    <col min="12587" max="12637" width="12.140625" style="265" customWidth="1"/>
    <col min="12638" max="12800" width="11.42578125" style="265"/>
    <col min="12801" max="12802" width="22.7109375" style="265" customWidth="1"/>
    <col min="12803" max="12822" width="10.28515625" style="265" customWidth="1"/>
    <col min="12823" max="12823" width="12.140625" style="265" customWidth="1"/>
    <col min="12824" max="12842" width="0" style="265" hidden="1" customWidth="1"/>
    <col min="12843" max="12893" width="12.140625" style="265" customWidth="1"/>
    <col min="12894" max="13056" width="11.42578125" style="265"/>
    <col min="13057" max="13058" width="22.7109375" style="265" customWidth="1"/>
    <col min="13059" max="13078" width="10.28515625" style="265" customWidth="1"/>
    <col min="13079" max="13079" width="12.140625" style="265" customWidth="1"/>
    <col min="13080" max="13098" width="0" style="265" hidden="1" customWidth="1"/>
    <col min="13099" max="13149" width="12.140625" style="265" customWidth="1"/>
    <col min="13150" max="13312" width="11.42578125" style="265"/>
    <col min="13313" max="13314" width="22.7109375" style="265" customWidth="1"/>
    <col min="13315" max="13334" width="10.28515625" style="265" customWidth="1"/>
    <col min="13335" max="13335" width="12.140625" style="265" customWidth="1"/>
    <col min="13336" max="13354" width="0" style="265" hidden="1" customWidth="1"/>
    <col min="13355" max="13405" width="12.140625" style="265" customWidth="1"/>
    <col min="13406" max="13568" width="11.42578125" style="265"/>
    <col min="13569" max="13570" width="22.7109375" style="265" customWidth="1"/>
    <col min="13571" max="13590" width="10.28515625" style="265" customWidth="1"/>
    <col min="13591" max="13591" width="12.140625" style="265" customWidth="1"/>
    <col min="13592" max="13610" width="0" style="265" hidden="1" customWidth="1"/>
    <col min="13611" max="13661" width="12.140625" style="265" customWidth="1"/>
    <col min="13662" max="13824" width="11.42578125" style="265"/>
    <col min="13825" max="13826" width="22.7109375" style="265" customWidth="1"/>
    <col min="13827" max="13846" width="10.28515625" style="265" customWidth="1"/>
    <col min="13847" max="13847" width="12.140625" style="265" customWidth="1"/>
    <col min="13848" max="13866" width="0" style="265" hidden="1" customWidth="1"/>
    <col min="13867" max="13917" width="12.140625" style="265" customWidth="1"/>
    <col min="13918" max="14080" width="11.42578125" style="265"/>
    <col min="14081" max="14082" width="22.7109375" style="265" customWidth="1"/>
    <col min="14083" max="14102" width="10.28515625" style="265" customWidth="1"/>
    <col min="14103" max="14103" width="12.140625" style="265" customWidth="1"/>
    <col min="14104" max="14122" width="0" style="265" hidden="1" customWidth="1"/>
    <col min="14123" max="14173" width="12.140625" style="265" customWidth="1"/>
    <col min="14174" max="14336" width="11.42578125" style="265"/>
    <col min="14337" max="14338" width="22.7109375" style="265" customWidth="1"/>
    <col min="14339" max="14358" width="10.28515625" style="265" customWidth="1"/>
    <col min="14359" max="14359" width="12.140625" style="265" customWidth="1"/>
    <col min="14360" max="14378" width="0" style="265" hidden="1" customWidth="1"/>
    <col min="14379" max="14429" width="12.140625" style="265" customWidth="1"/>
    <col min="14430" max="14592" width="11.42578125" style="265"/>
    <col min="14593" max="14594" width="22.7109375" style="265" customWidth="1"/>
    <col min="14595" max="14614" width="10.28515625" style="265" customWidth="1"/>
    <col min="14615" max="14615" width="12.140625" style="265" customWidth="1"/>
    <col min="14616" max="14634" width="0" style="265" hidden="1" customWidth="1"/>
    <col min="14635" max="14685" width="12.140625" style="265" customWidth="1"/>
    <col min="14686" max="14848" width="11.42578125" style="265"/>
    <col min="14849" max="14850" width="22.7109375" style="265" customWidth="1"/>
    <col min="14851" max="14870" width="10.28515625" style="265" customWidth="1"/>
    <col min="14871" max="14871" width="12.140625" style="265" customWidth="1"/>
    <col min="14872" max="14890" width="0" style="265" hidden="1" customWidth="1"/>
    <col min="14891" max="14941" width="12.140625" style="265" customWidth="1"/>
    <col min="14942" max="15104" width="11.42578125" style="265"/>
    <col min="15105" max="15106" width="22.7109375" style="265" customWidth="1"/>
    <col min="15107" max="15126" width="10.28515625" style="265" customWidth="1"/>
    <col min="15127" max="15127" width="12.140625" style="265" customWidth="1"/>
    <col min="15128" max="15146" width="0" style="265" hidden="1" customWidth="1"/>
    <col min="15147" max="15197" width="12.140625" style="265" customWidth="1"/>
    <col min="15198" max="15360" width="11.42578125" style="265"/>
    <col min="15361" max="15362" width="22.7109375" style="265" customWidth="1"/>
    <col min="15363" max="15382" width="10.28515625" style="265" customWidth="1"/>
    <col min="15383" max="15383" width="12.140625" style="265" customWidth="1"/>
    <col min="15384" max="15402" width="0" style="265" hidden="1" customWidth="1"/>
    <col min="15403" max="15453" width="12.140625" style="265" customWidth="1"/>
    <col min="15454" max="15616" width="11.42578125" style="265"/>
    <col min="15617" max="15618" width="22.7109375" style="265" customWidth="1"/>
    <col min="15619" max="15638" width="10.28515625" style="265" customWidth="1"/>
    <col min="15639" max="15639" width="12.140625" style="265" customWidth="1"/>
    <col min="15640" max="15658" width="0" style="265" hidden="1" customWidth="1"/>
    <col min="15659" max="15709" width="12.140625" style="265" customWidth="1"/>
    <col min="15710" max="15872" width="11.42578125" style="265"/>
    <col min="15873" max="15874" width="22.7109375" style="265" customWidth="1"/>
    <col min="15875" max="15894" width="10.28515625" style="265" customWidth="1"/>
    <col min="15895" max="15895" width="12.140625" style="265" customWidth="1"/>
    <col min="15896" max="15914" width="0" style="265" hidden="1" customWidth="1"/>
    <col min="15915" max="15965" width="12.140625" style="265" customWidth="1"/>
    <col min="15966" max="16128" width="11.42578125" style="265"/>
    <col min="16129" max="16130" width="22.7109375" style="265" customWidth="1"/>
    <col min="16131" max="16150" width="10.28515625" style="265" customWidth="1"/>
    <col min="16151" max="16151" width="12.140625" style="265" customWidth="1"/>
    <col min="16152" max="16170" width="0" style="265" hidden="1" customWidth="1"/>
    <col min="16171" max="16221" width="12.140625" style="265" customWidth="1"/>
    <col min="16222" max="16384" width="11.42578125" style="26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6"/>
      <c r="AL1" s="6"/>
      <c r="AM1" s="6"/>
      <c r="AN1" s="6"/>
    </row>
    <row r="2" spans="1:100" s="3" customFormat="1" ht="12.75" customHeight="1" x14ac:dyDescent="0.2">
      <c r="A2" s="1" t="str">
        <f>CONCATENATE("COMUNA: ",[11]NOMBRE!B2," - ","( ",[11]NOMBRE!C2,[11]NOMBRE!D2,[11]NOMBRE!E2,[11]NOMBRE!F2,[11]NOMBRE!G2," )")</f>
        <v>COMUNA: LINARES  - ( 04701 )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6"/>
      <c r="AL2" s="6"/>
      <c r="AM2" s="6"/>
      <c r="AN2" s="6"/>
    </row>
    <row r="3" spans="1:100" s="3" customFormat="1" ht="12.75" customHeight="1" x14ac:dyDescent="0.2">
      <c r="A3" s="1" t="str">
        <f>CONCATENATE("ESTABLECIMIENTO: ",[11]NOMBRE!B3," - ","( ",[11]NOMBRE!C3,[11]NOMBRE!D3,[11]NOMBRE!E3,[11]NOMBRE!F3,[11]NOMBRE!G3," )")</f>
        <v>ESTABLECIMIENTO: HOSPITAL DE LINARES  - ( 16108 )</v>
      </c>
      <c r="B3" s="2"/>
      <c r="C3" s="2"/>
      <c r="D3" s="7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6"/>
      <c r="AL3" s="6"/>
      <c r="AM3" s="6"/>
      <c r="AN3" s="6"/>
    </row>
    <row r="4" spans="1:100" s="3" customFormat="1" ht="12.75" customHeight="1" x14ac:dyDescent="0.2">
      <c r="A4" s="1" t="str">
        <f>CONCATENATE("MES: ",[11]NOMBRE!B6," - ","( ",[11]NOMBRE!C6,[11]NOMBRE!D6,"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6"/>
      <c r="AL4" s="6"/>
      <c r="AM4" s="6"/>
      <c r="AN4" s="6"/>
    </row>
    <row r="5" spans="1:100" s="3" customFormat="1" ht="12.75" customHeight="1" x14ac:dyDescent="0.2">
      <c r="A5" s="1" t="str">
        <f>CONCATENATE("AÑO: ",[11]NOMBRE!B7)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6"/>
      <c r="AL5" s="6"/>
      <c r="AM5" s="6"/>
      <c r="AN5" s="6"/>
    </row>
    <row r="6" spans="1:100" s="11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8"/>
      <c r="W6" s="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</row>
    <row r="7" spans="1:100" s="11" customFormat="1" ht="45" customHeight="1" x14ac:dyDescent="0.2">
      <c r="A7" s="12" t="s">
        <v>2</v>
      </c>
      <c r="B7" s="13"/>
      <c r="C7" s="13"/>
      <c r="D7" s="14"/>
      <c r="E7" s="15"/>
      <c r="F7" s="16"/>
      <c r="G7" s="16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</row>
    <row r="8" spans="1:100" s="11" customFormat="1" ht="12.75" x14ac:dyDescent="0.2">
      <c r="A8" s="338" t="s">
        <v>3</v>
      </c>
      <c r="B8" s="339"/>
      <c r="C8" s="342" t="s">
        <v>4</v>
      </c>
      <c r="D8" s="344" t="s">
        <v>5</v>
      </c>
      <c r="E8" s="345"/>
      <c r="F8" s="345"/>
      <c r="G8" s="345"/>
      <c r="H8" s="346"/>
      <c r="I8" s="18"/>
      <c r="J8" s="302"/>
      <c r="K8" s="347"/>
      <c r="L8" s="347"/>
      <c r="M8" s="348"/>
      <c r="N8" s="21"/>
      <c r="O8" s="21"/>
      <c r="P8" s="21"/>
      <c r="Q8" s="21"/>
      <c r="R8" s="21"/>
      <c r="S8" s="21"/>
      <c r="T8" s="21"/>
      <c r="U8" s="21"/>
      <c r="V8" s="21"/>
      <c r="W8" s="21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</row>
    <row r="9" spans="1:100" s="11" customFormat="1" ht="27.75" customHeight="1" x14ac:dyDescent="0.2">
      <c r="A9" s="340"/>
      <c r="B9" s="341"/>
      <c r="C9" s="343"/>
      <c r="D9" s="22" t="s">
        <v>6</v>
      </c>
      <c r="E9" s="23" t="s">
        <v>7</v>
      </c>
      <c r="F9" s="23" t="s">
        <v>8</v>
      </c>
      <c r="G9" s="23" t="s">
        <v>9</v>
      </c>
      <c r="H9" s="24" t="s">
        <v>10</v>
      </c>
      <c r="I9" s="25"/>
      <c r="J9" s="302"/>
      <c r="K9" s="302"/>
      <c r="L9" s="302"/>
      <c r="M9" s="348"/>
      <c r="N9" s="21"/>
      <c r="O9" s="21"/>
      <c r="P9" s="21"/>
      <c r="Q9" s="21"/>
      <c r="R9" s="21"/>
      <c r="S9" s="21"/>
      <c r="T9" s="21"/>
      <c r="U9" s="21"/>
      <c r="V9" s="21"/>
      <c r="W9" s="2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</row>
    <row r="10" spans="1:100" s="11" customFormat="1" ht="15.95" customHeight="1" x14ac:dyDescent="0.2">
      <c r="A10" s="350" t="s">
        <v>11</v>
      </c>
      <c r="B10" s="351"/>
      <c r="C10" s="26">
        <f>SUM(D10:H10)</f>
        <v>0</v>
      </c>
      <c r="D10" s="27"/>
      <c r="E10" s="28"/>
      <c r="F10" s="29"/>
      <c r="G10" s="30"/>
      <c r="H10" s="31"/>
      <c r="I10" s="32"/>
      <c r="J10" s="21"/>
      <c r="K10" s="21"/>
      <c r="L10" s="21"/>
      <c r="M10" s="21"/>
      <c r="N10" s="21"/>
      <c r="O10" s="21"/>
      <c r="P10" s="21"/>
      <c r="Q10" s="10"/>
      <c r="R10" s="10"/>
      <c r="S10" s="10"/>
      <c r="T10" s="10"/>
      <c r="U10" s="10"/>
      <c r="V10" s="10"/>
      <c r="X10" s="10"/>
      <c r="Y10" s="10"/>
      <c r="Z10" s="10"/>
      <c r="AA10" s="10"/>
      <c r="AB10" s="10"/>
      <c r="AC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</row>
    <row r="11" spans="1:100" s="11" customFormat="1" ht="15.95" customHeight="1" x14ac:dyDescent="0.2">
      <c r="A11" s="352" t="s">
        <v>12</v>
      </c>
      <c r="B11" s="352"/>
      <c r="C11" s="33">
        <f>SUM(D11:H11)</f>
        <v>0</v>
      </c>
      <c r="D11" s="34"/>
      <c r="E11" s="35"/>
      <c r="F11" s="36"/>
      <c r="G11" s="37"/>
      <c r="H11" s="38"/>
      <c r="I11" s="290" t="str">
        <f>$X11</f>
        <v/>
      </c>
      <c r="J11" s="21"/>
      <c r="K11" s="21"/>
      <c r="L11" s="21"/>
      <c r="M11" s="21"/>
      <c r="N11" s="21"/>
      <c r="O11" s="21"/>
      <c r="P11" s="21"/>
      <c r="Q11" s="10"/>
      <c r="R11" s="10"/>
      <c r="S11" s="10"/>
      <c r="T11" s="10"/>
      <c r="U11" s="10"/>
      <c r="V11" s="10"/>
      <c r="X11" s="39" t="str">
        <f>IF(C10&lt;C11," Total Gestantes es menor que primigestas","")</f>
        <v/>
      </c>
      <c r="Y11" s="39"/>
      <c r="Z11" s="39"/>
      <c r="AA11" s="39"/>
      <c r="AB11" s="39"/>
      <c r="AC11" s="39"/>
      <c r="AD11" s="40">
        <f>IF(C10&lt;C11,1,0)</f>
        <v>0</v>
      </c>
      <c r="AE11" s="40"/>
      <c r="AF11" s="40"/>
      <c r="AG11" s="40"/>
      <c r="AH11" s="40"/>
      <c r="AI11" s="4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</row>
    <row r="12" spans="1:100" s="11" customFormat="1" ht="15.95" customHeight="1" x14ac:dyDescent="0.2">
      <c r="A12" s="353" t="s">
        <v>13</v>
      </c>
      <c r="B12" s="354"/>
      <c r="C12" s="33">
        <f>SUM(D12:H12)</f>
        <v>0</v>
      </c>
      <c r="D12" s="34"/>
      <c r="E12" s="35"/>
      <c r="F12" s="36"/>
      <c r="G12" s="37"/>
      <c r="H12" s="38"/>
      <c r="I12" s="32"/>
      <c r="J12" s="21"/>
      <c r="K12" s="21"/>
      <c r="L12" s="21"/>
      <c r="M12" s="21"/>
      <c r="N12" s="21"/>
      <c r="O12" s="21"/>
      <c r="P12" s="21"/>
      <c r="Q12" s="10"/>
      <c r="R12" s="10"/>
      <c r="S12" s="10"/>
      <c r="T12" s="10"/>
      <c r="U12" s="10"/>
      <c r="V12" s="10"/>
      <c r="X12" s="39"/>
      <c r="Y12" s="39"/>
      <c r="Z12" s="39"/>
      <c r="AA12" s="39"/>
      <c r="AB12" s="39"/>
      <c r="AC12" s="39"/>
      <c r="AD12" s="40"/>
      <c r="AE12" s="40"/>
      <c r="AF12" s="40"/>
      <c r="AG12" s="40"/>
      <c r="AH12" s="40"/>
      <c r="AI12" s="4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</row>
    <row r="13" spans="1:100" s="11" customFormat="1" ht="15.95" customHeight="1" x14ac:dyDescent="0.2">
      <c r="A13" s="353" t="s">
        <v>14</v>
      </c>
      <c r="B13" s="354"/>
      <c r="C13" s="33">
        <f>SUM(D13:H13)</f>
        <v>0</v>
      </c>
      <c r="D13" s="34"/>
      <c r="E13" s="35"/>
      <c r="F13" s="36"/>
      <c r="G13" s="37"/>
      <c r="H13" s="38"/>
      <c r="I13" s="32"/>
      <c r="J13" s="21"/>
      <c r="K13" s="21"/>
      <c r="L13" s="21"/>
      <c r="M13" s="21"/>
      <c r="N13" s="21"/>
      <c r="O13" s="21"/>
      <c r="P13" s="21"/>
      <c r="Q13" s="10"/>
      <c r="R13" s="10"/>
      <c r="S13" s="10"/>
      <c r="T13" s="10"/>
      <c r="U13" s="10"/>
      <c r="V13" s="10"/>
      <c r="X13" s="39"/>
      <c r="Y13" s="39"/>
      <c r="Z13" s="39"/>
      <c r="AA13" s="39"/>
      <c r="AB13" s="39"/>
      <c r="AC13" s="39"/>
      <c r="AD13" s="40"/>
      <c r="AE13" s="40"/>
      <c r="AF13" s="40"/>
      <c r="AG13" s="40"/>
      <c r="AH13" s="40"/>
      <c r="AI13" s="4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</row>
    <row r="14" spans="1:100" s="11" customFormat="1" ht="15.95" customHeight="1" x14ac:dyDescent="0.2">
      <c r="A14" s="353" t="s">
        <v>15</v>
      </c>
      <c r="B14" s="354"/>
      <c r="C14" s="33">
        <f>SUM(D14:H14)</f>
        <v>0</v>
      </c>
      <c r="D14" s="34"/>
      <c r="E14" s="35"/>
      <c r="F14" s="36"/>
      <c r="G14" s="37"/>
      <c r="H14" s="38"/>
      <c r="I14" s="32"/>
      <c r="J14" s="21"/>
      <c r="K14" s="21"/>
      <c r="L14" s="21"/>
      <c r="M14" s="21"/>
      <c r="N14" s="21"/>
      <c r="O14" s="21"/>
      <c r="P14" s="21"/>
      <c r="Q14" s="10"/>
      <c r="R14" s="10"/>
      <c r="S14" s="10"/>
      <c r="T14" s="10"/>
      <c r="U14" s="10"/>
      <c r="V14" s="10"/>
      <c r="X14" s="39"/>
      <c r="Y14" s="39"/>
      <c r="Z14" s="39"/>
      <c r="AA14" s="39"/>
      <c r="AB14" s="39"/>
      <c r="AC14" s="39"/>
      <c r="AD14" s="40"/>
      <c r="AE14" s="40"/>
      <c r="AF14" s="40"/>
      <c r="AG14" s="40"/>
      <c r="AH14" s="40"/>
      <c r="AI14" s="4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11" customFormat="1" ht="15.95" customHeight="1" x14ac:dyDescent="0.2">
      <c r="A15" s="355" t="s">
        <v>16</v>
      </c>
      <c r="B15" s="356"/>
      <c r="C15" s="41"/>
      <c r="D15" s="42"/>
      <c r="E15" s="43"/>
      <c r="F15" s="44"/>
      <c r="G15" s="45"/>
      <c r="H15" s="46"/>
      <c r="I15" s="47"/>
      <c r="J15" s="21"/>
      <c r="K15" s="21"/>
      <c r="L15" s="21"/>
      <c r="M15" s="21"/>
      <c r="N15" s="21"/>
      <c r="O15" s="21"/>
      <c r="P15" s="21"/>
      <c r="Q15" s="10"/>
      <c r="R15" s="10"/>
      <c r="S15" s="10"/>
      <c r="T15" s="10"/>
      <c r="U15" s="10"/>
      <c r="V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s="11" customFormat="1" ht="30" customHeight="1" x14ac:dyDescent="0.2">
      <c r="A16" s="12" t="s">
        <v>17</v>
      </c>
      <c r="B16" s="48"/>
      <c r="C16" s="49"/>
      <c r="D16" s="50"/>
      <c r="E16" s="51"/>
      <c r="F16" s="52"/>
      <c r="G16" s="53"/>
      <c r="H16" s="53"/>
      <c r="I16" s="21"/>
      <c r="J16" s="21"/>
      <c r="K16" s="21"/>
      <c r="L16" s="21"/>
      <c r="M16" s="21"/>
      <c r="N16" s="21"/>
      <c r="O16" s="21"/>
      <c r="P16" s="21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</row>
    <row r="17" spans="1:100" s="11" customFormat="1" ht="12.75" x14ac:dyDescent="0.2">
      <c r="A17" s="338" t="s">
        <v>18</v>
      </c>
      <c r="B17" s="339"/>
      <c r="C17" s="342" t="s">
        <v>4</v>
      </c>
      <c r="D17" s="344" t="s">
        <v>5</v>
      </c>
      <c r="E17" s="345"/>
      <c r="F17" s="345"/>
      <c r="G17" s="345"/>
      <c r="H17" s="346"/>
      <c r="I17" s="18"/>
      <c r="J17" s="302"/>
      <c r="K17" s="347"/>
      <c r="L17" s="347"/>
      <c r="M17" s="348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</row>
    <row r="18" spans="1:100" s="11" customFormat="1" ht="21" x14ac:dyDescent="0.2">
      <c r="A18" s="340"/>
      <c r="B18" s="341"/>
      <c r="C18" s="343"/>
      <c r="D18" s="22" t="s">
        <v>6</v>
      </c>
      <c r="E18" s="23" t="s">
        <v>7</v>
      </c>
      <c r="F18" s="23" t="s">
        <v>8</v>
      </c>
      <c r="G18" s="23" t="s">
        <v>9</v>
      </c>
      <c r="H18" s="24" t="s">
        <v>10</v>
      </c>
      <c r="I18" s="25"/>
      <c r="J18" s="302"/>
      <c r="K18" s="302"/>
      <c r="L18" s="302"/>
      <c r="M18" s="348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</row>
    <row r="19" spans="1:100" s="11" customFormat="1" ht="15.95" customHeight="1" x14ac:dyDescent="0.2">
      <c r="A19" s="349" t="s">
        <v>19</v>
      </c>
      <c r="B19" s="349"/>
      <c r="C19" s="54">
        <f t="shared" ref="C19:C28" si="0">SUM(D19:H19)</f>
        <v>0</v>
      </c>
      <c r="D19" s="55">
        <f>SUM(D20:D28)</f>
        <v>0</v>
      </c>
      <c r="E19" s="56">
        <f>SUM(E20:E28)</f>
        <v>0</v>
      </c>
      <c r="F19" s="57">
        <f>SUM(F20:F28)</f>
        <v>0</v>
      </c>
      <c r="G19" s="57">
        <f>SUM(G20:G28)</f>
        <v>0</v>
      </c>
      <c r="H19" s="58">
        <f>SUM(H20:H28)</f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11" customFormat="1" ht="15.95" customHeight="1" x14ac:dyDescent="0.2">
      <c r="A20" s="59" t="s">
        <v>20</v>
      </c>
      <c r="B20" s="60"/>
      <c r="C20" s="61">
        <f t="shared" si="0"/>
        <v>0</v>
      </c>
      <c r="D20" s="62"/>
      <c r="E20" s="63"/>
      <c r="F20" s="64"/>
      <c r="G20" s="65"/>
      <c r="H20" s="66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</row>
    <row r="21" spans="1:100" s="11" customFormat="1" ht="15.95" customHeight="1" x14ac:dyDescent="0.2">
      <c r="A21" s="357" t="s">
        <v>21</v>
      </c>
      <c r="B21" s="67" t="s">
        <v>22</v>
      </c>
      <c r="C21" s="68">
        <f t="shared" si="0"/>
        <v>0</v>
      </c>
      <c r="D21" s="69"/>
      <c r="E21" s="70"/>
      <c r="F21" s="71"/>
      <c r="G21" s="72"/>
      <c r="H21" s="73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</row>
    <row r="22" spans="1:100" s="11" customFormat="1" ht="15.95" customHeight="1" x14ac:dyDescent="0.2">
      <c r="A22" s="358"/>
      <c r="B22" s="74" t="s">
        <v>23</v>
      </c>
      <c r="C22" s="75">
        <f t="shared" si="0"/>
        <v>0</v>
      </c>
      <c r="D22" s="76"/>
      <c r="E22" s="77"/>
      <c r="F22" s="78"/>
      <c r="G22" s="79"/>
      <c r="H22" s="8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</row>
    <row r="23" spans="1:100" s="11" customFormat="1" ht="15.95" customHeight="1" x14ac:dyDescent="0.2">
      <c r="A23" s="358"/>
      <c r="B23" s="74" t="s">
        <v>24</v>
      </c>
      <c r="C23" s="75">
        <f t="shared" si="0"/>
        <v>0</v>
      </c>
      <c r="D23" s="76"/>
      <c r="E23" s="77"/>
      <c r="F23" s="78"/>
      <c r="G23" s="79"/>
      <c r="H23" s="8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</row>
    <row r="24" spans="1:100" s="11" customFormat="1" ht="15.95" customHeight="1" x14ac:dyDescent="0.2">
      <c r="A24" s="359"/>
      <c r="B24" s="74" t="s">
        <v>25</v>
      </c>
      <c r="C24" s="81">
        <f t="shared" si="0"/>
        <v>0</v>
      </c>
      <c r="D24" s="82"/>
      <c r="E24" s="83"/>
      <c r="F24" s="84"/>
      <c r="G24" s="85"/>
      <c r="H24" s="8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11" customFormat="1" ht="15.95" customHeight="1" x14ac:dyDescent="0.2">
      <c r="A25" s="359"/>
      <c r="B25" s="87" t="s">
        <v>26</v>
      </c>
      <c r="C25" s="81">
        <f t="shared" si="0"/>
        <v>0</v>
      </c>
      <c r="D25" s="82"/>
      <c r="E25" s="83"/>
      <c r="F25" s="84"/>
      <c r="G25" s="85"/>
      <c r="H25" s="8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</row>
    <row r="26" spans="1:100" s="11" customFormat="1" ht="15.95" customHeight="1" x14ac:dyDescent="0.2">
      <c r="A26" s="357" t="s">
        <v>27</v>
      </c>
      <c r="B26" s="88" t="s">
        <v>28</v>
      </c>
      <c r="C26" s="89">
        <f t="shared" si="0"/>
        <v>0</v>
      </c>
      <c r="D26" s="90"/>
      <c r="E26" s="91"/>
      <c r="F26" s="92"/>
      <c r="G26" s="93"/>
      <c r="H26" s="94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</row>
    <row r="27" spans="1:100" s="11" customFormat="1" ht="15.95" customHeight="1" x14ac:dyDescent="0.2">
      <c r="A27" s="360"/>
      <c r="B27" s="95" t="s">
        <v>29</v>
      </c>
      <c r="C27" s="96">
        <f t="shared" si="0"/>
        <v>0</v>
      </c>
      <c r="D27" s="97"/>
      <c r="E27" s="98"/>
      <c r="F27" s="99"/>
      <c r="G27" s="100"/>
      <c r="H27" s="10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</row>
    <row r="28" spans="1:100" s="11" customFormat="1" ht="15.95" customHeight="1" x14ac:dyDescent="0.2">
      <c r="A28" s="344" t="s">
        <v>30</v>
      </c>
      <c r="B28" s="346"/>
      <c r="C28" s="96">
        <f t="shared" si="0"/>
        <v>0</v>
      </c>
      <c r="D28" s="97"/>
      <c r="E28" s="98"/>
      <c r="F28" s="99"/>
      <c r="G28" s="100"/>
      <c r="H28" s="10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</row>
    <row r="29" spans="1:100" s="11" customFormat="1" ht="30" customHeight="1" x14ac:dyDescent="0.2">
      <c r="A29" s="102" t="s">
        <v>31</v>
      </c>
      <c r="B29" s="16"/>
      <c r="C29" s="16"/>
      <c r="D29" s="16"/>
      <c r="E29" s="16"/>
      <c r="F29" s="16"/>
      <c r="G29" s="16"/>
      <c r="H29" s="10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53"/>
      <c r="T29" s="53"/>
      <c r="U29" s="16"/>
      <c r="V29" s="104"/>
      <c r="W29" s="104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</row>
    <row r="30" spans="1:100" s="11" customFormat="1" ht="17.100000000000001" customHeight="1" x14ac:dyDescent="0.2">
      <c r="A30" s="105"/>
      <c r="B30" s="304" t="s">
        <v>32</v>
      </c>
      <c r="C30" s="107"/>
      <c r="D30" s="107"/>
      <c r="E30" s="107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53"/>
      <c r="T30" s="53"/>
      <c r="U30" s="108"/>
      <c r="V30" s="3"/>
      <c r="W30" s="3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</row>
    <row r="31" spans="1:100" s="11" customFormat="1" ht="15.95" customHeight="1" x14ac:dyDescent="0.2">
      <c r="A31" s="109" t="s">
        <v>33</v>
      </c>
      <c r="B31" s="110"/>
      <c r="C31" s="111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53"/>
      <c r="T31" s="53"/>
      <c r="U31" s="108"/>
      <c r="V31" s="3"/>
      <c r="W31" s="3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</row>
    <row r="32" spans="1:100" s="11" customFormat="1" ht="30" customHeight="1" x14ac:dyDescent="0.2">
      <c r="A32" s="102" t="s">
        <v>34</v>
      </c>
      <c r="B32" s="112"/>
      <c r="C32" s="112"/>
      <c r="D32" s="112"/>
      <c r="E32" s="112"/>
      <c r="F32" s="113"/>
      <c r="G32" s="114"/>
      <c r="H32" s="114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7"/>
      <c r="W32" s="17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11" customFormat="1" ht="17.100000000000001" customHeight="1" x14ac:dyDescent="0.2">
      <c r="A33" s="361" t="s">
        <v>35</v>
      </c>
      <c r="B33" s="362"/>
      <c r="C33" s="304" t="s">
        <v>33</v>
      </c>
      <c r="D33" s="22" t="s">
        <v>36</v>
      </c>
      <c r="E33" s="115" t="s">
        <v>37</v>
      </c>
      <c r="F33" s="116"/>
      <c r="G33" s="117"/>
      <c r="H33" s="108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21"/>
      <c r="W33" s="21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</row>
    <row r="34" spans="1:100" s="11" customFormat="1" ht="15.95" customHeight="1" x14ac:dyDescent="0.2">
      <c r="A34" s="363" t="s">
        <v>38</v>
      </c>
      <c r="B34" s="364"/>
      <c r="C34" s="96">
        <f>SUM(D34:E34)</f>
        <v>0</v>
      </c>
      <c r="D34" s="118"/>
      <c r="E34" s="119"/>
      <c r="F34" s="116"/>
      <c r="G34" s="117"/>
      <c r="H34" s="108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21"/>
      <c r="W34" s="2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</row>
    <row r="35" spans="1:100" s="11" customFormat="1" ht="30" customHeight="1" x14ac:dyDescent="0.2">
      <c r="A35" s="102" t="s">
        <v>39</v>
      </c>
      <c r="B35" s="112"/>
      <c r="C35" s="112"/>
      <c r="D35" s="112"/>
      <c r="E35" s="112"/>
      <c r="F35" s="113"/>
      <c r="G35" s="114"/>
      <c r="H35" s="114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7"/>
      <c r="W35" s="17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1:100" s="11" customFormat="1" ht="17.100000000000001" customHeight="1" x14ac:dyDescent="0.2">
      <c r="A36" s="361"/>
      <c r="B36" s="362"/>
      <c r="C36" s="304" t="s">
        <v>33</v>
      </c>
      <c r="D36" s="22" t="s">
        <v>36</v>
      </c>
      <c r="E36" s="115" t="s">
        <v>37</v>
      </c>
      <c r="F36" s="116"/>
      <c r="G36" s="11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21"/>
      <c r="W36" s="21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</row>
    <row r="37" spans="1:100" s="11" customFormat="1" ht="15.95" customHeight="1" x14ac:dyDescent="0.2">
      <c r="A37" s="379" t="s">
        <v>32</v>
      </c>
      <c r="B37" s="380"/>
      <c r="C37" s="89">
        <f>SUM(D37:E37)</f>
        <v>0</v>
      </c>
      <c r="D37" s="120"/>
      <c r="E37" s="121"/>
      <c r="F37" s="116"/>
      <c r="G37" s="11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21"/>
      <c r="W37" s="21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  <row r="38" spans="1:100" s="11" customFormat="1" ht="15.95" customHeight="1" x14ac:dyDescent="0.2">
      <c r="A38" s="381" t="s">
        <v>40</v>
      </c>
      <c r="B38" s="382"/>
      <c r="C38" s="96">
        <f>SUM(D38:E38)</f>
        <v>0</v>
      </c>
      <c r="D38" s="122"/>
      <c r="E38" s="123"/>
      <c r="F38" s="124"/>
      <c r="G38" s="125"/>
      <c r="H38" s="116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6"/>
      <c r="W38" s="126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</row>
    <row r="39" spans="1:100" s="11" customFormat="1" ht="30" customHeight="1" x14ac:dyDescent="0.2">
      <c r="A39" s="102" t="s">
        <v>41</v>
      </c>
      <c r="B39" s="102"/>
      <c r="C39" s="102"/>
      <c r="D39" s="102"/>
      <c r="E39" s="102"/>
      <c r="F39" s="102"/>
      <c r="G39" s="102"/>
      <c r="H39" s="127"/>
      <c r="I39" s="128"/>
      <c r="J39" s="128"/>
      <c r="K39" s="129"/>
      <c r="L39" s="129"/>
      <c r="M39" s="129"/>
      <c r="N39" s="129"/>
      <c r="O39" s="129"/>
      <c r="P39" s="128"/>
      <c r="Q39" s="128"/>
      <c r="R39" s="128"/>
      <c r="S39" s="128"/>
      <c r="T39" s="128"/>
      <c r="U39" s="128"/>
      <c r="V39" s="130"/>
      <c r="W39" s="13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</row>
    <row r="40" spans="1:100" s="11" customFormat="1" ht="12.75" customHeight="1" x14ac:dyDescent="0.2">
      <c r="A40" s="369" t="s">
        <v>42</v>
      </c>
      <c r="B40" s="370"/>
      <c r="C40" s="369" t="s">
        <v>33</v>
      </c>
      <c r="D40" s="375"/>
      <c r="E40" s="370"/>
      <c r="F40" s="377" t="s">
        <v>32</v>
      </c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131"/>
      <c r="U40" s="132"/>
      <c r="V40" s="133"/>
      <c r="W40" s="133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</row>
    <row r="41" spans="1:100" s="11" customFormat="1" ht="12.75" x14ac:dyDescent="0.2">
      <c r="A41" s="371"/>
      <c r="B41" s="372"/>
      <c r="C41" s="371"/>
      <c r="D41" s="376"/>
      <c r="E41" s="372"/>
      <c r="F41" s="365" t="s">
        <v>43</v>
      </c>
      <c r="G41" s="365"/>
      <c r="H41" s="365" t="s">
        <v>44</v>
      </c>
      <c r="I41" s="365"/>
      <c r="J41" s="383" t="s">
        <v>9</v>
      </c>
      <c r="K41" s="384"/>
      <c r="L41" s="366" t="s">
        <v>10</v>
      </c>
      <c r="M41" s="365"/>
      <c r="N41" s="385" t="s">
        <v>45</v>
      </c>
      <c r="O41" s="384"/>
      <c r="P41" s="365" t="s">
        <v>46</v>
      </c>
      <c r="Q41" s="365"/>
      <c r="R41" s="366" t="s">
        <v>47</v>
      </c>
      <c r="S41" s="365"/>
      <c r="T41" s="134"/>
      <c r="U41" s="134"/>
      <c r="V41" s="133"/>
      <c r="W41" s="133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</row>
    <row r="42" spans="1:100" s="11" customFormat="1" ht="21" x14ac:dyDescent="0.2">
      <c r="A42" s="373"/>
      <c r="B42" s="374"/>
      <c r="C42" s="304" t="s">
        <v>48</v>
      </c>
      <c r="D42" s="22" t="s">
        <v>29</v>
      </c>
      <c r="E42" s="115" t="s">
        <v>49</v>
      </c>
      <c r="F42" s="135" t="s">
        <v>29</v>
      </c>
      <c r="G42" s="136" t="s">
        <v>49</v>
      </c>
      <c r="H42" s="135" t="s">
        <v>29</v>
      </c>
      <c r="I42" s="136" t="s">
        <v>49</v>
      </c>
      <c r="J42" s="135" t="s">
        <v>29</v>
      </c>
      <c r="K42" s="136" t="s">
        <v>49</v>
      </c>
      <c r="L42" s="135" t="s">
        <v>29</v>
      </c>
      <c r="M42" s="136" t="s">
        <v>49</v>
      </c>
      <c r="N42" s="135" t="s">
        <v>29</v>
      </c>
      <c r="O42" s="136" t="s">
        <v>49</v>
      </c>
      <c r="P42" s="135" t="s">
        <v>29</v>
      </c>
      <c r="Q42" s="136" t="s">
        <v>49</v>
      </c>
      <c r="R42" s="135" t="s">
        <v>29</v>
      </c>
      <c r="S42" s="136" t="s">
        <v>49</v>
      </c>
      <c r="T42" s="134"/>
      <c r="U42" s="134"/>
      <c r="V42" s="133"/>
      <c r="W42" s="133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</row>
    <row r="43" spans="1:100" s="11" customFormat="1" ht="15.95" customHeight="1" x14ac:dyDescent="0.2">
      <c r="A43" s="363" t="s">
        <v>50</v>
      </c>
      <c r="B43" s="364"/>
      <c r="C43" s="96">
        <f>SUM(D43:E43)</f>
        <v>0</v>
      </c>
      <c r="D43" s="137">
        <f t="shared" ref="D43:E46" si="1">F43+H43+J43+L43+N43+P43+R43</f>
        <v>0</v>
      </c>
      <c r="E43" s="138">
        <f t="shared" si="1"/>
        <v>0</v>
      </c>
      <c r="F43" s="139"/>
      <c r="G43" s="140"/>
      <c r="H43" s="139"/>
      <c r="I43" s="140"/>
      <c r="J43" s="139"/>
      <c r="K43" s="140"/>
      <c r="L43" s="139"/>
      <c r="M43" s="140"/>
      <c r="N43" s="139"/>
      <c r="O43" s="140"/>
      <c r="P43" s="139"/>
      <c r="Q43" s="140"/>
      <c r="R43" s="139"/>
      <c r="S43" s="140"/>
      <c r="T43" s="134"/>
      <c r="U43" s="134"/>
      <c r="V43" s="133"/>
      <c r="W43" s="133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</row>
    <row r="44" spans="1:100" s="11" customFormat="1" ht="15.95" customHeight="1" x14ac:dyDescent="0.2">
      <c r="A44" s="367" t="s">
        <v>51</v>
      </c>
      <c r="B44" s="308" t="s">
        <v>52</v>
      </c>
      <c r="C44" s="142">
        <f>SUM(D44:E44)</f>
        <v>0</v>
      </c>
      <c r="D44" s="143">
        <f t="shared" si="1"/>
        <v>0</v>
      </c>
      <c r="E44" s="144">
        <f t="shared" si="1"/>
        <v>0</v>
      </c>
      <c r="F44" s="139"/>
      <c r="G44" s="140"/>
      <c r="H44" s="139"/>
      <c r="I44" s="140"/>
      <c r="J44" s="139"/>
      <c r="K44" s="140"/>
      <c r="L44" s="139"/>
      <c r="M44" s="140"/>
      <c r="N44" s="139"/>
      <c r="O44" s="140"/>
      <c r="P44" s="139"/>
      <c r="Q44" s="140"/>
      <c r="R44" s="139"/>
      <c r="S44" s="140"/>
      <c r="T44" s="134"/>
      <c r="U44" s="134"/>
      <c r="V44" s="133"/>
      <c r="W44" s="133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</row>
    <row r="45" spans="1:100" s="11" customFormat="1" ht="15.95" customHeight="1" x14ac:dyDescent="0.2">
      <c r="A45" s="368"/>
      <c r="B45" s="303" t="s">
        <v>53</v>
      </c>
      <c r="C45" s="146">
        <f>SUM(D45:E45)</f>
        <v>0</v>
      </c>
      <c r="D45" s="147">
        <f t="shared" si="1"/>
        <v>0</v>
      </c>
      <c r="E45" s="148">
        <f t="shared" si="1"/>
        <v>0</v>
      </c>
      <c r="F45" s="149"/>
      <c r="G45" s="150"/>
      <c r="H45" s="149"/>
      <c r="I45" s="150"/>
      <c r="J45" s="149"/>
      <c r="K45" s="150"/>
      <c r="L45" s="149"/>
      <c r="M45" s="150"/>
      <c r="N45" s="149"/>
      <c r="O45" s="150"/>
      <c r="P45" s="149"/>
      <c r="Q45" s="150"/>
      <c r="R45" s="149"/>
      <c r="S45" s="150"/>
      <c r="T45" s="151"/>
      <c r="U45" s="151"/>
      <c r="V45" s="130"/>
      <c r="W45" s="13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</row>
    <row r="46" spans="1:100" s="11" customFormat="1" ht="15.95" customHeight="1" x14ac:dyDescent="0.2">
      <c r="A46" s="356"/>
      <c r="B46" s="309" t="s">
        <v>54</v>
      </c>
      <c r="C46" s="153">
        <f>SUM(D46:E46)</f>
        <v>0</v>
      </c>
      <c r="D46" s="154">
        <f t="shared" si="1"/>
        <v>0</v>
      </c>
      <c r="E46" s="155">
        <f t="shared" si="1"/>
        <v>0</v>
      </c>
      <c r="F46" s="156"/>
      <c r="G46" s="157"/>
      <c r="H46" s="156"/>
      <c r="I46" s="157"/>
      <c r="J46" s="156"/>
      <c r="K46" s="157"/>
      <c r="L46" s="156"/>
      <c r="M46" s="157"/>
      <c r="N46" s="156"/>
      <c r="O46" s="157"/>
      <c r="P46" s="156"/>
      <c r="Q46" s="157"/>
      <c r="R46" s="156"/>
      <c r="S46" s="157"/>
      <c r="T46" s="151"/>
      <c r="U46" s="151"/>
      <c r="V46" s="133"/>
      <c r="W46" s="133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</row>
    <row r="47" spans="1:100" s="11" customFormat="1" ht="30" customHeight="1" x14ac:dyDescent="0.2">
      <c r="A47" s="102" t="s">
        <v>55</v>
      </c>
      <c r="B47" s="102"/>
      <c r="C47" s="102"/>
      <c r="D47" s="102"/>
      <c r="E47" s="102"/>
      <c r="F47" s="102"/>
      <c r="G47" s="102"/>
      <c r="H47" s="127"/>
      <c r="I47" s="128"/>
      <c r="J47" s="128"/>
      <c r="K47" s="129"/>
      <c r="L47" s="129"/>
      <c r="M47" s="129"/>
      <c r="N47" s="129"/>
      <c r="O47" s="129"/>
      <c r="P47" s="128"/>
      <c r="Q47" s="128"/>
      <c r="R47" s="128"/>
      <c r="S47" s="128"/>
      <c r="T47" s="128"/>
      <c r="U47" s="128"/>
      <c r="V47" s="133"/>
      <c r="W47" s="133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</row>
    <row r="48" spans="1:100" s="11" customFormat="1" ht="12.75" customHeight="1" x14ac:dyDescent="0.2">
      <c r="A48" s="369" t="s">
        <v>42</v>
      </c>
      <c r="B48" s="370"/>
      <c r="C48" s="369" t="s">
        <v>33</v>
      </c>
      <c r="D48" s="375"/>
      <c r="E48" s="370"/>
      <c r="F48" s="377" t="s">
        <v>40</v>
      </c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86" t="s">
        <v>56</v>
      </c>
      <c r="U48" s="386" t="s">
        <v>57</v>
      </c>
      <c r="V48" s="133"/>
      <c r="W48" s="133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</row>
    <row r="49" spans="1:100" s="11" customFormat="1" ht="12.95" customHeight="1" x14ac:dyDescent="0.2">
      <c r="A49" s="371"/>
      <c r="B49" s="372"/>
      <c r="C49" s="371"/>
      <c r="D49" s="376"/>
      <c r="E49" s="372"/>
      <c r="F49" s="365" t="s">
        <v>43</v>
      </c>
      <c r="G49" s="365"/>
      <c r="H49" s="365" t="s">
        <v>44</v>
      </c>
      <c r="I49" s="365"/>
      <c r="J49" s="383" t="s">
        <v>9</v>
      </c>
      <c r="K49" s="384"/>
      <c r="L49" s="366" t="s">
        <v>10</v>
      </c>
      <c r="M49" s="365"/>
      <c r="N49" s="385" t="s">
        <v>45</v>
      </c>
      <c r="O49" s="384"/>
      <c r="P49" s="365" t="s">
        <v>46</v>
      </c>
      <c r="Q49" s="365"/>
      <c r="R49" s="366" t="s">
        <v>47</v>
      </c>
      <c r="S49" s="365"/>
      <c r="T49" s="386"/>
      <c r="U49" s="386"/>
      <c r="V49" s="133"/>
      <c r="W49" s="133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</row>
    <row r="50" spans="1:100" s="11" customFormat="1" ht="21" x14ac:dyDescent="0.2">
      <c r="A50" s="373"/>
      <c r="B50" s="374"/>
      <c r="C50" s="304" t="s">
        <v>48</v>
      </c>
      <c r="D50" s="22" t="s">
        <v>29</v>
      </c>
      <c r="E50" s="115" t="s">
        <v>49</v>
      </c>
      <c r="F50" s="135" t="s">
        <v>29</v>
      </c>
      <c r="G50" s="136" t="s">
        <v>49</v>
      </c>
      <c r="H50" s="135" t="s">
        <v>29</v>
      </c>
      <c r="I50" s="136" t="s">
        <v>49</v>
      </c>
      <c r="J50" s="135" t="s">
        <v>29</v>
      </c>
      <c r="K50" s="136" t="s">
        <v>49</v>
      </c>
      <c r="L50" s="135" t="s">
        <v>29</v>
      </c>
      <c r="M50" s="136" t="s">
        <v>49</v>
      </c>
      <c r="N50" s="135" t="s">
        <v>29</v>
      </c>
      <c r="O50" s="136" t="s">
        <v>49</v>
      </c>
      <c r="P50" s="135" t="s">
        <v>29</v>
      </c>
      <c r="Q50" s="136" t="s">
        <v>49</v>
      </c>
      <c r="R50" s="135" t="s">
        <v>29</v>
      </c>
      <c r="S50" s="136" t="s">
        <v>49</v>
      </c>
      <c r="T50" s="386"/>
      <c r="U50" s="386"/>
      <c r="V50" s="133"/>
      <c r="W50" s="133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</row>
    <row r="51" spans="1:100" s="11" customFormat="1" ht="15.95" customHeight="1" x14ac:dyDescent="0.2">
      <c r="A51" s="367" t="s">
        <v>51</v>
      </c>
      <c r="B51" s="308" t="s">
        <v>52</v>
      </c>
      <c r="C51" s="142">
        <f>SUM(D51:E51)</f>
        <v>0</v>
      </c>
      <c r="D51" s="143">
        <f t="shared" ref="D51:E53" si="2">F51+H51+J51+L51+N51+P51+R51</f>
        <v>0</v>
      </c>
      <c r="E51" s="144">
        <f t="shared" si="2"/>
        <v>0</v>
      </c>
      <c r="F51" s="139"/>
      <c r="G51" s="140"/>
      <c r="H51" s="139"/>
      <c r="I51" s="140"/>
      <c r="J51" s="139"/>
      <c r="K51" s="140"/>
      <c r="L51" s="139"/>
      <c r="M51" s="140"/>
      <c r="N51" s="139"/>
      <c r="O51" s="140"/>
      <c r="P51" s="139"/>
      <c r="Q51" s="140"/>
      <c r="R51" s="139"/>
      <c r="S51" s="140"/>
      <c r="T51" s="159"/>
      <c r="U51" s="159"/>
      <c r="V51" s="160"/>
      <c r="W51" s="16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</row>
    <row r="52" spans="1:100" s="11" customFormat="1" ht="15.95" customHeight="1" x14ac:dyDescent="0.2">
      <c r="A52" s="368"/>
      <c r="B52" s="303" t="s">
        <v>53</v>
      </c>
      <c r="C52" s="146">
        <f>SUM(D52:E52)</f>
        <v>0</v>
      </c>
      <c r="D52" s="147">
        <f t="shared" si="2"/>
        <v>0</v>
      </c>
      <c r="E52" s="148">
        <f t="shared" si="2"/>
        <v>0</v>
      </c>
      <c r="F52" s="149"/>
      <c r="G52" s="150"/>
      <c r="H52" s="149"/>
      <c r="I52" s="150"/>
      <c r="J52" s="149"/>
      <c r="K52" s="150"/>
      <c r="L52" s="149"/>
      <c r="M52" s="150"/>
      <c r="N52" s="149"/>
      <c r="O52" s="150"/>
      <c r="P52" s="149"/>
      <c r="Q52" s="150"/>
      <c r="R52" s="149"/>
      <c r="S52" s="150"/>
      <c r="T52" s="161"/>
      <c r="U52" s="161"/>
      <c r="V52" s="133"/>
      <c r="W52" s="133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</row>
    <row r="53" spans="1:100" s="11" customFormat="1" ht="15.95" customHeight="1" x14ac:dyDescent="0.2">
      <c r="A53" s="356"/>
      <c r="B53" s="309" t="s">
        <v>54</v>
      </c>
      <c r="C53" s="153">
        <f>SUM(D53:E53)</f>
        <v>0</v>
      </c>
      <c r="D53" s="154">
        <f t="shared" si="2"/>
        <v>0</v>
      </c>
      <c r="E53" s="155">
        <f t="shared" si="2"/>
        <v>0</v>
      </c>
      <c r="F53" s="156"/>
      <c r="G53" s="157"/>
      <c r="H53" s="156"/>
      <c r="I53" s="157"/>
      <c r="J53" s="156"/>
      <c r="K53" s="157"/>
      <c r="L53" s="156"/>
      <c r="M53" s="157"/>
      <c r="N53" s="156"/>
      <c r="O53" s="157"/>
      <c r="P53" s="156"/>
      <c r="Q53" s="157"/>
      <c r="R53" s="156"/>
      <c r="S53" s="157"/>
      <c r="T53" s="162"/>
      <c r="U53" s="162"/>
      <c r="V53" s="160"/>
      <c r="W53" s="16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</row>
    <row r="54" spans="1:100" s="11" customFormat="1" ht="30" customHeight="1" x14ac:dyDescent="0.2">
      <c r="A54" s="102" t="s">
        <v>58</v>
      </c>
      <c r="B54" s="102"/>
      <c r="C54" s="102"/>
      <c r="D54" s="102"/>
      <c r="E54" s="102"/>
      <c r="F54" s="102"/>
      <c r="G54" s="102"/>
      <c r="H54" s="127"/>
      <c r="I54" s="128"/>
      <c r="J54" s="128"/>
      <c r="K54" s="129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33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</row>
    <row r="55" spans="1:100" s="11" customFormat="1" ht="12.75" x14ac:dyDescent="0.2">
      <c r="A55" s="375" t="s">
        <v>42</v>
      </c>
      <c r="B55" s="375"/>
      <c r="C55" s="342" t="s">
        <v>59</v>
      </c>
      <c r="D55" s="391" t="s">
        <v>32</v>
      </c>
      <c r="E55" s="392"/>
      <c r="F55" s="392"/>
      <c r="G55" s="392"/>
      <c r="H55" s="392"/>
      <c r="I55" s="393"/>
      <c r="J55" s="342" t="s">
        <v>60</v>
      </c>
      <c r="K55" s="386" t="s">
        <v>61</v>
      </c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33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</row>
    <row r="56" spans="1:100" s="11" customFormat="1" ht="12.75" x14ac:dyDescent="0.2">
      <c r="A56" s="376"/>
      <c r="B56" s="376"/>
      <c r="C56" s="390"/>
      <c r="D56" s="377" t="s">
        <v>62</v>
      </c>
      <c r="E56" s="394"/>
      <c r="F56" s="377" t="s">
        <v>63</v>
      </c>
      <c r="G56" s="394"/>
      <c r="H56" s="377" t="s">
        <v>64</v>
      </c>
      <c r="I56" s="394"/>
      <c r="J56" s="390"/>
      <c r="K56" s="386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33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</row>
    <row r="57" spans="1:100" s="11" customFormat="1" ht="12.95" customHeight="1" x14ac:dyDescent="0.2">
      <c r="A57" s="389"/>
      <c r="B57" s="389"/>
      <c r="C57" s="343"/>
      <c r="D57" s="22" t="s">
        <v>29</v>
      </c>
      <c r="E57" s="115" t="s">
        <v>49</v>
      </c>
      <c r="F57" s="22" t="s">
        <v>29</v>
      </c>
      <c r="G57" s="115" t="s">
        <v>49</v>
      </c>
      <c r="H57" s="22" t="s">
        <v>29</v>
      </c>
      <c r="I57" s="115" t="s">
        <v>49</v>
      </c>
      <c r="J57" s="343"/>
      <c r="K57" s="386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33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</row>
    <row r="58" spans="1:100" s="11" customFormat="1" ht="15.95" customHeight="1" x14ac:dyDescent="0.2">
      <c r="A58" s="403" t="s">
        <v>65</v>
      </c>
      <c r="B58" s="164" t="s">
        <v>66</v>
      </c>
      <c r="C58" s="89">
        <f>SUM(D58:I58)</f>
        <v>0</v>
      </c>
      <c r="D58" s="165"/>
      <c r="E58" s="166"/>
      <c r="F58" s="165"/>
      <c r="G58" s="166"/>
      <c r="H58" s="165"/>
      <c r="I58" s="166"/>
      <c r="J58" s="167"/>
      <c r="K58" s="167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</row>
    <row r="59" spans="1:100" s="11" customFormat="1" ht="15.95" customHeight="1" x14ac:dyDescent="0.2">
      <c r="A59" s="404"/>
      <c r="B59" s="168" t="s">
        <v>67</v>
      </c>
      <c r="C59" s="96">
        <f>SUM(D59:I59)</f>
        <v>0</v>
      </c>
      <c r="D59" s="169"/>
      <c r="E59" s="170"/>
      <c r="F59" s="169"/>
      <c r="G59" s="170"/>
      <c r="H59" s="169"/>
      <c r="I59" s="170"/>
      <c r="J59" s="171"/>
      <c r="K59" s="171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</row>
    <row r="60" spans="1:100" s="11" customFormat="1" ht="15.95" customHeight="1" x14ac:dyDescent="0.2">
      <c r="A60" s="363" t="s">
        <v>68</v>
      </c>
      <c r="B60" s="364"/>
      <c r="C60" s="96">
        <f>SUM(D60:I60)</f>
        <v>0</v>
      </c>
      <c r="D60" s="172"/>
      <c r="E60" s="173"/>
      <c r="F60" s="172"/>
      <c r="G60" s="173"/>
      <c r="H60" s="172"/>
      <c r="I60" s="173"/>
      <c r="J60" s="174"/>
      <c r="K60" s="174"/>
      <c r="L60" s="175"/>
      <c r="M60" s="175"/>
      <c r="N60" s="175"/>
      <c r="O60" s="175"/>
      <c r="P60" s="176"/>
      <c r="Q60" s="130"/>
      <c r="R60" s="130"/>
      <c r="S60" s="130"/>
      <c r="T60" s="130"/>
      <c r="U60" s="130"/>
      <c r="V60" s="130"/>
      <c r="W60" s="13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</row>
    <row r="61" spans="1:100" s="11" customFormat="1" ht="30" customHeight="1" x14ac:dyDescent="0.2">
      <c r="A61" s="102" t="s">
        <v>69</v>
      </c>
      <c r="B61" s="102"/>
      <c r="C61" s="102"/>
      <c r="D61" s="102"/>
      <c r="E61" s="102"/>
      <c r="F61" s="102"/>
      <c r="G61" s="102"/>
      <c r="H61" s="177"/>
      <c r="I61" s="128"/>
      <c r="J61" s="128"/>
      <c r="K61" s="128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</row>
    <row r="62" spans="1:100" s="11" customFormat="1" ht="16.5" customHeight="1" x14ac:dyDescent="0.2">
      <c r="A62" s="405" t="s">
        <v>3</v>
      </c>
      <c r="B62" s="406"/>
      <c r="C62" s="387" t="s">
        <v>70</v>
      </c>
      <c r="D62" s="387" t="s">
        <v>71</v>
      </c>
      <c r="E62" s="387" t="s">
        <v>72</v>
      </c>
      <c r="F62" s="108"/>
      <c r="G62" s="108"/>
      <c r="H62" s="108"/>
      <c r="I62" s="53"/>
      <c r="J62" s="53"/>
      <c r="K62" s="5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</row>
    <row r="63" spans="1:100" s="11" customFormat="1" ht="16.5" customHeight="1" x14ac:dyDescent="0.2">
      <c r="A63" s="407"/>
      <c r="B63" s="408"/>
      <c r="C63" s="388"/>
      <c r="D63" s="388"/>
      <c r="E63" s="388"/>
      <c r="F63" s="151"/>
      <c r="G63" s="151"/>
      <c r="H63" s="151"/>
      <c r="I63" s="151"/>
      <c r="J63" s="151"/>
      <c r="K63" s="151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</row>
    <row r="64" spans="1:100" s="11" customFormat="1" ht="15.95" customHeight="1" x14ac:dyDescent="0.2">
      <c r="A64" s="395" t="s">
        <v>73</v>
      </c>
      <c r="B64" s="396"/>
      <c r="C64" s="178"/>
      <c r="D64" s="178"/>
      <c r="E64" s="178"/>
      <c r="F64" s="151"/>
      <c r="G64" s="151"/>
      <c r="H64" s="151"/>
      <c r="I64" s="151"/>
      <c r="J64" s="151"/>
      <c r="K64" s="151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</row>
    <row r="65" spans="1:100" s="11" customFormat="1" ht="15.95" customHeight="1" x14ac:dyDescent="0.2">
      <c r="A65" s="395" t="s">
        <v>74</v>
      </c>
      <c r="B65" s="396"/>
      <c r="C65" s="179"/>
      <c r="D65" s="179"/>
      <c r="E65" s="179"/>
      <c r="F65" s="151"/>
      <c r="G65" s="151"/>
      <c r="H65" s="151"/>
      <c r="I65" s="151"/>
      <c r="J65" s="151"/>
      <c r="K65" s="151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</row>
    <row r="66" spans="1:100" s="11" customFormat="1" ht="15.95" customHeight="1" x14ac:dyDescent="0.2">
      <c r="A66" s="397" t="s">
        <v>75</v>
      </c>
      <c r="B66" s="398"/>
      <c r="C66" s="179"/>
      <c r="D66" s="179"/>
      <c r="E66" s="179"/>
      <c r="F66" s="151"/>
      <c r="G66" s="151"/>
      <c r="H66" s="151"/>
      <c r="I66" s="151"/>
      <c r="J66" s="151"/>
      <c r="K66" s="151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</row>
    <row r="67" spans="1:100" s="11" customFormat="1" ht="15.95" customHeight="1" x14ac:dyDescent="0.2">
      <c r="A67" s="397" t="s">
        <v>76</v>
      </c>
      <c r="B67" s="398"/>
      <c r="C67" s="180"/>
      <c r="D67" s="180"/>
      <c r="E67" s="180"/>
      <c r="F67" s="151"/>
      <c r="G67" s="151"/>
      <c r="H67" s="151"/>
      <c r="I67" s="151"/>
      <c r="J67" s="151"/>
      <c r="K67" s="151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</row>
    <row r="68" spans="1:100" s="11" customFormat="1" ht="15.95" customHeight="1" x14ac:dyDescent="0.2">
      <c r="A68" s="399" t="s">
        <v>77</v>
      </c>
      <c r="B68" s="400"/>
      <c r="C68" s="181">
        <f>SUM(C64:C67)</f>
        <v>0</v>
      </c>
      <c r="D68" s="181">
        <f>SUM(D64:D67)</f>
        <v>0</v>
      </c>
      <c r="E68" s="181">
        <f>SUM(E64:E67)</f>
        <v>0</v>
      </c>
      <c r="F68" s="151"/>
      <c r="G68" s="151"/>
      <c r="H68" s="151"/>
      <c r="I68" s="151"/>
      <c r="J68" s="151"/>
      <c r="K68" s="15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</row>
    <row r="69" spans="1:100" s="11" customFormat="1" ht="15.95" customHeight="1" x14ac:dyDescent="0.2">
      <c r="A69" s="401" t="s">
        <v>78</v>
      </c>
      <c r="B69" s="402"/>
      <c r="C69" s="182"/>
      <c r="D69" s="182"/>
      <c r="E69" s="182"/>
      <c r="F69" s="151"/>
      <c r="G69" s="151"/>
      <c r="H69" s="151"/>
      <c r="I69" s="151"/>
      <c r="J69" s="151"/>
      <c r="K69" s="151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</row>
    <row r="70" spans="1:100" s="11" customFormat="1" ht="15.95" customHeight="1" x14ac:dyDescent="0.2">
      <c r="A70" s="395" t="s">
        <v>79</v>
      </c>
      <c r="B70" s="396"/>
      <c r="C70" s="179"/>
      <c r="D70" s="179"/>
      <c r="E70" s="179"/>
      <c r="F70" s="151"/>
      <c r="G70" s="151"/>
      <c r="H70" s="151"/>
      <c r="I70" s="151"/>
      <c r="J70" s="151"/>
      <c r="K70" s="151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</row>
    <row r="71" spans="1:100" s="11" customFormat="1" ht="15.95" customHeight="1" x14ac:dyDescent="0.2">
      <c r="A71" s="410" t="s">
        <v>80</v>
      </c>
      <c r="B71" s="411"/>
      <c r="C71" s="183"/>
      <c r="D71" s="183"/>
      <c r="E71" s="183"/>
      <c r="F71" s="151"/>
      <c r="G71" s="151"/>
      <c r="H71" s="151"/>
      <c r="I71" s="151"/>
      <c r="J71" s="151"/>
      <c r="K71" s="151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</row>
    <row r="72" spans="1:100" s="11" customFormat="1" ht="15.95" customHeight="1" x14ac:dyDescent="0.2">
      <c r="A72" s="399" t="s">
        <v>77</v>
      </c>
      <c r="B72" s="400"/>
      <c r="C72" s="181">
        <f>SUM(C69:C71)</f>
        <v>0</v>
      </c>
      <c r="D72" s="181">
        <f>SUM(D69:D71)</f>
        <v>0</v>
      </c>
      <c r="E72" s="181">
        <f>SUM(E69:E71)</f>
        <v>0</v>
      </c>
      <c r="F72" s="151"/>
      <c r="G72" s="151"/>
      <c r="H72" s="151"/>
      <c r="I72" s="151"/>
      <c r="J72" s="151"/>
      <c r="K72" s="151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</row>
    <row r="73" spans="1:100" s="11" customFormat="1" ht="15.95" customHeight="1" x14ac:dyDescent="0.2">
      <c r="A73" s="412" t="s">
        <v>81</v>
      </c>
      <c r="B73" s="412"/>
      <c r="C73" s="184">
        <f>C68+C72</f>
        <v>0</v>
      </c>
      <c r="D73" s="184">
        <f>D68+D72</f>
        <v>0</v>
      </c>
      <c r="E73" s="184">
        <f>E68+E72</f>
        <v>0</v>
      </c>
      <c r="F73" s="151"/>
      <c r="G73" s="151"/>
      <c r="H73" s="151"/>
      <c r="I73" s="151"/>
      <c r="J73" s="151"/>
      <c r="K73" s="151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</row>
    <row r="74" spans="1:100" s="11" customFormat="1" ht="30" customHeight="1" x14ac:dyDescent="0.2">
      <c r="A74" s="102" t="s">
        <v>82</v>
      </c>
      <c r="B74" s="102"/>
      <c r="C74" s="102"/>
      <c r="D74" s="102"/>
      <c r="E74" s="102"/>
      <c r="F74" s="102"/>
      <c r="G74" s="102"/>
      <c r="H74" s="185"/>
      <c r="I74" s="185"/>
      <c r="J74" s="185"/>
      <c r="K74" s="186"/>
      <c r="L74" s="187"/>
      <c r="M74" s="186"/>
      <c r="N74" s="186"/>
      <c r="O74" s="188"/>
      <c r="P74" s="188"/>
      <c r="Q74" s="151"/>
      <c r="R74" s="151"/>
      <c r="S74" s="151"/>
      <c r="T74" s="160"/>
      <c r="U74" s="160"/>
      <c r="V74" s="189"/>
      <c r="W74" s="16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</row>
    <row r="75" spans="1:100" s="11" customFormat="1" ht="12.75" x14ac:dyDescent="0.2">
      <c r="A75" s="413" t="s">
        <v>83</v>
      </c>
      <c r="B75" s="413"/>
      <c r="C75" s="413"/>
      <c r="D75" s="414" t="s">
        <v>33</v>
      </c>
      <c r="E75" s="415"/>
      <c r="F75" s="385"/>
      <c r="G75" s="409" t="s">
        <v>84</v>
      </c>
      <c r="H75" s="409"/>
      <c r="I75" s="409" t="s">
        <v>85</v>
      </c>
      <c r="J75" s="409"/>
      <c r="K75" s="409" t="s">
        <v>86</v>
      </c>
      <c r="L75" s="409"/>
      <c r="M75" s="409" t="s">
        <v>87</v>
      </c>
      <c r="N75" s="409"/>
      <c r="O75" s="409" t="s">
        <v>88</v>
      </c>
      <c r="P75" s="409"/>
      <c r="Q75" s="409" t="s">
        <v>89</v>
      </c>
      <c r="R75" s="409"/>
      <c r="S75" s="19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</row>
    <row r="76" spans="1:100" s="11" customFormat="1" ht="21" x14ac:dyDescent="0.2">
      <c r="A76" s="413"/>
      <c r="B76" s="413"/>
      <c r="C76" s="413"/>
      <c r="D76" s="191" t="s">
        <v>90</v>
      </c>
      <c r="E76" s="192" t="s">
        <v>29</v>
      </c>
      <c r="F76" s="193" t="s">
        <v>49</v>
      </c>
      <c r="G76" s="194" t="s">
        <v>29</v>
      </c>
      <c r="H76" s="195" t="s">
        <v>49</v>
      </c>
      <c r="I76" s="194" t="s">
        <v>29</v>
      </c>
      <c r="J76" s="195" t="s">
        <v>49</v>
      </c>
      <c r="K76" s="194" t="s">
        <v>29</v>
      </c>
      <c r="L76" s="195" t="s">
        <v>49</v>
      </c>
      <c r="M76" s="194" t="s">
        <v>29</v>
      </c>
      <c r="N76" s="195" t="s">
        <v>49</v>
      </c>
      <c r="O76" s="194" t="s">
        <v>29</v>
      </c>
      <c r="P76" s="195" t="s">
        <v>49</v>
      </c>
      <c r="Q76" s="194" t="s">
        <v>29</v>
      </c>
      <c r="R76" s="195" t="s">
        <v>49</v>
      </c>
      <c r="S76" s="19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</row>
    <row r="77" spans="1:100" s="11" customFormat="1" ht="15.95" customHeight="1" x14ac:dyDescent="0.2">
      <c r="A77" s="196" t="s">
        <v>91</v>
      </c>
      <c r="B77" s="310"/>
      <c r="C77" s="311"/>
      <c r="D77" s="199">
        <f>SUM(E77:F77)</f>
        <v>3</v>
      </c>
      <c r="E77" s="200">
        <f>G77+I77+K77+M77+O77+Q77</f>
        <v>0</v>
      </c>
      <c r="F77" s="201">
        <f>H77+J77+L77+N77+P77+R77</f>
        <v>3</v>
      </c>
      <c r="G77" s="202"/>
      <c r="H77" s="203">
        <v>3</v>
      </c>
      <c r="I77" s="202"/>
      <c r="J77" s="203"/>
      <c r="K77" s="202"/>
      <c r="L77" s="203"/>
      <c r="M77" s="202"/>
      <c r="N77" s="203"/>
      <c r="O77" s="202"/>
      <c r="P77" s="203"/>
      <c r="Q77" s="202"/>
      <c r="R77" s="203"/>
      <c r="S77" s="190"/>
      <c r="T77" s="160"/>
      <c r="U77" s="160"/>
      <c r="V77" s="160"/>
      <c r="W77" s="16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</row>
    <row r="78" spans="1:100" s="11" customFormat="1" ht="24.95" customHeight="1" x14ac:dyDescent="0.2">
      <c r="A78" s="416" t="s">
        <v>92</v>
      </c>
      <c r="B78" s="417"/>
      <c r="C78" s="418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7"/>
      <c r="S78" s="190"/>
      <c r="T78" s="160"/>
      <c r="U78" s="160"/>
      <c r="V78" s="160"/>
      <c r="W78" s="16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</row>
    <row r="79" spans="1:100" s="11" customFormat="1" ht="15.95" customHeight="1" x14ac:dyDescent="0.2">
      <c r="A79" s="419" t="s">
        <v>93</v>
      </c>
      <c r="B79" s="421" t="s">
        <v>94</v>
      </c>
      <c r="C79" s="422"/>
      <c r="D79" s="207">
        <f t="shared" ref="D79:D86" si="3">SUM(E79:F79)</f>
        <v>0</v>
      </c>
      <c r="E79" s="208">
        <f t="shared" ref="E79:F86" si="4">G79+I79+K79+M79+O79+Q79</f>
        <v>0</v>
      </c>
      <c r="F79" s="209">
        <f t="shared" si="4"/>
        <v>0</v>
      </c>
      <c r="G79" s="210"/>
      <c r="H79" s="211"/>
      <c r="I79" s="210"/>
      <c r="J79" s="211"/>
      <c r="K79" s="210"/>
      <c r="L79" s="211"/>
      <c r="M79" s="210"/>
      <c r="N79" s="211"/>
      <c r="O79" s="210"/>
      <c r="P79" s="211"/>
      <c r="Q79" s="210"/>
      <c r="R79" s="211"/>
      <c r="S79" s="151"/>
      <c r="T79" s="160"/>
      <c r="U79" s="160"/>
      <c r="V79" s="160"/>
      <c r="W79" s="16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</row>
    <row r="80" spans="1:100" s="11" customFormat="1" ht="15.95" customHeight="1" x14ac:dyDescent="0.2">
      <c r="A80" s="420"/>
      <c r="B80" s="423" t="s">
        <v>95</v>
      </c>
      <c r="C80" s="424"/>
      <c r="D80" s="212">
        <f t="shared" si="3"/>
        <v>0</v>
      </c>
      <c r="E80" s="213">
        <f t="shared" si="4"/>
        <v>0</v>
      </c>
      <c r="F80" s="214">
        <f t="shared" si="4"/>
        <v>0</v>
      </c>
      <c r="G80" s="215"/>
      <c r="H80" s="216"/>
      <c r="I80" s="215"/>
      <c r="J80" s="216"/>
      <c r="K80" s="215"/>
      <c r="L80" s="216"/>
      <c r="M80" s="215"/>
      <c r="N80" s="216"/>
      <c r="O80" s="215"/>
      <c r="P80" s="216"/>
      <c r="Q80" s="215"/>
      <c r="R80" s="216"/>
      <c r="S80" s="151"/>
      <c r="T80" s="160"/>
      <c r="U80" s="160"/>
      <c r="V80" s="160"/>
      <c r="W80" s="16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</row>
    <row r="81" spans="1:100" s="11" customFormat="1" ht="15.95" customHeight="1" x14ac:dyDescent="0.2">
      <c r="A81" s="425" t="s">
        <v>96</v>
      </c>
      <c r="B81" s="425"/>
      <c r="C81" s="424"/>
      <c r="D81" s="212">
        <f t="shared" si="3"/>
        <v>0</v>
      </c>
      <c r="E81" s="217">
        <f>Q81</f>
        <v>0</v>
      </c>
      <c r="F81" s="214">
        <f>R81</f>
        <v>0</v>
      </c>
      <c r="G81" s="218"/>
      <c r="H81" s="219"/>
      <c r="I81" s="218"/>
      <c r="J81" s="219"/>
      <c r="K81" s="218"/>
      <c r="L81" s="219"/>
      <c r="M81" s="218"/>
      <c r="N81" s="219"/>
      <c r="O81" s="218"/>
      <c r="P81" s="219"/>
      <c r="Q81" s="215"/>
      <c r="R81" s="216"/>
      <c r="S81" s="151"/>
      <c r="T81" s="160"/>
      <c r="U81" s="160"/>
      <c r="V81" s="160"/>
      <c r="W81" s="16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</row>
    <row r="82" spans="1:100" s="11" customFormat="1" ht="15.95" customHeight="1" x14ac:dyDescent="0.2">
      <c r="A82" s="425" t="s">
        <v>97</v>
      </c>
      <c r="B82" s="425"/>
      <c r="C82" s="424"/>
      <c r="D82" s="212">
        <f t="shared" si="3"/>
        <v>7</v>
      </c>
      <c r="E82" s="217">
        <f>G82+I82</f>
        <v>2</v>
      </c>
      <c r="F82" s="214">
        <f>H82+J82</f>
        <v>5</v>
      </c>
      <c r="G82" s="215">
        <v>1</v>
      </c>
      <c r="H82" s="216">
        <v>3</v>
      </c>
      <c r="I82" s="215">
        <v>1</v>
      </c>
      <c r="J82" s="216">
        <v>2</v>
      </c>
      <c r="K82" s="218"/>
      <c r="L82" s="219"/>
      <c r="M82" s="218"/>
      <c r="N82" s="219"/>
      <c r="O82" s="218"/>
      <c r="P82" s="219"/>
      <c r="Q82" s="218"/>
      <c r="R82" s="219"/>
      <c r="S82" s="151"/>
      <c r="T82" s="160"/>
      <c r="U82" s="160"/>
      <c r="V82" s="160"/>
      <c r="W82" s="16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</row>
    <row r="83" spans="1:100" s="11" customFormat="1" ht="15.95" customHeight="1" x14ac:dyDescent="0.2">
      <c r="A83" s="425" t="s">
        <v>98</v>
      </c>
      <c r="B83" s="425"/>
      <c r="C83" s="424"/>
      <c r="D83" s="212">
        <f t="shared" si="3"/>
        <v>1</v>
      </c>
      <c r="E83" s="213">
        <f t="shared" si="4"/>
        <v>0</v>
      </c>
      <c r="F83" s="214">
        <f t="shared" si="4"/>
        <v>1</v>
      </c>
      <c r="G83" s="215"/>
      <c r="H83" s="216"/>
      <c r="I83" s="215"/>
      <c r="J83" s="216"/>
      <c r="K83" s="215"/>
      <c r="L83" s="216">
        <v>1</v>
      </c>
      <c r="M83" s="215"/>
      <c r="N83" s="216"/>
      <c r="O83" s="215"/>
      <c r="P83" s="216"/>
      <c r="Q83" s="215"/>
      <c r="R83" s="216"/>
      <c r="S83" s="151"/>
      <c r="T83" s="160"/>
      <c r="U83" s="160"/>
      <c r="V83" s="160"/>
      <c r="W83" s="16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</row>
    <row r="84" spans="1:100" s="11" customFormat="1" ht="15.95" customHeight="1" x14ac:dyDescent="0.2">
      <c r="A84" s="425" t="s">
        <v>99</v>
      </c>
      <c r="B84" s="425"/>
      <c r="C84" s="424"/>
      <c r="D84" s="212">
        <f t="shared" si="3"/>
        <v>0</v>
      </c>
      <c r="E84" s="213">
        <f t="shared" si="4"/>
        <v>0</v>
      </c>
      <c r="F84" s="214">
        <f t="shared" si="4"/>
        <v>0</v>
      </c>
      <c r="G84" s="215"/>
      <c r="H84" s="216"/>
      <c r="I84" s="215"/>
      <c r="J84" s="216"/>
      <c r="K84" s="215"/>
      <c r="L84" s="216"/>
      <c r="M84" s="215"/>
      <c r="N84" s="216"/>
      <c r="O84" s="215"/>
      <c r="P84" s="216"/>
      <c r="Q84" s="215"/>
      <c r="R84" s="216"/>
      <c r="S84" s="151"/>
      <c r="T84" s="160"/>
      <c r="U84" s="160"/>
      <c r="V84" s="160"/>
      <c r="W84" s="16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</row>
    <row r="85" spans="1:100" s="11" customFormat="1" ht="15.95" customHeight="1" x14ac:dyDescent="0.2">
      <c r="A85" s="425" t="s">
        <v>100</v>
      </c>
      <c r="B85" s="425"/>
      <c r="C85" s="424"/>
      <c r="D85" s="212">
        <f t="shared" si="3"/>
        <v>0</v>
      </c>
      <c r="E85" s="213">
        <f t="shared" si="4"/>
        <v>0</v>
      </c>
      <c r="F85" s="214">
        <f t="shared" si="4"/>
        <v>0</v>
      </c>
      <c r="G85" s="215"/>
      <c r="H85" s="216"/>
      <c r="I85" s="215"/>
      <c r="J85" s="216"/>
      <c r="K85" s="215"/>
      <c r="L85" s="216"/>
      <c r="M85" s="215"/>
      <c r="N85" s="216"/>
      <c r="O85" s="215"/>
      <c r="P85" s="216"/>
      <c r="Q85" s="215"/>
      <c r="R85" s="216"/>
      <c r="S85" s="151"/>
      <c r="T85" s="160"/>
      <c r="U85" s="160"/>
      <c r="V85" s="160"/>
      <c r="W85" s="16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</row>
    <row r="86" spans="1:100" s="11" customFormat="1" ht="15.95" customHeight="1" x14ac:dyDescent="0.2">
      <c r="A86" s="425" t="s">
        <v>101</v>
      </c>
      <c r="B86" s="425"/>
      <c r="C86" s="424"/>
      <c r="D86" s="212">
        <f t="shared" si="3"/>
        <v>0</v>
      </c>
      <c r="E86" s="213">
        <f t="shared" si="4"/>
        <v>0</v>
      </c>
      <c r="F86" s="214">
        <f t="shared" si="4"/>
        <v>0</v>
      </c>
      <c r="G86" s="215"/>
      <c r="H86" s="216"/>
      <c r="I86" s="215"/>
      <c r="J86" s="216"/>
      <c r="K86" s="215"/>
      <c r="L86" s="216"/>
      <c r="M86" s="215"/>
      <c r="N86" s="216"/>
      <c r="O86" s="215"/>
      <c r="P86" s="216"/>
      <c r="Q86" s="215"/>
      <c r="R86" s="216"/>
      <c r="S86" s="151"/>
      <c r="T86" s="160"/>
      <c r="U86" s="160"/>
      <c r="V86" s="160"/>
      <c r="W86" s="16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</row>
    <row r="87" spans="1:100" s="11" customFormat="1" ht="15.95" customHeight="1" x14ac:dyDescent="0.2">
      <c r="A87" s="426" t="s">
        <v>102</v>
      </c>
      <c r="B87" s="427"/>
      <c r="C87" s="428"/>
      <c r="D87" s="305"/>
      <c r="E87" s="306"/>
      <c r="F87" s="306"/>
      <c r="G87" s="305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7"/>
      <c r="S87" s="151"/>
      <c r="T87" s="160"/>
      <c r="U87" s="160"/>
      <c r="V87" s="160"/>
      <c r="W87" s="16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</row>
    <row r="88" spans="1:100" s="11" customFormat="1" ht="15.95" customHeight="1" x14ac:dyDescent="0.2">
      <c r="A88" s="429" t="s">
        <v>103</v>
      </c>
      <c r="B88" s="421" t="s">
        <v>104</v>
      </c>
      <c r="C88" s="422"/>
      <c r="D88" s="220">
        <f t="shared" ref="D88:D102" si="5">SUM(E88:F88)</f>
        <v>15</v>
      </c>
      <c r="E88" s="221">
        <f t="shared" ref="E88:F102" si="6">G88+I88+K88+M88+O88+Q88</f>
        <v>5</v>
      </c>
      <c r="F88" s="222">
        <f t="shared" si="6"/>
        <v>10</v>
      </c>
      <c r="G88" s="210"/>
      <c r="H88" s="211"/>
      <c r="I88" s="210"/>
      <c r="J88" s="211">
        <v>1</v>
      </c>
      <c r="K88" s="210">
        <v>1</v>
      </c>
      <c r="L88" s="211">
        <v>1</v>
      </c>
      <c r="M88" s="210"/>
      <c r="N88" s="211"/>
      <c r="O88" s="210">
        <v>4</v>
      </c>
      <c r="P88" s="211">
        <v>8</v>
      </c>
      <c r="Q88" s="210"/>
      <c r="R88" s="211"/>
      <c r="S88" s="151"/>
      <c r="T88" s="160"/>
      <c r="U88" s="160"/>
      <c r="V88" s="160"/>
      <c r="W88" s="16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</row>
    <row r="89" spans="1:100" s="11" customFormat="1" ht="15.95" customHeight="1" x14ac:dyDescent="0.2">
      <c r="A89" s="430"/>
      <c r="B89" s="423" t="s">
        <v>105</v>
      </c>
      <c r="C89" s="424"/>
      <c r="D89" s="212">
        <f t="shared" si="5"/>
        <v>0</v>
      </c>
      <c r="E89" s="213">
        <f t="shared" si="6"/>
        <v>0</v>
      </c>
      <c r="F89" s="214">
        <f t="shared" si="6"/>
        <v>0</v>
      </c>
      <c r="G89" s="215"/>
      <c r="H89" s="216"/>
      <c r="I89" s="215"/>
      <c r="J89" s="216"/>
      <c r="K89" s="215"/>
      <c r="L89" s="216"/>
      <c r="M89" s="215"/>
      <c r="N89" s="216"/>
      <c r="O89" s="215"/>
      <c r="P89" s="216"/>
      <c r="Q89" s="215"/>
      <c r="R89" s="216"/>
      <c r="S89" s="151"/>
      <c r="T89" s="160"/>
      <c r="U89" s="160"/>
      <c r="V89" s="160"/>
      <c r="W89" s="16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</row>
    <row r="90" spans="1:100" s="11" customFormat="1" ht="15.95" customHeight="1" x14ac:dyDescent="0.2">
      <c r="A90" s="420"/>
      <c r="B90" s="423" t="s">
        <v>106</v>
      </c>
      <c r="C90" s="424"/>
      <c r="D90" s="212">
        <f t="shared" si="5"/>
        <v>0</v>
      </c>
      <c r="E90" s="213">
        <f t="shared" si="6"/>
        <v>0</v>
      </c>
      <c r="F90" s="214">
        <f t="shared" si="6"/>
        <v>0</v>
      </c>
      <c r="G90" s="215"/>
      <c r="H90" s="216"/>
      <c r="I90" s="215"/>
      <c r="J90" s="216"/>
      <c r="K90" s="215"/>
      <c r="L90" s="216"/>
      <c r="M90" s="215"/>
      <c r="N90" s="216"/>
      <c r="O90" s="215"/>
      <c r="P90" s="216"/>
      <c r="Q90" s="215"/>
      <c r="R90" s="216"/>
      <c r="S90" s="151"/>
      <c r="T90" s="160"/>
      <c r="U90" s="160"/>
      <c r="V90" s="160"/>
      <c r="W90" s="16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</row>
    <row r="91" spans="1:100" s="11" customFormat="1" ht="15.95" customHeight="1" x14ac:dyDescent="0.2">
      <c r="A91" s="420" t="s">
        <v>107</v>
      </c>
      <c r="B91" s="423" t="s">
        <v>108</v>
      </c>
      <c r="C91" s="424"/>
      <c r="D91" s="212">
        <f t="shared" si="5"/>
        <v>0</v>
      </c>
      <c r="E91" s="213">
        <f t="shared" si="6"/>
        <v>0</v>
      </c>
      <c r="F91" s="214">
        <f t="shared" si="6"/>
        <v>0</v>
      </c>
      <c r="G91" s="215"/>
      <c r="H91" s="216"/>
      <c r="I91" s="215"/>
      <c r="J91" s="216"/>
      <c r="K91" s="215"/>
      <c r="L91" s="216"/>
      <c r="M91" s="215"/>
      <c r="N91" s="216"/>
      <c r="O91" s="215"/>
      <c r="P91" s="216"/>
      <c r="Q91" s="215"/>
      <c r="R91" s="216"/>
      <c r="S91" s="151"/>
      <c r="T91" s="160"/>
      <c r="U91" s="160"/>
      <c r="V91" s="160"/>
      <c r="W91" s="16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</row>
    <row r="92" spans="1:100" s="11" customFormat="1" ht="24.95" customHeight="1" x14ac:dyDescent="0.2">
      <c r="A92" s="420"/>
      <c r="B92" s="423" t="s">
        <v>109</v>
      </c>
      <c r="C92" s="424"/>
      <c r="D92" s="212">
        <f t="shared" si="5"/>
        <v>0</v>
      </c>
      <c r="E92" s="213">
        <f t="shared" si="6"/>
        <v>0</v>
      </c>
      <c r="F92" s="214">
        <f t="shared" si="6"/>
        <v>0</v>
      </c>
      <c r="G92" s="215"/>
      <c r="H92" s="216"/>
      <c r="I92" s="215"/>
      <c r="J92" s="216"/>
      <c r="K92" s="215"/>
      <c r="L92" s="216"/>
      <c r="M92" s="215"/>
      <c r="N92" s="216"/>
      <c r="O92" s="215"/>
      <c r="P92" s="216"/>
      <c r="Q92" s="215"/>
      <c r="R92" s="216"/>
      <c r="S92" s="151"/>
      <c r="T92" s="160"/>
      <c r="U92" s="160"/>
      <c r="V92" s="160"/>
      <c r="W92" s="16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</row>
    <row r="93" spans="1:100" s="11" customFormat="1" ht="15.95" customHeight="1" x14ac:dyDescent="0.2">
      <c r="A93" s="420"/>
      <c r="B93" s="423" t="s">
        <v>110</v>
      </c>
      <c r="C93" s="424"/>
      <c r="D93" s="212">
        <f t="shared" si="5"/>
        <v>0</v>
      </c>
      <c r="E93" s="213">
        <f t="shared" si="6"/>
        <v>0</v>
      </c>
      <c r="F93" s="214">
        <f t="shared" si="6"/>
        <v>0</v>
      </c>
      <c r="G93" s="215"/>
      <c r="H93" s="216"/>
      <c r="I93" s="215"/>
      <c r="J93" s="216"/>
      <c r="K93" s="215"/>
      <c r="L93" s="216"/>
      <c r="M93" s="215"/>
      <c r="N93" s="216"/>
      <c r="O93" s="215"/>
      <c r="P93" s="216"/>
      <c r="Q93" s="215"/>
      <c r="R93" s="216"/>
      <c r="S93" s="151"/>
      <c r="T93" s="160"/>
      <c r="U93" s="160"/>
      <c r="V93" s="160"/>
      <c r="W93" s="16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</row>
    <row r="94" spans="1:100" s="11" customFormat="1" ht="15.95" customHeight="1" x14ac:dyDescent="0.2">
      <c r="A94" s="425" t="s">
        <v>111</v>
      </c>
      <c r="B94" s="425"/>
      <c r="C94" s="424"/>
      <c r="D94" s="212">
        <f t="shared" si="5"/>
        <v>11</v>
      </c>
      <c r="E94" s="213">
        <f t="shared" si="6"/>
        <v>3</v>
      </c>
      <c r="F94" s="214">
        <f t="shared" si="6"/>
        <v>8</v>
      </c>
      <c r="G94" s="215"/>
      <c r="H94" s="216">
        <v>2</v>
      </c>
      <c r="I94" s="215">
        <v>3</v>
      </c>
      <c r="J94" s="216">
        <v>1</v>
      </c>
      <c r="K94" s="215"/>
      <c r="L94" s="216">
        <v>2</v>
      </c>
      <c r="M94" s="215"/>
      <c r="N94" s="216"/>
      <c r="O94" s="215"/>
      <c r="P94" s="216">
        <v>3</v>
      </c>
      <c r="Q94" s="215"/>
      <c r="R94" s="216"/>
      <c r="S94" s="151"/>
      <c r="T94" s="160"/>
      <c r="U94" s="160"/>
      <c r="V94" s="160"/>
      <c r="W94" s="16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</row>
    <row r="95" spans="1:100" s="11" customFormat="1" ht="15.95" customHeight="1" x14ac:dyDescent="0.2">
      <c r="A95" s="425" t="s">
        <v>112</v>
      </c>
      <c r="B95" s="425"/>
      <c r="C95" s="424"/>
      <c r="D95" s="212">
        <f t="shared" si="5"/>
        <v>1</v>
      </c>
      <c r="E95" s="213">
        <f t="shared" si="6"/>
        <v>0</v>
      </c>
      <c r="F95" s="214">
        <f t="shared" si="6"/>
        <v>1</v>
      </c>
      <c r="G95" s="215"/>
      <c r="H95" s="216"/>
      <c r="I95" s="215"/>
      <c r="J95" s="216"/>
      <c r="K95" s="215"/>
      <c r="L95" s="216"/>
      <c r="M95" s="215"/>
      <c r="N95" s="216"/>
      <c r="O95" s="215"/>
      <c r="P95" s="216"/>
      <c r="Q95" s="215"/>
      <c r="R95" s="216">
        <v>1</v>
      </c>
      <c r="S95" s="151"/>
      <c r="T95" s="160"/>
      <c r="U95" s="160"/>
      <c r="V95" s="160"/>
      <c r="W95" s="16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</row>
    <row r="96" spans="1:100" s="11" customFormat="1" ht="15.95" customHeight="1" x14ac:dyDescent="0.2">
      <c r="A96" s="425" t="s">
        <v>113</v>
      </c>
      <c r="B96" s="425"/>
      <c r="C96" s="424"/>
      <c r="D96" s="212">
        <f t="shared" si="5"/>
        <v>0</v>
      </c>
      <c r="E96" s="213">
        <f t="shared" si="6"/>
        <v>0</v>
      </c>
      <c r="F96" s="214">
        <f t="shared" si="6"/>
        <v>0</v>
      </c>
      <c r="G96" s="215"/>
      <c r="H96" s="216"/>
      <c r="I96" s="215"/>
      <c r="J96" s="216"/>
      <c r="K96" s="215"/>
      <c r="L96" s="216"/>
      <c r="M96" s="215"/>
      <c r="N96" s="216"/>
      <c r="O96" s="215"/>
      <c r="P96" s="216"/>
      <c r="Q96" s="215"/>
      <c r="R96" s="216"/>
      <c r="S96" s="151"/>
      <c r="T96" s="160"/>
      <c r="U96" s="160"/>
      <c r="V96" s="160"/>
      <c r="W96" s="16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s="11" customFormat="1" ht="15.95" customHeight="1" x14ac:dyDescent="0.2">
      <c r="A97" s="425" t="s">
        <v>114</v>
      </c>
      <c r="B97" s="425"/>
      <c r="C97" s="424"/>
      <c r="D97" s="212">
        <f t="shared" si="5"/>
        <v>0</v>
      </c>
      <c r="E97" s="213">
        <f t="shared" si="6"/>
        <v>0</v>
      </c>
      <c r="F97" s="214">
        <f t="shared" si="6"/>
        <v>0</v>
      </c>
      <c r="G97" s="215"/>
      <c r="H97" s="216"/>
      <c r="I97" s="215"/>
      <c r="J97" s="216"/>
      <c r="K97" s="215"/>
      <c r="L97" s="216"/>
      <c r="M97" s="215"/>
      <c r="N97" s="216"/>
      <c r="O97" s="215"/>
      <c r="P97" s="216"/>
      <c r="Q97" s="215"/>
      <c r="R97" s="216"/>
      <c r="S97" s="151"/>
      <c r="T97" s="160"/>
      <c r="U97" s="160"/>
      <c r="V97" s="160"/>
      <c r="W97" s="16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s="11" customFormat="1" ht="15.95" customHeight="1" x14ac:dyDescent="0.2">
      <c r="A98" s="431" t="s">
        <v>115</v>
      </c>
      <c r="B98" s="431"/>
      <c r="C98" s="432"/>
      <c r="D98" s="223">
        <f t="shared" si="5"/>
        <v>4</v>
      </c>
      <c r="E98" s="224">
        <f t="shared" si="6"/>
        <v>2</v>
      </c>
      <c r="F98" s="225">
        <f t="shared" si="6"/>
        <v>2</v>
      </c>
      <c r="G98" s="215">
        <v>2</v>
      </c>
      <c r="H98" s="216">
        <v>2</v>
      </c>
      <c r="I98" s="215"/>
      <c r="J98" s="216"/>
      <c r="K98" s="215"/>
      <c r="L98" s="216"/>
      <c r="M98" s="215"/>
      <c r="N98" s="216"/>
      <c r="O98" s="215"/>
      <c r="P98" s="216"/>
      <c r="Q98" s="215"/>
      <c r="R98" s="216"/>
      <c r="S98" s="151"/>
      <c r="T98" s="160"/>
      <c r="U98" s="160"/>
      <c r="V98" s="160"/>
      <c r="W98" s="16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s="11" customFormat="1" ht="24.95" customHeight="1" x14ac:dyDescent="0.2">
      <c r="A99" s="431" t="s">
        <v>116</v>
      </c>
      <c r="B99" s="431"/>
      <c r="C99" s="432"/>
      <c r="D99" s="223">
        <f t="shared" si="5"/>
        <v>8</v>
      </c>
      <c r="E99" s="224">
        <f t="shared" si="6"/>
        <v>5</v>
      </c>
      <c r="F99" s="225">
        <f t="shared" si="6"/>
        <v>3</v>
      </c>
      <c r="G99" s="215">
        <v>5</v>
      </c>
      <c r="H99" s="216">
        <v>1</v>
      </c>
      <c r="I99" s="215"/>
      <c r="J99" s="216">
        <v>2</v>
      </c>
      <c r="K99" s="215"/>
      <c r="L99" s="216"/>
      <c r="M99" s="215"/>
      <c r="N99" s="216"/>
      <c r="O99" s="215"/>
      <c r="P99" s="216"/>
      <c r="Q99" s="215"/>
      <c r="R99" s="216"/>
      <c r="S99" s="151"/>
      <c r="T99" s="160"/>
      <c r="U99" s="160"/>
      <c r="V99" s="160"/>
      <c r="W99" s="16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s="11" customFormat="1" ht="15.95" customHeight="1" x14ac:dyDescent="0.2">
      <c r="A100" s="425" t="s">
        <v>117</v>
      </c>
      <c r="B100" s="425"/>
      <c r="C100" s="424"/>
      <c r="D100" s="212">
        <f t="shared" si="5"/>
        <v>3</v>
      </c>
      <c r="E100" s="213">
        <f t="shared" si="6"/>
        <v>1</v>
      </c>
      <c r="F100" s="214">
        <f t="shared" si="6"/>
        <v>2</v>
      </c>
      <c r="G100" s="215"/>
      <c r="H100" s="216"/>
      <c r="I100" s="215"/>
      <c r="J100" s="216"/>
      <c r="K100" s="215"/>
      <c r="L100" s="216"/>
      <c r="M100" s="215"/>
      <c r="N100" s="216"/>
      <c r="O100" s="215">
        <v>1</v>
      </c>
      <c r="P100" s="216">
        <v>2</v>
      </c>
      <c r="Q100" s="215"/>
      <c r="R100" s="216"/>
      <c r="S100" s="151"/>
      <c r="T100" s="160"/>
      <c r="U100" s="160"/>
      <c r="V100" s="160"/>
      <c r="W100" s="16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s="11" customFormat="1" ht="15.95" customHeight="1" x14ac:dyDescent="0.2">
      <c r="A101" s="433" t="s">
        <v>118</v>
      </c>
      <c r="B101" s="433"/>
      <c r="C101" s="434"/>
      <c r="D101" s="226">
        <f t="shared" si="5"/>
        <v>0</v>
      </c>
      <c r="E101" s="227">
        <f t="shared" si="6"/>
        <v>0</v>
      </c>
      <c r="F101" s="228">
        <f t="shared" si="6"/>
        <v>0</v>
      </c>
      <c r="G101" s="229"/>
      <c r="H101" s="230"/>
      <c r="I101" s="229"/>
      <c r="J101" s="230"/>
      <c r="K101" s="229"/>
      <c r="L101" s="230"/>
      <c r="M101" s="229"/>
      <c r="N101" s="230"/>
      <c r="O101" s="229"/>
      <c r="P101" s="230"/>
      <c r="Q101" s="229"/>
      <c r="R101" s="230"/>
      <c r="S101" s="151"/>
      <c r="T101" s="160"/>
      <c r="U101" s="160"/>
      <c r="V101" s="160"/>
      <c r="W101" s="16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s="11" customFormat="1" ht="15.95" customHeight="1" x14ac:dyDescent="0.2">
      <c r="A102" s="438" t="s">
        <v>119</v>
      </c>
      <c r="B102" s="438"/>
      <c r="C102" s="439"/>
      <c r="D102" s="231">
        <f t="shared" si="5"/>
        <v>1</v>
      </c>
      <c r="E102" s="232">
        <f t="shared" si="6"/>
        <v>0</v>
      </c>
      <c r="F102" s="233">
        <f t="shared" si="6"/>
        <v>1</v>
      </c>
      <c r="G102" s="234"/>
      <c r="H102" s="235">
        <v>1</v>
      </c>
      <c r="I102" s="234"/>
      <c r="J102" s="235"/>
      <c r="K102" s="234"/>
      <c r="L102" s="235"/>
      <c r="M102" s="234"/>
      <c r="N102" s="235"/>
      <c r="O102" s="234"/>
      <c r="P102" s="235"/>
      <c r="Q102" s="234"/>
      <c r="R102" s="235"/>
      <c r="S102" s="151"/>
      <c r="T102" s="160"/>
      <c r="U102" s="160"/>
      <c r="V102" s="160"/>
      <c r="W102" s="16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s="11" customFormat="1" ht="30" customHeight="1" x14ac:dyDescent="0.2">
      <c r="A103" s="102" t="s">
        <v>120</v>
      </c>
      <c r="B103" s="102"/>
      <c r="C103" s="102"/>
      <c r="D103" s="102"/>
      <c r="E103" s="102"/>
      <c r="F103" s="102"/>
      <c r="G103" s="102"/>
      <c r="H103" s="185"/>
      <c r="I103" s="185"/>
      <c r="J103" s="185"/>
      <c r="K103" s="186"/>
      <c r="L103" s="187"/>
      <c r="M103" s="186"/>
      <c r="N103" s="186"/>
      <c r="O103" s="188"/>
      <c r="P103" s="188"/>
      <c r="Q103" s="151"/>
      <c r="R103" s="151"/>
      <c r="S103" s="151"/>
      <c r="T103" s="160"/>
      <c r="U103" s="160"/>
      <c r="V103" s="189"/>
      <c r="W103" s="16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s="11" customFormat="1" ht="12.75" customHeight="1" x14ac:dyDescent="0.2">
      <c r="A104" s="413" t="s">
        <v>121</v>
      </c>
      <c r="B104" s="413"/>
      <c r="C104" s="413"/>
      <c r="D104" s="414" t="s">
        <v>33</v>
      </c>
      <c r="E104" s="415"/>
      <c r="F104" s="385"/>
      <c r="G104" s="409" t="s">
        <v>84</v>
      </c>
      <c r="H104" s="409"/>
      <c r="I104" s="409" t="s">
        <v>85</v>
      </c>
      <c r="J104" s="409"/>
      <c r="K104" s="409" t="s">
        <v>86</v>
      </c>
      <c r="L104" s="409"/>
      <c r="M104" s="409" t="s">
        <v>87</v>
      </c>
      <c r="N104" s="409"/>
      <c r="O104" s="409" t="s">
        <v>88</v>
      </c>
      <c r="P104" s="409"/>
      <c r="Q104" s="409" t="s">
        <v>89</v>
      </c>
      <c r="R104" s="409"/>
      <c r="S104" s="342" t="s">
        <v>122</v>
      </c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s="11" customFormat="1" ht="21" x14ac:dyDescent="0.2">
      <c r="A105" s="413"/>
      <c r="B105" s="413"/>
      <c r="C105" s="413"/>
      <c r="D105" s="191" t="s">
        <v>90</v>
      </c>
      <c r="E105" s="192" t="s">
        <v>29</v>
      </c>
      <c r="F105" s="193" t="s">
        <v>49</v>
      </c>
      <c r="G105" s="194" t="s">
        <v>29</v>
      </c>
      <c r="H105" s="195" t="s">
        <v>49</v>
      </c>
      <c r="I105" s="194" t="s">
        <v>29</v>
      </c>
      <c r="J105" s="195" t="s">
        <v>49</v>
      </c>
      <c r="K105" s="194" t="s">
        <v>29</v>
      </c>
      <c r="L105" s="195" t="s">
        <v>49</v>
      </c>
      <c r="M105" s="194" t="s">
        <v>29</v>
      </c>
      <c r="N105" s="195" t="s">
        <v>49</v>
      </c>
      <c r="O105" s="194" t="s">
        <v>29</v>
      </c>
      <c r="P105" s="195" t="s">
        <v>49</v>
      </c>
      <c r="Q105" s="194" t="s">
        <v>29</v>
      </c>
      <c r="R105" s="195" t="s">
        <v>49</v>
      </c>
      <c r="S105" s="343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s="11" customFormat="1" ht="24.95" customHeight="1" x14ac:dyDescent="0.2">
      <c r="A106" s="416" t="s">
        <v>92</v>
      </c>
      <c r="B106" s="417"/>
      <c r="C106" s="418"/>
      <c r="D106" s="435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7"/>
      <c r="T106" s="160"/>
      <c r="U106" s="160"/>
      <c r="V106" s="160"/>
      <c r="W106" s="16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s="11" customFormat="1" ht="15.95" customHeight="1" x14ac:dyDescent="0.2">
      <c r="A107" s="419" t="s">
        <v>93</v>
      </c>
      <c r="B107" s="421" t="s">
        <v>94</v>
      </c>
      <c r="C107" s="422"/>
      <c r="D107" s="207">
        <f t="shared" ref="D107:D114" si="7">SUM(E107:F107)</f>
        <v>0</v>
      </c>
      <c r="E107" s="208">
        <f t="shared" ref="E107:F114" si="8">G107+I107+K107+M107+O107+Q107</f>
        <v>0</v>
      </c>
      <c r="F107" s="209">
        <f t="shared" si="8"/>
        <v>0</v>
      </c>
      <c r="G107" s="210"/>
      <c r="H107" s="211"/>
      <c r="I107" s="210"/>
      <c r="J107" s="211"/>
      <c r="K107" s="210"/>
      <c r="L107" s="211"/>
      <c r="M107" s="210"/>
      <c r="N107" s="211"/>
      <c r="O107" s="210"/>
      <c r="P107" s="211"/>
      <c r="Q107" s="210"/>
      <c r="R107" s="211"/>
      <c r="S107" s="239"/>
      <c r="T107" s="160"/>
      <c r="U107" s="160"/>
      <c r="V107" s="160"/>
      <c r="W107" s="16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s="11" customFormat="1" ht="15.95" customHeight="1" x14ac:dyDescent="0.2">
      <c r="A108" s="420"/>
      <c r="B108" s="423" t="s">
        <v>95</v>
      </c>
      <c r="C108" s="424"/>
      <c r="D108" s="212">
        <f t="shared" si="7"/>
        <v>0</v>
      </c>
      <c r="E108" s="213">
        <f t="shared" si="8"/>
        <v>0</v>
      </c>
      <c r="F108" s="214">
        <f t="shared" si="8"/>
        <v>0</v>
      </c>
      <c r="G108" s="215"/>
      <c r="H108" s="216"/>
      <c r="I108" s="215"/>
      <c r="J108" s="216"/>
      <c r="K108" s="215"/>
      <c r="L108" s="216"/>
      <c r="M108" s="215"/>
      <c r="N108" s="216"/>
      <c r="O108" s="215"/>
      <c r="P108" s="216"/>
      <c r="Q108" s="215"/>
      <c r="R108" s="216"/>
      <c r="S108" s="240"/>
      <c r="T108" s="160"/>
      <c r="U108" s="160"/>
      <c r="V108" s="160"/>
      <c r="W108" s="16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s="11" customFormat="1" ht="15.95" customHeight="1" x14ac:dyDescent="0.2">
      <c r="A109" s="425" t="s">
        <v>96</v>
      </c>
      <c r="B109" s="425"/>
      <c r="C109" s="424"/>
      <c r="D109" s="212">
        <f t="shared" si="7"/>
        <v>0</v>
      </c>
      <c r="E109" s="213">
        <f t="shared" si="8"/>
        <v>0</v>
      </c>
      <c r="F109" s="214">
        <f t="shared" si="8"/>
        <v>0</v>
      </c>
      <c r="G109" s="215"/>
      <c r="H109" s="216"/>
      <c r="I109" s="215"/>
      <c r="J109" s="216"/>
      <c r="K109" s="215"/>
      <c r="L109" s="216"/>
      <c r="M109" s="215"/>
      <c r="N109" s="216"/>
      <c r="O109" s="215"/>
      <c r="P109" s="216"/>
      <c r="Q109" s="215"/>
      <c r="R109" s="216"/>
      <c r="S109" s="240"/>
      <c r="T109" s="160"/>
      <c r="U109" s="160"/>
      <c r="V109" s="160"/>
      <c r="W109" s="16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s="11" customFormat="1" ht="15.95" customHeight="1" x14ac:dyDescent="0.2">
      <c r="A110" s="425" t="s">
        <v>97</v>
      </c>
      <c r="B110" s="425"/>
      <c r="C110" s="424"/>
      <c r="D110" s="212">
        <f t="shared" si="7"/>
        <v>0</v>
      </c>
      <c r="E110" s="217">
        <f>G110+I110</f>
        <v>0</v>
      </c>
      <c r="F110" s="214">
        <f>H110+J110</f>
        <v>0</v>
      </c>
      <c r="G110" s="215"/>
      <c r="H110" s="216"/>
      <c r="I110" s="215"/>
      <c r="J110" s="216"/>
      <c r="K110" s="218"/>
      <c r="L110" s="219"/>
      <c r="M110" s="218"/>
      <c r="N110" s="219"/>
      <c r="O110" s="218"/>
      <c r="P110" s="219"/>
      <c r="Q110" s="218"/>
      <c r="R110" s="219"/>
      <c r="S110" s="241"/>
      <c r="T110" s="160"/>
      <c r="U110" s="160"/>
      <c r="V110" s="160"/>
      <c r="W110" s="16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s="11" customFormat="1" ht="15.95" customHeight="1" x14ac:dyDescent="0.2">
      <c r="A111" s="425" t="s">
        <v>98</v>
      </c>
      <c r="B111" s="425"/>
      <c r="C111" s="424"/>
      <c r="D111" s="212">
        <f t="shared" si="7"/>
        <v>0</v>
      </c>
      <c r="E111" s="213">
        <f t="shared" si="8"/>
        <v>0</v>
      </c>
      <c r="F111" s="214">
        <f t="shared" si="8"/>
        <v>0</v>
      </c>
      <c r="G111" s="215"/>
      <c r="H111" s="216"/>
      <c r="I111" s="215"/>
      <c r="J111" s="216"/>
      <c r="K111" s="215"/>
      <c r="L111" s="216"/>
      <c r="M111" s="215"/>
      <c r="N111" s="216"/>
      <c r="O111" s="215"/>
      <c r="P111" s="216"/>
      <c r="Q111" s="215"/>
      <c r="R111" s="216"/>
      <c r="S111" s="240"/>
      <c r="T111" s="160"/>
      <c r="U111" s="160"/>
      <c r="V111" s="160"/>
      <c r="W111" s="16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s="11" customFormat="1" ht="15.95" customHeight="1" x14ac:dyDescent="0.2">
      <c r="A112" s="425" t="s">
        <v>99</v>
      </c>
      <c r="B112" s="425"/>
      <c r="C112" s="424"/>
      <c r="D112" s="212">
        <f t="shared" si="7"/>
        <v>0</v>
      </c>
      <c r="E112" s="213">
        <f t="shared" si="8"/>
        <v>0</v>
      </c>
      <c r="F112" s="214">
        <f t="shared" si="8"/>
        <v>0</v>
      </c>
      <c r="G112" s="215"/>
      <c r="H112" s="216"/>
      <c r="I112" s="215"/>
      <c r="J112" s="216"/>
      <c r="K112" s="215"/>
      <c r="L112" s="216"/>
      <c r="M112" s="215"/>
      <c r="N112" s="216"/>
      <c r="O112" s="215"/>
      <c r="P112" s="216"/>
      <c r="Q112" s="215"/>
      <c r="R112" s="216"/>
      <c r="S112" s="240"/>
      <c r="T112" s="160"/>
      <c r="U112" s="160"/>
      <c r="V112" s="160"/>
      <c r="W112" s="16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s="11" customFormat="1" ht="15.95" customHeight="1" x14ac:dyDescent="0.2">
      <c r="A113" s="425" t="s">
        <v>100</v>
      </c>
      <c r="B113" s="425"/>
      <c r="C113" s="424"/>
      <c r="D113" s="212">
        <f t="shared" si="7"/>
        <v>0</v>
      </c>
      <c r="E113" s="213">
        <f t="shared" si="8"/>
        <v>0</v>
      </c>
      <c r="F113" s="214">
        <f t="shared" si="8"/>
        <v>0</v>
      </c>
      <c r="G113" s="215"/>
      <c r="H113" s="216"/>
      <c r="I113" s="215"/>
      <c r="J113" s="216"/>
      <c r="K113" s="215"/>
      <c r="L113" s="216"/>
      <c r="M113" s="215"/>
      <c r="N113" s="216"/>
      <c r="O113" s="215"/>
      <c r="P113" s="216"/>
      <c r="Q113" s="215"/>
      <c r="R113" s="216"/>
      <c r="S113" s="216"/>
      <c r="T113" s="160"/>
      <c r="U113" s="160"/>
      <c r="V113" s="160"/>
      <c r="W113" s="16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s="11" customFormat="1" ht="15.95" customHeight="1" x14ac:dyDescent="0.2">
      <c r="A114" s="425" t="s">
        <v>101</v>
      </c>
      <c r="B114" s="425"/>
      <c r="C114" s="424"/>
      <c r="D114" s="226">
        <f t="shared" si="7"/>
        <v>0</v>
      </c>
      <c r="E114" s="227">
        <f t="shared" si="8"/>
        <v>0</v>
      </c>
      <c r="F114" s="228">
        <f t="shared" si="8"/>
        <v>0</v>
      </c>
      <c r="G114" s="229"/>
      <c r="H114" s="230"/>
      <c r="I114" s="229"/>
      <c r="J114" s="230"/>
      <c r="K114" s="229"/>
      <c r="L114" s="230"/>
      <c r="M114" s="229"/>
      <c r="N114" s="230"/>
      <c r="O114" s="229"/>
      <c r="P114" s="230"/>
      <c r="Q114" s="229"/>
      <c r="R114" s="230"/>
      <c r="S114" s="230"/>
      <c r="T114" s="160"/>
      <c r="U114" s="160"/>
      <c r="V114" s="160"/>
      <c r="W114" s="16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s="11" customFormat="1" ht="15.95" customHeight="1" x14ac:dyDescent="0.2">
      <c r="A115" s="426" t="s">
        <v>102</v>
      </c>
      <c r="B115" s="427"/>
      <c r="C115" s="428"/>
      <c r="D115" s="242"/>
      <c r="E115" s="243"/>
      <c r="F115" s="243"/>
      <c r="G115" s="242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4"/>
      <c r="S115" s="244"/>
      <c r="T115" s="160"/>
      <c r="U115" s="160"/>
      <c r="V115" s="160"/>
      <c r="W115" s="16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s="11" customFormat="1" ht="15.95" customHeight="1" x14ac:dyDescent="0.2">
      <c r="A116" s="429" t="s">
        <v>103</v>
      </c>
      <c r="B116" s="421" t="s">
        <v>104</v>
      </c>
      <c r="C116" s="422"/>
      <c r="D116" s="220">
        <f t="shared" ref="D116:D130" si="9">SUM(E116:F116)</f>
        <v>9</v>
      </c>
      <c r="E116" s="221">
        <f t="shared" ref="E116:F130" si="10">G116+I116+K116+M116+O116+Q116</f>
        <v>1</v>
      </c>
      <c r="F116" s="222">
        <f t="shared" si="10"/>
        <v>8</v>
      </c>
      <c r="G116" s="210"/>
      <c r="H116" s="211"/>
      <c r="I116" s="210"/>
      <c r="J116" s="211">
        <v>2</v>
      </c>
      <c r="K116" s="210"/>
      <c r="L116" s="211">
        <v>1</v>
      </c>
      <c r="M116" s="210"/>
      <c r="N116" s="211"/>
      <c r="O116" s="210">
        <v>1</v>
      </c>
      <c r="P116" s="211">
        <v>5</v>
      </c>
      <c r="Q116" s="210"/>
      <c r="R116" s="211"/>
      <c r="S116" s="239"/>
      <c r="T116" s="160"/>
      <c r="U116" s="160"/>
      <c r="V116" s="160"/>
      <c r="W116" s="16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s="11" customFormat="1" ht="15.95" customHeight="1" x14ac:dyDescent="0.2">
      <c r="A117" s="430"/>
      <c r="B117" s="423" t="s">
        <v>105</v>
      </c>
      <c r="C117" s="424"/>
      <c r="D117" s="212">
        <f t="shared" si="9"/>
        <v>0</v>
      </c>
      <c r="E117" s="213">
        <f t="shared" si="10"/>
        <v>0</v>
      </c>
      <c r="F117" s="214">
        <f t="shared" si="10"/>
        <v>0</v>
      </c>
      <c r="G117" s="215"/>
      <c r="H117" s="216"/>
      <c r="I117" s="215"/>
      <c r="J117" s="216"/>
      <c r="K117" s="215"/>
      <c r="L117" s="216"/>
      <c r="M117" s="215"/>
      <c r="N117" s="216"/>
      <c r="O117" s="215"/>
      <c r="P117" s="216"/>
      <c r="Q117" s="215"/>
      <c r="R117" s="216"/>
      <c r="S117" s="240"/>
      <c r="T117" s="160"/>
      <c r="U117" s="160"/>
      <c r="V117" s="160"/>
      <c r="W117" s="16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s="11" customFormat="1" ht="15.95" customHeight="1" x14ac:dyDescent="0.2">
      <c r="A118" s="420"/>
      <c r="B118" s="423" t="s">
        <v>106</v>
      </c>
      <c r="C118" s="424"/>
      <c r="D118" s="212">
        <f t="shared" si="9"/>
        <v>0</v>
      </c>
      <c r="E118" s="213">
        <f t="shared" si="10"/>
        <v>0</v>
      </c>
      <c r="F118" s="214">
        <f t="shared" si="10"/>
        <v>0</v>
      </c>
      <c r="G118" s="215"/>
      <c r="H118" s="216"/>
      <c r="I118" s="215"/>
      <c r="J118" s="216"/>
      <c r="K118" s="215"/>
      <c r="L118" s="216"/>
      <c r="M118" s="215"/>
      <c r="N118" s="216"/>
      <c r="O118" s="215"/>
      <c r="P118" s="216"/>
      <c r="Q118" s="215"/>
      <c r="R118" s="216"/>
      <c r="S118" s="240"/>
      <c r="T118" s="160"/>
      <c r="U118" s="160"/>
      <c r="V118" s="160"/>
      <c r="W118" s="16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s="11" customFormat="1" ht="15.95" customHeight="1" x14ac:dyDescent="0.2">
      <c r="A119" s="420" t="s">
        <v>107</v>
      </c>
      <c r="B119" s="423" t="s">
        <v>108</v>
      </c>
      <c r="C119" s="424"/>
      <c r="D119" s="212">
        <f t="shared" si="9"/>
        <v>0</v>
      </c>
      <c r="E119" s="213">
        <f t="shared" si="10"/>
        <v>0</v>
      </c>
      <c r="F119" s="214">
        <f t="shared" si="10"/>
        <v>0</v>
      </c>
      <c r="G119" s="215"/>
      <c r="H119" s="216"/>
      <c r="I119" s="215"/>
      <c r="J119" s="216"/>
      <c r="K119" s="215"/>
      <c r="L119" s="216"/>
      <c r="M119" s="215"/>
      <c r="N119" s="216"/>
      <c r="O119" s="215"/>
      <c r="P119" s="216"/>
      <c r="Q119" s="215"/>
      <c r="R119" s="216"/>
      <c r="S119" s="240"/>
      <c r="T119" s="160"/>
      <c r="U119" s="160"/>
      <c r="V119" s="160"/>
      <c r="W119" s="16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s="11" customFormat="1" ht="24.95" customHeight="1" x14ac:dyDescent="0.2">
      <c r="A120" s="420"/>
      <c r="B120" s="423" t="s">
        <v>109</v>
      </c>
      <c r="C120" s="424"/>
      <c r="D120" s="212">
        <f t="shared" si="9"/>
        <v>0</v>
      </c>
      <c r="E120" s="213">
        <f t="shared" si="10"/>
        <v>0</v>
      </c>
      <c r="F120" s="214">
        <f t="shared" si="10"/>
        <v>0</v>
      </c>
      <c r="G120" s="215"/>
      <c r="H120" s="216"/>
      <c r="I120" s="215"/>
      <c r="J120" s="216"/>
      <c r="K120" s="215"/>
      <c r="L120" s="216"/>
      <c r="M120" s="215"/>
      <c r="N120" s="216"/>
      <c r="O120" s="215"/>
      <c r="P120" s="216"/>
      <c r="Q120" s="215"/>
      <c r="R120" s="216"/>
      <c r="S120" s="240"/>
      <c r="T120" s="160"/>
      <c r="U120" s="160"/>
      <c r="V120" s="160"/>
      <c r="W120" s="16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s="11" customFormat="1" ht="15.95" customHeight="1" x14ac:dyDescent="0.2">
      <c r="A121" s="420"/>
      <c r="B121" s="423" t="s">
        <v>110</v>
      </c>
      <c r="C121" s="424"/>
      <c r="D121" s="212">
        <f t="shared" si="9"/>
        <v>0</v>
      </c>
      <c r="E121" s="213">
        <f t="shared" si="10"/>
        <v>0</v>
      </c>
      <c r="F121" s="214">
        <f t="shared" si="10"/>
        <v>0</v>
      </c>
      <c r="G121" s="215"/>
      <c r="H121" s="216"/>
      <c r="I121" s="215"/>
      <c r="J121" s="216"/>
      <c r="K121" s="215"/>
      <c r="L121" s="216"/>
      <c r="M121" s="215"/>
      <c r="N121" s="216"/>
      <c r="O121" s="215"/>
      <c r="P121" s="216"/>
      <c r="Q121" s="215"/>
      <c r="R121" s="216"/>
      <c r="S121" s="240"/>
      <c r="T121" s="160"/>
      <c r="U121" s="160"/>
      <c r="V121" s="160"/>
      <c r="W121" s="16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s="11" customFormat="1" ht="15.95" customHeight="1" x14ac:dyDescent="0.2">
      <c r="A122" s="425" t="s">
        <v>111</v>
      </c>
      <c r="B122" s="425"/>
      <c r="C122" s="424"/>
      <c r="D122" s="212">
        <f t="shared" si="9"/>
        <v>13</v>
      </c>
      <c r="E122" s="213">
        <f t="shared" si="10"/>
        <v>4</v>
      </c>
      <c r="F122" s="214">
        <f t="shared" si="10"/>
        <v>9</v>
      </c>
      <c r="G122" s="215"/>
      <c r="H122" s="216">
        <v>2</v>
      </c>
      <c r="I122" s="215">
        <v>2</v>
      </c>
      <c r="J122" s="216">
        <v>1</v>
      </c>
      <c r="K122" s="215">
        <v>1</v>
      </c>
      <c r="L122" s="216">
        <v>2</v>
      </c>
      <c r="M122" s="215"/>
      <c r="N122" s="216">
        <v>1</v>
      </c>
      <c r="O122" s="215">
        <v>1</v>
      </c>
      <c r="P122" s="216">
        <v>3</v>
      </c>
      <c r="Q122" s="215"/>
      <c r="R122" s="216"/>
      <c r="S122" s="240"/>
      <c r="T122" s="160"/>
      <c r="U122" s="160"/>
      <c r="V122" s="160"/>
      <c r="W122" s="16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s="11" customFormat="1" ht="15.95" customHeight="1" x14ac:dyDescent="0.2">
      <c r="A123" s="425" t="s">
        <v>112</v>
      </c>
      <c r="B123" s="425"/>
      <c r="C123" s="424"/>
      <c r="D123" s="212">
        <f t="shared" si="9"/>
        <v>1</v>
      </c>
      <c r="E123" s="213">
        <f t="shared" si="10"/>
        <v>0</v>
      </c>
      <c r="F123" s="214">
        <f t="shared" si="10"/>
        <v>1</v>
      </c>
      <c r="G123" s="215"/>
      <c r="H123" s="216"/>
      <c r="I123" s="215"/>
      <c r="J123" s="216"/>
      <c r="K123" s="215"/>
      <c r="L123" s="216"/>
      <c r="M123" s="215"/>
      <c r="N123" s="216"/>
      <c r="O123" s="215"/>
      <c r="P123" s="216">
        <v>1</v>
      </c>
      <c r="Q123" s="215"/>
      <c r="R123" s="216"/>
      <c r="S123" s="240"/>
      <c r="T123" s="160"/>
      <c r="U123" s="160"/>
      <c r="V123" s="160"/>
      <c r="W123" s="16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s="11" customFormat="1" ht="15.95" customHeight="1" x14ac:dyDescent="0.2">
      <c r="A124" s="425" t="s">
        <v>113</v>
      </c>
      <c r="B124" s="425"/>
      <c r="C124" s="424"/>
      <c r="D124" s="212">
        <f t="shared" si="9"/>
        <v>0</v>
      </c>
      <c r="E124" s="213">
        <f t="shared" si="10"/>
        <v>0</v>
      </c>
      <c r="F124" s="214">
        <f t="shared" si="10"/>
        <v>0</v>
      </c>
      <c r="G124" s="215"/>
      <c r="H124" s="216"/>
      <c r="I124" s="215"/>
      <c r="J124" s="216"/>
      <c r="K124" s="215"/>
      <c r="L124" s="216"/>
      <c r="M124" s="215"/>
      <c r="N124" s="216"/>
      <c r="O124" s="215"/>
      <c r="P124" s="216"/>
      <c r="Q124" s="215"/>
      <c r="R124" s="216"/>
      <c r="S124" s="240"/>
      <c r="T124" s="160"/>
      <c r="U124" s="160"/>
      <c r="V124" s="160"/>
      <c r="W124" s="16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s="11" customFormat="1" ht="15.95" customHeight="1" x14ac:dyDescent="0.2">
      <c r="A125" s="425" t="s">
        <v>114</v>
      </c>
      <c r="B125" s="425"/>
      <c r="C125" s="424"/>
      <c r="D125" s="212">
        <f t="shared" si="9"/>
        <v>0</v>
      </c>
      <c r="E125" s="213">
        <f t="shared" si="10"/>
        <v>0</v>
      </c>
      <c r="F125" s="214">
        <f t="shared" si="10"/>
        <v>0</v>
      </c>
      <c r="G125" s="215"/>
      <c r="H125" s="216"/>
      <c r="I125" s="215"/>
      <c r="J125" s="216"/>
      <c r="K125" s="215"/>
      <c r="L125" s="216"/>
      <c r="M125" s="215"/>
      <c r="N125" s="216"/>
      <c r="O125" s="215"/>
      <c r="P125" s="216"/>
      <c r="Q125" s="215"/>
      <c r="R125" s="216"/>
      <c r="S125" s="240"/>
      <c r="T125" s="160"/>
      <c r="U125" s="160"/>
      <c r="V125" s="160"/>
      <c r="W125" s="16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s="11" customFormat="1" ht="15.95" customHeight="1" x14ac:dyDescent="0.2">
      <c r="A126" s="431" t="s">
        <v>115</v>
      </c>
      <c r="B126" s="431"/>
      <c r="C126" s="432"/>
      <c r="D126" s="223">
        <f t="shared" si="9"/>
        <v>8</v>
      </c>
      <c r="E126" s="224">
        <f t="shared" si="10"/>
        <v>6</v>
      </c>
      <c r="F126" s="225">
        <f t="shared" si="10"/>
        <v>2</v>
      </c>
      <c r="G126" s="215">
        <v>3</v>
      </c>
      <c r="H126" s="216">
        <v>1</v>
      </c>
      <c r="I126" s="215">
        <v>2</v>
      </c>
      <c r="J126" s="216">
        <v>1</v>
      </c>
      <c r="K126" s="215">
        <v>1</v>
      </c>
      <c r="L126" s="216"/>
      <c r="M126" s="215"/>
      <c r="N126" s="216"/>
      <c r="O126" s="215"/>
      <c r="P126" s="216"/>
      <c r="Q126" s="215"/>
      <c r="R126" s="216"/>
      <c r="S126" s="240"/>
      <c r="T126" s="160"/>
      <c r="U126" s="160"/>
      <c r="V126" s="160"/>
      <c r="W126" s="16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s="11" customFormat="1" ht="24.95" customHeight="1" x14ac:dyDescent="0.2">
      <c r="A127" s="431" t="s">
        <v>116</v>
      </c>
      <c r="B127" s="431"/>
      <c r="C127" s="432"/>
      <c r="D127" s="223">
        <f t="shared" si="9"/>
        <v>30</v>
      </c>
      <c r="E127" s="224">
        <f t="shared" si="10"/>
        <v>18</v>
      </c>
      <c r="F127" s="225">
        <f t="shared" si="10"/>
        <v>12</v>
      </c>
      <c r="G127" s="215">
        <v>4</v>
      </c>
      <c r="H127" s="216">
        <v>2</v>
      </c>
      <c r="I127" s="215">
        <v>8</v>
      </c>
      <c r="J127" s="216">
        <v>7</v>
      </c>
      <c r="K127" s="215">
        <v>6</v>
      </c>
      <c r="L127" s="216">
        <v>3</v>
      </c>
      <c r="M127" s="215"/>
      <c r="N127" s="216"/>
      <c r="O127" s="215"/>
      <c r="P127" s="216"/>
      <c r="Q127" s="215"/>
      <c r="R127" s="216"/>
      <c r="S127" s="240"/>
      <c r="T127" s="160"/>
      <c r="U127" s="160"/>
      <c r="V127" s="160"/>
      <c r="W127" s="16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s="11" customFormat="1" ht="15.95" customHeight="1" x14ac:dyDescent="0.2">
      <c r="A128" s="425" t="s">
        <v>117</v>
      </c>
      <c r="B128" s="425"/>
      <c r="C128" s="424"/>
      <c r="D128" s="212">
        <f t="shared" si="9"/>
        <v>12</v>
      </c>
      <c r="E128" s="213">
        <f t="shared" si="10"/>
        <v>4</v>
      </c>
      <c r="F128" s="214">
        <f t="shared" si="10"/>
        <v>8</v>
      </c>
      <c r="G128" s="215">
        <v>2</v>
      </c>
      <c r="H128" s="216">
        <v>6</v>
      </c>
      <c r="I128" s="215"/>
      <c r="J128" s="216"/>
      <c r="K128" s="215">
        <v>1</v>
      </c>
      <c r="L128" s="216"/>
      <c r="M128" s="215"/>
      <c r="N128" s="216">
        <v>1</v>
      </c>
      <c r="O128" s="215">
        <v>1</v>
      </c>
      <c r="P128" s="216">
        <v>1</v>
      </c>
      <c r="Q128" s="215"/>
      <c r="R128" s="216"/>
      <c r="S128" s="240"/>
      <c r="T128" s="160"/>
      <c r="U128" s="160"/>
      <c r="V128" s="160"/>
      <c r="W128" s="16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s="11" customFormat="1" ht="15.95" customHeight="1" x14ac:dyDescent="0.2">
      <c r="A129" s="433" t="s">
        <v>118</v>
      </c>
      <c r="B129" s="433"/>
      <c r="C129" s="434"/>
      <c r="D129" s="226">
        <f t="shared" si="9"/>
        <v>2</v>
      </c>
      <c r="E129" s="227">
        <f t="shared" si="10"/>
        <v>1</v>
      </c>
      <c r="F129" s="228">
        <f t="shared" si="10"/>
        <v>1</v>
      </c>
      <c r="G129" s="229"/>
      <c r="H129" s="230"/>
      <c r="I129" s="229"/>
      <c r="J129" s="230"/>
      <c r="K129" s="229"/>
      <c r="L129" s="230">
        <v>1</v>
      </c>
      <c r="M129" s="229"/>
      <c r="N129" s="230"/>
      <c r="O129" s="229"/>
      <c r="P129" s="230"/>
      <c r="Q129" s="229">
        <v>1</v>
      </c>
      <c r="R129" s="230"/>
      <c r="S129" s="245"/>
      <c r="T129" s="160"/>
      <c r="U129" s="160"/>
      <c r="V129" s="160"/>
      <c r="W129" s="16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s="11" customFormat="1" ht="15.95" customHeight="1" x14ac:dyDescent="0.2">
      <c r="A130" s="438" t="s">
        <v>119</v>
      </c>
      <c r="B130" s="438"/>
      <c r="C130" s="439"/>
      <c r="D130" s="231">
        <f t="shared" si="9"/>
        <v>3</v>
      </c>
      <c r="E130" s="232">
        <f t="shared" si="10"/>
        <v>3</v>
      </c>
      <c r="F130" s="233">
        <f t="shared" si="10"/>
        <v>0</v>
      </c>
      <c r="G130" s="234">
        <v>2</v>
      </c>
      <c r="H130" s="235"/>
      <c r="I130" s="234">
        <v>1</v>
      </c>
      <c r="J130" s="235"/>
      <c r="K130" s="234"/>
      <c r="L130" s="235"/>
      <c r="M130" s="234"/>
      <c r="N130" s="235"/>
      <c r="O130" s="234"/>
      <c r="P130" s="235"/>
      <c r="Q130" s="234"/>
      <c r="R130" s="235"/>
      <c r="S130" s="246"/>
      <c r="T130" s="160"/>
      <c r="U130" s="160"/>
      <c r="V130" s="160"/>
      <c r="W130" s="16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s="11" customFormat="1" ht="30" customHeight="1" x14ac:dyDescent="0.2">
      <c r="A131" s="102" t="s">
        <v>123</v>
      </c>
      <c r="B131" s="102"/>
      <c r="C131" s="102"/>
      <c r="D131" s="102"/>
      <c r="E131" s="102"/>
      <c r="F131" s="102"/>
      <c r="G131" s="102"/>
      <c r="H131" s="177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60"/>
      <c r="U131" s="160"/>
      <c r="V131" s="160"/>
      <c r="W131" s="16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s="11" customFormat="1" ht="34.5" customHeight="1" x14ac:dyDescent="0.2">
      <c r="A132" s="444" t="s">
        <v>42</v>
      </c>
      <c r="B132" s="444"/>
      <c r="C132" s="304" t="s">
        <v>32</v>
      </c>
      <c r="D132" s="304" t="s">
        <v>60</v>
      </c>
      <c r="E132" s="304" t="s">
        <v>124</v>
      </c>
      <c r="F132" s="247"/>
      <c r="G132" s="108"/>
      <c r="H132" s="108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0"/>
      <c r="U132" s="130"/>
      <c r="V132" s="130"/>
      <c r="W132" s="13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s="11" customFormat="1" ht="15.95" customHeight="1" x14ac:dyDescent="0.2">
      <c r="A133" s="445" t="s">
        <v>125</v>
      </c>
      <c r="B133" s="445"/>
      <c r="C133" s="178"/>
      <c r="D133" s="178"/>
      <c r="E133" s="178"/>
      <c r="F133" s="249" t="s">
        <v>126</v>
      </c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250"/>
      <c r="R133" s="250"/>
      <c r="S133" s="250"/>
      <c r="T133" s="21"/>
      <c r="U133" s="21"/>
      <c r="V133" s="21"/>
      <c r="W133" s="21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s="11" customFormat="1" ht="15.95" customHeight="1" x14ac:dyDescent="0.2">
      <c r="A134" s="352" t="s">
        <v>127</v>
      </c>
      <c r="B134" s="352"/>
      <c r="C134" s="179"/>
      <c r="D134" s="179"/>
      <c r="E134" s="179"/>
      <c r="F134" s="249" t="s">
        <v>126</v>
      </c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250"/>
      <c r="R134" s="250"/>
      <c r="S134" s="250"/>
      <c r="T134" s="10"/>
      <c r="U134" s="10"/>
      <c r="V134" s="10"/>
      <c r="W134" s="10"/>
      <c r="X134" s="39" t="str">
        <f>IF(D134&lt;E134," Abandonos es mayor que total egresos","")</f>
        <v/>
      </c>
      <c r="Y134" s="39"/>
      <c r="Z134" s="39"/>
      <c r="AA134" s="39"/>
      <c r="AB134" s="39"/>
      <c r="AC134" s="39"/>
      <c r="AD134" s="40">
        <f>IF(D134&lt;E134,1,0)</f>
        <v>0</v>
      </c>
      <c r="AE134" s="40"/>
      <c r="AF134" s="40"/>
      <c r="AG134" s="40"/>
      <c r="AH134" s="40"/>
      <c r="AI134" s="4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s="11" customFormat="1" ht="15.95" customHeight="1" x14ac:dyDescent="0.2">
      <c r="A135" s="446" t="s">
        <v>128</v>
      </c>
      <c r="B135" s="446"/>
      <c r="C135" s="180"/>
      <c r="D135" s="180"/>
      <c r="E135" s="180"/>
      <c r="F135" s="249" t="s">
        <v>126</v>
      </c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250"/>
      <c r="R135" s="250"/>
      <c r="S135" s="250"/>
      <c r="T135" s="21"/>
      <c r="U135" s="21"/>
      <c r="V135" s="21"/>
      <c r="W135" s="21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s="11" customFormat="1" ht="30" customHeight="1" x14ac:dyDescent="0.2">
      <c r="A136" s="102" t="s">
        <v>129</v>
      </c>
      <c r="B136" s="102"/>
      <c r="C136" s="102"/>
      <c r="D136" s="102"/>
      <c r="E136" s="102"/>
      <c r="F136" s="102"/>
      <c r="G136" s="102"/>
      <c r="H136" s="177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21"/>
      <c r="U136" s="21"/>
      <c r="V136" s="21"/>
      <c r="W136" s="21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s="11" customFormat="1" ht="42" x14ac:dyDescent="0.2">
      <c r="A137" s="444" t="s">
        <v>42</v>
      </c>
      <c r="B137" s="444"/>
      <c r="C137" s="304" t="s">
        <v>32</v>
      </c>
      <c r="D137" s="304" t="s">
        <v>60</v>
      </c>
      <c r="E137" s="304" t="s">
        <v>124</v>
      </c>
      <c r="F137" s="247"/>
      <c r="G137" s="108"/>
      <c r="H137" s="108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21"/>
      <c r="U137" s="21"/>
      <c r="V137" s="21"/>
      <c r="W137" s="21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s="11" customFormat="1" ht="15.95" customHeight="1" x14ac:dyDescent="0.2">
      <c r="A138" s="440" t="s">
        <v>130</v>
      </c>
      <c r="B138" s="440"/>
      <c r="C138" s="178"/>
      <c r="D138" s="178"/>
      <c r="E138" s="178"/>
      <c r="F138" s="249" t="s">
        <v>126</v>
      </c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250"/>
      <c r="R138" s="250"/>
      <c r="S138" s="25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s="11" customFormat="1" ht="15.95" customHeight="1" x14ac:dyDescent="0.2">
      <c r="A139" s="441" t="s">
        <v>131</v>
      </c>
      <c r="B139" s="441"/>
      <c r="C139" s="179"/>
      <c r="D139" s="179"/>
      <c r="E139" s="179"/>
      <c r="F139" s="249" t="s">
        <v>126</v>
      </c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250"/>
      <c r="R139" s="250"/>
      <c r="S139" s="250"/>
      <c r="V139" s="10"/>
      <c r="W139" s="10"/>
      <c r="X139" s="10"/>
      <c r="Y139" s="10"/>
      <c r="Z139" s="10"/>
      <c r="AK139" s="39"/>
      <c r="AL139" s="39"/>
      <c r="AM139" s="39"/>
      <c r="AN139" s="39"/>
    </row>
    <row r="140" spans="1:100" s="11" customFormat="1" ht="24.95" customHeight="1" x14ac:dyDescent="0.2">
      <c r="A140" s="442" t="s">
        <v>132</v>
      </c>
      <c r="B140" s="443"/>
      <c r="C140" s="179"/>
      <c r="D140" s="179"/>
      <c r="E140" s="179"/>
      <c r="F140" s="249" t="s">
        <v>126</v>
      </c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250"/>
      <c r="R140" s="250"/>
      <c r="S140" s="250"/>
      <c r="V140" s="10"/>
      <c r="W140" s="10"/>
      <c r="X140" s="10"/>
      <c r="Y140" s="10"/>
      <c r="Z140" s="10"/>
      <c r="AK140" s="39"/>
      <c r="AL140" s="39"/>
      <c r="AM140" s="39"/>
      <c r="AN140" s="39"/>
    </row>
    <row r="141" spans="1:100" s="11" customFormat="1" ht="15.95" customHeight="1" x14ac:dyDescent="0.2">
      <c r="A141" s="441" t="s">
        <v>133</v>
      </c>
      <c r="B141" s="441"/>
      <c r="C141" s="179"/>
      <c r="D141" s="179"/>
      <c r="E141" s="179"/>
      <c r="F141" s="249" t="s">
        <v>126</v>
      </c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250"/>
      <c r="R141" s="250"/>
      <c r="S141" s="250"/>
      <c r="V141" s="10"/>
      <c r="W141" s="10"/>
      <c r="X141" s="10"/>
      <c r="Y141" s="10"/>
      <c r="Z141" s="10"/>
      <c r="AK141" s="39"/>
      <c r="AL141" s="39"/>
      <c r="AM141" s="39"/>
      <c r="AN141" s="39"/>
    </row>
    <row r="142" spans="1:100" s="11" customFormat="1" ht="15.95" customHeight="1" x14ac:dyDescent="0.2">
      <c r="A142" s="441" t="s">
        <v>134</v>
      </c>
      <c r="B142" s="441"/>
      <c r="C142" s="179"/>
      <c r="D142" s="179"/>
      <c r="E142" s="179"/>
      <c r="F142" s="249" t="s">
        <v>126</v>
      </c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250"/>
      <c r="R142" s="250"/>
      <c r="S142" s="250"/>
      <c r="V142" s="10"/>
      <c r="W142" s="10"/>
      <c r="X142" s="10"/>
      <c r="Y142" s="10"/>
      <c r="Z142" s="10"/>
      <c r="AK142" s="39"/>
      <c r="AL142" s="39"/>
      <c r="AM142" s="39"/>
      <c r="AN142" s="39"/>
    </row>
    <row r="143" spans="1:100" s="11" customFormat="1" ht="15.95" customHeight="1" x14ac:dyDescent="0.2">
      <c r="A143" s="441" t="s">
        <v>135</v>
      </c>
      <c r="B143" s="441"/>
      <c r="C143" s="179"/>
      <c r="D143" s="179"/>
      <c r="E143" s="179"/>
      <c r="F143" s="249" t="s">
        <v>126</v>
      </c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250"/>
      <c r="R143" s="250"/>
      <c r="S143" s="250"/>
      <c r="V143" s="10"/>
      <c r="W143" s="10"/>
      <c r="X143" s="10"/>
      <c r="Y143" s="10"/>
      <c r="Z143" s="10"/>
      <c r="AK143" s="39"/>
      <c r="AL143" s="39"/>
      <c r="AM143" s="39"/>
      <c r="AN143" s="39"/>
    </row>
    <row r="144" spans="1:100" s="11" customFormat="1" ht="24.95" customHeight="1" x14ac:dyDescent="0.2">
      <c r="A144" s="441" t="s">
        <v>136</v>
      </c>
      <c r="B144" s="441"/>
      <c r="C144" s="179"/>
      <c r="D144" s="179"/>
      <c r="E144" s="179"/>
      <c r="F144" s="249" t="s">
        <v>126</v>
      </c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250"/>
      <c r="R144" s="250"/>
      <c r="S144" s="250"/>
      <c r="V144" s="10"/>
      <c r="W144" s="10"/>
      <c r="X144" s="10"/>
      <c r="Y144" s="10"/>
      <c r="Z144" s="10"/>
      <c r="AK144" s="39"/>
      <c r="AL144" s="39"/>
      <c r="AM144" s="39"/>
      <c r="AN144" s="39"/>
    </row>
    <row r="145" spans="1:40" s="11" customFormat="1" ht="15.95" customHeight="1" x14ac:dyDescent="0.2">
      <c r="A145" s="447" t="s">
        <v>137</v>
      </c>
      <c r="B145" s="447"/>
      <c r="C145" s="180"/>
      <c r="D145" s="180"/>
      <c r="E145" s="180"/>
      <c r="F145" s="249" t="s">
        <v>126</v>
      </c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250"/>
      <c r="R145" s="250"/>
      <c r="S145" s="250"/>
      <c r="V145" s="10"/>
      <c r="W145" s="10"/>
      <c r="X145" s="10"/>
      <c r="Y145" s="10"/>
      <c r="Z145" s="10"/>
      <c r="AK145" s="39"/>
      <c r="AL145" s="39"/>
      <c r="AM145" s="39"/>
      <c r="AN145" s="39"/>
    </row>
    <row r="146" spans="1:40" s="11" customFormat="1" ht="30" customHeight="1" x14ac:dyDescent="0.2">
      <c r="A146" s="102" t="s">
        <v>138</v>
      </c>
      <c r="B146" s="102"/>
      <c r="C146" s="102"/>
      <c r="D146" s="102"/>
      <c r="E146" s="102"/>
      <c r="F146" s="102"/>
      <c r="G146" s="102"/>
      <c r="H146" s="190"/>
      <c r="I146" s="190"/>
      <c r="J146" s="190"/>
      <c r="K146" s="190"/>
      <c r="L146" s="190"/>
      <c r="M146" s="252"/>
      <c r="N146" s="190"/>
      <c r="O146" s="190"/>
      <c r="P146" s="190"/>
      <c r="Q146" s="190"/>
      <c r="R146" s="190"/>
      <c r="S146" s="190"/>
      <c r="V146" s="10"/>
      <c r="W146" s="10"/>
      <c r="X146" s="10"/>
      <c r="Y146" s="10"/>
      <c r="Z146" s="10"/>
      <c r="AK146" s="39"/>
      <c r="AL146" s="39"/>
      <c r="AM146" s="39"/>
      <c r="AN146" s="39"/>
    </row>
    <row r="147" spans="1:40" s="11" customFormat="1" x14ac:dyDescent="0.2">
      <c r="A147" s="369" t="s">
        <v>42</v>
      </c>
      <c r="B147" s="370"/>
      <c r="C147" s="450" t="s">
        <v>139</v>
      </c>
      <c r="D147" s="452" t="s">
        <v>140</v>
      </c>
      <c r="E147" s="453"/>
      <c r="F147" s="453"/>
      <c r="G147" s="453"/>
      <c r="H147" s="453"/>
      <c r="I147" s="454"/>
      <c r="J147" s="455" t="s">
        <v>141</v>
      </c>
      <c r="K147" s="455"/>
      <c r="L147" s="190"/>
      <c r="M147" s="190"/>
      <c r="N147" s="252"/>
      <c r="O147" s="190"/>
      <c r="P147" s="190"/>
      <c r="Q147" s="190"/>
      <c r="R147" s="190"/>
      <c r="S147" s="190"/>
      <c r="V147" s="10"/>
      <c r="W147" s="10"/>
      <c r="X147" s="10"/>
      <c r="Y147" s="10"/>
      <c r="Z147" s="10"/>
      <c r="AK147" s="39"/>
      <c r="AL147" s="39"/>
      <c r="AM147" s="39"/>
      <c r="AN147" s="39"/>
    </row>
    <row r="148" spans="1:40" s="11" customFormat="1" x14ac:dyDescent="0.2">
      <c r="A148" s="448"/>
      <c r="B148" s="449"/>
      <c r="C148" s="451"/>
      <c r="D148" s="312" t="s">
        <v>142</v>
      </c>
      <c r="E148" s="256" t="s">
        <v>143</v>
      </c>
      <c r="F148" s="312" t="s">
        <v>43</v>
      </c>
      <c r="G148" s="312" t="s">
        <v>144</v>
      </c>
      <c r="H148" s="312" t="s">
        <v>145</v>
      </c>
      <c r="I148" s="312" t="s">
        <v>146</v>
      </c>
      <c r="J148" s="312" t="s">
        <v>147</v>
      </c>
      <c r="K148" s="312" t="s">
        <v>49</v>
      </c>
      <c r="L148" s="190"/>
      <c r="M148" s="190"/>
      <c r="N148" s="252"/>
      <c r="O148" s="190"/>
      <c r="P148" s="190"/>
      <c r="Q148" s="190"/>
      <c r="R148" s="190"/>
      <c r="S148" s="190"/>
      <c r="V148" s="10"/>
      <c r="W148" s="10"/>
      <c r="X148" s="10"/>
      <c r="Y148" s="10"/>
      <c r="Z148" s="10"/>
      <c r="AK148" s="39"/>
      <c r="AL148" s="39"/>
      <c r="AM148" s="39"/>
      <c r="AN148" s="39"/>
    </row>
    <row r="149" spans="1:40" s="11" customFormat="1" ht="15.95" customHeight="1" x14ac:dyDescent="0.2">
      <c r="A149" s="445" t="s">
        <v>32</v>
      </c>
      <c r="B149" s="445"/>
      <c r="C149" s="220">
        <f>SUM(D149:I149)</f>
        <v>0</v>
      </c>
      <c r="D149" s="178"/>
      <c r="E149" s="178"/>
      <c r="F149" s="178"/>
      <c r="G149" s="178"/>
      <c r="H149" s="178"/>
      <c r="I149" s="178"/>
      <c r="J149" s="178"/>
      <c r="K149" s="178"/>
      <c r="L149" s="32" t="str">
        <f>$W149&amp;" "&amp;$X149&amp;""&amp;$Y149</f>
        <v xml:space="preserve"> </v>
      </c>
      <c r="M149" s="257"/>
      <c r="N149" s="257"/>
      <c r="O149" s="257"/>
      <c r="P149" s="258"/>
      <c r="Q149" s="258"/>
      <c r="R149" s="258"/>
      <c r="S149" s="258"/>
      <c r="T149" s="258"/>
      <c r="U149" s="258"/>
      <c r="V149" s="258"/>
      <c r="W149" s="258"/>
      <c r="X149" s="258"/>
      <c r="Y149" s="39" t="str">
        <f>IF($C149&lt;&gt;($J149+$K149)," El Ingreso según sexo no puede ser diferente que el Total.","")</f>
        <v/>
      </c>
      <c r="Z149" s="10"/>
      <c r="AA149" s="10"/>
      <c r="AB149" s="10"/>
      <c r="AC149" s="40">
        <f>IF($C149&lt;&gt;($J149+$K149),1,0)</f>
        <v>0</v>
      </c>
      <c r="AK149" s="39"/>
      <c r="AL149" s="39"/>
      <c r="AM149" s="39"/>
      <c r="AN149" s="39"/>
    </row>
    <row r="150" spans="1:40" s="11" customFormat="1" ht="15.95" customHeight="1" x14ac:dyDescent="0.2">
      <c r="A150" s="352" t="s">
        <v>40</v>
      </c>
      <c r="B150" s="352"/>
      <c r="C150" s="212">
        <f>SUM(D150:I150)</f>
        <v>0</v>
      </c>
      <c r="D150" s="179"/>
      <c r="E150" s="179"/>
      <c r="F150" s="179"/>
      <c r="G150" s="179"/>
      <c r="H150" s="179"/>
      <c r="I150" s="179"/>
      <c r="J150" s="179"/>
      <c r="K150" s="179"/>
      <c r="L150" s="32" t="str">
        <f>$W150&amp;" "&amp;$X150&amp;""&amp;$Y150</f>
        <v xml:space="preserve"> </v>
      </c>
      <c r="M150" s="257"/>
      <c r="N150" s="257"/>
      <c r="O150" s="257"/>
      <c r="P150" s="258"/>
      <c r="Q150" s="258"/>
      <c r="R150" s="258"/>
      <c r="S150" s="258"/>
      <c r="T150" s="258"/>
      <c r="U150" s="258"/>
      <c r="V150" s="258"/>
      <c r="W150" s="258"/>
      <c r="X150" s="258"/>
      <c r="Y150" s="39" t="str">
        <f>IF($C150&lt;&gt;($J150+$K150)," El Ingreso según sexo no puede ser diferente que el Total.","")</f>
        <v/>
      </c>
      <c r="Z150" s="10"/>
      <c r="AA150" s="10"/>
      <c r="AB150" s="10"/>
      <c r="AC150" s="40">
        <f>IF($C150&lt;&gt;($J150+$K150),1,0)</f>
        <v>0</v>
      </c>
      <c r="AK150" s="39"/>
      <c r="AL150" s="39"/>
      <c r="AM150" s="39"/>
      <c r="AN150" s="39"/>
    </row>
    <row r="151" spans="1:40" s="11" customFormat="1" ht="15.95" customHeight="1" x14ac:dyDescent="0.2">
      <c r="A151" s="446" t="s">
        <v>122</v>
      </c>
      <c r="B151" s="446"/>
      <c r="C151" s="259">
        <f>SUM(D151:I151)</f>
        <v>0</v>
      </c>
      <c r="D151" s="180"/>
      <c r="E151" s="180"/>
      <c r="F151" s="180"/>
      <c r="G151" s="180"/>
      <c r="H151" s="180"/>
      <c r="I151" s="180"/>
      <c r="J151" s="180"/>
      <c r="K151" s="180"/>
      <c r="L151" s="32" t="str">
        <f>$W151&amp;" "&amp;$X151&amp;""&amp;$Y151</f>
        <v xml:space="preserve"> </v>
      </c>
      <c r="M151" s="257"/>
      <c r="N151" s="257"/>
      <c r="O151" s="257"/>
      <c r="P151" s="258"/>
      <c r="Q151" s="258"/>
      <c r="R151" s="258"/>
      <c r="S151" s="258"/>
      <c r="T151" s="258"/>
      <c r="U151" s="258"/>
      <c r="V151" s="258"/>
      <c r="W151" s="258"/>
      <c r="X151" s="258"/>
      <c r="Y151" s="39" t="str">
        <f>IF($C151&lt;&gt;($J151+$K151)," El Ingreso según sexo no puede ser diferente que el Total.","")</f>
        <v/>
      </c>
      <c r="Z151" s="10"/>
      <c r="AA151" s="10"/>
      <c r="AB151" s="10"/>
      <c r="AC151" s="40">
        <f>IF($C151&lt;&gt;($J151+$K151),1,0)</f>
        <v>0</v>
      </c>
      <c r="AK151" s="39"/>
      <c r="AL151" s="39"/>
      <c r="AM151" s="39"/>
      <c r="AN151" s="39"/>
    </row>
    <row r="152" spans="1:40" s="11" customFormat="1" x14ac:dyDescent="0.2">
      <c r="A152" s="260"/>
      <c r="M152" s="4"/>
      <c r="V152" s="10"/>
      <c r="W152" s="10"/>
      <c r="X152" s="10"/>
      <c r="Y152" s="10"/>
      <c r="Z152" s="10"/>
      <c r="AK152" s="39"/>
      <c r="AL152" s="39"/>
      <c r="AM152" s="39"/>
      <c r="AN152" s="39"/>
    </row>
    <row r="153" spans="1:40" s="11" customFormat="1" x14ac:dyDescent="0.2">
      <c r="A153" s="260"/>
      <c r="M153" s="4"/>
      <c r="V153" s="10"/>
      <c r="W153" s="10"/>
      <c r="X153" s="10"/>
      <c r="Y153" s="10"/>
      <c r="Z153" s="10"/>
      <c r="AK153" s="39"/>
      <c r="AL153" s="39"/>
      <c r="AM153" s="39"/>
      <c r="AN153" s="39"/>
    </row>
    <row r="154" spans="1:40" s="11" customFormat="1" x14ac:dyDescent="0.2">
      <c r="A154" s="260"/>
      <c r="M154" s="4"/>
      <c r="V154" s="10"/>
      <c r="W154" s="10"/>
      <c r="X154" s="10"/>
      <c r="Y154" s="10"/>
      <c r="Z154" s="10"/>
      <c r="AK154" s="39"/>
      <c r="AL154" s="39"/>
      <c r="AM154" s="39"/>
      <c r="AN154" s="39"/>
    </row>
    <row r="155" spans="1:40" s="11" customFormat="1" x14ac:dyDescent="0.2">
      <c r="A155" s="260"/>
      <c r="M155" s="4"/>
      <c r="V155" s="10"/>
      <c r="W155" s="10"/>
      <c r="X155" s="10"/>
      <c r="Y155" s="10"/>
      <c r="Z155" s="10"/>
      <c r="AK155" s="39"/>
      <c r="AL155" s="39"/>
      <c r="AM155" s="39"/>
      <c r="AN155" s="39"/>
    </row>
    <row r="156" spans="1:40" s="11" customFormat="1" x14ac:dyDescent="0.2">
      <c r="A156" s="260"/>
      <c r="M156" s="4"/>
      <c r="V156" s="10"/>
      <c r="W156" s="10"/>
      <c r="X156" s="10"/>
      <c r="Y156" s="10"/>
      <c r="Z156" s="10"/>
      <c r="AK156" s="39"/>
      <c r="AL156" s="39"/>
      <c r="AM156" s="39"/>
      <c r="AN156" s="39"/>
    </row>
    <row r="157" spans="1:40" s="11" customFormat="1" x14ac:dyDescent="0.2">
      <c r="A157" s="260"/>
      <c r="M157" s="4"/>
      <c r="V157" s="10"/>
      <c r="W157" s="10"/>
      <c r="X157" s="10"/>
      <c r="Y157" s="10"/>
      <c r="Z157" s="10"/>
      <c r="AK157" s="39"/>
      <c r="AL157" s="39"/>
      <c r="AM157" s="39"/>
      <c r="AN157" s="39"/>
    </row>
    <row r="158" spans="1:40" s="11" customFormat="1" x14ac:dyDescent="0.2">
      <c r="A158" s="260"/>
      <c r="M158" s="4"/>
      <c r="V158" s="10"/>
      <c r="W158" s="10"/>
      <c r="X158" s="10"/>
      <c r="Y158" s="10"/>
      <c r="Z158" s="10"/>
      <c r="AK158" s="39"/>
      <c r="AL158" s="39"/>
      <c r="AM158" s="39"/>
      <c r="AN158" s="39"/>
    </row>
    <row r="159" spans="1:40" s="11" customFormat="1" x14ac:dyDescent="0.2">
      <c r="A159" s="260"/>
      <c r="M159" s="4"/>
      <c r="V159" s="10"/>
      <c r="W159" s="10"/>
      <c r="X159" s="10"/>
      <c r="Y159" s="10"/>
      <c r="Z159" s="10"/>
      <c r="AK159" s="39"/>
      <c r="AL159" s="39"/>
      <c r="AM159" s="39"/>
      <c r="AN159" s="39"/>
    </row>
    <row r="160" spans="1:40" s="11" customFormat="1" x14ac:dyDescent="0.2">
      <c r="A160" s="260"/>
      <c r="M160" s="4"/>
      <c r="V160" s="10"/>
      <c r="W160" s="10"/>
      <c r="X160" s="10"/>
      <c r="Y160" s="10"/>
      <c r="Z160" s="10"/>
      <c r="AK160" s="39"/>
      <c r="AL160" s="39"/>
      <c r="AM160" s="39"/>
      <c r="AN160" s="39"/>
    </row>
    <row r="161" spans="1:40" s="11" customFormat="1" x14ac:dyDescent="0.2">
      <c r="A161" s="260"/>
      <c r="M161" s="4"/>
      <c r="V161" s="10"/>
      <c r="W161" s="10"/>
      <c r="X161" s="10"/>
      <c r="Y161" s="10"/>
      <c r="Z161" s="10"/>
      <c r="AK161" s="39"/>
      <c r="AL161" s="39"/>
      <c r="AM161" s="39"/>
      <c r="AN161" s="39"/>
    </row>
    <row r="162" spans="1:40" s="11" customFormat="1" x14ac:dyDescent="0.2">
      <c r="A162" s="260"/>
      <c r="M162" s="4"/>
      <c r="V162" s="10"/>
      <c r="W162" s="10"/>
      <c r="X162" s="10"/>
      <c r="Y162" s="10"/>
      <c r="Z162" s="10"/>
      <c r="AK162" s="39"/>
      <c r="AL162" s="39"/>
      <c r="AM162" s="39"/>
      <c r="AN162" s="39"/>
    </row>
    <row r="163" spans="1:40" s="11" customFormat="1" x14ac:dyDescent="0.2">
      <c r="A163" s="260"/>
      <c r="M163" s="4"/>
      <c r="V163" s="10"/>
      <c r="W163" s="10"/>
      <c r="X163" s="10"/>
      <c r="Y163" s="10"/>
      <c r="Z163" s="10"/>
      <c r="AK163" s="39"/>
      <c r="AL163" s="39"/>
      <c r="AM163" s="39"/>
      <c r="AN163" s="39"/>
    </row>
    <row r="164" spans="1:40" s="11" customFormat="1" x14ac:dyDescent="0.2">
      <c r="A164" s="260"/>
      <c r="M164" s="4"/>
      <c r="V164" s="10"/>
      <c r="W164" s="10"/>
      <c r="X164" s="10"/>
      <c r="Y164" s="10"/>
      <c r="Z164" s="10"/>
      <c r="AK164" s="39"/>
      <c r="AL164" s="39"/>
      <c r="AM164" s="39"/>
      <c r="AN164" s="39"/>
    </row>
    <row r="165" spans="1:40" s="11" customFormat="1" x14ac:dyDescent="0.2">
      <c r="A165" s="260"/>
      <c r="M165" s="4"/>
      <c r="V165" s="10"/>
      <c r="W165" s="10"/>
      <c r="X165" s="10"/>
      <c r="Y165" s="10"/>
      <c r="Z165" s="10"/>
      <c r="AK165" s="39"/>
      <c r="AL165" s="39"/>
      <c r="AM165" s="39"/>
      <c r="AN165" s="39"/>
    </row>
    <row r="166" spans="1:40" s="11" customFormat="1" x14ac:dyDescent="0.2">
      <c r="A166" s="260"/>
      <c r="M166" s="4"/>
      <c r="V166" s="10"/>
      <c r="W166" s="10"/>
      <c r="X166" s="10"/>
      <c r="Y166" s="10"/>
      <c r="Z166" s="10"/>
      <c r="AK166" s="39"/>
      <c r="AL166" s="39"/>
      <c r="AM166" s="39"/>
      <c r="AN166" s="39"/>
    </row>
    <row r="167" spans="1:40" s="11" customFormat="1" x14ac:dyDescent="0.2">
      <c r="A167" s="260"/>
      <c r="M167" s="4"/>
      <c r="V167" s="10"/>
      <c r="W167" s="10"/>
      <c r="X167" s="10"/>
      <c r="Y167" s="10"/>
      <c r="Z167" s="10"/>
      <c r="AK167" s="39"/>
      <c r="AL167" s="39"/>
      <c r="AM167" s="39"/>
      <c r="AN167" s="39"/>
    </row>
    <row r="168" spans="1:40" s="11" customFormat="1" x14ac:dyDescent="0.2">
      <c r="A168" s="260"/>
      <c r="M168" s="4"/>
      <c r="V168" s="10"/>
      <c r="W168" s="10"/>
      <c r="X168" s="10"/>
      <c r="Y168" s="10"/>
      <c r="Z168" s="10"/>
      <c r="AK168" s="39"/>
      <c r="AL168" s="39"/>
      <c r="AM168" s="39"/>
      <c r="AN168" s="39"/>
    </row>
    <row r="169" spans="1:40" s="11" customFormat="1" x14ac:dyDescent="0.2">
      <c r="A169" s="260"/>
      <c r="M169" s="4"/>
      <c r="V169" s="10"/>
      <c r="W169" s="10"/>
      <c r="X169" s="10"/>
      <c r="Y169" s="10"/>
      <c r="Z169" s="10"/>
      <c r="AK169" s="39"/>
      <c r="AL169" s="39"/>
      <c r="AM169" s="39"/>
      <c r="AN169" s="39"/>
    </row>
    <row r="170" spans="1:40" s="11" customFormat="1" x14ac:dyDescent="0.2">
      <c r="A170" s="260"/>
      <c r="M170" s="4"/>
      <c r="V170" s="10"/>
      <c r="W170" s="10"/>
      <c r="X170" s="10"/>
      <c r="Y170" s="10"/>
      <c r="Z170" s="10"/>
      <c r="AK170" s="39"/>
      <c r="AL170" s="39"/>
      <c r="AM170" s="39"/>
      <c r="AN170" s="39"/>
    </row>
    <row r="171" spans="1:40" s="11" customFormat="1" x14ac:dyDescent="0.2">
      <c r="A171" s="260"/>
      <c r="M171" s="4"/>
      <c r="V171" s="10"/>
      <c r="W171" s="10"/>
      <c r="X171" s="10"/>
      <c r="Y171" s="10"/>
      <c r="Z171" s="10"/>
      <c r="AK171" s="39"/>
      <c r="AL171" s="39"/>
      <c r="AM171" s="39"/>
      <c r="AN171" s="39"/>
    </row>
    <row r="172" spans="1:40" s="11" customFormat="1" x14ac:dyDescent="0.2">
      <c r="A172" s="260"/>
      <c r="M172" s="4"/>
      <c r="V172" s="10"/>
      <c r="W172" s="10"/>
      <c r="X172" s="10"/>
      <c r="Y172" s="10"/>
      <c r="Z172" s="10"/>
      <c r="AK172" s="39"/>
      <c r="AL172" s="39"/>
      <c r="AM172" s="39"/>
      <c r="AN172" s="39"/>
    </row>
    <row r="173" spans="1:40" s="11" customFormat="1" x14ac:dyDescent="0.2">
      <c r="A173" s="260"/>
      <c r="M173" s="4"/>
      <c r="V173" s="10"/>
      <c r="W173" s="10"/>
      <c r="X173" s="10"/>
      <c r="Y173" s="10"/>
      <c r="Z173" s="10"/>
      <c r="AK173" s="39"/>
      <c r="AL173" s="39"/>
      <c r="AM173" s="39"/>
      <c r="AN173" s="39"/>
    </row>
    <row r="174" spans="1:40" s="11" customFormat="1" x14ac:dyDescent="0.2">
      <c r="A174" s="260"/>
      <c r="M174" s="4"/>
      <c r="V174" s="10"/>
      <c r="W174" s="10"/>
      <c r="X174" s="10"/>
      <c r="Y174" s="10"/>
      <c r="Z174" s="10"/>
      <c r="AK174" s="39"/>
      <c r="AL174" s="39"/>
      <c r="AM174" s="39"/>
      <c r="AN174" s="39"/>
    </row>
    <row r="175" spans="1:40" s="11" customFormat="1" x14ac:dyDescent="0.2">
      <c r="A175" s="260"/>
      <c r="M175" s="4"/>
      <c r="V175" s="10"/>
      <c r="W175" s="10"/>
      <c r="X175" s="10"/>
      <c r="Y175" s="10"/>
      <c r="Z175" s="10"/>
      <c r="AK175" s="39"/>
      <c r="AL175" s="39"/>
      <c r="AM175" s="39"/>
      <c r="AN175" s="39"/>
    </row>
    <row r="176" spans="1:40" s="11" customFormat="1" x14ac:dyDescent="0.2">
      <c r="A176" s="260"/>
      <c r="M176" s="4"/>
      <c r="V176" s="10"/>
      <c r="W176" s="10"/>
      <c r="X176" s="10"/>
      <c r="Y176" s="10"/>
      <c r="Z176" s="10"/>
      <c r="AK176" s="39"/>
      <c r="AL176" s="39"/>
      <c r="AM176" s="39"/>
      <c r="AN176" s="39"/>
    </row>
    <row r="177" spans="1:40" s="11" customFormat="1" x14ac:dyDescent="0.2">
      <c r="A177" s="260"/>
      <c r="M177" s="4"/>
      <c r="V177" s="10"/>
      <c r="W177" s="10"/>
      <c r="X177" s="10"/>
      <c r="Y177" s="10"/>
      <c r="Z177" s="10"/>
      <c r="AK177" s="39"/>
      <c r="AL177" s="39"/>
      <c r="AM177" s="39"/>
      <c r="AN177" s="39"/>
    </row>
    <row r="178" spans="1:40" s="11" customFormat="1" x14ac:dyDescent="0.2">
      <c r="A178" s="260"/>
      <c r="M178" s="4"/>
      <c r="V178" s="10"/>
      <c r="W178" s="10"/>
      <c r="X178" s="10"/>
      <c r="Y178" s="10"/>
      <c r="Z178" s="10"/>
      <c r="AK178" s="39"/>
      <c r="AL178" s="39"/>
      <c r="AM178" s="39"/>
      <c r="AN178" s="39"/>
    </row>
    <row r="179" spans="1:40" s="11" customFormat="1" x14ac:dyDescent="0.2">
      <c r="A179" s="260"/>
      <c r="M179" s="4"/>
      <c r="V179" s="10"/>
      <c r="W179" s="10"/>
      <c r="X179" s="10"/>
      <c r="Y179" s="10"/>
      <c r="Z179" s="10"/>
      <c r="AK179" s="39"/>
      <c r="AL179" s="39"/>
      <c r="AM179" s="39"/>
      <c r="AN179" s="39"/>
    </row>
    <row r="180" spans="1:40" s="11" customFormat="1" x14ac:dyDescent="0.2">
      <c r="A180" s="260"/>
      <c r="M180" s="4"/>
      <c r="V180" s="10"/>
      <c r="W180" s="10"/>
      <c r="X180" s="10"/>
      <c r="Y180" s="10"/>
      <c r="Z180" s="10"/>
      <c r="AK180" s="39"/>
      <c r="AL180" s="39"/>
      <c r="AM180" s="39"/>
      <c r="AN180" s="39"/>
    </row>
    <row r="181" spans="1:40" s="11" customFormat="1" x14ac:dyDescent="0.2">
      <c r="A181" s="260"/>
      <c r="M181" s="4"/>
      <c r="V181" s="10"/>
      <c r="W181" s="10"/>
      <c r="X181" s="10"/>
      <c r="Y181" s="10"/>
      <c r="Z181" s="10"/>
      <c r="AK181" s="39"/>
      <c r="AL181" s="39"/>
      <c r="AM181" s="39"/>
      <c r="AN181" s="39"/>
    </row>
    <row r="182" spans="1:40" s="11" customFormat="1" x14ac:dyDescent="0.2">
      <c r="A182" s="260"/>
      <c r="M182" s="4"/>
      <c r="V182" s="10"/>
      <c r="W182" s="10"/>
      <c r="X182" s="10"/>
      <c r="Y182" s="10"/>
      <c r="Z182" s="10"/>
      <c r="AK182" s="39"/>
      <c r="AL182" s="39"/>
      <c r="AM182" s="39"/>
      <c r="AN182" s="39"/>
    </row>
    <row r="183" spans="1:40" s="11" customFormat="1" x14ac:dyDescent="0.2">
      <c r="A183" s="260"/>
      <c r="M183" s="4"/>
      <c r="V183" s="10"/>
      <c r="W183" s="10"/>
      <c r="X183" s="10"/>
      <c r="Y183" s="10"/>
      <c r="Z183" s="10"/>
      <c r="AK183" s="39"/>
      <c r="AL183" s="39"/>
      <c r="AM183" s="39"/>
      <c r="AN183" s="39"/>
    </row>
    <row r="184" spans="1:40" s="11" customFormat="1" x14ac:dyDescent="0.2">
      <c r="A184" s="260"/>
      <c r="M184" s="4"/>
      <c r="V184" s="10"/>
      <c r="W184" s="10"/>
      <c r="X184" s="10"/>
      <c r="Y184" s="10"/>
      <c r="Z184" s="10"/>
      <c r="AK184" s="39"/>
      <c r="AL184" s="39"/>
      <c r="AM184" s="39"/>
      <c r="AN184" s="39"/>
    </row>
    <row r="185" spans="1:40" s="11" customFormat="1" x14ac:dyDescent="0.2">
      <c r="A185" s="260"/>
      <c r="M185" s="4"/>
      <c r="V185" s="10"/>
      <c r="W185" s="10"/>
      <c r="X185" s="10"/>
      <c r="Y185" s="10"/>
      <c r="Z185" s="10"/>
      <c r="AK185" s="39"/>
      <c r="AL185" s="39"/>
      <c r="AM185" s="39"/>
      <c r="AN185" s="39"/>
    </row>
    <row r="186" spans="1:40" s="11" customFormat="1" x14ac:dyDescent="0.2">
      <c r="A186" s="260"/>
      <c r="M186" s="4"/>
      <c r="V186" s="10"/>
      <c r="W186" s="10"/>
      <c r="X186" s="10"/>
      <c r="Y186" s="10"/>
      <c r="Z186" s="10"/>
      <c r="AK186" s="39"/>
      <c r="AL186" s="39"/>
      <c r="AM186" s="39"/>
      <c r="AN186" s="39"/>
    </row>
    <row r="187" spans="1:40" s="11" customFormat="1" x14ac:dyDescent="0.2">
      <c r="A187" s="260"/>
      <c r="M187" s="4"/>
      <c r="V187" s="10"/>
      <c r="W187" s="10"/>
      <c r="X187" s="10"/>
      <c r="Y187" s="10"/>
      <c r="Z187" s="10"/>
      <c r="AK187" s="39"/>
      <c r="AL187" s="39"/>
      <c r="AM187" s="39"/>
      <c r="AN187" s="39"/>
    </row>
    <row r="188" spans="1:40" s="11" customFormat="1" x14ac:dyDescent="0.2">
      <c r="A188" s="260"/>
      <c r="M188" s="4"/>
      <c r="V188" s="10"/>
      <c r="W188" s="10"/>
      <c r="X188" s="10"/>
      <c r="Y188" s="10"/>
      <c r="Z188" s="10"/>
      <c r="AK188" s="39"/>
      <c r="AL188" s="39"/>
      <c r="AM188" s="39"/>
      <c r="AN188" s="39"/>
    </row>
    <row r="189" spans="1:40" s="11" customFormat="1" x14ac:dyDescent="0.2">
      <c r="A189" s="260"/>
      <c r="M189" s="4"/>
      <c r="V189" s="10"/>
      <c r="W189" s="10"/>
      <c r="X189" s="10"/>
      <c r="Y189" s="10"/>
      <c r="Z189" s="10"/>
      <c r="AK189" s="39"/>
      <c r="AL189" s="39"/>
      <c r="AM189" s="39"/>
      <c r="AN189" s="39"/>
    </row>
    <row r="190" spans="1:40" s="11" customFormat="1" x14ac:dyDescent="0.2">
      <c r="A190" s="260"/>
      <c r="M190" s="4"/>
      <c r="V190" s="10"/>
      <c r="W190" s="10"/>
      <c r="X190" s="10"/>
      <c r="Y190" s="10"/>
      <c r="Z190" s="10"/>
      <c r="AK190" s="39"/>
      <c r="AL190" s="39"/>
      <c r="AM190" s="39"/>
      <c r="AN190" s="39"/>
    </row>
    <row r="191" spans="1:40" s="11" customFormat="1" x14ac:dyDescent="0.2">
      <c r="A191" s="260"/>
      <c r="M191" s="4"/>
      <c r="V191" s="10"/>
      <c r="W191" s="10"/>
      <c r="X191" s="10"/>
      <c r="Y191" s="10"/>
      <c r="Z191" s="10"/>
      <c r="AK191" s="39"/>
      <c r="AL191" s="39"/>
      <c r="AM191" s="39"/>
      <c r="AN191" s="39"/>
    </row>
    <row r="192" spans="1:40" s="11" customFormat="1" x14ac:dyDescent="0.2">
      <c r="A192" s="260"/>
      <c r="M192" s="4"/>
      <c r="V192" s="10"/>
      <c r="W192" s="10"/>
      <c r="X192" s="10"/>
      <c r="Y192" s="10"/>
      <c r="Z192" s="10"/>
      <c r="AK192" s="39"/>
      <c r="AL192" s="39"/>
      <c r="AM192" s="39"/>
      <c r="AN192" s="39"/>
    </row>
    <row r="193" spans="1:40" s="11" customFormat="1" x14ac:dyDescent="0.2">
      <c r="A193" s="260"/>
      <c r="M193" s="4"/>
      <c r="V193" s="10"/>
      <c r="W193" s="10"/>
      <c r="X193" s="10"/>
      <c r="Y193" s="10"/>
      <c r="Z193" s="10"/>
      <c r="AK193" s="39"/>
      <c r="AL193" s="39"/>
      <c r="AM193" s="39"/>
      <c r="AN193" s="39"/>
    </row>
    <row r="194" spans="1:40" s="11" customFormat="1" x14ac:dyDescent="0.2">
      <c r="A194" s="260"/>
      <c r="M194" s="4"/>
      <c r="V194" s="10"/>
      <c r="W194" s="10"/>
      <c r="X194" s="10"/>
      <c r="Y194" s="10"/>
      <c r="Z194" s="10"/>
      <c r="AK194" s="39"/>
      <c r="AL194" s="39"/>
      <c r="AM194" s="39"/>
      <c r="AN194" s="39"/>
    </row>
    <row r="195" spans="1:40" s="11" customFormat="1" x14ac:dyDescent="0.2">
      <c r="A195" s="260"/>
      <c r="M195" s="4"/>
      <c r="V195" s="10"/>
      <c r="W195" s="10"/>
      <c r="X195" s="10"/>
      <c r="Y195" s="10"/>
      <c r="Z195" s="10"/>
      <c r="AK195" s="39"/>
      <c r="AL195" s="39"/>
      <c r="AM195" s="39"/>
      <c r="AN195" s="39"/>
    </row>
    <row r="196" spans="1:40" s="11" customFormat="1" x14ac:dyDescent="0.2">
      <c r="A196" s="260"/>
      <c r="M196" s="4"/>
      <c r="V196" s="10"/>
      <c r="W196" s="10"/>
      <c r="X196" s="10"/>
      <c r="Y196" s="10"/>
      <c r="Z196" s="10"/>
      <c r="AK196" s="39"/>
      <c r="AL196" s="39"/>
      <c r="AM196" s="39"/>
      <c r="AN196" s="39"/>
    </row>
    <row r="197" spans="1:40" s="11" customFormat="1" x14ac:dyDescent="0.2">
      <c r="A197" s="260"/>
      <c r="M197" s="4"/>
      <c r="V197" s="10"/>
      <c r="W197" s="10"/>
      <c r="X197" s="10"/>
      <c r="Y197" s="10"/>
      <c r="Z197" s="10"/>
      <c r="AK197" s="39"/>
      <c r="AL197" s="39"/>
      <c r="AM197" s="39"/>
      <c r="AN197" s="39"/>
    </row>
    <row r="198" spans="1:40" s="11" customFormat="1" x14ac:dyDescent="0.2">
      <c r="A198" s="260"/>
      <c r="M198" s="4"/>
      <c r="V198" s="10"/>
      <c r="W198" s="10"/>
      <c r="X198" s="10"/>
      <c r="Y198" s="10"/>
      <c r="Z198" s="10"/>
      <c r="AK198" s="39"/>
      <c r="AL198" s="39"/>
      <c r="AM198" s="39"/>
      <c r="AN198" s="39"/>
    </row>
    <row r="199" spans="1:40" s="11" customFormat="1" x14ac:dyDescent="0.2">
      <c r="A199" s="260"/>
      <c r="M199" s="4"/>
      <c r="V199" s="10"/>
      <c r="W199" s="10"/>
      <c r="X199" s="10"/>
      <c r="Y199" s="10"/>
      <c r="Z199" s="10"/>
      <c r="AK199" s="39"/>
      <c r="AL199" s="39"/>
      <c r="AM199" s="39"/>
      <c r="AN199" s="39"/>
    </row>
    <row r="200" spans="1:40" s="11" customFormat="1" x14ac:dyDescent="0.2">
      <c r="A200" s="260"/>
      <c r="M200" s="4"/>
      <c r="V200" s="10"/>
      <c r="W200" s="10"/>
      <c r="X200" s="10"/>
      <c r="Y200" s="10"/>
      <c r="Z200" s="10"/>
      <c r="AK200" s="39"/>
      <c r="AL200" s="39"/>
      <c r="AM200" s="39"/>
      <c r="AN200" s="39"/>
    </row>
    <row r="201" spans="1:40" s="11" customFormat="1" x14ac:dyDescent="0.2">
      <c r="A201" s="260"/>
      <c r="M201" s="4"/>
      <c r="V201" s="10"/>
      <c r="W201" s="10"/>
      <c r="X201" s="10"/>
      <c r="Y201" s="10"/>
      <c r="Z201" s="10"/>
      <c r="AK201" s="39"/>
      <c r="AL201" s="39"/>
      <c r="AM201" s="39"/>
      <c r="AN201" s="39"/>
    </row>
    <row r="202" spans="1:40" s="11" customFormat="1" x14ac:dyDescent="0.2">
      <c r="A202" s="260"/>
      <c r="M202" s="4"/>
      <c r="V202" s="10"/>
      <c r="W202" s="10"/>
      <c r="X202" s="10"/>
      <c r="Y202" s="10"/>
      <c r="Z202" s="10"/>
      <c r="AK202" s="39"/>
      <c r="AL202" s="39"/>
      <c r="AM202" s="39"/>
      <c r="AN202" s="39"/>
    </row>
    <row r="203" spans="1:40" s="11" customFormat="1" x14ac:dyDescent="0.2">
      <c r="A203" s="261">
        <f>SUM(A10:U134)</f>
        <v>396</v>
      </c>
      <c r="M203" s="4"/>
      <c r="V203" s="10"/>
      <c r="W203" s="10"/>
      <c r="X203" s="10"/>
      <c r="Y203" s="10"/>
      <c r="Z203" s="10"/>
      <c r="AK203" s="39"/>
      <c r="AL203" s="39"/>
      <c r="AM203" s="39"/>
      <c r="AN203" s="39"/>
    </row>
    <row r="204" spans="1:40" s="40" customFormat="1" x14ac:dyDescent="0.2">
      <c r="A204" s="262"/>
      <c r="M204" s="263"/>
      <c r="AD204" s="264">
        <f>SUM(AD1:AI203)</f>
        <v>0</v>
      </c>
    </row>
    <row r="205" spans="1:40" s="11" customFormat="1" x14ac:dyDescent="0.2">
      <c r="A205" s="260"/>
      <c r="M205" s="4"/>
      <c r="V205" s="10"/>
      <c r="W205" s="10"/>
      <c r="X205" s="10"/>
      <c r="Y205" s="10"/>
      <c r="Z205" s="10"/>
      <c r="AK205" s="39"/>
      <c r="AL205" s="39"/>
      <c r="AM205" s="39"/>
      <c r="AN205" s="39"/>
    </row>
    <row r="206" spans="1:40" s="11" customFormat="1" x14ac:dyDescent="0.2">
      <c r="A206" s="260"/>
      <c r="M206" s="4"/>
      <c r="V206" s="10"/>
      <c r="W206" s="10"/>
      <c r="X206" s="10"/>
      <c r="Y206" s="10"/>
      <c r="Z206" s="10"/>
      <c r="AK206" s="39"/>
      <c r="AL206" s="39"/>
      <c r="AM206" s="39"/>
      <c r="AN206" s="39"/>
    </row>
    <row r="207" spans="1:40" s="11" customFormat="1" x14ac:dyDescent="0.2">
      <c r="A207" s="260"/>
      <c r="M207" s="4"/>
      <c r="V207" s="10"/>
      <c r="W207" s="10"/>
      <c r="X207" s="10"/>
      <c r="Y207" s="10"/>
      <c r="Z207" s="10"/>
      <c r="AK207" s="39"/>
      <c r="AL207" s="39"/>
      <c r="AM207" s="39"/>
      <c r="AN207" s="39"/>
    </row>
    <row r="208" spans="1:40" s="11" customFormat="1" x14ac:dyDescent="0.2">
      <c r="A208" s="260"/>
      <c r="M208" s="4"/>
      <c r="V208" s="10"/>
      <c r="W208" s="10"/>
      <c r="X208" s="10"/>
      <c r="Y208" s="10"/>
      <c r="Z208" s="10"/>
      <c r="AK208" s="39"/>
      <c r="AL208" s="39"/>
      <c r="AM208" s="39"/>
      <c r="AN208" s="39"/>
    </row>
    <row r="209" spans="1:40" s="11" customFormat="1" x14ac:dyDescent="0.2">
      <c r="A209" s="260"/>
      <c r="M209" s="4"/>
      <c r="V209" s="10"/>
      <c r="W209" s="10"/>
      <c r="X209" s="10"/>
      <c r="Y209" s="10"/>
      <c r="Z209" s="10"/>
      <c r="AK209" s="39"/>
      <c r="AL209" s="39"/>
      <c r="AM209" s="39"/>
      <c r="AN209" s="39"/>
    </row>
    <row r="210" spans="1:40" s="11" customFormat="1" x14ac:dyDescent="0.2">
      <c r="A210" s="260"/>
      <c r="M210" s="4"/>
      <c r="V210" s="10"/>
      <c r="W210" s="10"/>
      <c r="X210" s="10"/>
      <c r="Y210" s="10"/>
      <c r="Z210" s="10"/>
      <c r="AK210" s="39"/>
      <c r="AL210" s="39"/>
      <c r="AM210" s="39"/>
      <c r="AN210" s="39"/>
    </row>
    <row r="211" spans="1:40" s="11" customFormat="1" x14ac:dyDescent="0.2">
      <c r="A211" s="260"/>
      <c r="M211" s="4"/>
      <c r="V211" s="10"/>
      <c r="W211" s="10"/>
      <c r="X211" s="10"/>
      <c r="Y211" s="10"/>
      <c r="Z211" s="10"/>
      <c r="AK211" s="39"/>
      <c r="AL211" s="39"/>
      <c r="AM211" s="39"/>
      <c r="AN211" s="39"/>
    </row>
    <row r="212" spans="1:40" s="11" customFormat="1" x14ac:dyDescent="0.2">
      <c r="A212" s="260"/>
      <c r="M212" s="4"/>
      <c r="V212" s="10"/>
      <c r="W212" s="10"/>
      <c r="X212" s="10"/>
      <c r="Y212" s="10"/>
      <c r="Z212" s="10"/>
      <c r="AK212" s="39"/>
      <c r="AL212" s="39"/>
      <c r="AM212" s="39"/>
      <c r="AN212" s="39"/>
    </row>
    <row r="213" spans="1:40" s="11" customFormat="1" x14ac:dyDescent="0.2">
      <c r="A213" s="260"/>
      <c r="M213" s="4"/>
      <c r="V213" s="10"/>
      <c r="W213" s="10"/>
      <c r="X213" s="10"/>
      <c r="Y213" s="10"/>
      <c r="Z213" s="10"/>
      <c r="AK213" s="39"/>
      <c r="AL213" s="39"/>
      <c r="AM213" s="39"/>
      <c r="AN213" s="39"/>
    </row>
    <row r="214" spans="1:40" s="11" customFormat="1" x14ac:dyDescent="0.2">
      <c r="A214" s="260"/>
      <c r="M214" s="4"/>
      <c r="V214" s="10"/>
      <c r="W214" s="10"/>
      <c r="X214" s="10"/>
      <c r="Y214" s="10"/>
      <c r="Z214" s="10"/>
      <c r="AK214" s="39"/>
      <c r="AL214" s="39"/>
      <c r="AM214" s="39"/>
      <c r="AN214" s="39"/>
    </row>
    <row r="215" spans="1:40" s="11" customFormat="1" x14ac:dyDescent="0.2">
      <c r="A215" s="260"/>
      <c r="M215" s="4"/>
      <c r="V215" s="10"/>
      <c r="W215" s="10"/>
      <c r="X215" s="10"/>
      <c r="Y215" s="10"/>
      <c r="Z215" s="10"/>
      <c r="AK215" s="39"/>
      <c r="AL215" s="39"/>
      <c r="AM215" s="39"/>
      <c r="AN215" s="39"/>
    </row>
    <row r="216" spans="1:40" s="11" customFormat="1" x14ac:dyDescent="0.2">
      <c r="A216" s="260"/>
      <c r="M216" s="4"/>
      <c r="V216" s="10"/>
      <c r="W216" s="10"/>
      <c r="X216" s="10"/>
      <c r="Y216" s="10"/>
      <c r="Z216" s="10"/>
      <c r="AK216" s="39"/>
      <c r="AL216" s="39"/>
      <c r="AM216" s="39"/>
      <c r="AN216" s="39"/>
    </row>
  </sheetData>
  <mergeCells count="169">
    <mergeCell ref="A6:U6"/>
    <mergeCell ref="A8:B9"/>
    <mergeCell ref="C8:C9"/>
    <mergeCell ref="D8:H8"/>
    <mergeCell ref="K8:L8"/>
    <mergeCell ref="M8:M9"/>
    <mergeCell ref="K17:L17"/>
    <mergeCell ref="M17:M18"/>
    <mergeCell ref="A19:B19"/>
    <mergeCell ref="A10:B10"/>
    <mergeCell ref="A11:B11"/>
    <mergeCell ref="A12:B12"/>
    <mergeCell ref="A13:B13"/>
    <mergeCell ref="A14:B14"/>
    <mergeCell ref="A15:B15"/>
    <mergeCell ref="A21:A25"/>
    <mergeCell ref="A26:A27"/>
    <mergeCell ref="A28:B28"/>
    <mergeCell ref="A33:B33"/>
    <mergeCell ref="A34:B34"/>
    <mergeCell ref="A36:B36"/>
    <mergeCell ref="A17:B18"/>
    <mergeCell ref="C17:C18"/>
    <mergeCell ref="D17:H17"/>
    <mergeCell ref="P41:Q41"/>
    <mergeCell ref="R41:S41"/>
    <mergeCell ref="A43:B43"/>
    <mergeCell ref="A44:A46"/>
    <mergeCell ref="A48:B50"/>
    <mergeCell ref="C48:E49"/>
    <mergeCell ref="F48:S48"/>
    <mergeCell ref="A37:B37"/>
    <mergeCell ref="A38:B38"/>
    <mergeCell ref="A40:B42"/>
    <mergeCell ref="C40:E41"/>
    <mergeCell ref="F40:S40"/>
    <mergeCell ref="F41:G41"/>
    <mergeCell ref="H41:I41"/>
    <mergeCell ref="J41:K41"/>
    <mergeCell ref="L41:M41"/>
    <mergeCell ref="N41:O41"/>
    <mergeCell ref="T48:T50"/>
    <mergeCell ref="U48:U50"/>
    <mergeCell ref="F49:G49"/>
    <mergeCell ref="H49:I49"/>
    <mergeCell ref="J49:K49"/>
    <mergeCell ref="L49:M49"/>
    <mergeCell ref="N49:O49"/>
    <mergeCell ref="P49:Q49"/>
    <mergeCell ref="R49:S49"/>
    <mergeCell ref="C62:C63"/>
    <mergeCell ref="D62:D63"/>
    <mergeCell ref="E62:E63"/>
    <mergeCell ref="A51:A53"/>
    <mergeCell ref="A55:B57"/>
    <mergeCell ref="C55:C57"/>
    <mergeCell ref="D55:I55"/>
    <mergeCell ref="J55:J57"/>
    <mergeCell ref="K55:K57"/>
    <mergeCell ref="D56:E56"/>
    <mergeCell ref="F56:G56"/>
    <mergeCell ref="H56:I56"/>
    <mergeCell ref="A64:B64"/>
    <mergeCell ref="A65:B65"/>
    <mergeCell ref="A66:B66"/>
    <mergeCell ref="A67:B67"/>
    <mergeCell ref="A68:B68"/>
    <mergeCell ref="A69:B69"/>
    <mergeCell ref="A58:A59"/>
    <mergeCell ref="A60:B60"/>
    <mergeCell ref="A62:B63"/>
    <mergeCell ref="M75:N75"/>
    <mergeCell ref="O75:P75"/>
    <mergeCell ref="Q75:R75"/>
    <mergeCell ref="A70:B70"/>
    <mergeCell ref="A71:B71"/>
    <mergeCell ref="A72:B72"/>
    <mergeCell ref="A73:B73"/>
    <mergeCell ref="A75:C76"/>
    <mergeCell ref="D75:F75"/>
    <mergeCell ref="A78:C78"/>
    <mergeCell ref="A79:A80"/>
    <mergeCell ref="B79:C79"/>
    <mergeCell ref="B80:C80"/>
    <mergeCell ref="A81:C81"/>
    <mergeCell ref="A82:C82"/>
    <mergeCell ref="G75:H75"/>
    <mergeCell ref="I75:J75"/>
    <mergeCell ref="K75:L75"/>
    <mergeCell ref="A83:C83"/>
    <mergeCell ref="A84:C84"/>
    <mergeCell ref="A85:C85"/>
    <mergeCell ref="A86:C86"/>
    <mergeCell ref="A87:C87"/>
    <mergeCell ref="A88:A90"/>
    <mergeCell ref="B88:C88"/>
    <mergeCell ref="B89:C89"/>
    <mergeCell ref="B90:C90"/>
    <mergeCell ref="A96:C96"/>
    <mergeCell ref="A97:C97"/>
    <mergeCell ref="A98:C98"/>
    <mergeCell ref="A99:C99"/>
    <mergeCell ref="A100:C100"/>
    <mergeCell ref="A101:C101"/>
    <mergeCell ref="A91:A93"/>
    <mergeCell ref="B91:C91"/>
    <mergeCell ref="B92:C92"/>
    <mergeCell ref="B93:C93"/>
    <mergeCell ref="A94:C94"/>
    <mergeCell ref="A95:C95"/>
    <mergeCell ref="M104:N104"/>
    <mergeCell ref="O104:P104"/>
    <mergeCell ref="Q104:R104"/>
    <mergeCell ref="S104:S105"/>
    <mergeCell ref="A106:C106"/>
    <mergeCell ref="D106:S106"/>
    <mergeCell ref="A102:C102"/>
    <mergeCell ref="A104:C105"/>
    <mergeCell ref="D104:F104"/>
    <mergeCell ref="G104:H104"/>
    <mergeCell ref="I104:J104"/>
    <mergeCell ref="K104:L104"/>
    <mergeCell ref="A112:C112"/>
    <mergeCell ref="A113:C113"/>
    <mergeCell ref="A114:C114"/>
    <mergeCell ref="A115:C115"/>
    <mergeCell ref="A116:A118"/>
    <mergeCell ref="B116:C116"/>
    <mergeCell ref="B117:C117"/>
    <mergeCell ref="B118:C118"/>
    <mergeCell ref="A107:A108"/>
    <mergeCell ref="B107:C107"/>
    <mergeCell ref="B108:C108"/>
    <mergeCell ref="A109:C109"/>
    <mergeCell ref="A110:C110"/>
    <mergeCell ref="A111:C111"/>
    <mergeCell ref="A124:C124"/>
    <mergeCell ref="A125:C125"/>
    <mergeCell ref="A126:C126"/>
    <mergeCell ref="A127:C127"/>
    <mergeCell ref="A128:C128"/>
    <mergeCell ref="A129:C129"/>
    <mergeCell ref="A119:A121"/>
    <mergeCell ref="B119:C119"/>
    <mergeCell ref="B120:C120"/>
    <mergeCell ref="B121:C121"/>
    <mergeCell ref="A122:C122"/>
    <mergeCell ref="A123:C123"/>
    <mergeCell ref="A138:B138"/>
    <mergeCell ref="A139:B139"/>
    <mergeCell ref="A140:B140"/>
    <mergeCell ref="A141:B141"/>
    <mergeCell ref="A142:B142"/>
    <mergeCell ref="A143:B143"/>
    <mergeCell ref="A130:C130"/>
    <mergeCell ref="A132:B132"/>
    <mergeCell ref="A133:B133"/>
    <mergeCell ref="A134:B134"/>
    <mergeCell ref="A135:B135"/>
    <mergeCell ref="A137:B137"/>
    <mergeCell ref="A149:B149"/>
    <mergeCell ref="A150:B150"/>
    <mergeCell ref="A151:B151"/>
    <mergeCell ref="A144:B144"/>
    <mergeCell ref="A145:B145"/>
    <mergeCell ref="A147:B148"/>
    <mergeCell ref="C147:C148"/>
    <mergeCell ref="D147:I147"/>
    <mergeCell ref="J147:K1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2010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2017-03-28T13:01:52Z</dcterms:created>
  <dcterms:modified xsi:type="dcterms:W3CDTF">2017-03-28T14:29:14Z</dcterms:modified>
</cp:coreProperties>
</file>