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02.66\Compartida Natalia\REM AÑO 2010-HBL\año 2011\CONSOLIDADOS\"/>
    </mc:Choice>
  </mc:AlternateContent>
  <bookViews>
    <workbookView xWindow="0" yWindow="0" windowWidth="24000" windowHeight="9045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3" l="1"/>
  <c r="B82" i="13"/>
  <c r="D82" i="13" s="1"/>
  <c r="C81" i="13"/>
  <c r="D81" i="13" s="1"/>
  <c r="B81" i="13"/>
  <c r="C80" i="13"/>
  <c r="B80" i="13"/>
  <c r="C79" i="13"/>
  <c r="B79" i="13"/>
  <c r="C78" i="13"/>
  <c r="B78" i="13"/>
  <c r="D78" i="13" s="1"/>
  <c r="C77" i="13"/>
  <c r="D77" i="13" s="1"/>
  <c r="B77" i="13"/>
  <c r="C76" i="13"/>
  <c r="B76" i="13"/>
  <c r="C75" i="13"/>
  <c r="B75" i="13"/>
  <c r="C74" i="13"/>
  <c r="B74" i="13"/>
  <c r="D74" i="13" s="1"/>
  <c r="C73" i="13"/>
  <c r="D73" i="13" s="1"/>
  <c r="B73" i="13"/>
  <c r="C72" i="13"/>
  <c r="B72" i="13"/>
  <c r="C71" i="13"/>
  <c r="B71" i="13"/>
  <c r="C70" i="13"/>
  <c r="B70" i="13"/>
  <c r="D70" i="13" s="1"/>
  <c r="C69" i="13"/>
  <c r="D69" i="13" s="1"/>
  <c r="B69" i="13"/>
  <c r="C68" i="13"/>
  <c r="B68" i="13"/>
  <c r="C63" i="13"/>
  <c r="B63" i="13"/>
  <c r="C62" i="13"/>
  <c r="B62" i="13"/>
  <c r="C61" i="13"/>
  <c r="B61" i="13"/>
  <c r="C60" i="13"/>
  <c r="B60" i="13"/>
  <c r="C59" i="13"/>
  <c r="B59" i="13"/>
  <c r="C58" i="13"/>
  <c r="B58" i="13"/>
  <c r="C57" i="13"/>
  <c r="B57" i="13"/>
  <c r="C56" i="13"/>
  <c r="B56" i="13"/>
  <c r="C55" i="13"/>
  <c r="B55" i="13"/>
  <c r="C54" i="13"/>
  <c r="B54" i="13"/>
  <c r="C53" i="13"/>
  <c r="B53" i="13"/>
  <c r="C52" i="13"/>
  <c r="B52" i="13"/>
  <c r="C51" i="13"/>
  <c r="B51" i="13"/>
  <c r="C50" i="13"/>
  <c r="C64" i="13" s="1"/>
  <c r="B50" i="13"/>
  <c r="B64" i="13" s="1"/>
  <c r="C49" i="13"/>
  <c r="B49" i="13"/>
  <c r="B46" i="13"/>
  <c r="G43" i="13"/>
  <c r="F43" i="13"/>
  <c r="E43" i="13"/>
  <c r="D43" i="13"/>
  <c r="C43" i="13"/>
  <c r="B43" i="13"/>
  <c r="G42" i="13"/>
  <c r="F42" i="13"/>
  <c r="E42" i="13"/>
  <c r="D42" i="13"/>
  <c r="C42" i="13"/>
  <c r="B42" i="13"/>
  <c r="G41" i="13"/>
  <c r="F41" i="13"/>
  <c r="E41" i="13"/>
  <c r="D41" i="13"/>
  <c r="C41" i="13"/>
  <c r="B41" i="13"/>
  <c r="D37" i="13"/>
  <c r="C37" i="13"/>
  <c r="B37" i="13"/>
  <c r="D36" i="13"/>
  <c r="C36" i="13"/>
  <c r="B36" i="13"/>
  <c r="D35" i="13"/>
  <c r="C35" i="13"/>
  <c r="B35" i="13"/>
  <c r="D34" i="13"/>
  <c r="C34" i="13"/>
  <c r="B34" i="13"/>
  <c r="B31" i="13"/>
  <c r="B30" i="13"/>
  <c r="B29" i="13"/>
  <c r="B28" i="13"/>
  <c r="B27" i="13"/>
  <c r="B26" i="13"/>
  <c r="G23" i="13"/>
  <c r="F23" i="13"/>
  <c r="E23" i="13"/>
  <c r="D23" i="13"/>
  <c r="C23" i="13"/>
  <c r="G22" i="13"/>
  <c r="F22" i="13"/>
  <c r="E22" i="13"/>
  <c r="B22" i="13" s="1"/>
  <c r="D22" i="13"/>
  <c r="C22" i="13"/>
  <c r="G21" i="13"/>
  <c r="F21" i="13"/>
  <c r="B21" i="13" s="1"/>
  <c r="E21" i="13"/>
  <c r="D21" i="13"/>
  <c r="C21" i="13"/>
  <c r="G20" i="13"/>
  <c r="F20" i="13"/>
  <c r="E20" i="13"/>
  <c r="D20" i="13"/>
  <c r="C20" i="13"/>
  <c r="G19" i="13"/>
  <c r="F19" i="13"/>
  <c r="E19" i="13"/>
  <c r="D19" i="13"/>
  <c r="B19" i="13" s="1"/>
  <c r="C19" i="13"/>
  <c r="J16" i="13"/>
  <c r="I16" i="13"/>
  <c r="H16" i="13"/>
  <c r="G16" i="13"/>
  <c r="G12" i="13" s="1"/>
  <c r="F16" i="13"/>
  <c r="E16" i="13"/>
  <c r="D16" i="13"/>
  <c r="U16" i="13" s="1"/>
  <c r="C16" i="13"/>
  <c r="K16" i="13" s="1"/>
  <c r="B16" i="13"/>
  <c r="J15" i="13"/>
  <c r="I15" i="13"/>
  <c r="H15" i="13"/>
  <c r="H12" i="13" s="1"/>
  <c r="G15" i="13"/>
  <c r="F15" i="13"/>
  <c r="E15" i="13"/>
  <c r="D15" i="13"/>
  <c r="D12" i="13" s="1"/>
  <c r="C15" i="13"/>
  <c r="B15" i="13"/>
  <c r="J14" i="13"/>
  <c r="I14" i="13"/>
  <c r="I12" i="13" s="1"/>
  <c r="H14" i="13"/>
  <c r="G14" i="13"/>
  <c r="F14" i="13"/>
  <c r="E14" i="13"/>
  <c r="E12" i="13" s="1"/>
  <c r="D14" i="13"/>
  <c r="C14" i="13"/>
  <c r="B14" i="13"/>
  <c r="U14" i="13" s="1"/>
  <c r="J13" i="13"/>
  <c r="I13" i="13"/>
  <c r="H13" i="13"/>
  <c r="G13" i="13"/>
  <c r="F13" i="13"/>
  <c r="E13" i="13"/>
  <c r="D13" i="13"/>
  <c r="C13" i="13"/>
  <c r="B13" i="13"/>
  <c r="U13" i="13" s="1"/>
  <c r="C83" i="13"/>
  <c r="B83" i="13"/>
  <c r="D80" i="13"/>
  <c r="D79" i="13"/>
  <c r="D76" i="13"/>
  <c r="D75" i="13"/>
  <c r="D72" i="13"/>
  <c r="D71" i="13"/>
  <c r="D68" i="13"/>
  <c r="B23" i="13"/>
  <c r="B20" i="13"/>
  <c r="K15" i="13"/>
  <c r="J12" i="13"/>
  <c r="F12" i="13"/>
  <c r="B12" i="13"/>
  <c r="A5" i="13"/>
  <c r="A3" i="13"/>
  <c r="A2" i="13"/>
  <c r="C12" i="13" l="1"/>
  <c r="K12" i="13"/>
  <c r="U12" i="13" s="1"/>
  <c r="U15" i="13"/>
  <c r="K14" i="13"/>
  <c r="K13" i="13"/>
  <c r="C83" i="12"/>
  <c r="B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C64" i="12"/>
  <c r="B64" i="12"/>
  <c r="B23" i="12"/>
  <c r="B22" i="12"/>
  <c r="B21" i="12"/>
  <c r="B20" i="12"/>
  <c r="B19" i="12"/>
  <c r="U16" i="12"/>
  <c r="K16" i="12"/>
  <c r="U15" i="12"/>
  <c r="K15" i="12"/>
  <c r="U14" i="12"/>
  <c r="K14" i="12"/>
  <c r="U13" i="12"/>
  <c r="K13" i="12"/>
  <c r="K12" i="12"/>
  <c r="U12" i="12" s="1"/>
  <c r="J12" i="12"/>
  <c r="I12" i="12"/>
  <c r="H12" i="12"/>
  <c r="G12" i="12"/>
  <c r="F12" i="12"/>
  <c r="E12" i="12"/>
  <c r="D12" i="12"/>
  <c r="C12" i="12"/>
  <c r="B12" i="12"/>
  <c r="A5" i="12"/>
  <c r="A4" i="12"/>
  <c r="A3" i="12"/>
  <c r="A2" i="12"/>
  <c r="C83" i="11"/>
  <c r="B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C64" i="11"/>
  <c r="B64" i="11"/>
  <c r="B23" i="11"/>
  <c r="B22" i="11"/>
  <c r="B21" i="11"/>
  <c r="B20" i="11"/>
  <c r="B19" i="11"/>
  <c r="U16" i="11"/>
  <c r="K16" i="11"/>
  <c r="U15" i="11"/>
  <c r="K15" i="11"/>
  <c r="U14" i="11"/>
  <c r="K14" i="11"/>
  <c r="U13" i="11"/>
  <c r="K13" i="11"/>
  <c r="U12" i="11"/>
  <c r="K12" i="11"/>
  <c r="J12" i="11"/>
  <c r="I12" i="11"/>
  <c r="H12" i="11"/>
  <c r="G12" i="11"/>
  <c r="F12" i="11"/>
  <c r="E12" i="11"/>
  <c r="D12" i="11"/>
  <c r="C12" i="11"/>
  <c r="B12" i="11"/>
  <c r="A5" i="11"/>
  <c r="A4" i="11"/>
  <c r="A3" i="11"/>
  <c r="A2" i="11"/>
  <c r="C83" i="10"/>
  <c r="B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C64" i="10"/>
  <c r="B64" i="10"/>
  <c r="B23" i="10"/>
  <c r="B22" i="10"/>
  <c r="B21" i="10"/>
  <c r="B20" i="10"/>
  <c r="B19" i="10"/>
  <c r="U16" i="10"/>
  <c r="K16" i="10"/>
  <c r="U15" i="10"/>
  <c r="K15" i="10"/>
  <c r="U14" i="10"/>
  <c r="K14" i="10"/>
  <c r="U13" i="10"/>
  <c r="K13" i="10"/>
  <c r="K12" i="10"/>
  <c r="U12" i="10" s="1"/>
  <c r="J12" i="10"/>
  <c r="I12" i="10"/>
  <c r="H12" i="10"/>
  <c r="G12" i="10"/>
  <c r="F12" i="10"/>
  <c r="E12" i="10"/>
  <c r="D12" i="10"/>
  <c r="C12" i="10"/>
  <c r="B12" i="10"/>
  <c r="A5" i="10"/>
  <c r="A4" i="10"/>
  <c r="A3" i="10"/>
  <c r="A2" i="10"/>
  <c r="C83" i="9" l="1"/>
  <c r="B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C64" i="9"/>
  <c r="B64" i="9"/>
  <c r="B23" i="9"/>
  <c r="B22" i="9"/>
  <c r="B21" i="9"/>
  <c r="B20" i="9"/>
  <c r="B19" i="9"/>
  <c r="U16" i="9"/>
  <c r="K16" i="9"/>
  <c r="U15" i="9"/>
  <c r="K15" i="9"/>
  <c r="U14" i="9"/>
  <c r="K14" i="9"/>
  <c r="U13" i="9"/>
  <c r="K13" i="9"/>
  <c r="K12" i="9"/>
  <c r="U12" i="9" s="1"/>
  <c r="J12" i="9"/>
  <c r="I12" i="9"/>
  <c r="H12" i="9"/>
  <c r="G12" i="9"/>
  <c r="F12" i="9"/>
  <c r="E12" i="9"/>
  <c r="D12" i="9"/>
  <c r="C12" i="9"/>
  <c r="B12" i="9"/>
  <c r="A5" i="9"/>
  <c r="A4" i="9"/>
  <c r="A3" i="9"/>
  <c r="A2" i="9"/>
  <c r="C83" i="8"/>
  <c r="B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C64" i="8"/>
  <c r="B64" i="8"/>
  <c r="B23" i="8"/>
  <c r="B22" i="8"/>
  <c r="B21" i="8"/>
  <c r="B20" i="8"/>
  <c r="B19" i="8"/>
  <c r="U16" i="8"/>
  <c r="K16" i="8"/>
  <c r="U15" i="8"/>
  <c r="K15" i="8"/>
  <c r="U14" i="8"/>
  <c r="K14" i="8"/>
  <c r="U13" i="8"/>
  <c r="K13" i="8"/>
  <c r="K12" i="8"/>
  <c r="U12" i="8" s="1"/>
  <c r="J12" i="8"/>
  <c r="I12" i="8"/>
  <c r="H12" i="8"/>
  <c r="G12" i="8"/>
  <c r="F12" i="8"/>
  <c r="E12" i="8"/>
  <c r="D12" i="8"/>
  <c r="C12" i="8"/>
  <c r="B12" i="8"/>
  <c r="A5" i="8"/>
  <c r="A4" i="8"/>
  <c r="A3" i="8"/>
  <c r="A2" i="8"/>
  <c r="C83" i="7"/>
  <c r="B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C64" i="7"/>
  <c r="B64" i="7"/>
  <c r="B23" i="7"/>
  <c r="B22" i="7"/>
  <c r="B21" i="7"/>
  <c r="B20" i="7"/>
  <c r="B19" i="7"/>
  <c r="U16" i="7"/>
  <c r="K16" i="7"/>
  <c r="U15" i="7"/>
  <c r="K15" i="7"/>
  <c r="U14" i="7"/>
  <c r="K14" i="7"/>
  <c r="U13" i="7"/>
  <c r="K13" i="7"/>
  <c r="K12" i="7"/>
  <c r="U12" i="7" s="1"/>
  <c r="J12" i="7"/>
  <c r="I12" i="7"/>
  <c r="H12" i="7"/>
  <c r="G12" i="7"/>
  <c r="F12" i="7"/>
  <c r="E12" i="7"/>
  <c r="D12" i="7"/>
  <c r="C12" i="7"/>
  <c r="B12" i="7"/>
  <c r="A5" i="7"/>
  <c r="A4" i="7"/>
  <c r="A3" i="7"/>
  <c r="A2" i="7"/>
  <c r="C83" i="6"/>
  <c r="B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C64" i="6"/>
  <c r="B64" i="6"/>
  <c r="B23" i="6"/>
  <c r="B22" i="6"/>
  <c r="B21" i="6"/>
  <c r="B20" i="6"/>
  <c r="B19" i="6"/>
  <c r="U16" i="6"/>
  <c r="K16" i="6"/>
  <c r="U15" i="6"/>
  <c r="K15" i="6"/>
  <c r="U14" i="6"/>
  <c r="K14" i="6"/>
  <c r="U13" i="6"/>
  <c r="K13" i="6"/>
  <c r="K12" i="6"/>
  <c r="U12" i="6" s="1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C83" i="5" l="1"/>
  <c r="B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C64" i="5"/>
  <c r="B64" i="5"/>
  <c r="B23" i="5"/>
  <c r="B22" i="5"/>
  <c r="B21" i="5"/>
  <c r="B20" i="5"/>
  <c r="B19" i="5"/>
  <c r="U16" i="5"/>
  <c r="K16" i="5"/>
  <c r="U15" i="5"/>
  <c r="K15" i="5"/>
  <c r="U14" i="5"/>
  <c r="K14" i="5"/>
  <c r="U13" i="5"/>
  <c r="K13" i="5"/>
  <c r="K12" i="5"/>
  <c r="U12" i="5" s="1"/>
  <c r="J12" i="5"/>
  <c r="I12" i="5"/>
  <c r="H12" i="5"/>
  <c r="G12" i="5"/>
  <c r="F12" i="5"/>
  <c r="E12" i="5"/>
  <c r="D12" i="5"/>
  <c r="C12" i="5"/>
  <c r="B12" i="5"/>
  <c r="A5" i="5"/>
  <c r="A4" i="5"/>
  <c r="A3" i="5"/>
  <c r="A2" i="5"/>
  <c r="C83" i="4"/>
  <c r="B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C64" i="4"/>
  <c r="B64" i="4"/>
  <c r="B23" i="4"/>
  <c r="B22" i="4"/>
  <c r="B21" i="4"/>
  <c r="B20" i="4"/>
  <c r="B19" i="4"/>
  <c r="U16" i="4"/>
  <c r="K16" i="4"/>
  <c r="U15" i="4"/>
  <c r="K15" i="4"/>
  <c r="U14" i="4"/>
  <c r="K14" i="4"/>
  <c r="U13" i="4"/>
  <c r="K13" i="4"/>
  <c r="K12" i="4"/>
  <c r="U12" i="4" s="1"/>
  <c r="J12" i="4"/>
  <c r="I12" i="4"/>
  <c r="H12" i="4"/>
  <c r="G12" i="4"/>
  <c r="F12" i="4"/>
  <c r="E12" i="4"/>
  <c r="D12" i="4"/>
  <c r="C12" i="4"/>
  <c r="B12" i="4"/>
  <c r="A5" i="4"/>
  <c r="A4" i="4"/>
  <c r="A3" i="4"/>
  <c r="A2" i="4"/>
  <c r="C83" i="3"/>
  <c r="B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C64" i="3"/>
  <c r="B64" i="3"/>
  <c r="B23" i="3"/>
  <c r="B22" i="3"/>
  <c r="B21" i="3"/>
  <c r="B20" i="3"/>
  <c r="B19" i="3"/>
  <c r="U16" i="3"/>
  <c r="K16" i="3"/>
  <c r="U15" i="3"/>
  <c r="K15" i="3"/>
  <c r="U14" i="3"/>
  <c r="K14" i="3"/>
  <c r="U13" i="3"/>
  <c r="K13" i="3"/>
  <c r="K12" i="3"/>
  <c r="U12" i="3" s="1"/>
  <c r="J12" i="3"/>
  <c r="I12" i="3"/>
  <c r="H12" i="3"/>
  <c r="G12" i="3"/>
  <c r="F12" i="3"/>
  <c r="E12" i="3"/>
  <c r="D12" i="3"/>
  <c r="C12" i="3"/>
  <c r="B12" i="3"/>
  <c r="A5" i="3"/>
  <c r="A4" i="3"/>
  <c r="A3" i="3"/>
  <c r="A2" i="3"/>
  <c r="C83" i="2"/>
  <c r="B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C64" i="2"/>
  <c r="B64" i="2"/>
  <c r="B23" i="2"/>
  <c r="B22" i="2"/>
  <c r="B21" i="2"/>
  <c r="B20" i="2"/>
  <c r="B19" i="2"/>
  <c r="U16" i="2"/>
  <c r="K16" i="2"/>
  <c r="U15" i="2"/>
  <c r="K15" i="2"/>
  <c r="U14" i="2"/>
  <c r="K14" i="2"/>
  <c r="U13" i="2"/>
  <c r="K13" i="2"/>
  <c r="K12" i="2"/>
  <c r="U12" i="2" s="1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C83" i="1" l="1"/>
  <c r="B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C64" i="1"/>
  <c r="B64" i="1"/>
  <c r="B23" i="1"/>
  <c r="B22" i="1"/>
  <c r="B21" i="1"/>
  <c r="B20" i="1"/>
  <c r="B19" i="1"/>
  <c r="U16" i="1"/>
  <c r="K16" i="1"/>
  <c r="U15" i="1"/>
  <c r="K15" i="1"/>
  <c r="U14" i="1"/>
  <c r="K14" i="1"/>
  <c r="U13" i="1"/>
  <c r="K13" i="1"/>
  <c r="K12" i="1"/>
  <c r="U12" i="1" s="1"/>
  <c r="J12" i="1"/>
  <c r="I12" i="1"/>
  <c r="H12" i="1"/>
  <c r="G12" i="1"/>
  <c r="F12" i="1"/>
  <c r="E12" i="1"/>
  <c r="D12" i="1"/>
  <c r="C12" i="1"/>
  <c r="B12" i="1"/>
  <c r="A5" i="1"/>
  <c r="A4" i="1"/>
  <c r="A3" i="1"/>
  <c r="A2" i="1"/>
</calcChain>
</file>

<file path=xl/sharedStrings.xml><?xml version="1.0" encoding="utf-8"?>
<sst xmlns="http://schemas.openxmlformats.org/spreadsheetml/2006/main" count="1404" uniqueCount="80">
  <si>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</si>
  <si>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</si>
  <si>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</si>
  <si>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</si>
  <si>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</si>
  <si>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</si>
  <si>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</si>
  <si>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</si>
  <si>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</si>
  <si>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</si>
  <si>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</si>
  <si>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</si>
  <si>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</si>
  <si>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</si>
  <si>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</si>
  <si>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</si>
  <si>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</si>
  <si>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</si>
  <si>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</si>
  <si>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</si>
  <si>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</si>
  <si>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</si>
  <si>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</si>
  <si>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</si>
  <si>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</si>
  <si>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</si>
  <si>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</si>
  <si>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</si>
  <si>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</si>
  <si>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</si>
  <si>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</si>
  <si>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</si>
  <si>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</si>
  <si>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NÚMERO DE CUPOS</t>
  </si>
  <si>
    <t>FALLECIDOS</t>
  </si>
  <si>
    <t>SECCIÓN D:  HOSPITAL AMIGO</t>
  </si>
  <si>
    <t>Menores de  15 años</t>
  </si>
  <si>
    <t>15 a 64 años</t>
  </si>
  <si>
    <t>65 y más años</t>
  </si>
  <si>
    <t>TOTAL DIAS CAMAS OCUPADAS</t>
  </si>
  <si>
    <t>DÍAS CAMAS OCUPADAS CON ACOMPAÑAMIENTO DIURNO (*)</t>
  </si>
  <si>
    <t>DIAS CAMAS OCUPADAS CON ACOMPAÑAMIENTO MINIMO DE 6 HORAS (*)</t>
  </si>
  <si>
    <t>DÍAS CAMAS OCUPADAS CON ACOMPAÑAMIENTO NOCTURNO</t>
  </si>
  <si>
    <t>(*) Excluye acompañamiento en horario de visita diaria</t>
  </si>
  <si>
    <t>SECCIÓN E: APOYO PSICOSOCIAL EN NIÑOS (AS) HOSPITALIZADOS</t>
  </si>
  <si>
    <t>CONCEPTO</t>
  </si>
  <si>
    <t>Hasta 28 dias</t>
  </si>
  <si>
    <t xml:space="preserve">29 dias hasta menor de 1 año </t>
  </si>
  <si>
    <t>1 a 4 años</t>
  </si>
  <si>
    <t>5 a 9 años</t>
  </si>
  <si>
    <t>10 a 14 años</t>
  </si>
  <si>
    <t>15 a 19 años</t>
  </si>
  <si>
    <t>TOTAL DE EGRESOS (en el periodo)</t>
  </si>
  <si>
    <t>EGRESADOS CON APOYO PSICOSOCIAL (en el periodo)</t>
  </si>
  <si>
    <t>Nº DE ATENCIONES</t>
  </si>
  <si>
    <t>SECCIÓN F: ALIMENTACIÓN ASISTIDA DEL ADULTO MAYOR HOSPITALIZADO</t>
  </si>
  <si>
    <t>DÍAS CAMA ADULTOS MAYORES CON ALIMENTACIÓN ASISTIDA</t>
  </si>
  <si>
    <t>SECCIÓN G: GESTIÓN DE PROCESOS DE PACIENTES QUIRÚRGICOS CON CIRUGÍA ELECTIVA</t>
  </si>
  <si>
    <t>ESPECIALIDAD</t>
  </si>
  <si>
    <t>PACIENTES INTERVENIDOS</t>
  </si>
  <si>
    <t>DIAS ESTADA PREQUIRÚR-GICOS</t>
  </si>
  <si>
    <t>CIRUGÍA GENERAL</t>
  </si>
  <si>
    <t>CIRUGÍA ADULTO</t>
  </si>
  <si>
    <t>CIRUGÍA INFANTIL</t>
  </si>
  <si>
    <t>CIRUGÍA CARDIOVASCULAR</t>
  </si>
  <si>
    <t>CIRUGÍA MÁXILO FACIAL</t>
  </si>
  <si>
    <t>CIRUGÍA TÓRAX</t>
  </si>
  <si>
    <t>TRAUMATOLOGÍA</t>
  </si>
  <si>
    <t>NEUROCIRUGÍA</t>
  </si>
  <si>
    <t>NEUROLOGÍA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</si>
  <si>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</si>
  <si>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</si>
  <si>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</si>
  <si>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</si>
  <si>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</si>
  <si>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</si>
  <si>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H: GESTIÓN DE PABELLON  (CIRUGÍA ELECTIVA - INSTITUCIONAL)</t>
  </si>
  <si>
    <t>Nº DE CIRUGIAS (TABLA QUIRÚRGICA)</t>
  </si>
  <si>
    <t>PROGRA-MADOS</t>
  </si>
  <si>
    <t>SUSPENDIDOS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</si>
</sst>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sz val="10"/>
      <color indexed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7"/>
      <name val="Verdana"/>
      <family val="2"/>
    </font>
    <font>
      <sz val="9"/>
      <color indexed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4" fillId="0" borderId="0" applyFont="0" applyBorder="0" applyAlignment="0" applyProtection="0"/>
    <xf numFmtId="0" fontId="8" fillId="0" borderId="0"/>
    <xf numFmtId="0" fontId="9" fillId="0" borderId="0"/>
    <xf numFmtId="0" fontId="8" fillId="0" borderId="0"/>
  </cellStyleXfs>
  <cellXfs count="163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5" fillId="0" borderId="0" xfId="3" applyNumberFormat="1" applyFont="1" applyFill="1" applyAlignment="1" applyProtection="1">
      <alignment wrapText="1"/>
    </xf>
    <xf numFmtId="0" fontId="6" fillId="0" borderId="0" xfId="0" applyFont="1" applyBorder="1" applyProtection="1"/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7" fillId="0" borderId="0" xfId="0" applyFont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  <protection hidden="1"/>
    </xf>
    <xf numFmtId="0" fontId="3" fillId="2" borderId="0" xfId="4" applyNumberFormat="1" applyFont="1" applyFill="1" applyBorder="1" applyAlignment="1" applyProtection="1">
      <alignment horizontal="center"/>
      <protection hidden="1"/>
    </xf>
    <xf numFmtId="0" fontId="3" fillId="3" borderId="0" xfId="4" applyNumberFormat="1" applyFont="1" applyFill="1" applyBorder="1" applyAlignment="1" applyProtection="1">
      <alignment horizontal="center"/>
      <protection hidden="1"/>
    </xf>
    <xf numFmtId="0" fontId="6" fillId="0" borderId="0" xfId="5" applyNumberFormat="1" applyFont="1" applyFill="1" applyAlignment="1" applyProtection="1">
      <protection hidden="1"/>
    </xf>
    <xf numFmtId="0" fontId="10" fillId="0" borderId="0" xfId="5" applyNumberFormat="1" applyFont="1" applyFill="1" applyBorder="1" applyAlignment="1" applyProtection="1">
      <alignment vertical="center" wrapText="1"/>
    </xf>
    <xf numFmtId="0" fontId="6" fillId="2" borderId="0" xfId="5" applyNumberFormat="1" applyFont="1" applyFill="1" applyAlignment="1" applyProtection="1">
      <protection hidden="1"/>
    </xf>
    <xf numFmtId="0" fontId="6" fillId="3" borderId="0" xfId="5" applyNumberFormat="1" applyFont="1" applyFill="1" applyAlignment="1" applyProtection="1">
      <protection hidden="1"/>
    </xf>
    <xf numFmtId="0" fontId="11" fillId="0" borderId="1" xfId="5" applyNumberFormat="1" applyFont="1" applyFill="1" applyBorder="1" applyAlignment="1" applyProtection="1"/>
    <xf numFmtId="0" fontId="7" fillId="0" borderId="1" xfId="5" applyNumberFormat="1" applyFont="1" applyFill="1" applyBorder="1" applyAlignment="1" applyProtection="1"/>
    <xf numFmtId="0" fontId="6" fillId="0" borderId="0" xfId="5" applyNumberFormat="1" applyFont="1" applyFill="1" applyAlignment="1" applyProtection="1"/>
    <xf numFmtId="0" fontId="6" fillId="0" borderId="11" xfId="5" applyNumberFormat="1" applyFont="1" applyFill="1" applyBorder="1" applyAlignment="1" applyProtection="1">
      <alignment horizontal="center" vertical="center" wrapText="1"/>
    </xf>
    <xf numFmtId="0" fontId="6" fillId="0" borderId="12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center" vertical="center"/>
    </xf>
    <xf numFmtId="0" fontId="6" fillId="0" borderId="13" xfId="5" applyNumberFormat="1" applyFont="1" applyFill="1" applyBorder="1" applyAlignment="1" applyProtection="1">
      <alignment horizontal="center" vertical="center" wrapText="1"/>
    </xf>
    <xf numFmtId="0" fontId="6" fillId="0" borderId="8" xfId="5" applyNumberFormat="1" applyFont="1" applyFill="1" applyBorder="1" applyAlignment="1" applyProtection="1">
      <alignment horizontal="center" vertical="center" wrapText="1"/>
    </xf>
    <xf numFmtId="0" fontId="6" fillId="0" borderId="14" xfId="5" applyNumberFormat="1" applyFont="1" applyFill="1" applyBorder="1" applyAlignment="1" applyProtection="1">
      <alignment horizontal="left"/>
    </xf>
    <xf numFmtId="164" fontId="11" fillId="0" borderId="15" xfId="5" applyNumberFormat="1" applyFont="1" applyFill="1" applyBorder="1" applyAlignment="1" applyProtection="1"/>
    <xf numFmtId="164" fontId="11" fillId="0" borderId="16" xfId="5" applyNumberFormat="1" applyFont="1" applyFill="1" applyBorder="1" applyAlignment="1" applyProtection="1"/>
    <xf numFmtId="164" fontId="11" fillId="0" borderId="12" xfId="5" applyNumberFormat="1" applyFont="1" applyFill="1" applyBorder="1" applyAlignment="1" applyProtection="1"/>
    <xf numFmtId="164" fontId="11" fillId="0" borderId="13" xfId="5" applyNumberFormat="1" applyFont="1" applyFill="1" applyBorder="1" applyAlignment="1" applyProtection="1"/>
    <xf numFmtId="0" fontId="12" fillId="0" borderId="0" xfId="5" applyNumberFormat="1" applyFont="1" applyFill="1" applyAlignment="1" applyProtection="1"/>
    <xf numFmtId="0" fontId="13" fillId="4" borderId="0" xfId="5" applyNumberFormat="1" applyFont="1" applyFill="1" applyAlignment="1" applyProtection="1"/>
    <xf numFmtId="0" fontId="6" fillId="0" borderId="17" xfId="5" applyNumberFormat="1" applyFont="1" applyFill="1" applyBorder="1" applyAlignment="1" applyProtection="1"/>
    <xf numFmtId="164" fontId="5" fillId="5" borderId="18" xfId="5" applyNumberFormat="1" applyFont="1" applyFill="1" applyBorder="1" applyAlignment="1" applyProtection="1">
      <protection locked="0"/>
    </xf>
    <xf numFmtId="164" fontId="5" fillId="5" borderId="19" xfId="5" applyNumberFormat="1" applyFont="1" applyFill="1" applyBorder="1" applyAlignment="1" applyProtection="1">
      <protection locked="0"/>
    </xf>
    <xf numFmtId="164" fontId="5" fillId="5" borderId="20" xfId="5" applyNumberFormat="1" applyFont="1" applyFill="1" applyBorder="1" applyAlignment="1" applyProtection="1">
      <protection locked="0"/>
    </xf>
    <xf numFmtId="164" fontId="5" fillId="5" borderId="21" xfId="5" applyNumberFormat="1" applyFont="1" applyFill="1" applyBorder="1" applyAlignment="1" applyProtection="1">
      <protection locked="0"/>
    </xf>
    <xf numFmtId="164" fontId="5" fillId="5" borderId="22" xfId="5" applyNumberFormat="1" applyFont="1" applyFill="1" applyBorder="1" applyAlignment="1" applyProtection="1">
      <protection locked="0"/>
    </xf>
    <xf numFmtId="0" fontId="6" fillId="0" borderId="23" xfId="5" applyNumberFormat="1" applyFont="1" applyFill="1" applyBorder="1" applyAlignment="1" applyProtection="1"/>
    <xf numFmtId="164" fontId="5" fillId="5" borderId="24" xfId="5" applyNumberFormat="1" applyFont="1" applyFill="1" applyBorder="1" applyAlignment="1" applyProtection="1">
      <protection locked="0"/>
    </xf>
    <xf numFmtId="164" fontId="5" fillId="5" borderId="25" xfId="5" applyNumberFormat="1" applyFont="1" applyFill="1" applyBorder="1" applyAlignment="1" applyProtection="1">
      <protection locked="0"/>
    </xf>
    <xf numFmtId="164" fontId="5" fillId="5" borderId="26" xfId="5" applyNumberFormat="1" applyFont="1" applyFill="1" applyBorder="1" applyAlignment="1" applyProtection="1">
      <protection locked="0"/>
    </xf>
    <xf numFmtId="164" fontId="5" fillId="5" borderId="27" xfId="5" applyNumberFormat="1" applyFont="1" applyFill="1" applyBorder="1" applyAlignment="1" applyProtection="1">
      <protection locked="0"/>
    </xf>
    <xf numFmtId="164" fontId="5" fillId="5" borderId="28" xfId="5" applyNumberFormat="1" applyFont="1" applyFill="1" applyBorder="1" applyAlignment="1" applyProtection="1">
      <protection locked="0"/>
    </xf>
    <xf numFmtId="0" fontId="6" fillId="0" borderId="29" xfId="5" applyNumberFormat="1" applyFont="1" applyFill="1" applyBorder="1" applyAlignment="1" applyProtection="1"/>
    <xf numFmtId="164" fontId="5" fillId="5" borderId="29" xfId="5" applyNumberFormat="1" applyFont="1" applyFill="1" applyBorder="1" applyAlignment="1" applyProtection="1">
      <protection locked="0"/>
    </xf>
    <xf numFmtId="164" fontId="5" fillId="5" borderId="30" xfId="5" applyNumberFormat="1" applyFont="1" applyFill="1" applyBorder="1" applyAlignment="1" applyProtection="1">
      <protection locked="0"/>
    </xf>
    <xf numFmtId="164" fontId="5" fillId="5" borderId="31" xfId="5" applyNumberFormat="1" applyFont="1" applyFill="1" applyBorder="1" applyAlignment="1" applyProtection="1">
      <protection locked="0"/>
    </xf>
    <xf numFmtId="164" fontId="5" fillId="5" borderId="32" xfId="5" applyNumberFormat="1" applyFont="1" applyFill="1" applyBorder="1" applyAlignment="1" applyProtection="1">
      <protection locked="0"/>
    </xf>
    <xf numFmtId="164" fontId="5" fillId="5" borderId="33" xfId="5" applyNumberFormat="1" applyFont="1" applyFill="1" applyBorder="1" applyAlignment="1" applyProtection="1">
      <protection locked="0"/>
    </xf>
    <xf numFmtId="0" fontId="11" fillId="0" borderId="0" xfId="5" applyNumberFormat="1" applyFont="1" applyFill="1" applyAlignment="1" applyProtection="1"/>
    <xf numFmtId="0" fontId="14" fillId="0" borderId="0" xfId="5" applyNumberFormat="1" applyFont="1" applyFill="1" applyAlignment="1" applyProtection="1">
      <alignment horizontal="center"/>
    </xf>
    <xf numFmtId="0" fontId="15" fillId="0" borderId="0" xfId="5" applyNumberFormat="1" applyFont="1" applyFill="1" applyAlignment="1" applyProtection="1">
      <protection hidden="1"/>
    </xf>
    <xf numFmtId="0" fontId="15" fillId="2" borderId="0" xfId="5" applyNumberFormat="1" applyFont="1" applyFill="1" applyAlignment="1" applyProtection="1">
      <protection hidden="1"/>
    </xf>
    <xf numFmtId="0" fontId="15" fillId="3" borderId="0" xfId="5" applyNumberFormat="1" applyFont="1" applyFill="1" applyAlignment="1" applyProtection="1">
      <protection hidden="1"/>
    </xf>
    <xf numFmtId="0" fontId="6" fillId="0" borderId="2" xfId="5" applyNumberFormat="1" applyFont="1" applyFill="1" applyBorder="1" applyAlignment="1" applyProtection="1">
      <alignment horizontal="center" vertical="center" wrapText="1"/>
    </xf>
    <xf numFmtId="0" fontId="6" fillId="0" borderId="3" xfId="5" applyNumberFormat="1" applyFont="1" applyFill="1" applyBorder="1" applyAlignment="1" applyProtection="1">
      <alignment horizontal="center" vertical="center" wrapText="1"/>
    </xf>
    <xf numFmtId="0" fontId="6" fillId="0" borderId="34" xfId="5" applyNumberFormat="1" applyFont="1" applyFill="1" applyBorder="1" applyAlignment="1" applyProtection="1">
      <alignment horizontal="center" vertical="center" wrapText="1"/>
    </xf>
    <xf numFmtId="0" fontId="6" fillId="0" borderId="35" xfId="5" applyNumberFormat="1" applyFont="1" applyFill="1" applyBorder="1" applyAlignment="1" applyProtection="1">
      <alignment horizontal="center" vertical="center" wrapText="1"/>
    </xf>
    <xf numFmtId="0" fontId="6" fillId="0" borderId="36" xfId="5" applyNumberFormat="1" applyFont="1" applyFill="1" applyBorder="1" applyAlignment="1" applyProtection="1">
      <alignment horizontal="center" vertical="center" wrapText="1"/>
    </xf>
    <xf numFmtId="0" fontId="6" fillId="0" borderId="0" xfId="5" applyNumberFormat="1" applyFont="1" applyFill="1" applyBorder="1" applyAlignment="1" applyProtection="1">
      <alignment horizontal="center" vertical="center" wrapText="1"/>
    </xf>
    <xf numFmtId="0" fontId="6" fillId="0" borderId="37" xfId="5" applyNumberFormat="1" applyFont="1" applyFill="1" applyBorder="1" applyAlignment="1" applyProtection="1"/>
    <xf numFmtId="164" fontId="13" fillId="0" borderId="38" xfId="5" applyNumberFormat="1" applyFont="1" applyFill="1" applyBorder="1" applyAlignment="1" applyProtection="1"/>
    <xf numFmtId="164" fontId="13" fillId="5" borderId="39" xfId="5" applyNumberFormat="1" applyFont="1" applyFill="1" applyBorder="1" applyAlignment="1" applyProtection="1">
      <protection locked="0"/>
    </xf>
    <xf numFmtId="164" fontId="13" fillId="5" borderId="40" xfId="5" applyNumberFormat="1" applyFont="1" applyFill="1" applyBorder="1" applyAlignment="1" applyProtection="1">
      <protection locked="0"/>
    </xf>
    <xf numFmtId="164" fontId="13" fillId="5" borderId="41" xfId="5" applyNumberFormat="1" applyFont="1" applyFill="1" applyBorder="1" applyAlignment="1" applyProtection="1">
      <protection locked="0"/>
    </xf>
    <xf numFmtId="164" fontId="13" fillId="0" borderId="0" xfId="5" applyNumberFormat="1" applyFont="1" applyFill="1" applyBorder="1" applyAlignment="1" applyProtection="1">
      <protection locked="0"/>
    </xf>
    <xf numFmtId="164" fontId="13" fillId="0" borderId="24" xfId="5" applyNumberFormat="1" applyFont="1" applyFill="1" applyBorder="1" applyAlignment="1" applyProtection="1"/>
    <xf numFmtId="164" fontId="13" fillId="5" borderId="42" xfId="5" applyNumberFormat="1" applyFont="1" applyFill="1" applyBorder="1" applyAlignment="1" applyProtection="1">
      <protection locked="0"/>
    </xf>
    <xf numFmtId="164" fontId="13" fillId="5" borderId="27" xfId="5" applyNumberFormat="1" applyFont="1" applyFill="1" applyBorder="1" applyAlignment="1" applyProtection="1">
      <protection locked="0"/>
    </xf>
    <xf numFmtId="164" fontId="13" fillId="5" borderId="28" xfId="5" applyNumberFormat="1" applyFont="1" applyFill="1" applyBorder="1" applyAlignment="1" applyProtection="1">
      <protection locked="0"/>
    </xf>
    <xf numFmtId="0" fontId="6" fillId="0" borderId="9" xfId="5" applyNumberFormat="1" applyFont="1" applyFill="1" applyBorder="1" applyAlignment="1" applyProtection="1"/>
    <xf numFmtId="164" fontId="13" fillId="0" borderId="29" xfId="5" applyNumberFormat="1" applyFont="1" applyFill="1" applyBorder="1" applyAlignment="1" applyProtection="1"/>
    <xf numFmtId="164" fontId="13" fillId="5" borderId="43" xfId="5" applyNumberFormat="1" applyFont="1" applyFill="1" applyBorder="1" applyAlignment="1" applyProtection="1">
      <protection locked="0"/>
    </xf>
    <xf numFmtId="164" fontId="13" fillId="5" borderId="44" xfId="5" applyNumberFormat="1" applyFont="1" applyFill="1" applyBorder="1" applyAlignment="1" applyProtection="1">
      <protection locked="0"/>
    </xf>
    <xf numFmtId="164" fontId="13" fillId="5" borderId="45" xfId="5" applyNumberFormat="1" applyFont="1" applyFill="1" applyBorder="1" applyAlignment="1" applyProtection="1">
      <protection locked="0"/>
    </xf>
    <xf numFmtId="164" fontId="6" fillId="5" borderId="38" xfId="5" applyNumberFormat="1" applyFont="1" applyFill="1" applyBorder="1" applyAlignment="1" applyProtection="1">
      <protection locked="0"/>
    </xf>
    <xf numFmtId="164" fontId="6" fillId="5" borderId="18" xfId="5" applyNumberFormat="1" applyFont="1" applyFill="1" applyBorder="1" applyAlignment="1" applyProtection="1">
      <protection locked="0"/>
    </xf>
    <xf numFmtId="0" fontId="6" fillId="0" borderId="46" xfId="5" applyNumberFormat="1" applyFont="1" applyFill="1" applyBorder="1" applyAlignment="1" applyProtection="1"/>
    <xf numFmtId="164" fontId="6" fillId="5" borderId="29" xfId="5" applyNumberFormat="1" applyFont="1" applyFill="1" applyBorder="1" applyAlignment="1" applyProtection="1">
      <protection locked="0"/>
    </xf>
    <xf numFmtId="0" fontId="5" fillId="0" borderId="2" xfId="5" applyNumberFormat="1" applyFont="1" applyFill="1" applyBorder="1" applyAlignment="1" applyProtection="1">
      <alignment horizontal="center" vertical="center" wrapText="1"/>
    </xf>
    <xf numFmtId="0" fontId="5" fillId="0" borderId="3" xfId="5" applyNumberFormat="1" applyFont="1" applyFill="1" applyBorder="1" applyAlignment="1" applyProtection="1">
      <alignment horizontal="center" vertical="center" wrapText="1"/>
    </xf>
    <xf numFmtId="0" fontId="5" fillId="0" borderId="5" xfId="5" applyNumberFormat="1" applyFont="1" applyFill="1" applyBorder="1" applyAlignment="1" applyProtection="1">
      <alignment horizontal="center" vertical="center" wrapText="1"/>
    </xf>
    <xf numFmtId="0" fontId="6" fillId="0" borderId="37" xfId="5" applyNumberFormat="1" applyFont="1" applyFill="1" applyBorder="1" applyAlignment="1" applyProtection="1">
      <alignment vertical="center" wrapText="1"/>
    </xf>
    <xf numFmtId="164" fontId="6" fillId="5" borderId="37" xfId="5" applyNumberFormat="1" applyFont="1" applyFill="1" applyBorder="1" applyAlignment="1" applyProtection="1">
      <protection locked="0"/>
    </xf>
    <xf numFmtId="164" fontId="6" fillId="5" borderId="47" xfId="5" applyNumberFormat="1" applyFont="1" applyFill="1" applyBorder="1" applyAlignment="1" applyProtection="1">
      <protection locked="0"/>
    </xf>
    <xf numFmtId="0" fontId="6" fillId="0" borderId="23" xfId="5" applyNumberFormat="1" applyFont="1" applyFill="1" applyBorder="1" applyAlignment="1" applyProtection="1">
      <alignment wrapText="1"/>
    </xf>
    <xf numFmtId="164" fontId="6" fillId="5" borderId="23" xfId="5" applyNumberFormat="1" applyFont="1" applyFill="1" applyBorder="1" applyAlignment="1" applyProtection="1">
      <protection locked="0"/>
    </xf>
    <xf numFmtId="41" fontId="13" fillId="6" borderId="24" xfId="1" applyFont="1" applyFill="1" applyBorder="1" applyAlignment="1" applyProtection="1"/>
    <xf numFmtId="164" fontId="6" fillId="5" borderId="48" xfId="5" applyNumberFormat="1" applyFont="1" applyFill="1" applyBorder="1" applyAlignment="1" applyProtection="1">
      <protection locked="0"/>
    </xf>
    <xf numFmtId="164" fontId="6" fillId="5" borderId="49" xfId="5" applyNumberFormat="1" applyFont="1" applyFill="1" applyBorder="1" applyAlignment="1" applyProtection="1">
      <protection locked="0"/>
    </xf>
    <xf numFmtId="0" fontId="6" fillId="0" borderId="46" xfId="5" applyNumberFormat="1" applyFont="1" applyFill="1" applyBorder="1" applyAlignment="1" applyProtection="1">
      <alignment wrapText="1"/>
    </xf>
    <xf numFmtId="164" fontId="6" fillId="5" borderId="46" xfId="5" applyNumberFormat="1" applyFont="1" applyFill="1" applyBorder="1" applyAlignment="1" applyProtection="1">
      <protection locked="0"/>
    </xf>
    <xf numFmtId="41" fontId="13" fillId="6" borderId="29" xfId="1" applyFont="1" applyFill="1" applyBorder="1" applyAlignment="1" applyProtection="1"/>
    <xf numFmtId="164" fontId="6" fillId="5" borderId="50" xfId="5" applyNumberFormat="1" applyFont="1" applyFill="1" applyBorder="1" applyAlignment="1" applyProtection="1">
      <protection locked="0"/>
    </xf>
    <xf numFmtId="0" fontId="6" fillId="0" borderId="4" xfId="5" applyNumberFormat="1" applyFont="1" applyFill="1" applyBorder="1" applyAlignment="1" applyProtection="1">
      <alignment vertical="center"/>
    </xf>
    <xf numFmtId="164" fontId="6" fillId="0" borderId="4" xfId="5" applyNumberFormat="1" applyFont="1" applyFill="1" applyBorder="1" applyAlignment="1" applyProtection="1"/>
    <xf numFmtId="164" fontId="6" fillId="0" borderId="4" xfId="5" applyNumberFormat="1" applyFont="1" applyFill="1" applyBorder="1" applyAlignment="1" applyProtection="1">
      <protection locked="0"/>
    </xf>
    <xf numFmtId="164" fontId="6" fillId="0" borderId="0" xfId="5" applyNumberFormat="1" applyFont="1" applyFill="1" applyBorder="1" applyAlignment="1" applyProtection="1">
      <protection locked="0"/>
    </xf>
    <xf numFmtId="0" fontId="6" fillId="0" borderId="15" xfId="5" applyNumberFormat="1" applyFont="1" applyFill="1" applyBorder="1" applyAlignment="1" applyProtection="1">
      <alignment horizontal="center" vertical="center" wrapText="1"/>
    </xf>
    <xf numFmtId="164" fontId="5" fillId="0" borderId="51" xfId="5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6" fillId="0" borderId="38" xfId="5" applyNumberFormat="1" applyFont="1" applyFill="1" applyBorder="1" applyAlignment="1" applyProtection="1">
      <alignment wrapText="1"/>
    </xf>
    <xf numFmtId="164" fontId="6" fillId="5" borderId="39" xfId="5" applyNumberFormat="1" applyFont="1" applyFill="1" applyBorder="1" applyAlignment="1" applyProtection="1">
      <protection locked="0"/>
    </xf>
    <xf numFmtId="164" fontId="6" fillId="5" borderId="40" xfId="5" applyNumberFormat="1" applyFont="1" applyFill="1" applyBorder="1" applyAlignment="1" applyProtection="1">
      <protection locked="0"/>
    </xf>
    <xf numFmtId="164" fontId="6" fillId="5" borderId="41" xfId="5" applyNumberFormat="1" applyFont="1" applyFill="1" applyBorder="1" applyAlignment="1" applyProtection="1">
      <protection locked="0"/>
    </xf>
    <xf numFmtId="0" fontId="6" fillId="0" borderId="24" xfId="5" applyNumberFormat="1" applyFont="1" applyFill="1" applyBorder="1" applyAlignment="1" applyProtection="1">
      <alignment wrapText="1"/>
    </xf>
    <xf numFmtId="164" fontId="6" fillId="5" borderId="42" xfId="5" applyNumberFormat="1" applyFont="1" applyFill="1" applyBorder="1" applyAlignment="1" applyProtection="1">
      <protection locked="0"/>
    </xf>
    <xf numFmtId="164" fontId="6" fillId="5" borderId="27" xfId="5" applyNumberFormat="1" applyFont="1" applyFill="1" applyBorder="1" applyAlignment="1" applyProtection="1">
      <protection locked="0"/>
    </xf>
    <xf numFmtId="164" fontId="6" fillId="5" borderId="28" xfId="5" applyNumberFormat="1" applyFont="1" applyFill="1" applyBorder="1" applyAlignment="1" applyProtection="1">
      <protection locked="0"/>
    </xf>
    <xf numFmtId="164" fontId="6" fillId="5" borderId="52" xfId="5" applyNumberFormat="1" applyFont="1" applyFill="1" applyBorder="1" applyAlignment="1" applyProtection="1">
      <protection locked="0"/>
    </xf>
    <xf numFmtId="164" fontId="6" fillId="5" borderId="32" xfId="5" applyNumberFormat="1" applyFont="1" applyFill="1" applyBorder="1" applyAlignment="1" applyProtection="1">
      <protection locked="0"/>
    </xf>
    <xf numFmtId="164" fontId="6" fillId="5" borderId="33" xfId="5" applyNumberFormat="1" applyFont="1" applyFill="1" applyBorder="1" applyAlignment="1" applyProtection="1">
      <protection locked="0"/>
    </xf>
    <xf numFmtId="164" fontId="6" fillId="0" borderId="15" xfId="5" applyNumberFormat="1" applyFont="1" applyFill="1" applyBorder="1" applyAlignment="1" applyProtection="1">
      <alignment horizontal="center" vertical="center"/>
      <protection locked="0"/>
    </xf>
    <xf numFmtId="0" fontId="6" fillId="0" borderId="29" xfId="5" applyNumberFormat="1" applyFont="1" applyFill="1" applyBorder="1" applyAlignment="1" applyProtection="1">
      <alignment wrapText="1"/>
    </xf>
    <xf numFmtId="164" fontId="6" fillId="0" borderId="3" xfId="5" applyNumberFormat="1" applyFont="1" applyFill="1" applyBorder="1" applyAlignment="1" applyProtection="1">
      <alignment horizontal="center" vertical="center" wrapText="1"/>
      <protection locked="0"/>
    </xf>
    <xf numFmtId="164" fontId="16" fillId="0" borderId="0" xfId="5" applyNumberFormat="1" applyFont="1" applyFill="1" applyBorder="1" applyAlignment="1" applyProtection="1">
      <alignment vertical="center" wrapText="1"/>
      <protection locked="0"/>
    </xf>
    <xf numFmtId="0" fontId="6" fillId="0" borderId="0" xfId="5" applyNumberFormat="1" applyFont="1" applyFill="1" applyBorder="1" applyAlignment="1" applyProtection="1"/>
    <xf numFmtId="164" fontId="6" fillId="5" borderId="24" xfId="5" applyNumberFormat="1" applyFont="1" applyFill="1" applyBorder="1" applyAlignment="1" applyProtection="1">
      <protection locked="0"/>
    </xf>
    <xf numFmtId="0" fontId="6" fillId="0" borderId="49" xfId="5" applyNumberFormat="1" applyFont="1" applyFill="1" applyBorder="1" applyAlignment="1" applyProtection="1">
      <alignment wrapText="1"/>
    </xf>
    <xf numFmtId="164" fontId="6" fillId="5" borderId="53" xfId="5" applyNumberFormat="1" applyFont="1" applyFill="1" applyBorder="1" applyAlignment="1" applyProtection="1">
      <protection locked="0"/>
    </xf>
    <xf numFmtId="164" fontId="7" fillId="0" borderId="15" xfId="5" applyNumberFormat="1" applyFont="1" applyFill="1" applyBorder="1" applyAlignment="1" applyProtection="1"/>
    <xf numFmtId="164" fontId="6" fillId="0" borderId="15" xfId="5" applyNumberFormat="1" applyFont="1" applyFill="1" applyBorder="1" applyAlignment="1" applyProtection="1">
      <alignment horizontal="center" vertical="center" wrapText="1"/>
      <protection locked="0"/>
    </xf>
    <xf numFmtId="164" fontId="6" fillId="0" borderId="54" xfId="5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5" applyNumberFormat="1" applyFont="1" applyFill="1" applyAlignment="1" applyProtection="1"/>
    <xf numFmtId="164" fontId="6" fillId="7" borderId="38" xfId="5" applyNumberFormat="1" applyFont="1" applyFill="1" applyBorder="1" applyAlignment="1" applyProtection="1">
      <protection locked="0"/>
    </xf>
    <xf numFmtId="1" fontId="17" fillId="0" borderId="0" xfId="6" applyNumberFormat="1" applyFont="1" applyFill="1" applyAlignment="1" applyProtection="1"/>
    <xf numFmtId="164" fontId="6" fillId="7" borderId="24" xfId="5" applyNumberFormat="1" applyFont="1" applyFill="1" applyBorder="1" applyAlignment="1" applyProtection="1">
      <protection locked="0"/>
    </xf>
    <xf numFmtId="164" fontId="6" fillId="7" borderId="49" xfId="5" applyNumberFormat="1" applyFont="1" applyFill="1" applyBorder="1" applyAlignment="1" applyProtection="1">
      <protection locked="0"/>
    </xf>
    <xf numFmtId="164" fontId="6" fillId="7" borderId="29" xfId="5" applyNumberFormat="1" applyFont="1" applyFill="1" applyBorder="1" applyAlignment="1" applyProtection="1">
      <protection locked="0"/>
    </xf>
    <xf numFmtId="0" fontId="6" fillId="0" borderId="3" xfId="5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 wrapText="1"/>
    </xf>
    <xf numFmtId="0" fontId="6" fillId="0" borderId="8" xfId="5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 wrapText="1"/>
    </xf>
    <xf numFmtId="0" fontId="6" fillId="0" borderId="3" xfId="5" applyNumberFormat="1" applyFont="1" applyFill="1" applyBorder="1" applyAlignment="1" applyProtection="1">
      <alignment horizontal="center" vertical="center" wrapText="1"/>
    </xf>
    <xf numFmtId="0" fontId="6" fillId="0" borderId="8" xfId="5" applyNumberFormat="1" applyFont="1" applyFill="1" applyBorder="1" applyAlignment="1" applyProtection="1">
      <alignment horizontal="center" vertical="center" wrapText="1"/>
    </xf>
    <xf numFmtId="0" fontId="6" fillId="0" borderId="3" xfId="5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 wrapText="1"/>
    </xf>
    <xf numFmtId="0" fontId="6" fillId="0" borderId="8" xfId="5" applyNumberFormat="1" applyFont="1" applyFill="1" applyBorder="1" applyAlignment="1" applyProtection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/>
    </xf>
    <xf numFmtId="0" fontId="10" fillId="0" borderId="0" xfId="5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 wrapText="1"/>
    </xf>
    <xf numFmtId="0" fontId="6" fillId="0" borderId="6" xfId="5" applyNumberFormat="1" applyFont="1" applyFill="1" applyBorder="1" applyAlignment="1" applyProtection="1">
      <alignment horizontal="center" vertical="center" wrapText="1"/>
    </xf>
    <xf numFmtId="0" fontId="6" fillId="0" borderId="9" xfId="5" applyNumberFormat="1" applyFont="1" applyFill="1" applyBorder="1" applyAlignment="1" applyProtection="1">
      <alignment horizontal="center" vertical="center" wrapText="1"/>
    </xf>
    <xf numFmtId="0" fontId="6" fillId="0" borderId="3" xfId="5" applyNumberFormat="1" applyFont="1" applyFill="1" applyBorder="1" applyAlignment="1" applyProtection="1">
      <alignment horizontal="center" vertical="center" wrapText="1"/>
    </xf>
    <xf numFmtId="0" fontId="6" fillId="0" borderId="7" xfId="5" applyNumberFormat="1" applyFont="1" applyFill="1" applyBorder="1" applyAlignment="1" applyProtection="1">
      <alignment horizontal="center" vertical="center" wrapText="1"/>
    </xf>
    <xf numFmtId="0" fontId="6" fillId="0" borderId="10" xfId="5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4" xfId="5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5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8" xfId="5" applyNumberFormat="1" applyFont="1" applyFill="1" applyBorder="1" applyAlignment="1" applyProtection="1">
      <alignment horizontal="center" vertical="center" wrapText="1"/>
    </xf>
    <xf numFmtId="0" fontId="11" fillId="0" borderId="1" xfId="5" applyNumberFormat="1" applyFont="1" applyFill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1" xfId="5" applyNumberFormat="1" applyFont="1" applyFill="1" applyBorder="1" applyAlignment="1" applyProtection="1">
      <alignment horizontal="left" wrapText="1"/>
    </xf>
    <xf numFmtId="0" fontId="11" fillId="0" borderId="0" xfId="5" applyNumberFormat="1" applyFont="1" applyFill="1" applyBorder="1" applyAlignment="1" applyProtection="1">
      <alignment horizontal="left" vertical="center" wrapText="1"/>
    </xf>
    <xf numFmtId="164" fontId="6" fillId="0" borderId="2" xfId="5" applyNumberFormat="1" applyFont="1" applyFill="1" applyBorder="1" applyAlignment="1" applyProtection="1">
      <alignment horizontal="center" vertical="center" wrapText="1"/>
      <protection locked="0"/>
    </xf>
    <xf numFmtId="164" fontId="6" fillId="0" borderId="5" xfId="5" applyNumberFormat="1" applyFont="1" applyFill="1" applyBorder="1" applyAlignment="1" applyProtection="1">
      <alignment horizontal="center" vertical="center" wrapText="1"/>
      <protection locked="0"/>
    </xf>
  </cellXfs>
  <cellStyles count="7">
    <cellStyle name="Millares [0]" xfId="1" builtinId="6"/>
    <cellStyle name="Normal" xfId="0" builtinId="0"/>
    <cellStyle name="Normal_08a" xfId="3"/>
    <cellStyle name="Normal_REM 05-2002" xfId="4"/>
    <cellStyle name="Normal_REM 17-2002" xfId="6"/>
    <cellStyle name="Normal_REM 21-2002" xfId="5"/>
    <cellStyle name="Normal_RMC_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_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riquelmem\Desktop\Nueva%20carpeta\16108SBS-2011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7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tabSelected="1" topLeftCell="A72" workbookViewId="0">
      <selection activeCell="B68" sqref="B68:C82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",[1]NOMBRE!B7)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139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59.5</v>
      </c>
      <c r="C12" s="25">
        <f t="shared" si="0"/>
        <v>50.3</v>
      </c>
      <c r="D12" s="26">
        <f t="shared" si="0"/>
        <v>13464</v>
      </c>
      <c r="E12" s="27">
        <f t="shared" si="0"/>
        <v>10805</v>
      </c>
      <c r="F12" s="25">
        <f t="shared" si="0"/>
        <v>1926</v>
      </c>
      <c r="G12" s="25">
        <f t="shared" si="0"/>
        <v>9560</v>
      </c>
      <c r="H12" s="26">
        <f t="shared" si="0"/>
        <v>8690</v>
      </c>
      <c r="I12" s="28">
        <f t="shared" si="0"/>
        <v>7908</v>
      </c>
      <c r="J12" s="27">
        <f t="shared" si="0"/>
        <v>74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f>ENERO!B13+FEBRERO!B13+MARZO!B13+ABRIL!B13+MAYO!B13+JUNIO!B13+JULIO!B13+AGOSTO!B13+SEPTIEMBRE!B13+OCTUBRE!B13+NOVIEMBRE!B13+DICIEMBRE!B13</f>
        <v>48</v>
      </c>
      <c r="C13" s="32">
        <f>ENERO!C13+FEBRERO!C13+MARZO!C13+ABRIL!C13+MAYO!C13+JUNIO!C13+JULIO!C13+AGOSTO!C13+SEPTIEMBRE!C13+OCTUBRE!C13+NOVIEMBRE!C13+DICIEMBRE!C13</f>
        <v>40</v>
      </c>
      <c r="D13" s="33">
        <f>ENERO!D13+FEBRERO!D13+MARZO!D13+ABRIL!D13+MAYO!D13+JUNIO!D13+JULIO!D13+AGOSTO!D13+SEPTIEMBRE!D13+OCTUBRE!D13+NOVIEMBRE!D13+DICIEMBRE!D13</f>
        <v>8201</v>
      </c>
      <c r="E13" s="34">
        <f>ENERO!E13+FEBRERO!E13+MARZO!E13+ABRIL!E13+MAYO!E13+JUNIO!E13+JULIO!E13+AGOSTO!E13+SEPTIEMBRE!E13+OCTUBRE!E13+NOVIEMBRE!E13+DICIEMBRE!E13</f>
        <v>5584</v>
      </c>
      <c r="F13" s="32">
        <f>ENERO!F13+FEBRERO!F13+MARZO!F13+ABRIL!F13+MAYO!F13+JUNIO!F13+JULIO!F13+AGOSTO!F13+SEPTIEMBRE!F13+OCTUBRE!F13+NOVIEMBRE!F13+DICIEMBRE!F13</f>
        <v>1325</v>
      </c>
      <c r="G13" s="32">
        <f>ENERO!G13+FEBRERO!G13+MARZO!G13+ABRIL!G13+MAYO!G13+JUNIO!G13+JULIO!G13+AGOSTO!G13+SEPTIEMBRE!G13+OCTUBRE!G13+NOVIEMBRE!G13+DICIEMBRE!G13</f>
        <v>5342</v>
      </c>
      <c r="H13" s="33">
        <f>ENERO!H13+FEBRERO!H13+MARZO!H13+ABRIL!H13+MAYO!H13+JUNIO!H13+JULIO!H13+AGOSTO!H13+SEPTIEMBRE!H13+OCTUBRE!H13+NOVIEMBRE!H13+DICIEMBRE!H13</f>
        <v>4472</v>
      </c>
      <c r="I13" s="35">
        <f>ENERO!I13+FEBRERO!I13+MARZO!I13+ABRIL!I13+MAYO!I13+JUNIO!I13+JULIO!I13+AGOSTO!I13+SEPTIEMBRE!I13+OCTUBRE!I13+NOVIEMBRE!I13+DICIEMBRE!I13</f>
        <v>4064</v>
      </c>
      <c r="J13" s="36">
        <f>ENERO!J13+FEBRERO!J13+MARZO!J13+ABRIL!J13+MAYO!J13+JUNIO!J13+JULIO!J13+AGOSTO!J13+SEPTIEMBRE!J13+OCTUBRE!J13+NOVIEMBRE!J13+DICIEMBRE!J13</f>
        <v>74</v>
      </c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f>ENERO!B14+FEBRERO!B14+MARZO!B14+ABRIL!B14+MAYO!B14+JUNIO!B14+JULIO!B14+AGOSTO!B14+SEPTIEMBRE!B14+OCTUBRE!B14+NOVIEMBRE!B14+DICIEMBRE!B14</f>
        <v>11.5</v>
      </c>
      <c r="C14" s="38">
        <f>ENERO!C14+FEBRERO!C14+MARZO!C14+ABRIL!C14+MAYO!C14+JUNIO!C14+JULIO!C14+AGOSTO!C14+SEPTIEMBRE!C14+OCTUBRE!C14+NOVIEMBRE!C14+DICIEMBRE!C14</f>
        <v>10.3</v>
      </c>
      <c r="D14" s="39">
        <f>ENERO!D14+FEBRERO!D14+MARZO!D14+ABRIL!D14+MAYO!D14+JUNIO!D14+JULIO!D14+AGOSTO!D14+SEPTIEMBRE!D14+OCTUBRE!D14+NOVIEMBRE!D14+DICIEMBRE!D14</f>
        <v>5263</v>
      </c>
      <c r="E14" s="40">
        <f>ENERO!E14+FEBRERO!E14+MARZO!E14+ABRIL!E14+MAYO!E14+JUNIO!E14+JULIO!E14+AGOSTO!E14+SEPTIEMBRE!E14+OCTUBRE!E14+NOVIEMBRE!E14+DICIEMBRE!E14</f>
        <v>5221</v>
      </c>
      <c r="F14" s="38">
        <f>ENERO!F14+FEBRERO!F14+MARZO!F14+ABRIL!F14+MAYO!F14+JUNIO!F14+JULIO!F14+AGOSTO!F14+SEPTIEMBRE!F14+OCTUBRE!F14+NOVIEMBRE!F14+DICIEMBRE!F14</f>
        <v>601</v>
      </c>
      <c r="G14" s="38">
        <f>ENERO!G14+FEBRERO!G14+MARZO!G14+ABRIL!G14+MAYO!G14+JUNIO!G14+JULIO!G14+AGOSTO!G14+SEPTIEMBRE!G14+OCTUBRE!G14+NOVIEMBRE!G14+DICIEMBRE!G14</f>
        <v>4218</v>
      </c>
      <c r="H14" s="39">
        <f>ENERO!H14+FEBRERO!H14+MARZO!H14+ABRIL!H14+MAYO!H14+JUNIO!H14+JULIO!H14+AGOSTO!H14+SEPTIEMBRE!H14+OCTUBRE!H14+NOVIEMBRE!H14+DICIEMBRE!H14</f>
        <v>4218</v>
      </c>
      <c r="I14" s="41">
        <f>ENERO!I14+FEBRERO!I14+MARZO!I14+ABRIL!I14+MAYO!I14+JUNIO!I14+JULIO!I14+AGOSTO!I14+SEPTIEMBRE!I14+OCTUBRE!I14+NOVIEMBRE!I14+DICIEMBRE!I14</f>
        <v>3844</v>
      </c>
      <c r="J14" s="42">
        <f>ENERO!J14+FEBRERO!J14+MARZO!J14+ABRIL!J14+MAYO!J14+JUNIO!J14+JULIO!J14+AGOSTO!J14+SEPTIEMBRE!J14+OCTUBRE!J14+NOVIEMBRE!J14+DICIEMBRE!J14</f>
        <v>0</v>
      </c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>
        <f>ENERO!B15+FEBRERO!B15+MARZO!B15+ABRIL!B15+MAYO!B15+JUNIO!B15+JULIO!B15+AGOSTO!B15+SEPTIEMBRE!B15+OCTUBRE!B15+NOVIEMBRE!B15+DICIEMBRE!B15</f>
        <v>0</v>
      </c>
      <c r="C15" s="38">
        <f>ENERO!C15+FEBRERO!C15+MARZO!C15+ABRIL!C15+MAYO!C15+JUNIO!C15+JULIO!C15+AGOSTO!C15+SEPTIEMBRE!C15+OCTUBRE!C15+NOVIEMBRE!C15+DICIEMBRE!C15</f>
        <v>0</v>
      </c>
      <c r="D15" s="39">
        <f>ENERO!D15+FEBRERO!D15+MARZO!D15+ABRIL!D15+MAYO!D15+JUNIO!D15+JULIO!D15+AGOSTO!D15+SEPTIEMBRE!D15+OCTUBRE!D15+NOVIEMBRE!D15+DICIEMBRE!D15</f>
        <v>0</v>
      </c>
      <c r="E15" s="40">
        <f>ENERO!E15+FEBRERO!E15+MARZO!E15+ABRIL!E15+MAYO!E15+JUNIO!E15+JULIO!E15+AGOSTO!E15+SEPTIEMBRE!E15+OCTUBRE!E15+NOVIEMBRE!E15+DICIEMBRE!E15</f>
        <v>0</v>
      </c>
      <c r="F15" s="38">
        <f>ENERO!F15+FEBRERO!F15+MARZO!F15+ABRIL!F15+MAYO!F15+JUNIO!F15+JULIO!F15+AGOSTO!F15+SEPTIEMBRE!F15+OCTUBRE!F15+NOVIEMBRE!F15+DICIEMBRE!F15</f>
        <v>0</v>
      </c>
      <c r="G15" s="38">
        <f>ENERO!G15+FEBRERO!G15+MARZO!G15+ABRIL!G15+MAYO!G15+JUNIO!G15+JULIO!G15+AGOSTO!G15+SEPTIEMBRE!G15+OCTUBRE!G15+NOVIEMBRE!G15+DICIEMBRE!G15</f>
        <v>0</v>
      </c>
      <c r="H15" s="39">
        <f>ENERO!H15+FEBRERO!H15+MARZO!H15+ABRIL!H15+MAYO!H15+JUNIO!H15+JULIO!H15+AGOSTO!H15+SEPTIEMBRE!H15+OCTUBRE!H15+NOVIEMBRE!H15+DICIEMBRE!H15</f>
        <v>0</v>
      </c>
      <c r="I15" s="41">
        <f>ENERO!I15+FEBRERO!I15+MARZO!I15+ABRIL!I15+MAYO!I15+JUNIO!I15+JULIO!I15+AGOSTO!I15+SEPTIEMBRE!I15+OCTUBRE!I15+NOVIEMBRE!I15+DICIEMBRE!I15</f>
        <v>0</v>
      </c>
      <c r="J15" s="42">
        <f>ENERO!J15+FEBRERO!J15+MARZO!J15+ABRIL!J15+MAYO!J15+JUNIO!J15+JULIO!J15+AGOSTO!J15+SEPTIEMBRE!J15+OCTUBRE!J15+NOVIEMBRE!J15+DICIEMBRE!J15</f>
        <v>0</v>
      </c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>
        <f>ENERO!B16+FEBRERO!B16+MARZO!B16+ABRIL!B16+MAYO!B16+JUNIO!B16+JULIO!B16+AGOSTO!B16+SEPTIEMBRE!B16+OCTUBRE!B16+NOVIEMBRE!B16+DICIEMBRE!B16</f>
        <v>0</v>
      </c>
      <c r="C16" s="44">
        <f>ENERO!C16+FEBRERO!C16+MARZO!C16+ABRIL!C16+MAYO!C16+JUNIO!C16+JULIO!C16+AGOSTO!C16+SEPTIEMBRE!C16+OCTUBRE!C16+NOVIEMBRE!C16+DICIEMBRE!C16</f>
        <v>0</v>
      </c>
      <c r="D16" s="45">
        <f>ENERO!D16+FEBRERO!D16+MARZO!D16+ABRIL!D16+MAYO!D16+JUNIO!D16+JULIO!D16+AGOSTO!D16+SEPTIEMBRE!D16+OCTUBRE!D16+NOVIEMBRE!D16+DICIEMBRE!D16</f>
        <v>0</v>
      </c>
      <c r="E16" s="46">
        <f>ENERO!E16+FEBRERO!E16+MARZO!E16+ABRIL!E16+MAYO!E16+JUNIO!E16+JULIO!E16+AGOSTO!E16+SEPTIEMBRE!E16+OCTUBRE!E16+NOVIEMBRE!E16+DICIEMBRE!E16</f>
        <v>0</v>
      </c>
      <c r="F16" s="44">
        <f>ENERO!F16+FEBRERO!F16+MARZO!F16+ABRIL!F16+MAYO!F16+JUNIO!F16+JULIO!F16+AGOSTO!F16+SEPTIEMBRE!F16+OCTUBRE!F16+NOVIEMBRE!F16+DICIEMBRE!F16</f>
        <v>0</v>
      </c>
      <c r="G16" s="44">
        <f>ENERO!G16+FEBRERO!G16+MARZO!G16+ABRIL!G16+MAYO!G16+JUNIO!G16+JULIO!G16+AGOSTO!G16+SEPTIEMBRE!G16+OCTUBRE!G16+NOVIEMBRE!G16+DICIEMBRE!G16</f>
        <v>0</v>
      </c>
      <c r="H16" s="45">
        <f>ENERO!H16+FEBRERO!H16+MARZO!H16+ABRIL!H16+MAYO!H16+JUNIO!H16+JULIO!H16+AGOSTO!H16+SEPTIEMBRE!H16+OCTUBRE!H16+NOVIEMBRE!H16+DICIEMBRE!H16</f>
        <v>0</v>
      </c>
      <c r="I16" s="47">
        <f>ENERO!I16+FEBRERO!I16+MARZO!I16+ABRIL!I16+MAYO!I16+JUNIO!I16+JULIO!I16+AGOSTO!I16+SEPTIEMBRE!I16+OCTUBRE!I16+NOVIEMBRE!I16+DICIEMBRE!I16</f>
        <v>0</v>
      </c>
      <c r="J16" s="48">
        <f>ENERO!J16+FEBRERO!J16+MARZO!J16+ABRIL!J16+MAYO!J16+JUNIO!J16+JULIO!J16+AGOSTO!J16+SEPTIEMBRE!J16+OCTUBRE!J16+NOVIEMBRE!J16+DICIEMBRE!J16</f>
        <v>0</v>
      </c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138" t="s">
        <v>21</v>
      </c>
      <c r="B18" s="137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58</v>
      </c>
      <c r="C19" s="62">
        <f>ENERO!C19+FEBRERO!C19+MARZO!C19+ABRIL!C19+MAYO!C19+JUNIO!C19+JULIO!C19+AGOSTO!C19+SEPTIEMBRE!C19+OCTUBRE!C19+NOVIEMBRE!C19+DICIEMBRE!C19</f>
        <v>0</v>
      </c>
      <c r="D19" s="63">
        <f>ENERO!D19+FEBRERO!D19+MARZO!D19+ABRIL!D19+MAYO!D19+JUNIO!D19+JULIO!D19+AGOSTO!D19+SEPTIEMBRE!D19+OCTUBRE!D19+NOVIEMBRE!D19+DICIEMBRE!D19</f>
        <v>0</v>
      </c>
      <c r="E19" s="63">
        <f>ENERO!E19+FEBRERO!E19+MARZO!E19+ABRIL!E19+MAYO!E19+JUNIO!E19+JULIO!E19+AGOSTO!E19+SEPTIEMBRE!E19+OCTUBRE!E19+NOVIEMBRE!E19+DICIEMBRE!E19</f>
        <v>58</v>
      </c>
      <c r="F19" s="63">
        <f>ENERO!F19+FEBRERO!F19+MARZO!F19+ABRIL!F19+MAYO!F19+JUNIO!F19+JULIO!F19+AGOSTO!F19+SEPTIEMBRE!F19+OCTUBRE!F19+NOVIEMBRE!F19+DICIEMBRE!F19</f>
        <v>0</v>
      </c>
      <c r="G19" s="64">
        <f>ENERO!G19+FEBRERO!G19+MARZO!G19+ABRIL!G19+MAYO!G19+JUNIO!G19+JULIO!G19+AGOSTO!G19+SEPTIEMBRE!G19+OCTUBRE!G19+NOVIEMBRE!G19+DICIEMBRE!G19</f>
        <v>0</v>
      </c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136</v>
      </c>
      <c r="C20" s="67">
        <f>ENERO!C20+FEBRERO!C20+MARZO!C20+ABRIL!C20+MAYO!C20+JUNIO!C20+JULIO!C20+AGOSTO!C20+SEPTIEMBRE!C20+OCTUBRE!C20+NOVIEMBRE!C20+DICIEMBRE!C20</f>
        <v>0</v>
      </c>
      <c r="D20" s="68">
        <f>ENERO!D20+FEBRERO!D20+MARZO!D20+ABRIL!D20+MAYO!D20+JUNIO!D20+JULIO!D20+AGOSTO!D20+SEPTIEMBRE!D20+OCTUBRE!D20+NOVIEMBRE!D20+DICIEMBRE!D20</f>
        <v>0</v>
      </c>
      <c r="E20" s="68">
        <f>ENERO!E20+FEBRERO!E20+MARZO!E20+ABRIL!E20+MAYO!E20+JUNIO!E20+JULIO!E20+AGOSTO!E20+SEPTIEMBRE!E20+OCTUBRE!E20+NOVIEMBRE!E20+DICIEMBRE!E20</f>
        <v>136</v>
      </c>
      <c r="F20" s="68">
        <f>ENERO!F20+FEBRERO!F20+MARZO!F20+ABRIL!F20+MAYO!F20+JUNIO!F20+JULIO!F20+AGOSTO!F20+SEPTIEMBRE!F20+OCTUBRE!F20+NOVIEMBRE!F20+DICIEMBRE!F20</f>
        <v>0</v>
      </c>
      <c r="G20" s="69">
        <f>ENERO!G20+FEBRERO!G20+MARZO!G20+ABRIL!G20+MAYO!G20+JUNIO!G20+JULIO!G20+AGOSTO!G20+SEPTIEMBRE!G20+OCTUBRE!G20+NOVIEMBRE!G20+DICIEMBRE!G20</f>
        <v>0</v>
      </c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136</v>
      </c>
      <c r="C21" s="67">
        <f>ENERO!C21+FEBRERO!C21+MARZO!C21+ABRIL!C21+MAYO!C21+JUNIO!C21+JULIO!C21+AGOSTO!C21+SEPTIEMBRE!C21+OCTUBRE!C21+NOVIEMBRE!C21+DICIEMBRE!C21</f>
        <v>0</v>
      </c>
      <c r="D21" s="68">
        <f>ENERO!D21+FEBRERO!D21+MARZO!D21+ABRIL!D21+MAYO!D21+JUNIO!D21+JULIO!D21+AGOSTO!D21+SEPTIEMBRE!D21+OCTUBRE!D21+NOVIEMBRE!D21+DICIEMBRE!D21</f>
        <v>0</v>
      </c>
      <c r="E21" s="68">
        <f>ENERO!E21+FEBRERO!E21+MARZO!E21+ABRIL!E21+MAYO!E21+JUNIO!E21+JULIO!E21+AGOSTO!E21+SEPTIEMBRE!E21+OCTUBRE!E21+NOVIEMBRE!E21+DICIEMBRE!E21</f>
        <v>136</v>
      </c>
      <c r="F21" s="68">
        <f>ENERO!F21+FEBRERO!F21+MARZO!F21+ABRIL!F21+MAYO!F21+JUNIO!F21+JULIO!F21+AGOSTO!F21+SEPTIEMBRE!F21+OCTUBRE!F21+NOVIEMBRE!F21+DICIEMBRE!F21</f>
        <v>0</v>
      </c>
      <c r="G21" s="69">
        <f>ENERO!G21+FEBRERO!G21+MARZO!G21+ABRIL!G21+MAYO!G21+JUNIO!G21+JULIO!G21+AGOSTO!G21+SEPTIEMBRE!G21+OCTUBRE!G21+NOVIEMBRE!G21+DICIEMBRE!G21</f>
        <v>0</v>
      </c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136</v>
      </c>
      <c r="C22" s="67">
        <f>ENERO!C22+FEBRERO!C22+MARZO!C22+ABRIL!C22+MAYO!C22+JUNIO!C22+JULIO!C22+AGOSTO!C22+SEPTIEMBRE!C22+OCTUBRE!C22+NOVIEMBRE!C22+DICIEMBRE!C22</f>
        <v>0</v>
      </c>
      <c r="D22" s="68">
        <f>ENERO!D22+FEBRERO!D22+MARZO!D22+ABRIL!D22+MAYO!D22+JUNIO!D22+JULIO!D22+AGOSTO!D22+SEPTIEMBRE!D22+OCTUBRE!D22+NOVIEMBRE!D22+DICIEMBRE!D22</f>
        <v>0</v>
      </c>
      <c r="E22" s="68">
        <f>ENERO!E22+FEBRERO!E22+MARZO!E22+ABRIL!E22+MAYO!E22+JUNIO!E22+JULIO!E22+AGOSTO!E22+SEPTIEMBRE!E22+OCTUBRE!E22+NOVIEMBRE!E22+DICIEMBRE!E22</f>
        <v>136</v>
      </c>
      <c r="F22" s="68">
        <f>ENERO!F22+FEBRERO!F22+MARZO!F22+ABRIL!F22+MAYO!F22+JUNIO!F22+JULIO!F22+AGOSTO!F22+SEPTIEMBRE!F22+OCTUBRE!F22+NOVIEMBRE!F22+DICIEMBRE!F22</f>
        <v>0</v>
      </c>
      <c r="G22" s="69">
        <f>ENERO!G22+FEBRERO!G22+MARZO!G22+ABRIL!G22+MAYO!G22+JUNIO!G22+JULIO!G22+AGOSTO!G22+SEPTIEMBRE!G22+OCTUBRE!G22+NOVIEMBRE!G22+DICIEMBRE!G22</f>
        <v>0</v>
      </c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136</v>
      </c>
      <c r="C23" s="72">
        <f>ENERO!C23+FEBRERO!C23+MARZO!C23+ABRIL!C23+MAYO!C23+JUNIO!C23+JULIO!C23+AGOSTO!C23+SEPTIEMBRE!C23+OCTUBRE!C23+NOVIEMBRE!C23+DICIEMBRE!C23</f>
        <v>0</v>
      </c>
      <c r="D23" s="73">
        <f>ENERO!D23+FEBRERO!D23+MARZO!D23+ABRIL!D23+MAYO!D23+JUNIO!D23+JULIO!D23+AGOSTO!D23+SEPTIEMBRE!D23+OCTUBRE!D23+NOVIEMBRE!D23+DICIEMBRE!D23</f>
        <v>0</v>
      </c>
      <c r="E23" s="73">
        <f>ENERO!E23+FEBRERO!E23+MARZO!E23+ABRIL!E23+MAYO!E23+JUNIO!E23+JULIO!E23+AGOSTO!E23+SEPTIEMBRE!E23+OCTUBRE!E23+NOVIEMBRE!E23+DICIEMBRE!E23</f>
        <v>136</v>
      </c>
      <c r="F23" s="73">
        <f>ENERO!F23+FEBRERO!F23+MARZO!F23+ABRIL!F23+MAYO!F23+JUNIO!F23+JULIO!F23+AGOSTO!F23+SEPTIEMBRE!F23+OCTUBRE!F23+NOVIEMBRE!F23+DICIEMBRE!F23</f>
        <v>0</v>
      </c>
      <c r="G23" s="74">
        <f>ENERO!G23+FEBRERO!G23+MARZO!G23+ABRIL!G23+MAYO!G23+JUNIO!G23+JULIO!G23+AGOSTO!G23+SEPTIEMBRE!G23+OCTUBRE!G23+NOVIEMBRE!G23+DICIEMBRE!G23</f>
        <v>0</v>
      </c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138" t="s">
        <v>21</v>
      </c>
      <c r="B25" s="137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>
        <f>ENERO!B26+FEBRERO!B26+MARZO!B26+ABRIL!B26+MAYO!B26+JUNIO!B26+JULIO!B26+AGOSTO!B26+SEPTIEMBRE!B26+OCTUBRE!B26+NOVIEMBRE!B26+DICIEMBRE!B26</f>
        <v>0</v>
      </c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>
        <f>ENERO!B27+FEBRERO!B27+MARZO!B27+ABRIL!B27+MAYO!B27+JUNIO!B27+JULIO!B27+AGOSTO!B27+SEPTIEMBRE!B27+OCTUBRE!B27+NOVIEMBRE!B27+DICIEMBRE!B27</f>
        <v>0</v>
      </c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>
        <f>ENERO!B28+FEBRERO!B28+MARZO!B28+ABRIL!B28+MAYO!B28+JUNIO!B28+JULIO!B28+AGOSTO!B28+SEPTIEMBRE!B28+OCTUBRE!B28+NOVIEMBRE!B28+DICIEMBRE!B28</f>
        <v>0</v>
      </c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>
        <f>ENERO!B29+FEBRERO!B29+MARZO!B29+ABRIL!B29+MAYO!B29+JUNIO!B29+JULIO!B29+AGOSTO!B29+SEPTIEMBRE!B29+OCTUBRE!B29+NOVIEMBRE!B29+DICIEMBRE!B29</f>
        <v>0</v>
      </c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>
        <f>ENERO!B30+FEBRERO!B30+MARZO!B30+ABRIL!B30+MAYO!B30+JUNIO!B30+JULIO!B30+AGOSTO!B30+SEPTIEMBRE!B30+OCTUBRE!B30+NOVIEMBRE!B30+DICIEMBRE!B30</f>
        <v>0</v>
      </c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>
        <f>ENERO!B31+FEBRERO!B31+MARZO!B31+ABRIL!B31+MAYO!B31+JUNIO!B31+JULIO!B31+AGOSTO!B31+SEPTIEMBRE!B31+OCTUBRE!B31+NOVIEMBRE!B31+DICIEMBRE!B31</f>
        <v>0</v>
      </c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138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>
        <f>ENERO!B34+FEBRERO!B34+MARZO!B34+ABRIL!B34+MAYO!B34+JUNIO!B34+JULIO!B34+AGOSTO!B34+SEPTIEMBRE!B34+OCTUBRE!B34+NOVIEMBRE!B34+DICIEMBRE!B34</f>
        <v>3898</v>
      </c>
      <c r="C34" s="75">
        <f>ENERO!C34+FEBRERO!C34+MARZO!C34+ABRIL!C34+MAYO!C34+JUNIO!C34+JULIO!C34+AGOSTO!C34+SEPTIEMBRE!C34+OCTUBRE!C34+NOVIEMBRE!C34+DICIEMBRE!C34</f>
        <v>9215</v>
      </c>
      <c r="D34" s="84">
        <f>ENERO!D34+FEBRERO!D34+MARZO!D34+ABRIL!D34+MAYO!D34+JUNIO!D34+JULIO!D34+AGOSTO!D34+SEPTIEMBRE!D34+OCTUBRE!D34+NOVIEMBRE!D34+DICIEMBRE!D34</f>
        <v>18913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f>ENERO!B35+FEBRERO!B35+MARZO!B35+ABRIL!B35+MAYO!B35+JUNIO!B35+JULIO!B35+AGOSTO!B35+SEPTIEMBRE!B35+OCTUBRE!B35+NOVIEMBRE!B35+DICIEMBRE!B35</f>
        <v>2441</v>
      </c>
      <c r="C35" s="87">
        <f>ENERO!C35+FEBRERO!C35+MARZO!C35+ABRIL!C35+MAYO!C35+JUNIO!C35+JULIO!C35+AGOSTO!C35+SEPTIEMBRE!C35+OCTUBRE!C35+NOVIEMBRE!C35+DICIEMBRE!C35</f>
        <v>0</v>
      </c>
      <c r="D35" s="88">
        <f>ENERO!D35+FEBRERO!D35+MARZO!D35+ABRIL!D35+MAYO!D35+JUNIO!D35+JULIO!D35+AGOSTO!D35+SEPTIEMBRE!D35+OCTUBRE!D35+NOVIEMBRE!D35+DICIEMBRE!D35</f>
        <v>3200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>
        <f>ENERO!B36+FEBRERO!B36+MARZO!B36+ABRIL!B36+MAYO!B36+JUNIO!B36+JULIO!B36+AGOSTO!B36+SEPTIEMBRE!B36+OCTUBRE!B36+NOVIEMBRE!B36+DICIEMBRE!B36</f>
        <v>1402</v>
      </c>
      <c r="C36" s="89">
        <f>ENERO!C36+FEBRERO!C36+MARZO!C36+ABRIL!C36+MAYO!C36+JUNIO!C36+JULIO!C36+AGOSTO!C36+SEPTIEMBRE!C36+OCTUBRE!C36+NOVIEMBRE!C36+DICIEMBRE!C36</f>
        <v>0</v>
      </c>
      <c r="D36" s="88">
        <f>ENERO!D36+FEBRERO!D36+MARZO!D36+ABRIL!D36+MAYO!D36+JUNIO!D36+JULIO!D36+AGOSTO!D36+SEPTIEMBRE!D36+OCTUBRE!D36+NOVIEMBRE!D36+DICIEMBRE!D36</f>
        <v>1959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f>ENERO!B37+FEBRERO!B37+MARZO!B37+ABRIL!B37+MAYO!B37+JUNIO!B37+JULIO!B37+AGOSTO!B37+SEPTIEMBRE!B37+OCTUBRE!B37+NOVIEMBRE!B37+DICIEMBRE!B37</f>
        <v>2486</v>
      </c>
      <c r="C37" s="92">
        <f>ENERO!C37+FEBRERO!C37+MARZO!C37+ABRIL!C37+MAYO!C37+JUNIO!C37+JULIO!C37+AGOSTO!C37+SEPTIEMBRE!C37+OCTUBRE!C37+NOVIEMBRE!C37+DICIEMBRE!C37</f>
        <v>0</v>
      </c>
      <c r="D37" s="93">
        <f>ENERO!D37+FEBRERO!D37+MARZO!D37+ABRIL!D37+MAYO!D37+JUNIO!D37+JULIO!D37+AGOSTO!D37+SEPTIEMBRE!D37+OCTUBRE!D37+NOVIEMBRE!D37+DICIEMBRE!D37</f>
        <v>3224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f>ENERO!B41+FEBRERO!B41+MARZO!B41+ABRIL!B41+MAYO!B41+JUNIO!B41+JULIO!B41+AGOSTO!B41+SEPTIEMBRE!B41+OCTUBRE!B41+NOVIEMBRE!B41+DICIEMBRE!B41</f>
        <v>461</v>
      </c>
      <c r="C41" s="105">
        <f>ENERO!C41+FEBRERO!C41+MARZO!C41+ABRIL!C41+MAYO!C41+JUNIO!C41+JULIO!C41+AGOSTO!C41+SEPTIEMBRE!C41+OCTUBRE!C41+NOVIEMBRE!C41+DICIEMBRE!C41</f>
        <v>634</v>
      </c>
      <c r="D41" s="105">
        <f>ENERO!D41+FEBRERO!D41+MARZO!D41+ABRIL!D41+MAYO!D41+JUNIO!D41+JULIO!D41+AGOSTO!D41+SEPTIEMBRE!D41+OCTUBRE!D41+NOVIEMBRE!D41+DICIEMBRE!D41</f>
        <v>95</v>
      </c>
      <c r="E41" s="105">
        <f>ENERO!E41+FEBRERO!E41+MARZO!E41+ABRIL!E41+MAYO!E41+JUNIO!E41+JULIO!E41+AGOSTO!E41+SEPTIEMBRE!E41+OCTUBRE!E41+NOVIEMBRE!E41+DICIEMBRE!E41</f>
        <v>752</v>
      </c>
      <c r="F41" s="105">
        <f>ENERO!F41+FEBRERO!F41+MARZO!F41+ABRIL!F41+MAYO!F41+JUNIO!F41+JULIO!F41+AGOSTO!F41+SEPTIEMBRE!F41+OCTUBRE!F41+NOVIEMBRE!F41+DICIEMBRE!F41</f>
        <v>0</v>
      </c>
      <c r="G41" s="106">
        <f>ENERO!G41+FEBRERO!G41+MARZO!G41+ABRIL!G41+MAYO!G41+JUNIO!G41+JULIO!G41+AGOSTO!G41+SEPTIEMBRE!G41+OCTUBRE!G41+NOVIEMBRE!G41+DICIEMBRE!G41</f>
        <v>0</v>
      </c>
      <c r="H41" s="12"/>
      <c r="I41" s="12"/>
      <c r="J41" s="18"/>
    </row>
    <row r="42" spans="1:21" ht="24.95" customHeight="1" x14ac:dyDescent="0.15">
      <c r="A42" s="107" t="s">
        <v>53</v>
      </c>
      <c r="B42" s="108">
        <f>ENERO!B42+FEBRERO!B42+MARZO!B42+ABRIL!B42+MAYO!B42+JUNIO!B42+JULIO!B42+AGOSTO!B42+SEPTIEMBRE!B42+OCTUBRE!B42+NOVIEMBRE!B42+DICIEMBRE!B42</f>
        <v>64</v>
      </c>
      <c r="C42" s="109">
        <f>ENERO!C42+FEBRERO!C42+MARZO!C42+ABRIL!C42+MAYO!C42+JUNIO!C42+JULIO!C42+AGOSTO!C42+SEPTIEMBRE!C42+OCTUBRE!C42+NOVIEMBRE!C42+DICIEMBRE!C42</f>
        <v>39</v>
      </c>
      <c r="D42" s="109">
        <f>ENERO!D42+FEBRERO!D42+MARZO!D42+ABRIL!D42+MAYO!D42+JUNIO!D42+JULIO!D42+AGOSTO!D42+SEPTIEMBRE!D42+OCTUBRE!D42+NOVIEMBRE!D42+DICIEMBRE!D42</f>
        <v>33</v>
      </c>
      <c r="E42" s="109">
        <f>ENERO!E42+FEBRERO!E42+MARZO!E42+ABRIL!E42+MAYO!E42+JUNIO!E42+JULIO!E42+AGOSTO!E42+SEPTIEMBRE!E42+OCTUBRE!E42+NOVIEMBRE!E42+DICIEMBRE!E42</f>
        <v>0</v>
      </c>
      <c r="F42" s="109">
        <f>ENERO!F42+FEBRERO!F42+MARZO!F42+ABRIL!F42+MAYO!F42+JUNIO!F42+JULIO!F42+AGOSTO!F42+SEPTIEMBRE!F42+OCTUBRE!F42+NOVIEMBRE!F42+DICIEMBRE!F42</f>
        <v>0</v>
      </c>
      <c r="G42" s="110">
        <f>ENERO!G42+FEBRERO!G42+MARZO!G42+ABRIL!G42+MAYO!G42+JUNIO!G42+JULIO!G42+AGOSTO!G42+SEPTIEMBRE!G42+OCTUBRE!G42+NOVIEMBRE!G42+DICIEMBRE!G42</f>
        <v>0</v>
      </c>
      <c r="J42" s="18"/>
    </row>
    <row r="43" spans="1:21" ht="15" customHeight="1" x14ac:dyDescent="0.15">
      <c r="A43" s="90" t="s">
        <v>54</v>
      </c>
      <c r="B43" s="111">
        <f>ENERO!B43+FEBRERO!B43+MARZO!B43+ABRIL!B43+MAYO!B43+JUNIO!B43+JULIO!B43+AGOSTO!B43+SEPTIEMBRE!B43+OCTUBRE!B43+NOVIEMBRE!B43+DICIEMBRE!B43</f>
        <v>97</v>
      </c>
      <c r="C43" s="112">
        <f>ENERO!C43+FEBRERO!C43+MARZO!C43+ABRIL!C43+MAYO!C43+JUNIO!C43+JULIO!C43+AGOSTO!C43+SEPTIEMBRE!C43+OCTUBRE!C43+NOVIEMBRE!C43+DICIEMBRE!C43</f>
        <v>90</v>
      </c>
      <c r="D43" s="112">
        <f>ENERO!D43+FEBRERO!D43+MARZO!D43+ABRIL!D43+MAYO!D43+JUNIO!D43+JULIO!D43+AGOSTO!D43+SEPTIEMBRE!D43+OCTUBRE!D43+NOVIEMBRE!D43+DICIEMBRE!D43</f>
        <v>193</v>
      </c>
      <c r="E43" s="112">
        <f>ENERO!E43+FEBRERO!E43+MARZO!E43+ABRIL!E43+MAYO!E43+JUNIO!E43+JULIO!E43+AGOSTO!E43+SEPTIEMBRE!E43+OCTUBRE!E43+NOVIEMBRE!E43+DICIEMBRE!E43</f>
        <v>13</v>
      </c>
      <c r="F43" s="112">
        <f>ENERO!F43+FEBRERO!F43+MARZO!F43+ABRIL!F43+MAYO!F43+JUNIO!F43+JULIO!F43+AGOSTO!F43+SEPTIEMBRE!F43+OCTUBRE!F43+NOVIEMBRE!F43+DICIEMBRE!F43</f>
        <v>0</v>
      </c>
      <c r="G43" s="113">
        <f>ENERO!G43+FEBRERO!G43+MARZO!G43+ABRIL!G43+MAYO!G43+JUNIO!G43+JULIO!G43+AGOSTO!G43+SEPTIEMBRE!G43+OCTUBRE!G43+NOVIEMBRE!G43+DICIEMBRE!G43</f>
        <v>0</v>
      </c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f>ENERO!B46+FEBRERO!B46+MARZO!B46+ABRIL!B46+MAYO!B46+JUNIO!B46+JULIO!B46+AGOSTO!B46+SEPTIEMBRE!B46+OCTUBRE!B46+NOVIEMBRE!B46+DICIEMBRE!B46</f>
        <v>9244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137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>
        <f>ENERO!B49+FEBRERO!B49+MARZO!B49+ABRIL!B49+MAYO!B49+JUNIO!B49+JULIO!B49+AGOSTO!B49+SEPTIEMBRE!B49+OCTUBRE!B49+NOVIEMBRE!B49+DICIEMBRE!B49</f>
        <v>94</v>
      </c>
      <c r="C49" s="75">
        <f>ENERO!C49+FEBRERO!C49+MARZO!C49+ABRIL!C49+MAYO!C49+JUNIO!C49+JULIO!C49+AGOSTO!C49+SEPTIEMBRE!C49+OCTUBRE!C49+NOVIEMBRE!C49+DICIEMBRE!C49</f>
        <v>360</v>
      </c>
      <c r="J49" s="18"/>
    </row>
    <row r="50" spans="1:10" ht="15" customHeight="1" x14ac:dyDescent="0.15">
      <c r="A50" s="107" t="s">
        <v>62</v>
      </c>
      <c r="B50" s="108">
        <f>ENERO!B50+FEBRERO!B50+MARZO!B50+ABRIL!B50+MAYO!B50+JUNIO!B50+JULIO!B50+AGOSTO!B50+SEPTIEMBRE!B50+OCTUBRE!B50+NOVIEMBRE!B50+DICIEMBRE!B50</f>
        <v>1180</v>
      </c>
      <c r="C50" s="119">
        <f>ENERO!C50+FEBRERO!C50+MARZO!C50+ABRIL!C50+MAYO!C50+JUNIO!C50+JULIO!C50+AGOSTO!C50+SEPTIEMBRE!C50+OCTUBRE!C50+NOVIEMBRE!C50+DICIEMBRE!C50</f>
        <v>3528</v>
      </c>
      <c r="J50" s="18"/>
    </row>
    <row r="51" spans="1:10" ht="15" customHeight="1" x14ac:dyDescent="0.15">
      <c r="A51" s="120" t="s">
        <v>63</v>
      </c>
      <c r="B51" s="121">
        <f>ENERO!B51+FEBRERO!B51+MARZO!B51+ABRIL!B51+MAYO!B51+JUNIO!B51+JULIO!B51+AGOSTO!B51+SEPTIEMBRE!B51+OCTUBRE!B51+NOVIEMBRE!B51+DICIEMBRE!B51</f>
        <v>162</v>
      </c>
      <c r="C51" s="89">
        <f>ENERO!C51+FEBRERO!C51+MARZO!C51+ABRIL!C51+MAYO!C51+JUNIO!C51+JULIO!C51+AGOSTO!C51+SEPTIEMBRE!C51+OCTUBRE!C51+NOVIEMBRE!C51+DICIEMBRE!C51</f>
        <v>174</v>
      </c>
      <c r="J51" s="18"/>
    </row>
    <row r="52" spans="1:10" ht="15" customHeight="1" x14ac:dyDescent="0.15">
      <c r="A52" s="120" t="s">
        <v>64</v>
      </c>
      <c r="B52" s="121">
        <f>ENERO!B52+FEBRERO!B52+MARZO!B52+ABRIL!B52+MAYO!B52+JUNIO!B52+JULIO!B52+AGOSTO!B52+SEPTIEMBRE!B52+OCTUBRE!B52+NOVIEMBRE!B52+DICIEMBRE!B52</f>
        <v>0</v>
      </c>
      <c r="C52" s="89">
        <f>ENERO!C52+FEBRERO!C52+MARZO!C52+ABRIL!C52+MAYO!C52+JUNIO!C52+JULIO!C52+AGOSTO!C52+SEPTIEMBRE!C52+OCTUBRE!C52+NOVIEMBRE!C52+DICIEMBRE!C52</f>
        <v>0</v>
      </c>
      <c r="J52" s="18"/>
    </row>
    <row r="53" spans="1:10" ht="15" customHeight="1" x14ac:dyDescent="0.15">
      <c r="A53" s="120" t="s">
        <v>65</v>
      </c>
      <c r="B53" s="121">
        <f>ENERO!B53+FEBRERO!B53+MARZO!B53+ABRIL!B53+MAYO!B53+JUNIO!B53+JULIO!B53+AGOSTO!B53+SEPTIEMBRE!B53+OCTUBRE!B53+NOVIEMBRE!B53+DICIEMBRE!B53</f>
        <v>80</v>
      </c>
      <c r="C53" s="89">
        <f>ENERO!C53+FEBRERO!C53+MARZO!C53+ABRIL!C53+MAYO!C53+JUNIO!C53+JULIO!C53+AGOSTO!C53+SEPTIEMBRE!C53+OCTUBRE!C53+NOVIEMBRE!C53+DICIEMBRE!C53</f>
        <v>102</v>
      </c>
      <c r="J53" s="18"/>
    </row>
    <row r="54" spans="1:10" ht="15" customHeight="1" x14ac:dyDescent="0.15">
      <c r="A54" s="120" t="s">
        <v>66</v>
      </c>
      <c r="B54" s="121">
        <f>ENERO!B54+FEBRERO!B54+MARZO!B54+ABRIL!B54+MAYO!B54+JUNIO!B54+JULIO!B54+AGOSTO!B54+SEPTIEMBRE!B54+OCTUBRE!B54+NOVIEMBRE!B54+DICIEMBRE!B54</f>
        <v>0</v>
      </c>
      <c r="C54" s="89">
        <f>ENERO!C54+FEBRERO!C54+MARZO!C54+ABRIL!C54+MAYO!C54+JUNIO!C54+JULIO!C54+AGOSTO!C54+SEPTIEMBRE!C54+OCTUBRE!C54+NOVIEMBRE!C54+DICIEMBRE!C54</f>
        <v>0</v>
      </c>
      <c r="J54" s="18"/>
    </row>
    <row r="55" spans="1:10" ht="15" customHeight="1" x14ac:dyDescent="0.15">
      <c r="A55" s="120" t="s">
        <v>67</v>
      </c>
      <c r="B55" s="121">
        <f>ENERO!B55+FEBRERO!B55+MARZO!B55+ABRIL!B55+MAYO!B55+JUNIO!B55+JULIO!B55+AGOSTO!B55+SEPTIEMBRE!B55+OCTUBRE!B55+NOVIEMBRE!B55+DICIEMBRE!B55</f>
        <v>447</v>
      </c>
      <c r="C55" s="89">
        <f>ENERO!C55+FEBRERO!C55+MARZO!C55+ABRIL!C55+MAYO!C55+JUNIO!C55+JULIO!C55+AGOSTO!C55+SEPTIEMBRE!C55+OCTUBRE!C55+NOVIEMBRE!C55+DICIEMBRE!C55</f>
        <v>2303</v>
      </c>
      <c r="J55" s="18"/>
    </row>
    <row r="56" spans="1:10" ht="15" customHeight="1" x14ac:dyDescent="0.15">
      <c r="A56" s="120" t="s">
        <v>68</v>
      </c>
      <c r="B56" s="121">
        <f>ENERO!B56+FEBRERO!B56+MARZO!B56+ABRIL!B56+MAYO!B56+JUNIO!B56+JULIO!B56+AGOSTO!B56+SEPTIEMBRE!B56+OCTUBRE!B56+NOVIEMBRE!B56+DICIEMBRE!B56</f>
        <v>0</v>
      </c>
      <c r="C56" s="89">
        <f>ENERO!C56+FEBRERO!C56+MARZO!C56+ABRIL!C56+MAYO!C56+JUNIO!C56+JULIO!C56+AGOSTO!C56+SEPTIEMBRE!C56+OCTUBRE!C56+NOVIEMBRE!C56+DICIEMBRE!C56</f>
        <v>0</v>
      </c>
      <c r="J56" s="18"/>
    </row>
    <row r="57" spans="1:10" ht="15" customHeight="1" x14ac:dyDescent="0.15">
      <c r="A57" s="120" t="s">
        <v>69</v>
      </c>
      <c r="B57" s="121">
        <f>ENERO!B57+FEBRERO!B57+MARZO!B57+ABRIL!B57+MAYO!B57+JUNIO!B57+JULIO!B57+AGOSTO!B57+SEPTIEMBRE!B57+OCTUBRE!B57+NOVIEMBRE!B57+DICIEMBRE!B57</f>
        <v>0</v>
      </c>
      <c r="C57" s="89">
        <f>ENERO!C57+FEBRERO!C57+MARZO!C57+ABRIL!C57+MAYO!C57+JUNIO!C57+JULIO!C57+AGOSTO!C57+SEPTIEMBRE!C57+OCTUBRE!C57+NOVIEMBRE!C57+DICIEMBRE!C57</f>
        <v>0</v>
      </c>
      <c r="J57" s="18"/>
    </row>
    <row r="58" spans="1:10" ht="15" customHeight="1" x14ac:dyDescent="0.15">
      <c r="A58" s="120" t="s">
        <v>70</v>
      </c>
      <c r="B58" s="121">
        <f>ENERO!B58+FEBRERO!B58+MARZO!B58+ABRIL!B58+MAYO!B58+JUNIO!B58+JULIO!B58+AGOSTO!B58+SEPTIEMBRE!B58+OCTUBRE!B58+NOVIEMBRE!B58+DICIEMBRE!B58</f>
        <v>141</v>
      </c>
      <c r="C58" s="89">
        <f>ENERO!C58+FEBRERO!C58+MARZO!C58+ABRIL!C58+MAYO!C58+JUNIO!C58+JULIO!C58+AGOSTO!C58+SEPTIEMBRE!C58+OCTUBRE!C58+NOVIEMBRE!C58+DICIEMBRE!C58</f>
        <v>207</v>
      </c>
      <c r="J58" s="18"/>
    </row>
    <row r="59" spans="1:10" ht="15" customHeight="1" x14ac:dyDescent="0.15">
      <c r="A59" s="120" t="s">
        <v>71</v>
      </c>
      <c r="B59" s="121">
        <f>ENERO!B59+FEBRERO!B59+MARZO!B59+ABRIL!B59+MAYO!B59+JUNIO!B59+JULIO!B59+AGOSTO!B59+SEPTIEMBRE!B59+OCTUBRE!B59+NOVIEMBRE!B59+DICIEMBRE!B59</f>
        <v>35</v>
      </c>
      <c r="C59" s="89">
        <f>ENERO!C59+FEBRERO!C59+MARZO!C59+ABRIL!C59+MAYO!C59+JUNIO!C59+JULIO!C59+AGOSTO!C59+SEPTIEMBRE!C59+OCTUBRE!C59+NOVIEMBRE!C59+DICIEMBRE!C59</f>
        <v>13</v>
      </c>
      <c r="J59" s="18"/>
    </row>
    <row r="60" spans="1:10" ht="15" customHeight="1" x14ac:dyDescent="0.15">
      <c r="A60" s="120" t="s">
        <v>72</v>
      </c>
      <c r="B60" s="121">
        <f>ENERO!B60+FEBRERO!B60+MARZO!B60+ABRIL!B60+MAYO!B60+JUNIO!B60+JULIO!B60+AGOSTO!B60+SEPTIEMBRE!B60+OCTUBRE!B60+NOVIEMBRE!B60+DICIEMBRE!B60</f>
        <v>191</v>
      </c>
      <c r="C60" s="89">
        <f>ENERO!C60+FEBRERO!C60+MARZO!C60+ABRIL!C60+MAYO!C60+JUNIO!C60+JULIO!C60+AGOSTO!C60+SEPTIEMBRE!C60+OCTUBRE!C60+NOVIEMBRE!C60+DICIEMBRE!C60</f>
        <v>721</v>
      </c>
      <c r="J60" s="18"/>
    </row>
    <row r="61" spans="1:10" ht="15" customHeight="1" x14ac:dyDescent="0.15">
      <c r="A61" s="120" t="s">
        <v>73</v>
      </c>
      <c r="B61" s="121">
        <f>ENERO!B61+FEBRERO!B61+MARZO!B61+ABRIL!B61+MAYO!B61+JUNIO!B61+JULIO!B61+AGOSTO!B61+SEPTIEMBRE!B61+OCTUBRE!B61+NOVIEMBRE!B61+DICIEMBRE!B61</f>
        <v>371</v>
      </c>
      <c r="C61" s="89">
        <f>ENERO!C61+FEBRERO!C61+MARZO!C61+ABRIL!C61+MAYO!C61+JUNIO!C61+JULIO!C61+AGOSTO!C61+SEPTIEMBRE!C61+OCTUBRE!C61+NOVIEMBRE!C61+DICIEMBRE!C61</f>
        <v>412</v>
      </c>
      <c r="J61" s="18"/>
    </row>
    <row r="62" spans="1:10" ht="15" customHeight="1" x14ac:dyDescent="0.15">
      <c r="A62" s="120" t="s">
        <v>74</v>
      </c>
      <c r="B62" s="121">
        <f>ENERO!B62+FEBRERO!B62+MARZO!B62+ABRIL!B62+MAYO!B62+JUNIO!B62+JULIO!B62+AGOSTO!B62+SEPTIEMBRE!B62+OCTUBRE!B62+NOVIEMBRE!B62+DICIEMBRE!B62</f>
        <v>187</v>
      </c>
      <c r="C62" s="89">
        <f>ENERO!C62+FEBRERO!C62+MARZO!C62+ABRIL!C62+MAYO!C62+JUNIO!C62+JULIO!C62+AGOSTO!C62+SEPTIEMBRE!C62+OCTUBRE!C62+NOVIEMBRE!C62+DICIEMBRE!C62</f>
        <v>277</v>
      </c>
      <c r="J62" s="18"/>
    </row>
    <row r="63" spans="1:10" ht="15" customHeight="1" x14ac:dyDescent="0.15">
      <c r="A63" s="120" t="s">
        <v>75</v>
      </c>
      <c r="B63" s="121">
        <f>ENERO!B63+FEBRERO!B63+MARZO!B63+ABRIL!B63+MAYO!B63+JUNIO!B63+JULIO!B63+AGOSTO!B63+SEPTIEMBRE!B63+OCTUBRE!B63+NOVIEMBRE!B63+DICIEMBRE!B63</f>
        <v>47</v>
      </c>
      <c r="C63" s="89">
        <f>ENERO!C63+FEBRERO!C63+MARZO!C63+ABRIL!C63+MAYO!C63+JUNIO!C63+JULIO!C63+AGOSTO!C63+SEPTIEMBRE!C63+OCTUBRE!C63+NOVIEMBRE!C63+DICIEMBRE!C63</f>
        <v>48</v>
      </c>
      <c r="J63" s="18"/>
    </row>
    <row r="64" spans="1:10" ht="15" customHeight="1" x14ac:dyDescent="0.2">
      <c r="A64" s="115" t="s">
        <v>12</v>
      </c>
      <c r="B64" s="122">
        <f>SUM(B49:B63)</f>
        <v>2935</v>
      </c>
      <c r="C64" s="122">
        <f>SUM(C49:C63)</f>
        <v>8145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>
        <f>ENERO!B68+FEBRERO!B68+MARZO!B68+ABRIL!B68+MAYO!B68+JUNIO!B68+JULIO!B68+AGOSTO!B68+SEPTIEMBRE!B68+OCTUBRE!B68+NOVIEMBRE!B68+DICIEMBRE!B68</f>
        <v>0</v>
      </c>
      <c r="C68" s="126">
        <f>ENERO!C68+FEBRERO!C68+MARZO!C68+ABRIL!C68+MAYO!C68+JUNIO!C68+JULIO!C68+AGOSTO!C68+SEPTIEMBRE!C68+OCTUBRE!C68+NOVIEMBRE!C68+DICIEMBRE!C68</f>
        <v>0</v>
      </c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f>ENERO!B69+FEBRERO!B69+MARZO!B69+ABRIL!B69+MAYO!B69+JUNIO!B69+JULIO!B69+AGOSTO!B69+SEPTIEMBRE!B69+OCTUBRE!B69+NOVIEMBRE!B69+DICIEMBRE!B69</f>
        <v>1533</v>
      </c>
      <c r="C69" s="128">
        <f>ENERO!C69+FEBRERO!C69+MARZO!C69+ABRIL!C69+MAYO!C69+JUNIO!C69+JULIO!C69+AGOSTO!C69+SEPTIEMBRE!C69+OCTUBRE!C69+NOVIEMBRE!C69+DICIEMBRE!C69</f>
        <v>190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f>ENERO!B70+FEBRERO!B70+MARZO!B70+ABRIL!B70+MAYO!B70+JUNIO!B70+JULIO!B70+AGOSTO!B70+SEPTIEMBRE!B70+OCTUBRE!B70+NOVIEMBRE!B70+DICIEMBRE!B70</f>
        <v>167</v>
      </c>
      <c r="C70" s="128">
        <f>ENERO!C70+FEBRERO!C70+MARZO!C70+ABRIL!C70+MAYO!C70+JUNIO!C70+JULIO!C70+AGOSTO!C70+SEPTIEMBRE!C70+OCTUBRE!C70+NOVIEMBRE!C70+DICIEMBRE!C70</f>
        <v>24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>
        <f>ENERO!B71+FEBRERO!B71+MARZO!B71+ABRIL!B71+MAYO!B71+JUNIO!B71+JULIO!B71+AGOSTO!B71+SEPTIEMBRE!B71+OCTUBRE!B71+NOVIEMBRE!B71+DICIEMBRE!B71</f>
        <v>0</v>
      </c>
      <c r="C71" s="128">
        <f>ENERO!C71+FEBRERO!C71+MARZO!C71+ABRIL!C71+MAYO!C71+JUNIO!C71+JULIO!C71+AGOSTO!C71+SEPTIEMBRE!C71+OCTUBRE!C71+NOVIEMBRE!C71+DICIEMBRE!C71</f>
        <v>0</v>
      </c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f>ENERO!B72+FEBRERO!B72+MARZO!B72+ABRIL!B72+MAYO!B72+JUNIO!B72+JULIO!B72+AGOSTO!B72+SEPTIEMBRE!B72+OCTUBRE!B72+NOVIEMBRE!B72+DICIEMBRE!B72</f>
        <v>74</v>
      </c>
      <c r="C72" s="129">
        <f>ENERO!C72+FEBRERO!C72+MARZO!C72+ABRIL!C72+MAYO!C72+JUNIO!C72+JULIO!C72+AGOSTO!C72+SEPTIEMBRE!C72+OCTUBRE!C72+NOVIEMBRE!C72+DICIEMBRE!C72</f>
        <v>13</v>
      </c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>
        <f>ENERO!B73+FEBRERO!B73+MARZO!B73+ABRIL!B73+MAYO!B73+JUNIO!B73+JULIO!B73+AGOSTO!B73+SEPTIEMBRE!B73+OCTUBRE!B73+NOVIEMBRE!B73+DICIEMBRE!B73</f>
        <v>0</v>
      </c>
      <c r="C73" s="129">
        <f>ENERO!C73+FEBRERO!C73+MARZO!C73+ABRIL!C73+MAYO!C73+JUNIO!C73+JULIO!C73+AGOSTO!C73+SEPTIEMBRE!C73+OCTUBRE!C73+NOVIEMBRE!C73+DICIEMBRE!C73</f>
        <v>0</v>
      </c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f>ENERO!B74+FEBRERO!B74+MARZO!B74+ABRIL!B74+MAYO!B74+JUNIO!B74+JULIO!B74+AGOSTO!B74+SEPTIEMBRE!B74+OCTUBRE!B74+NOVIEMBRE!B74+DICIEMBRE!B74</f>
        <v>435</v>
      </c>
      <c r="C74" s="129">
        <f>ENERO!C74+FEBRERO!C74+MARZO!C74+ABRIL!C74+MAYO!C74+JUNIO!C74+JULIO!C74+AGOSTO!C74+SEPTIEMBRE!C74+OCTUBRE!C74+NOVIEMBRE!C74+DICIEMBRE!C74</f>
        <v>38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>
        <f>ENERO!B75+FEBRERO!B75+MARZO!B75+ABRIL!B75+MAYO!B75+JUNIO!B75+JULIO!B75+AGOSTO!B75+SEPTIEMBRE!B75+OCTUBRE!B75+NOVIEMBRE!B75+DICIEMBRE!B75</f>
        <v>0</v>
      </c>
      <c r="C75" s="129">
        <f>ENERO!C75+FEBRERO!C75+MARZO!C75+ABRIL!C75+MAYO!C75+JUNIO!C75+JULIO!C75+AGOSTO!C75+SEPTIEMBRE!C75+OCTUBRE!C75+NOVIEMBRE!C75+DICIEMBRE!C75</f>
        <v>0</v>
      </c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>
        <f>ENERO!B76+FEBRERO!B76+MARZO!B76+ABRIL!B76+MAYO!B76+JUNIO!B76+JULIO!B76+AGOSTO!B76+SEPTIEMBRE!B76+OCTUBRE!B76+NOVIEMBRE!B76+DICIEMBRE!B76</f>
        <v>0</v>
      </c>
      <c r="C76" s="129">
        <f>ENERO!C76+FEBRERO!C76+MARZO!C76+ABRIL!C76+MAYO!C76+JUNIO!C76+JULIO!C76+AGOSTO!C76+SEPTIEMBRE!C76+OCTUBRE!C76+NOVIEMBRE!C76+DICIEMBRE!C76</f>
        <v>0</v>
      </c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f>ENERO!B77+FEBRERO!B77+MARZO!B77+ABRIL!B77+MAYO!B77+JUNIO!B77+JULIO!B77+AGOSTO!B77+SEPTIEMBRE!B77+OCTUBRE!B77+NOVIEMBRE!B77+DICIEMBRE!B77</f>
        <v>194</v>
      </c>
      <c r="C77" s="129">
        <f>ENERO!C77+FEBRERO!C77+MARZO!C77+ABRIL!C77+MAYO!C77+JUNIO!C77+JULIO!C77+AGOSTO!C77+SEPTIEMBRE!C77+OCTUBRE!C77+NOVIEMBRE!C77+DICIEMBRE!C77</f>
        <v>34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f>ENERO!B78+FEBRERO!B78+MARZO!B78+ABRIL!B78+MAYO!B78+JUNIO!B78+JULIO!B78+AGOSTO!B78+SEPTIEMBRE!B78+OCTUBRE!B78+NOVIEMBRE!B78+DICIEMBRE!B78</f>
        <v>70</v>
      </c>
      <c r="C78" s="129">
        <f>ENERO!C78+FEBRERO!C78+MARZO!C78+ABRIL!C78+MAYO!C78+JUNIO!C78+JULIO!C78+AGOSTO!C78+SEPTIEMBRE!C78+OCTUBRE!C78+NOVIEMBRE!C78+DICIEMBRE!C78</f>
        <v>27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f>ENERO!B79+FEBRERO!B79+MARZO!B79+ABRIL!B79+MAYO!B79+JUNIO!B79+JULIO!B79+AGOSTO!B79+SEPTIEMBRE!B79+OCTUBRE!B79+NOVIEMBRE!B79+DICIEMBRE!B79</f>
        <v>292</v>
      </c>
      <c r="C79" s="129">
        <f>ENERO!C79+FEBRERO!C79+MARZO!C79+ABRIL!C79+MAYO!C79+JUNIO!C79+JULIO!C79+AGOSTO!C79+SEPTIEMBRE!C79+OCTUBRE!C79+NOVIEMBRE!C79+DICIEMBRE!C79</f>
        <v>26</v>
      </c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f>ENERO!B80+FEBRERO!B80+MARZO!B80+ABRIL!B80+MAYO!B80+JUNIO!B80+JULIO!B80+AGOSTO!B80+SEPTIEMBRE!B80+OCTUBRE!B80+NOVIEMBRE!B80+DICIEMBRE!B80</f>
        <v>468</v>
      </c>
      <c r="C80" s="129">
        <f>ENERO!C80+FEBRERO!C80+MARZO!C80+ABRIL!C80+MAYO!C80+JUNIO!C80+JULIO!C80+AGOSTO!C80+SEPTIEMBRE!C80+OCTUBRE!C80+NOVIEMBRE!C80+DICIEMBRE!C80</f>
        <v>93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f>ENERO!B81+FEBRERO!B81+MARZO!B81+ABRIL!B81+MAYO!B81+JUNIO!B81+JULIO!B81+AGOSTO!B81+SEPTIEMBRE!B81+OCTUBRE!B81+NOVIEMBRE!B81+DICIEMBRE!B81</f>
        <v>218</v>
      </c>
      <c r="C81" s="129">
        <f>ENERO!C81+FEBRERO!C81+MARZO!C81+ABRIL!C81+MAYO!C81+JUNIO!C81+JULIO!C81+AGOSTO!C81+SEPTIEMBRE!C81+OCTUBRE!C81+NOVIEMBRE!C81+DICIEMBRE!C81</f>
        <v>41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>
        <f>ENERO!B82+FEBRERO!B82+MARZO!B82+ABRIL!B82+MAYO!B82+JUNIO!B82+JULIO!B82+AGOSTO!B82+SEPTIEMBRE!B82+OCTUBRE!B82+NOVIEMBRE!B82+DICIEMBRE!B82</f>
        <v>56</v>
      </c>
      <c r="C82" s="130">
        <f>ENERO!C82+FEBRERO!C82+MARZO!C82+ABRIL!C82+MAYO!C82+JUNIO!C82+JULIO!C82+AGOSTO!C82+SEPTIEMBRE!C82+OCTUBRE!C82+NOVIEMBRE!C82+DICIEMBRE!C82</f>
        <v>5</v>
      </c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3507</v>
      </c>
      <c r="C83" s="122">
        <f>SUM(C68:C82)</f>
        <v>491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39:E39"/>
    <mergeCell ref="A44:B44"/>
    <mergeCell ref="A47:F47"/>
    <mergeCell ref="A65:F65"/>
    <mergeCell ref="A66:A67"/>
    <mergeCell ref="B66:C6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activeCell="F13" sqref="F13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",[9]NOMBRE!B2," - ","( ",[9]NOMBRE!C2,[9]NOMBRE!D2,[9]NOMBRE!E2,[9]NOMBRE!F2,[9]NOMBRE!G2,"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",[9]NOMBRE!B3," - ","( ",[9]NOMBRE!C3,[9]NOMBRE!D3,[9]NOMBRE!E3,[9]NOMBRE!F3,[9]NOMBRE!G3,"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",[9]NOMBRE!B6," - ","( ",[9]NOMBRE!C6,[9]NOMBRE!D6," )")</f>
        <v>MES: SEPTIEMBRE - ( 09 )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",[9]NOMBRE!B7)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133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</v>
      </c>
      <c r="C12" s="25">
        <f t="shared" si="0"/>
        <v>5</v>
      </c>
      <c r="D12" s="26">
        <f t="shared" si="0"/>
        <v>1097</v>
      </c>
      <c r="E12" s="27">
        <f t="shared" si="0"/>
        <v>898</v>
      </c>
      <c r="F12" s="25">
        <f t="shared" si="0"/>
        <v>145</v>
      </c>
      <c r="G12" s="25">
        <f t="shared" si="0"/>
        <v>711</v>
      </c>
      <c r="H12" s="26">
        <f t="shared" si="0"/>
        <v>711</v>
      </c>
      <c r="I12" s="28">
        <f t="shared" si="0"/>
        <v>691</v>
      </c>
      <c r="J12" s="27">
        <f t="shared" si="0"/>
        <v>20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>
        <v>4</v>
      </c>
      <c r="D13" s="33">
        <v>686</v>
      </c>
      <c r="E13" s="34">
        <v>487</v>
      </c>
      <c r="F13" s="32">
        <v>88</v>
      </c>
      <c r="G13" s="32">
        <v>371</v>
      </c>
      <c r="H13" s="33">
        <v>371</v>
      </c>
      <c r="I13" s="35">
        <v>351</v>
      </c>
      <c r="J13" s="36">
        <v>20</v>
      </c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1</v>
      </c>
      <c r="C14" s="38">
        <v>1</v>
      </c>
      <c r="D14" s="39">
        <v>411</v>
      </c>
      <c r="E14" s="40">
        <v>411</v>
      </c>
      <c r="F14" s="38">
        <v>57</v>
      </c>
      <c r="G14" s="38">
        <v>340</v>
      </c>
      <c r="H14" s="39">
        <v>340</v>
      </c>
      <c r="I14" s="41">
        <v>340</v>
      </c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132" t="s">
        <v>21</v>
      </c>
      <c r="B18" s="131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8</v>
      </c>
      <c r="C19" s="62"/>
      <c r="D19" s="63"/>
      <c r="E19" s="63">
        <v>8</v>
      </c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8</v>
      </c>
      <c r="C20" s="67"/>
      <c r="D20" s="68"/>
      <c r="E20" s="68">
        <v>8</v>
      </c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8</v>
      </c>
      <c r="C21" s="67"/>
      <c r="D21" s="68"/>
      <c r="E21" s="68">
        <v>8</v>
      </c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8</v>
      </c>
      <c r="C22" s="67"/>
      <c r="D22" s="68"/>
      <c r="E22" s="68">
        <v>8</v>
      </c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8</v>
      </c>
      <c r="C23" s="72"/>
      <c r="D23" s="73"/>
      <c r="E23" s="73">
        <v>8</v>
      </c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132" t="s">
        <v>21</v>
      </c>
      <c r="B25" s="131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132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>
        <v>487</v>
      </c>
      <c r="C34" s="75">
        <v>677</v>
      </c>
      <c r="D34" s="84">
        <v>1666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167</v>
      </c>
      <c r="C35" s="87"/>
      <c r="D35" s="88">
        <v>135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>
        <v>91</v>
      </c>
      <c r="C36" s="89"/>
      <c r="D36" s="88">
        <v>189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v>188</v>
      </c>
      <c r="C37" s="92"/>
      <c r="D37" s="93">
        <v>422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v>48</v>
      </c>
      <c r="C41" s="105">
        <v>75</v>
      </c>
      <c r="D41" s="105"/>
      <c r="E41" s="105">
        <v>120</v>
      </c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>
        <v>16</v>
      </c>
      <c r="C42" s="109">
        <v>4</v>
      </c>
      <c r="D42" s="109">
        <v>4</v>
      </c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>
        <v>39</v>
      </c>
      <c r="C43" s="112">
        <v>7</v>
      </c>
      <c r="D43" s="112">
        <v>23</v>
      </c>
      <c r="E43" s="112"/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969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131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/>
      <c r="C49" s="75"/>
      <c r="J49" s="18"/>
    </row>
    <row r="50" spans="1:10" ht="15" customHeight="1" x14ac:dyDescent="0.15">
      <c r="A50" s="107" t="s">
        <v>62</v>
      </c>
      <c r="B50" s="108">
        <v>125</v>
      </c>
      <c r="C50" s="119">
        <v>282</v>
      </c>
      <c r="J50" s="18"/>
    </row>
    <row r="51" spans="1:10" ht="15" customHeight="1" x14ac:dyDescent="0.15">
      <c r="A51" s="120" t="s">
        <v>63</v>
      </c>
      <c r="B51" s="121">
        <v>13</v>
      </c>
      <c r="C51" s="89">
        <v>2</v>
      </c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5</v>
      </c>
      <c r="C53" s="89"/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39</v>
      </c>
      <c r="C55" s="89">
        <v>145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11</v>
      </c>
      <c r="C58" s="89">
        <v>1</v>
      </c>
      <c r="J58" s="18"/>
    </row>
    <row r="59" spans="1:10" ht="15" customHeight="1" x14ac:dyDescent="0.15">
      <c r="A59" s="120" t="s">
        <v>71</v>
      </c>
      <c r="B59" s="121">
        <v>6</v>
      </c>
      <c r="C59" s="89"/>
      <c r="J59" s="18"/>
    </row>
    <row r="60" spans="1:10" ht="15" customHeight="1" x14ac:dyDescent="0.15">
      <c r="A60" s="120" t="s">
        <v>72</v>
      </c>
      <c r="B60" s="121">
        <v>18</v>
      </c>
      <c r="C60" s="89">
        <v>194</v>
      </c>
      <c r="J60" s="18"/>
    </row>
    <row r="61" spans="1:10" ht="15" customHeight="1" x14ac:dyDescent="0.15">
      <c r="A61" s="120" t="s">
        <v>73</v>
      </c>
      <c r="B61" s="121">
        <v>31</v>
      </c>
      <c r="C61" s="89">
        <v>23</v>
      </c>
      <c r="J61" s="18"/>
    </row>
    <row r="62" spans="1:10" ht="15" customHeight="1" x14ac:dyDescent="0.15">
      <c r="A62" s="120" t="s">
        <v>74</v>
      </c>
      <c r="B62" s="121">
        <v>9</v>
      </c>
      <c r="C62" s="89">
        <v>8</v>
      </c>
      <c r="J62" s="18"/>
    </row>
    <row r="63" spans="1:10" ht="15" customHeight="1" x14ac:dyDescent="0.15">
      <c r="A63" s="120" t="s">
        <v>75</v>
      </c>
      <c r="B63" s="121">
        <v>8</v>
      </c>
      <c r="C63" s="89">
        <v>4</v>
      </c>
      <c r="J63" s="18"/>
    </row>
    <row r="64" spans="1:10" ht="15" customHeight="1" x14ac:dyDescent="0.2">
      <c r="A64" s="115" t="s">
        <v>12</v>
      </c>
      <c r="B64" s="122">
        <f>SUM(B49:B63)</f>
        <v>265</v>
      </c>
      <c r="C64" s="122">
        <f>SUM(C49:C63)</f>
        <v>659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148</v>
      </c>
      <c r="C69" s="128">
        <v>21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17</v>
      </c>
      <c r="C70" s="128">
        <v>3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6</v>
      </c>
      <c r="C72" s="129">
        <v>1</v>
      </c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47</v>
      </c>
      <c r="C74" s="129">
        <v>2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16</v>
      </c>
      <c r="C77" s="129">
        <v>2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9</v>
      </c>
      <c r="C78" s="129">
        <v>1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28</v>
      </c>
      <c r="C79" s="129">
        <v>3</v>
      </c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47</v>
      </c>
      <c r="C80" s="129">
        <v>15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13</v>
      </c>
      <c r="C81" s="129">
        <v>2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>
        <v>9</v>
      </c>
      <c r="C82" s="130">
        <v>1</v>
      </c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340</v>
      </c>
      <c r="C83" s="122">
        <f>SUM(C68:C82)</f>
        <v>51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66:A67"/>
    <mergeCell ref="B66:C66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39:E39"/>
    <mergeCell ref="A44:B44"/>
    <mergeCell ref="A47:F47"/>
    <mergeCell ref="A65:F6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",[10]NOMBRE!B2," - ","( ",[10]NOMBRE!C2,[10]NOMBRE!D2,[10]NOMBRE!E2,[10]NOMBRE!F2,[10]NOMBRE!G2,"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",[10]NOMBRE!B3," - ","( ",[10]NOMBRE!C3,[10]NOMBRE!D3,[10]NOMBRE!E3,[10]NOMBRE!F3,[10]NOMBRE!G3," )")</f>
        <v>ESTABLECIMIENTO: HOSPITAL DE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",[10]NOMBRE!B6," - ","( ",[10]NOMBRE!C6,[10]NOMBRE!D6," )")</f>
        <v>MES: OCTUBRE - ( 10 )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",[10]NOMBRE!B7)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136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</v>
      </c>
      <c r="C12" s="25">
        <f t="shared" si="0"/>
        <v>4</v>
      </c>
      <c r="D12" s="26">
        <f t="shared" si="0"/>
        <v>1181</v>
      </c>
      <c r="E12" s="27">
        <f t="shared" si="0"/>
        <v>983</v>
      </c>
      <c r="F12" s="25">
        <f t="shared" si="0"/>
        <v>131</v>
      </c>
      <c r="G12" s="25">
        <f t="shared" si="0"/>
        <v>790</v>
      </c>
      <c r="H12" s="26">
        <f t="shared" si="0"/>
        <v>790</v>
      </c>
      <c r="I12" s="28">
        <f t="shared" si="0"/>
        <v>790</v>
      </c>
      <c r="J12" s="27">
        <f t="shared" si="0"/>
        <v>0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>
        <v>3</v>
      </c>
      <c r="D13" s="33">
        <v>680</v>
      </c>
      <c r="E13" s="34">
        <v>482</v>
      </c>
      <c r="F13" s="32">
        <v>74</v>
      </c>
      <c r="G13" s="32">
        <v>380</v>
      </c>
      <c r="H13" s="33">
        <v>380</v>
      </c>
      <c r="I13" s="35">
        <v>380</v>
      </c>
      <c r="J13" s="36"/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1</v>
      </c>
      <c r="C14" s="38">
        <v>1</v>
      </c>
      <c r="D14" s="39">
        <v>501</v>
      </c>
      <c r="E14" s="40">
        <v>501</v>
      </c>
      <c r="F14" s="38">
        <v>57</v>
      </c>
      <c r="G14" s="38">
        <v>410</v>
      </c>
      <c r="H14" s="39">
        <v>410</v>
      </c>
      <c r="I14" s="41">
        <v>410</v>
      </c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134" t="s">
        <v>21</v>
      </c>
      <c r="B18" s="135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5</v>
      </c>
      <c r="C19" s="62"/>
      <c r="D19" s="63"/>
      <c r="E19" s="63">
        <v>5</v>
      </c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14</v>
      </c>
      <c r="C20" s="67"/>
      <c r="D20" s="68"/>
      <c r="E20" s="68">
        <v>14</v>
      </c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14</v>
      </c>
      <c r="C21" s="67"/>
      <c r="D21" s="68"/>
      <c r="E21" s="68">
        <v>14</v>
      </c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14</v>
      </c>
      <c r="C22" s="67"/>
      <c r="D22" s="68"/>
      <c r="E22" s="68">
        <v>14</v>
      </c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14</v>
      </c>
      <c r="C23" s="72"/>
      <c r="D23" s="73"/>
      <c r="E23" s="73">
        <v>14</v>
      </c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134" t="s">
        <v>21</v>
      </c>
      <c r="B25" s="135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134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>
        <v>341</v>
      </c>
      <c r="C34" s="75">
        <v>671</v>
      </c>
      <c r="D34" s="84">
        <v>1574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196</v>
      </c>
      <c r="C35" s="87"/>
      <c r="D35" s="88">
        <v>127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>
        <v>145</v>
      </c>
      <c r="C36" s="89"/>
      <c r="D36" s="88">
        <v>15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/>
      <c r="C37" s="92"/>
      <c r="D37" s="93">
        <v>102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v>37</v>
      </c>
      <c r="C41" s="105">
        <v>86</v>
      </c>
      <c r="D41" s="105"/>
      <c r="E41" s="105">
        <v>90</v>
      </c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>
        <v>9</v>
      </c>
      <c r="C42" s="109">
        <v>3</v>
      </c>
      <c r="D42" s="109"/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>
        <v>12</v>
      </c>
      <c r="C43" s="112">
        <v>7</v>
      </c>
      <c r="D43" s="112"/>
      <c r="E43" s="112"/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612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135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>
        <v>94</v>
      </c>
      <c r="C49" s="75">
        <v>360</v>
      </c>
      <c r="J49" s="18"/>
    </row>
    <row r="50" spans="1:10" ht="15" customHeight="1" x14ac:dyDescent="0.15">
      <c r="A50" s="107" t="s">
        <v>62</v>
      </c>
      <c r="B50" s="108"/>
      <c r="C50" s="119"/>
      <c r="J50" s="18"/>
    </row>
    <row r="51" spans="1:10" ht="15" customHeight="1" x14ac:dyDescent="0.15">
      <c r="A51" s="120" t="s">
        <v>63</v>
      </c>
      <c r="B51" s="121">
        <v>11</v>
      </c>
      <c r="C51" s="89"/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11</v>
      </c>
      <c r="C53" s="89">
        <v>9</v>
      </c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31</v>
      </c>
      <c r="C55" s="89">
        <v>212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8</v>
      </c>
      <c r="C58" s="89">
        <v>28</v>
      </c>
      <c r="J58" s="18"/>
    </row>
    <row r="59" spans="1:10" ht="15" customHeight="1" x14ac:dyDescent="0.15">
      <c r="A59" s="120" t="s">
        <v>71</v>
      </c>
      <c r="B59" s="121">
        <v>3</v>
      </c>
      <c r="C59" s="89">
        <v>1</v>
      </c>
      <c r="J59" s="18"/>
    </row>
    <row r="60" spans="1:10" ht="15" customHeight="1" x14ac:dyDescent="0.15">
      <c r="A60" s="120" t="s">
        <v>72</v>
      </c>
      <c r="B60" s="121">
        <v>15</v>
      </c>
      <c r="C60" s="89">
        <v>49</v>
      </c>
      <c r="J60" s="18"/>
    </row>
    <row r="61" spans="1:10" ht="15" customHeight="1" x14ac:dyDescent="0.15">
      <c r="A61" s="120" t="s">
        <v>73</v>
      </c>
      <c r="B61" s="121">
        <v>35</v>
      </c>
      <c r="C61" s="89">
        <v>38</v>
      </c>
      <c r="J61" s="18"/>
    </row>
    <row r="62" spans="1:10" ht="15" customHeight="1" x14ac:dyDescent="0.15">
      <c r="A62" s="120" t="s">
        <v>74</v>
      </c>
      <c r="B62" s="121">
        <v>11</v>
      </c>
      <c r="C62" s="89">
        <v>11</v>
      </c>
      <c r="J62" s="18"/>
    </row>
    <row r="63" spans="1:10" ht="15" customHeight="1" x14ac:dyDescent="0.15">
      <c r="A63" s="120" t="s">
        <v>75</v>
      </c>
      <c r="B63" s="121">
        <v>4</v>
      </c>
      <c r="C63" s="89">
        <v>3</v>
      </c>
      <c r="J63" s="18"/>
    </row>
    <row r="64" spans="1:10" ht="15" customHeight="1" x14ac:dyDescent="0.2">
      <c r="A64" s="115" t="s">
        <v>12</v>
      </c>
      <c r="B64" s="122">
        <f>SUM(B49:B63)</f>
        <v>223</v>
      </c>
      <c r="C64" s="122">
        <f>SUM(C49:C63)</f>
        <v>711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112</v>
      </c>
      <c r="C69" s="128">
        <v>11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15</v>
      </c>
      <c r="C70" s="128">
        <v>2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12</v>
      </c>
      <c r="C72" s="129">
        <v>3</v>
      </c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41</v>
      </c>
      <c r="C74" s="129">
        <v>1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17</v>
      </c>
      <c r="C77" s="129">
        <v>2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13</v>
      </c>
      <c r="C78" s="129">
        <v>8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38</v>
      </c>
      <c r="C79" s="129">
        <v>3</v>
      </c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45</v>
      </c>
      <c r="C80" s="129">
        <v>7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14</v>
      </c>
      <c r="C81" s="129"/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>
        <v>7</v>
      </c>
      <c r="C82" s="130"/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314</v>
      </c>
      <c r="C83" s="122">
        <f>SUM(C68:C82)</f>
        <v>37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39:E39"/>
    <mergeCell ref="A44:B44"/>
    <mergeCell ref="A47:F47"/>
    <mergeCell ref="A65:F65"/>
    <mergeCell ref="A66:A67"/>
    <mergeCell ref="B66:C6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",[11]NOMBRE!B2," - ","( ",[11]NOMBRE!C2,[11]NOMBRE!D2,[11]NOMBRE!E2,[11]NOMBRE!F2,[11]NOMBRE!G2,"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",[11]NOMBRE!B3," - ","( ",[11]NOMBRE!C3,[11]NOMBRE!D3,[11]NOMBRE!E3,[11]NOMBRE!F3,[11]NOMBRE!G3,"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",[11]NOMBRE!B6," - ","( ",[11]NOMBRE!C6,[11]NOMBRE!D6," )")</f>
        <v>MES: NOVIEMBRE - ( 11 )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",[11]NOMBRE!B7)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136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</v>
      </c>
      <c r="C12" s="25">
        <f t="shared" si="0"/>
        <v>5</v>
      </c>
      <c r="D12" s="26">
        <f t="shared" si="0"/>
        <v>1109</v>
      </c>
      <c r="E12" s="27">
        <f t="shared" si="0"/>
        <v>868</v>
      </c>
      <c r="F12" s="25">
        <f t="shared" si="0"/>
        <v>122</v>
      </c>
      <c r="G12" s="25">
        <f t="shared" si="0"/>
        <v>682</v>
      </c>
      <c r="H12" s="26">
        <f t="shared" si="0"/>
        <v>682</v>
      </c>
      <c r="I12" s="28">
        <f t="shared" si="0"/>
        <v>672</v>
      </c>
      <c r="J12" s="27">
        <f t="shared" si="0"/>
        <v>10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>
        <v>4</v>
      </c>
      <c r="D13" s="33">
        <v>692</v>
      </c>
      <c r="E13" s="34">
        <v>451</v>
      </c>
      <c r="F13" s="32">
        <v>75</v>
      </c>
      <c r="G13" s="32">
        <v>358</v>
      </c>
      <c r="H13" s="33">
        <v>358</v>
      </c>
      <c r="I13" s="35">
        <v>348</v>
      </c>
      <c r="J13" s="36">
        <v>10</v>
      </c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1</v>
      </c>
      <c r="C14" s="38">
        <v>1</v>
      </c>
      <c r="D14" s="39">
        <v>417</v>
      </c>
      <c r="E14" s="40">
        <v>417</v>
      </c>
      <c r="F14" s="38">
        <v>47</v>
      </c>
      <c r="G14" s="38">
        <v>324</v>
      </c>
      <c r="H14" s="39">
        <v>324</v>
      </c>
      <c r="I14" s="41">
        <v>324</v>
      </c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134" t="s">
        <v>21</v>
      </c>
      <c r="B18" s="135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10</v>
      </c>
      <c r="C19" s="62"/>
      <c r="D19" s="63"/>
      <c r="E19" s="63">
        <v>10</v>
      </c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10</v>
      </c>
      <c r="C20" s="67"/>
      <c r="D20" s="68"/>
      <c r="E20" s="68">
        <v>10</v>
      </c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10</v>
      </c>
      <c r="C21" s="67"/>
      <c r="D21" s="68"/>
      <c r="E21" s="68">
        <v>10</v>
      </c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10</v>
      </c>
      <c r="C22" s="67"/>
      <c r="D22" s="68"/>
      <c r="E22" s="68">
        <v>10</v>
      </c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10</v>
      </c>
      <c r="C23" s="72"/>
      <c r="D23" s="73"/>
      <c r="E23" s="73">
        <v>10</v>
      </c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134" t="s">
        <v>21</v>
      </c>
      <c r="B25" s="135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134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>
        <v>482</v>
      </c>
      <c r="C34" s="75">
        <v>736</v>
      </c>
      <c r="D34" s="84">
        <v>1900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149</v>
      </c>
      <c r="C35" s="87"/>
      <c r="D35" s="88">
        <v>450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>
        <v>103</v>
      </c>
      <c r="C36" s="89"/>
      <c r="D36" s="88">
        <v>165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v>219</v>
      </c>
      <c r="C37" s="92"/>
      <c r="D37" s="93">
        <v>390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v>45</v>
      </c>
      <c r="C41" s="105">
        <v>54</v>
      </c>
      <c r="D41" s="105">
        <v>95</v>
      </c>
      <c r="E41" s="105"/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>
        <v>8</v>
      </c>
      <c r="C42" s="109">
        <v>11</v>
      </c>
      <c r="D42" s="109">
        <v>2</v>
      </c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>
        <v>16</v>
      </c>
      <c r="C43" s="112">
        <v>21</v>
      </c>
      <c r="D43" s="112">
        <v>5</v>
      </c>
      <c r="E43" s="112"/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849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135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/>
      <c r="C49" s="75"/>
      <c r="J49" s="18"/>
    </row>
    <row r="50" spans="1:10" ht="15" customHeight="1" x14ac:dyDescent="0.15">
      <c r="A50" s="107" t="s">
        <v>62</v>
      </c>
      <c r="B50" s="108">
        <v>84</v>
      </c>
      <c r="C50" s="119">
        <v>195</v>
      </c>
      <c r="J50" s="18"/>
    </row>
    <row r="51" spans="1:10" ht="15" customHeight="1" x14ac:dyDescent="0.15">
      <c r="A51" s="120" t="s">
        <v>63</v>
      </c>
      <c r="B51" s="121">
        <v>13</v>
      </c>
      <c r="C51" s="89">
        <v>2</v>
      </c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9</v>
      </c>
      <c r="C53" s="89">
        <v>4</v>
      </c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41</v>
      </c>
      <c r="C55" s="89">
        <v>257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6</v>
      </c>
      <c r="C58" s="89">
        <v>4</v>
      </c>
      <c r="J58" s="18"/>
    </row>
    <row r="59" spans="1:10" ht="15" customHeight="1" x14ac:dyDescent="0.15">
      <c r="A59" s="120" t="s">
        <v>71</v>
      </c>
      <c r="B59" s="121">
        <v>5</v>
      </c>
      <c r="C59" s="89">
        <v>7</v>
      </c>
      <c r="J59" s="18"/>
    </row>
    <row r="60" spans="1:10" ht="15" customHeight="1" x14ac:dyDescent="0.15">
      <c r="A60" s="120" t="s">
        <v>72</v>
      </c>
      <c r="B60" s="121">
        <v>11</v>
      </c>
      <c r="C60" s="89">
        <v>48</v>
      </c>
      <c r="J60" s="18"/>
    </row>
    <row r="61" spans="1:10" ht="15" customHeight="1" x14ac:dyDescent="0.15">
      <c r="A61" s="120" t="s">
        <v>73</v>
      </c>
      <c r="B61" s="121">
        <v>42</v>
      </c>
      <c r="C61" s="89">
        <v>30</v>
      </c>
      <c r="J61" s="18"/>
    </row>
    <row r="62" spans="1:10" ht="15" customHeight="1" x14ac:dyDescent="0.15">
      <c r="A62" s="120" t="s">
        <v>74</v>
      </c>
      <c r="B62" s="121">
        <v>10</v>
      </c>
      <c r="C62" s="89">
        <v>9</v>
      </c>
      <c r="J62" s="18"/>
    </row>
    <row r="63" spans="1:10" ht="15" customHeight="1" x14ac:dyDescent="0.15">
      <c r="A63" s="120" t="s">
        <v>75</v>
      </c>
      <c r="B63" s="121">
        <v>5</v>
      </c>
      <c r="C63" s="89">
        <v>8</v>
      </c>
      <c r="J63" s="18"/>
    </row>
    <row r="64" spans="1:10" ht="15" customHeight="1" x14ac:dyDescent="0.2">
      <c r="A64" s="115" t="s">
        <v>12</v>
      </c>
      <c r="B64" s="122">
        <f>SUM(B49:B63)</f>
        <v>226</v>
      </c>
      <c r="C64" s="122">
        <f>SUM(C49:C63)</f>
        <v>564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130</v>
      </c>
      <c r="C69" s="128">
        <v>13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11</v>
      </c>
      <c r="C70" s="128">
        <v>2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4</v>
      </c>
      <c r="C72" s="129"/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45</v>
      </c>
      <c r="C74" s="129">
        <v>6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17</v>
      </c>
      <c r="C77" s="129">
        <v>1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5</v>
      </c>
      <c r="C78" s="129">
        <v>1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30</v>
      </c>
      <c r="C79" s="129">
        <v>2</v>
      </c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48</v>
      </c>
      <c r="C80" s="129">
        <v>7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10</v>
      </c>
      <c r="C81" s="129">
        <v>2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>
        <v>7</v>
      </c>
      <c r="C82" s="130"/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307</v>
      </c>
      <c r="C83" s="122">
        <f>SUM(C68:C82)</f>
        <v>34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39:E39"/>
    <mergeCell ref="A44:B44"/>
    <mergeCell ref="A47:F47"/>
    <mergeCell ref="A65:F65"/>
    <mergeCell ref="A66:A67"/>
    <mergeCell ref="B66:C6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activeCell="A9" sqref="A9:A11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",[12]NOMBRE!B2," - ","( ",[12]NOMBRE!C2,[12]NOMBRE!D2,[12]NOMBRE!E2,[12]NOMBRE!F2,[12]NOMBRE!G2," )")</f>
        <v>COMUNA: LINARES  - ( 07108 )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",[12]NOMBRE!B3," - ","( ",[12]NOMBRE!C3,[12]NOMBRE!D3,[12]NOMBRE!E3,[12]NOMBRE!F3,[12]NOMBRE!G3,"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",[12]NOMBRE!B6," - ","( ",[12]NOMBRE!C6,[12]NOMBRE!D6," )")</f>
        <v>MES: DICIEMBRE - ( 12 )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",[12]NOMBRE!B7)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136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</v>
      </c>
      <c r="C12" s="25">
        <f t="shared" si="0"/>
        <v>0</v>
      </c>
      <c r="D12" s="26">
        <f t="shared" si="0"/>
        <v>1013</v>
      </c>
      <c r="E12" s="27">
        <f t="shared" si="0"/>
        <v>804</v>
      </c>
      <c r="F12" s="25">
        <f t="shared" si="0"/>
        <v>120</v>
      </c>
      <c r="G12" s="25">
        <f t="shared" si="0"/>
        <v>614</v>
      </c>
      <c r="H12" s="26">
        <f t="shared" si="0"/>
        <v>614</v>
      </c>
      <c r="I12" s="28">
        <f t="shared" si="0"/>
        <v>605</v>
      </c>
      <c r="J12" s="27">
        <f t="shared" si="0"/>
        <v>9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/>
      <c r="D13" s="33">
        <v>649</v>
      </c>
      <c r="E13" s="34">
        <v>440</v>
      </c>
      <c r="F13" s="32">
        <v>80</v>
      </c>
      <c r="G13" s="32">
        <v>336</v>
      </c>
      <c r="H13" s="33">
        <v>336</v>
      </c>
      <c r="I13" s="35">
        <v>327</v>
      </c>
      <c r="J13" s="36">
        <v>9</v>
      </c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1</v>
      </c>
      <c r="C14" s="38"/>
      <c r="D14" s="39">
        <v>364</v>
      </c>
      <c r="E14" s="40">
        <v>364</v>
      </c>
      <c r="F14" s="38">
        <v>40</v>
      </c>
      <c r="G14" s="38">
        <v>278</v>
      </c>
      <c r="H14" s="39">
        <v>278</v>
      </c>
      <c r="I14" s="41">
        <v>278</v>
      </c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134" t="s">
        <v>21</v>
      </c>
      <c r="B18" s="135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5</v>
      </c>
      <c r="C19" s="62"/>
      <c r="D19" s="63"/>
      <c r="E19" s="63">
        <v>5</v>
      </c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12</v>
      </c>
      <c r="C20" s="67"/>
      <c r="D20" s="68"/>
      <c r="E20" s="68">
        <v>12</v>
      </c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12</v>
      </c>
      <c r="C21" s="67"/>
      <c r="D21" s="68"/>
      <c r="E21" s="68">
        <v>12</v>
      </c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12</v>
      </c>
      <c r="C22" s="67"/>
      <c r="D22" s="68"/>
      <c r="E22" s="68">
        <v>12</v>
      </c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12</v>
      </c>
      <c r="C23" s="72"/>
      <c r="D23" s="73"/>
      <c r="E23" s="73">
        <v>12</v>
      </c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134" t="s">
        <v>21</v>
      </c>
      <c r="B25" s="135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134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/>
      <c r="C34" s="75">
        <v>622</v>
      </c>
      <c r="D34" s="84">
        <v>1638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174</v>
      </c>
      <c r="C35" s="87"/>
      <c r="D35" s="88">
        <v>542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>
        <v>123</v>
      </c>
      <c r="C36" s="89"/>
      <c r="D36" s="88"/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v>239</v>
      </c>
      <c r="C37" s="92"/>
      <c r="D37" s="93">
        <v>456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v>33</v>
      </c>
      <c r="C41" s="105">
        <v>41</v>
      </c>
      <c r="D41" s="105"/>
      <c r="E41" s="105"/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>
        <v>6</v>
      </c>
      <c r="C42" s="109">
        <v>12</v>
      </c>
      <c r="D42" s="109">
        <v>3</v>
      </c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>
        <v>7</v>
      </c>
      <c r="C43" s="112">
        <v>21</v>
      </c>
      <c r="D43" s="112">
        <v>9</v>
      </c>
      <c r="E43" s="112"/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871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135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/>
      <c r="C49" s="75"/>
      <c r="J49" s="18"/>
    </row>
    <row r="50" spans="1:10" ht="15" customHeight="1" x14ac:dyDescent="0.15">
      <c r="A50" s="107" t="s">
        <v>62</v>
      </c>
      <c r="B50" s="108">
        <v>96</v>
      </c>
      <c r="C50" s="119">
        <v>179</v>
      </c>
      <c r="J50" s="18"/>
    </row>
    <row r="51" spans="1:10" ht="15" customHeight="1" x14ac:dyDescent="0.15">
      <c r="A51" s="120" t="s">
        <v>63</v>
      </c>
      <c r="B51" s="121">
        <v>18</v>
      </c>
      <c r="C51" s="89">
        <v>1</v>
      </c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9</v>
      </c>
      <c r="C53" s="89">
        <v>8</v>
      </c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42</v>
      </c>
      <c r="C55" s="89">
        <v>268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15</v>
      </c>
      <c r="C58" s="89">
        <v>3</v>
      </c>
      <c r="J58" s="18"/>
    </row>
    <row r="59" spans="1:10" ht="15" customHeight="1" x14ac:dyDescent="0.15">
      <c r="A59" s="120" t="s">
        <v>71</v>
      </c>
      <c r="B59" s="121">
        <v>6</v>
      </c>
      <c r="C59" s="89">
        <v>5</v>
      </c>
      <c r="J59" s="18"/>
    </row>
    <row r="60" spans="1:10" ht="15" customHeight="1" x14ac:dyDescent="0.15">
      <c r="A60" s="120" t="s">
        <v>72</v>
      </c>
      <c r="B60" s="121">
        <v>13</v>
      </c>
      <c r="C60" s="89">
        <v>34</v>
      </c>
      <c r="J60" s="18"/>
    </row>
    <row r="61" spans="1:10" ht="15" customHeight="1" x14ac:dyDescent="0.15">
      <c r="A61" s="120" t="s">
        <v>73</v>
      </c>
      <c r="B61" s="121">
        <v>34</v>
      </c>
      <c r="C61" s="89">
        <v>53</v>
      </c>
      <c r="J61" s="18"/>
    </row>
    <row r="62" spans="1:10" ht="15" customHeight="1" x14ac:dyDescent="0.15">
      <c r="A62" s="120" t="s">
        <v>74</v>
      </c>
      <c r="B62" s="121">
        <v>6</v>
      </c>
      <c r="C62" s="89">
        <v>18</v>
      </c>
      <c r="J62" s="18"/>
    </row>
    <row r="63" spans="1:10" ht="15" customHeight="1" x14ac:dyDescent="0.15">
      <c r="A63" s="120" t="s">
        <v>75</v>
      </c>
      <c r="B63" s="121">
        <v>1</v>
      </c>
      <c r="C63" s="89"/>
      <c r="J63" s="18"/>
    </row>
    <row r="64" spans="1:10" ht="15" customHeight="1" x14ac:dyDescent="0.2">
      <c r="A64" s="115" t="s">
        <v>12</v>
      </c>
      <c r="B64" s="122">
        <f>SUM(B49:B63)</f>
        <v>240</v>
      </c>
      <c r="C64" s="122">
        <f>SUM(C49:C63)</f>
        <v>569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123</v>
      </c>
      <c r="C69" s="128">
        <v>15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14</v>
      </c>
      <c r="C70" s="128">
        <v>1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11</v>
      </c>
      <c r="C72" s="129">
        <v>3</v>
      </c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58</v>
      </c>
      <c r="C74" s="129">
        <v>6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22</v>
      </c>
      <c r="C77" s="129">
        <v>1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13</v>
      </c>
      <c r="C78" s="129">
        <v>1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44</v>
      </c>
      <c r="C79" s="129"/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45</v>
      </c>
      <c r="C80" s="129">
        <v>5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15</v>
      </c>
      <c r="C81" s="129">
        <v>3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/>
      <c r="C82" s="130"/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345</v>
      </c>
      <c r="C83" s="122">
        <f>SUM(C68:C82)</f>
        <v>35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39:E39"/>
    <mergeCell ref="A44:B44"/>
    <mergeCell ref="A47:F47"/>
    <mergeCell ref="A65:F65"/>
    <mergeCell ref="A66:A67"/>
    <mergeCell ref="B66:C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",[1]NOMBRE!B7)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23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</v>
      </c>
      <c r="C12" s="25">
        <f t="shared" si="0"/>
        <v>4.3</v>
      </c>
      <c r="D12" s="26">
        <f t="shared" si="0"/>
        <v>955</v>
      </c>
      <c r="E12" s="27">
        <f t="shared" si="0"/>
        <v>752</v>
      </c>
      <c r="F12" s="25">
        <f t="shared" si="0"/>
        <v>185</v>
      </c>
      <c r="G12" s="25">
        <f t="shared" si="0"/>
        <v>734</v>
      </c>
      <c r="H12" s="26">
        <f t="shared" si="0"/>
        <v>671</v>
      </c>
      <c r="I12" s="28">
        <f t="shared" si="0"/>
        <v>671</v>
      </c>
      <c r="J12" s="27">
        <f t="shared" si="0"/>
        <v>0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>
        <v>3.5</v>
      </c>
      <c r="D13" s="33">
        <v>583</v>
      </c>
      <c r="E13" s="34">
        <v>380</v>
      </c>
      <c r="F13" s="32">
        <v>140</v>
      </c>
      <c r="G13" s="32">
        <v>434</v>
      </c>
      <c r="H13" s="33">
        <v>371</v>
      </c>
      <c r="I13" s="35">
        <v>371</v>
      </c>
      <c r="J13" s="36"/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1</v>
      </c>
      <c r="C14" s="38">
        <v>0.8</v>
      </c>
      <c r="D14" s="39">
        <v>372</v>
      </c>
      <c r="E14" s="40">
        <v>372</v>
      </c>
      <c r="F14" s="38">
        <v>45</v>
      </c>
      <c r="G14" s="38">
        <v>300</v>
      </c>
      <c r="H14" s="39">
        <v>300</v>
      </c>
      <c r="I14" s="41">
        <v>300</v>
      </c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54" t="s">
        <v>21</v>
      </c>
      <c r="B18" s="55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8</v>
      </c>
      <c r="C19" s="62"/>
      <c r="D19" s="63"/>
      <c r="E19" s="63">
        <v>8</v>
      </c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8</v>
      </c>
      <c r="C20" s="67"/>
      <c r="D20" s="68"/>
      <c r="E20" s="68">
        <v>8</v>
      </c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8</v>
      </c>
      <c r="C21" s="67"/>
      <c r="D21" s="68"/>
      <c r="E21" s="68">
        <v>8</v>
      </c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8</v>
      </c>
      <c r="C22" s="67"/>
      <c r="D22" s="68"/>
      <c r="E22" s="68">
        <v>8</v>
      </c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8</v>
      </c>
      <c r="C23" s="72"/>
      <c r="D23" s="73"/>
      <c r="E23" s="73">
        <v>8</v>
      </c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54" t="s">
        <v>21</v>
      </c>
      <c r="B25" s="55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54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/>
      <c r="C34" s="75">
        <v>752</v>
      </c>
      <c r="D34" s="84">
        <v>1026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261</v>
      </c>
      <c r="C35" s="87"/>
      <c r="D35" s="88">
        <v>263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/>
      <c r="C36" s="89"/>
      <c r="D36" s="88">
        <v>200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v>282</v>
      </c>
      <c r="C37" s="92"/>
      <c r="D37" s="93">
        <v>180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v>34</v>
      </c>
      <c r="C41" s="105">
        <v>57</v>
      </c>
      <c r="D41" s="105"/>
      <c r="E41" s="105"/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>
        <v>2</v>
      </c>
      <c r="C42" s="109">
        <v>1</v>
      </c>
      <c r="D42" s="109">
        <v>4</v>
      </c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>
        <v>2</v>
      </c>
      <c r="C43" s="112">
        <v>1</v>
      </c>
      <c r="D43" s="112">
        <v>35</v>
      </c>
      <c r="E43" s="112"/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568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55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/>
      <c r="C49" s="75"/>
      <c r="J49" s="18"/>
    </row>
    <row r="50" spans="1:10" ht="15" customHeight="1" x14ac:dyDescent="0.15">
      <c r="A50" s="107" t="s">
        <v>62</v>
      </c>
      <c r="B50" s="108">
        <v>98</v>
      </c>
      <c r="C50" s="119">
        <v>401</v>
      </c>
      <c r="J50" s="18"/>
    </row>
    <row r="51" spans="1:10" ht="15" customHeight="1" x14ac:dyDescent="0.15">
      <c r="A51" s="120" t="s">
        <v>63</v>
      </c>
      <c r="B51" s="121">
        <v>12</v>
      </c>
      <c r="C51" s="89"/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2</v>
      </c>
      <c r="C53" s="89"/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27</v>
      </c>
      <c r="C55" s="89">
        <v>53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13</v>
      </c>
      <c r="C58" s="89">
        <v>23</v>
      </c>
      <c r="J58" s="18"/>
    </row>
    <row r="59" spans="1:10" ht="15" customHeight="1" x14ac:dyDescent="0.15">
      <c r="A59" s="120" t="s">
        <v>71</v>
      </c>
      <c r="B59" s="121"/>
      <c r="C59" s="89"/>
      <c r="J59" s="18"/>
    </row>
    <row r="60" spans="1:10" ht="15" customHeight="1" x14ac:dyDescent="0.15">
      <c r="A60" s="120" t="s">
        <v>72</v>
      </c>
      <c r="B60" s="121">
        <v>22</v>
      </c>
      <c r="C60" s="89">
        <v>63</v>
      </c>
      <c r="J60" s="18"/>
    </row>
    <row r="61" spans="1:10" ht="15" customHeight="1" x14ac:dyDescent="0.15">
      <c r="A61" s="120" t="s">
        <v>73</v>
      </c>
      <c r="B61" s="121">
        <v>19</v>
      </c>
      <c r="C61" s="89">
        <v>34</v>
      </c>
      <c r="J61" s="18"/>
    </row>
    <row r="62" spans="1:10" ht="15" customHeight="1" x14ac:dyDescent="0.15">
      <c r="A62" s="120" t="s">
        <v>74</v>
      </c>
      <c r="B62" s="121">
        <v>20</v>
      </c>
      <c r="C62" s="89">
        <v>31</v>
      </c>
      <c r="J62" s="18"/>
    </row>
    <row r="63" spans="1:10" ht="15" customHeight="1" x14ac:dyDescent="0.15">
      <c r="A63" s="120" t="s">
        <v>75</v>
      </c>
      <c r="B63" s="121"/>
      <c r="C63" s="89"/>
      <c r="J63" s="18"/>
    </row>
    <row r="64" spans="1:10" ht="15" customHeight="1" x14ac:dyDescent="0.2">
      <c r="A64" s="115" t="s">
        <v>12</v>
      </c>
      <c r="B64" s="122">
        <f>SUM(B49:B63)</f>
        <v>213</v>
      </c>
      <c r="C64" s="122">
        <f>SUM(C49:C63)</f>
        <v>605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99</v>
      </c>
      <c r="C69" s="128">
        <v>14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12</v>
      </c>
      <c r="C70" s="128">
        <v>5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3</v>
      </c>
      <c r="C72" s="129"/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16</v>
      </c>
      <c r="C74" s="129">
        <v>2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22</v>
      </c>
      <c r="C77" s="129">
        <v>6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3</v>
      </c>
      <c r="C78" s="129">
        <v>3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25</v>
      </c>
      <c r="C79" s="129">
        <v>5</v>
      </c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22</v>
      </c>
      <c r="C80" s="129">
        <v>4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25</v>
      </c>
      <c r="C81" s="129">
        <v>1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/>
      <c r="C82" s="130"/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227</v>
      </c>
      <c r="C83" s="122">
        <f>SUM(C68:C82)</f>
        <v>40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39:E39"/>
    <mergeCell ref="A44:B44"/>
    <mergeCell ref="A47:F47"/>
    <mergeCell ref="A65:F65"/>
    <mergeCell ref="A66:A67"/>
    <mergeCell ref="B66:C6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",[2]NOMBRE!B2," - ","( ",[2]NOMBRE!C2,[2]NOMBRE!D2,[2]NOMBRE!E2,[2]NOMBRE!F2,[2]NOMBRE!G2," )")</f>
        <v>COMUNA: LINARES  - ( 07701 )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",[2]NOMBRE!B3," - ","( ",[2]NOMBRE!C3,[2]NOMBRE!D3,[2]NOMBRE!E3,[2]NOMBRE!F3,[2]NOMBRE!G3," )")</f>
        <v>ESTABLECIMIENTO: HOSPITAL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",[2]NOMBRE!B6," - ","( ",[2]NOMBRE!C6,[2]NOMBRE!D6," )")</f>
        <v>MES: FEBRERO - ( 02 )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",[2]NOMBRE!B7)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23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4.5</v>
      </c>
      <c r="C12" s="25">
        <f t="shared" si="0"/>
        <v>3</v>
      </c>
      <c r="D12" s="26">
        <f t="shared" si="0"/>
        <v>884</v>
      </c>
      <c r="E12" s="27">
        <f t="shared" si="0"/>
        <v>606</v>
      </c>
      <c r="F12" s="25">
        <f t="shared" si="0"/>
        <v>144</v>
      </c>
      <c r="G12" s="25">
        <f t="shared" si="0"/>
        <v>675</v>
      </c>
      <c r="H12" s="26">
        <f t="shared" si="0"/>
        <v>540</v>
      </c>
      <c r="I12" s="28">
        <f t="shared" si="0"/>
        <v>540</v>
      </c>
      <c r="J12" s="27">
        <f t="shared" si="0"/>
        <v>0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>
        <v>2.5</v>
      </c>
      <c r="D13" s="33">
        <v>551</v>
      </c>
      <c r="E13" s="34">
        <v>315</v>
      </c>
      <c r="F13" s="32">
        <v>102</v>
      </c>
      <c r="G13" s="32">
        <v>434</v>
      </c>
      <c r="H13" s="33">
        <v>299</v>
      </c>
      <c r="I13" s="35">
        <v>299</v>
      </c>
      <c r="J13" s="36"/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0.5</v>
      </c>
      <c r="C14" s="38">
        <v>0.5</v>
      </c>
      <c r="D14" s="39">
        <v>333</v>
      </c>
      <c r="E14" s="40">
        <v>291</v>
      </c>
      <c r="F14" s="38">
        <v>42</v>
      </c>
      <c r="G14" s="38">
        <v>241</v>
      </c>
      <c r="H14" s="39">
        <v>241</v>
      </c>
      <c r="I14" s="41">
        <v>241</v>
      </c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54" t="s">
        <v>21</v>
      </c>
      <c r="B18" s="55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0</v>
      </c>
      <c r="C19" s="62"/>
      <c r="D19" s="63"/>
      <c r="E19" s="63"/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2</v>
      </c>
      <c r="C20" s="67"/>
      <c r="D20" s="68"/>
      <c r="E20" s="68">
        <v>2</v>
      </c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2</v>
      </c>
      <c r="C21" s="67"/>
      <c r="D21" s="68"/>
      <c r="E21" s="68">
        <v>2</v>
      </c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2</v>
      </c>
      <c r="C22" s="67"/>
      <c r="D22" s="68"/>
      <c r="E22" s="68">
        <v>2</v>
      </c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2</v>
      </c>
      <c r="C23" s="72"/>
      <c r="D23" s="73"/>
      <c r="E23" s="73">
        <v>2</v>
      </c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54" t="s">
        <v>21</v>
      </c>
      <c r="B25" s="55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54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/>
      <c r="C34" s="75">
        <v>829</v>
      </c>
      <c r="D34" s="84">
        <v>1211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231</v>
      </c>
      <c r="C35" s="87"/>
      <c r="D35" s="88">
        <v>169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/>
      <c r="C36" s="89"/>
      <c r="D36" s="88">
        <v>200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v>234</v>
      </c>
      <c r="C37" s="92"/>
      <c r="D37" s="93">
        <v>189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v>37</v>
      </c>
      <c r="C41" s="105">
        <v>43</v>
      </c>
      <c r="D41" s="105"/>
      <c r="E41" s="105">
        <v>91</v>
      </c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/>
      <c r="C42" s="109"/>
      <c r="D42" s="109"/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/>
      <c r="C43" s="112"/>
      <c r="D43" s="112"/>
      <c r="E43" s="112"/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554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55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/>
      <c r="C49" s="75"/>
      <c r="J49" s="18"/>
    </row>
    <row r="50" spans="1:10" ht="15" customHeight="1" x14ac:dyDescent="0.15">
      <c r="A50" s="107" t="s">
        <v>62</v>
      </c>
      <c r="B50" s="108">
        <v>76</v>
      </c>
      <c r="C50" s="119">
        <v>304</v>
      </c>
      <c r="J50" s="18"/>
    </row>
    <row r="51" spans="1:10" ht="15" customHeight="1" x14ac:dyDescent="0.15">
      <c r="A51" s="120" t="s">
        <v>63</v>
      </c>
      <c r="B51" s="121"/>
      <c r="C51" s="89"/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4</v>
      </c>
      <c r="C53" s="89">
        <v>18</v>
      </c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29</v>
      </c>
      <c r="C55" s="89">
        <v>147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10</v>
      </c>
      <c r="C58" s="89">
        <v>21</v>
      </c>
      <c r="J58" s="18"/>
    </row>
    <row r="59" spans="1:10" ht="15" customHeight="1" x14ac:dyDescent="0.15">
      <c r="A59" s="120" t="s">
        <v>71</v>
      </c>
      <c r="B59" s="121">
        <v>2</v>
      </c>
      <c r="C59" s="89"/>
      <c r="J59" s="18"/>
    </row>
    <row r="60" spans="1:10" ht="15" customHeight="1" x14ac:dyDescent="0.15">
      <c r="A60" s="120" t="s">
        <v>72</v>
      </c>
      <c r="B60" s="121">
        <v>16</v>
      </c>
      <c r="C60" s="89">
        <v>35</v>
      </c>
      <c r="J60" s="18"/>
    </row>
    <row r="61" spans="1:10" ht="15" customHeight="1" x14ac:dyDescent="0.15">
      <c r="A61" s="120" t="s">
        <v>73</v>
      </c>
      <c r="B61" s="121">
        <v>20</v>
      </c>
      <c r="C61" s="89">
        <v>24</v>
      </c>
      <c r="J61" s="18"/>
    </row>
    <row r="62" spans="1:10" ht="15" customHeight="1" x14ac:dyDescent="0.15">
      <c r="A62" s="120" t="s">
        <v>74</v>
      </c>
      <c r="B62" s="121">
        <v>9</v>
      </c>
      <c r="C62" s="89">
        <v>13</v>
      </c>
      <c r="J62" s="18"/>
    </row>
    <row r="63" spans="1:10" ht="15" customHeight="1" x14ac:dyDescent="0.15">
      <c r="A63" s="120" t="s">
        <v>75</v>
      </c>
      <c r="B63" s="121"/>
      <c r="C63" s="89"/>
      <c r="J63" s="18"/>
    </row>
    <row r="64" spans="1:10" ht="15" customHeight="1" x14ac:dyDescent="0.2">
      <c r="A64" s="115" t="s">
        <v>12</v>
      </c>
      <c r="B64" s="122">
        <f>SUM(B49:B63)</f>
        <v>166</v>
      </c>
      <c r="C64" s="122">
        <f>SUM(C49:C63)</f>
        <v>562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68</v>
      </c>
      <c r="C69" s="128">
        <v>12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7</v>
      </c>
      <c r="C70" s="128">
        <v>1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1</v>
      </c>
      <c r="C72" s="129"/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15</v>
      </c>
      <c r="C74" s="129"/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14</v>
      </c>
      <c r="C77" s="129">
        <v>5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2</v>
      </c>
      <c r="C78" s="129"/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11</v>
      </c>
      <c r="C79" s="129">
        <v>3</v>
      </c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54</v>
      </c>
      <c r="C80" s="129">
        <v>10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9</v>
      </c>
      <c r="C81" s="129">
        <v>1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/>
      <c r="C82" s="130"/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181</v>
      </c>
      <c r="C83" s="122">
        <f>SUM(C68:C82)</f>
        <v>32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39:E39"/>
    <mergeCell ref="A44:B44"/>
    <mergeCell ref="A47:F47"/>
    <mergeCell ref="A65:F65"/>
    <mergeCell ref="A66:A67"/>
    <mergeCell ref="B66:C6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activeCell="C14" sqref="C14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",[3]NOMBRE!B2," - ","( ",[3]NOMBRE!C2,[3]NOMBRE!D2,[3]NOMBRE!E2,[3]NOMBRE!F2,[3]NOMBRE!G2,"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",[3]NOMBRE!B3," - ","( ",[3]NOMBRE!C3,[3]NOMBRE!D3,[3]NOMBRE!E3,[3]NOMBRE!F3,[3]NOMBRE!G3,"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",[3]NOMBRE!B6," - ","( ",[3]NOMBRE!C6,[3]NOMBRE!D6," )")</f>
        <v>MES: MARZO - ( 03 )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",[3]NOMBRE!B7)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23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</v>
      </c>
      <c r="C12" s="25">
        <f t="shared" si="0"/>
        <v>4</v>
      </c>
      <c r="D12" s="26">
        <f t="shared" si="0"/>
        <v>1222</v>
      </c>
      <c r="E12" s="27">
        <f t="shared" si="0"/>
        <v>976</v>
      </c>
      <c r="F12" s="25">
        <f t="shared" si="0"/>
        <v>196</v>
      </c>
      <c r="G12" s="25">
        <f t="shared" si="0"/>
        <v>991</v>
      </c>
      <c r="H12" s="26">
        <f t="shared" si="0"/>
        <v>808</v>
      </c>
      <c r="I12" s="28">
        <f t="shared" si="0"/>
        <v>798</v>
      </c>
      <c r="J12" s="27">
        <f t="shared" si="0"/>
        <v>10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>
        <v>3</v>
      </c>
      <c r="D13" s="33">
        <v>801</v>
      </c>
      <c r="E13" s="34">
        <v>555</v>
      </c>
      <c r="F13" s="32">
        <v>156</v>
      </c>
      <c r="G13" s="32">
        <v>625</v>
      </c>
      <c r="H13" s="33">
        <v>442</v>
      </c>
      <c r="I13" s="35">
        <v>432</v>
      </c>
      <c r="J13" s="36">
        <v>10</v>
      </c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1</v>
      </c>
      <c r="C14" s="38">
        <v>1</v>
      </c>
      <c r="D14" s="39">
        <v>421</v>
      </c>
      <c r="E14" s="40">
        <v>421</v>
      </c>
      <c r="F14" s="38">
        <v>40</v>
      </c>
      <c r="G14" s="38">
        <v>366</v>
      </c>
      <c r="H14" s="39">
        <v>366</v>
      </c>
      <c r="I14" s="41">
        <v>366</v>
      </c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54" t="s">
        <v>21</v>
      </c>
      <c r="B18" s="55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4</v>
      </c>
      <c r="C19" s="62"/>
      <c r="D19" s="63"/>
      <c r="E19" s="63">
        <v>4</v>
      </c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11</v>
      </c>
      <c r="C20" s="67"/>
      <c r="D20" s="68"/>
      <c r="E20" s="68">
        <v>11</v>
      </c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11</v>
      </c>
      <c r="C21" s="67"/>
      <c r="D21" s="68"/>
      <c r="E21" s="68">
        <v>11</v>
      </c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11</v>
      </c>
      <c r="C22" s="67"/>
      <c r="D22" s="68"/>
      <c r="E22" s="68">
        <v>11</v>
      </c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11</v>
      </c>
      <c r="C23" s="72"/>
      <c r="D23" s="73"/>
      <c r="E23" s="73">
        <v>11</v>
      </c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54" t="s">
        <v>21</v>
      </c>
      <c r="B25" s="55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54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/>
      <c r="C34" s="75">
        <v>729</v>
      </c>
      <c r="D34" s="84">
        <v>1085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266</v>
      </c>
      <c r="C35" s="87"/>
      <c r="D35" s="88">
        <v>184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>
        <v>117</v>
      </c>
      <c r="C36" s="89"/>
      <c r="D36" s="88">
        <v>200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v>236</v>
      </c>
      <c r="C37" s="92"/>
      <c r="D37" s="93">
        <v>171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/>
      <c r="C41" s="105"/>
      <c r="D41" s="105"/>
      <c r="E41" s="105"/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>
        <v>4</v>
      </c>
      <c r="C42" s="109">
        <v>5</v>
      </c>
      <c r="D42" s="109">
        <v>1</v>
      </c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>
        <v>4</v>
      </c>
      <c r="C43" s="112">
        <v>15</v>
      </c>
      <c r="D43" s="112">
        <v>15</v>
      </c>
      <c r="E43" s="112"/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555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55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/>
      <c r="C49" s="75"/>
      <c r="J49" s="18"/>
    </row>
    <row r="50" spans="1:10" ht="15" customHeight="1" x14ac:dyDescent="0.15">
      <c r="A50" s="107" t="s">
        <v>62</v>
      </c>
      <c r="B50" s="108">
        <v>130</v>
      </c>
      <c r="C50" s="119">
        <v>246</v>
      </c>
      <c r="J50" s="18"/>
    </row>
    <row r="51" spans="1:10" ht="15" customHeight="1" x14ac:dyDescent="0.15">
      <c r="A51" s="120" t="s">
        <v>63</v>
      </c>
      <c r="B51" s="121">
        <v>9</v>
      </c>
      <c r="C51" s="89"/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1</v>
      </c>
      <c r="C53" s="89">
        <v>13</v>
      </c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38</v>
      </c>
      <c r="C55" s="89">
        <v>101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14</v>
      </c>
      <c r="C58" s="89">
        <v>18</v>
      </c>
      <c r="J58" s="18"/>
    </row>
    <row r="59" spans="1:10" ht="15" customHeight="1" x14ac:dyDescent="0.15">
      <c r="A59" s="120" t="s">
        <v>71</v>
      </c>
      <c r="B59" s="121">
        <v>5</v>
      </c>
      <c r="C59" s="89"/>
      <c r="J59" s="18"/>
    </row>
    <row r="60" spans="1:10" ht="15" customHeight="1" x14ac:dyDescent="0.15">
      <c r="A60" s="120" t="s">
        <v>72</v>
      </c>
      <c r="B60" s="121">
        <v>23</v>
      </c>
      <c r="C60" s="89">
        <v>59</v>
      </c>
      <c r="J60" s="18"/>
    </row>
    <row r="61" spans="1:10" ht="15" customHeight="1" x14ac:dyDescent="0.15">
      <c r="A61" s="120" t="s">
        <v>73</v>
      </c>
      <c r="B61" s="121">
        <v>25</v>
      </c>
      <c r="C61" s="89">
        <v>20</v>
      </c>
      <c r="J61" s="18"/>
    </row>
    <row r="62" spans="1:10" ht="15" customHeight="1" x14ac:dyDescent="0.15">
      <c r="A62" s="120" t="s">
        <v>74</v>
      </c>
      <c r="B62" s="121">
        <v>26</v>
      </c>
      <c r="C62" s="89">
        <v>24</v>
      </c>
      <c r="J62" s="18"/>
    </row>
    <row r="63" spans="1:10" ht="15" customHeight="1" x14ac:dyDescent="0.15">
      <c r="A63" s="120" t="s">
        <v>75</v>
      </c>
      <c r="B63" s="121">
        <v>5</v>
      </c>
      <c r="C63" s="89">
        <v>13</v>
      </c>
      <c r="J63" s="18"/>
    </row>
    <row r="64" spans="1:10" ht="15" customHeight="1" x14ac:dyDescent="0.2">
      <c r="A64" s="115" t="s">
        <v>12</v>
      </c>
      <c r="B64" s="122">
        <f>SUM(B49:B63)</f>
        <v>276</v>
      </c>
      <c r="C64" s="122">
        <f>SUM(C49:C63)</f>
        <v>494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133</v>
      </c>
      <c r="C69" s="128">
        <v>15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14</v>
      </c>
      <c r="C70" s="128">
        <v>3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1</v>
      </c>
      <c r="C72" s="129"/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39</v>
      </c>
      <c r="C74" s="129">
        <v>1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14</v>
      </c>
      <c r="C77" s="129">
        <v>2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6</v>
      </c>
      <c r="C78" s="129">
        <v>2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21</v>
      </c>
      <c r="C79" s="129">
        <v>2</v>
      </c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33</v>
      </c>
      <c r="C80" s="129">
        <v>10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34</v>
      </c>
      <c r="C81" s="129">
        <v>13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>
        <v>6</v>
      </c>
      <c r="C82" s="130">
        <v>1</v>
      </c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301</v>
      </c>
      <c r="C83" s="122">
        <f>SUM(C68:C82)</f>
        <v>49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39:E39"/>
    <mergeCell ref="A44:B44"/>
    <mergeCell ref="A47:F47"/>
    <mergeCell ref="A65:F65"/>
    <mergeCell ref="A66:A67"/>
    <mergeCell ref="B66:C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",[4]NOMBRE!B2," - ","( ",[4]NOMBRE!C2,[4]NOMBRE!D2,[4]NOMBRE!E2,[4]NOMBRE!F2,[4]NOMBRE!G2,"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",[4]NOMBRE!B3," - ","( ",[4]NOMBRE!C3,[4]NOMBRE!D3,[4]NOMBRE!E3,[4]NOMBRE!F3,[4]NOMBRE!G3,"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",[4]NOMBRE!B6," - ","( ",[4]NOMBRE!C6,[4]NOMBRE!D6," )")</f>
        <v>MES: ABRIL - ( 04 )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",[4]NOMBRE!B7)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23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</v>
      </c>
      <c r="C12" s="25">
        <f t="shared" si="0"/>
        <v>5</v>
      </c>
      <c r="D12" s="26">
        <f t="shared" si="0"/>
        <v>1262</v>
      </c>
      <c r="E12" s="27">
        <f t="shared" si="0"/>
        <v>1045</v>
      </c>
      <c r="F12" s="25">
        <f t="shared" si="0"/>
        <v>202</v>
      </c>
      <c r="G12" s="25">
        <f t="shared" si="0"/>
        <v>982</v>
      </c>
      <c r="H12" s="26">
        <f t="shared" si="0"/>
        <v>823</v>
      </c>
      <c r="I12" s="28">
        <f t="shared" si="0"/>
        <v>821</v>
      </c>
      <c r="J12" s="27">
        <f t="shared" si="0"/>
        <v>2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>
        <v>4</v>
      </c>
      <c r="D13" s="33">
        <v>771</v>
      </c>
      <c r="E13" s="34">
        <v>554</v>
      </c>
      <c r="F13" s="32">
        <v>147</v>
      </c>
      <c r="G13" s="32">
        <v>572</v>
      </c>
      <c r="H13" s="33">
        <v>413</v>
      </c>
      <c r="I13" s="35">
        <v>411</v>
      </c>
      <c r="J13" s="36">
        <v>2</v>
      </c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1</v>
      </c>
      <c r="C14" s="38">
        <v>1</v>
      </c>
      <c r="D14" s="39">
        <v>491</v>
      </c>
      <c r="E14" s="40">
        <v>491</v>
      </c>
      <c r="F14" s="38">
        <v>55</v>
      </c>
      <c r="G14" s="38">
        <v>410</v>
      </c>
      <c r="H14" s="39">
        <v>410</v>
      </c>
      <c r="I14" s="41">
        <v>410</v>
      </c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54" t="s">
        <v>21</v>
      </c>
      <c r="B18" s="55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4</v>
      </c>
      <c r="C19" s="62"/>
      <c r="D19" s="63"/>
      <c r="E19" s="63">
        <v>4</v>
      </c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14</v>
      </c>
      <c r="C20" s="67"/>
      <c r="D20" s="68"/>
      <c r="E20" s="68">
        <v>14</v>
      </c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14</v>
      </c>
      <c r="C21" s="67"/>
      <c r="D21" s="68"/>
      <c r="E21" s="68">
        <v>14</v>
      </c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14</v>
      </c>
      <c r="C22" s="67"/>
      <c r="D22" s="68"/>
      <c r="E22" s="68">
        <v>14</v>
      </c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14</v>
      </c>
      <c r="C23" s="72"/>
      <c r="D23" s="73"/>
      <c r="E23" s="73">
        <v>14</v>
      </c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54" t="s">
        <v>21</v>
      </c>
      <c r="B25" s="55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54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/>
      <c r="C34" s="75">
        <v>766</v>
      </c>
      <c r="D34" s="84">
        <v>2456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114</v>
      </c>
      <c r="C35" s="87"/>
      <c r="D35" s="88">
        <v>252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>
        <v>180</v>
      </c>
      <c r="C36" s="89"/>
      <c r="D36" s="88">
        <v>200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v>278</v>
      </c>
      <c r="C37" s="92"/>
      <c r="D37" s="93">
        <v>178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v>39</v>
      </c>
      <c r="C41" s="105"/>
      <c r="D41" s="105"/>
      <c r="E41" s="105">
        <v>205</v>
      </c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>
        <v>9</v>
      </c>
      <c r="C42" s="109"/>
      <c r="D42" s="109"/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/>
      <c r="C43" s="112"/>
      <c r="D43" s="112">
        <v>46</v>
      </c>
      <c r="E43" s="112"/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541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55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/>
      <c r="C49" s="75"/>
      <c r="J49" s="18"/>
    </row>
    <row r="50" spans="1:10" ht="15" customHeight="1" x14ac:dyDescent="0.15">
      <c r="A50" s="107" t="s">
        <v>62</v>
      </c>
      <c r="B50" s="108">
        <v>117</v>
      </c>
      <c r="C50" s="119">
        <v>265</v>
      </c>
      <c r="J50" s="18"/>
    </row>
    <row r="51" spans="1:10" ht="15" customHeight="1" x14ac:dyDescent="0.15">
      <c r="A51" s="120" t="s">
        <v>63</v>
      </c>
      <c r="B51" s="121">
        <v>15</v>
      </c>
      <c r="C51" s="89">
        <v>26</v>
      </c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10</v>
      </c>
      <c r="C53" s="89"/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37</v>
      </c>
      <c r="C55" s="89">
        <v>209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13</v>
      </c>
      <c r="C58" s="89">
        <v>12</v>
      </c>
      <c r="J58" s="18"/>
    </row>
    <row r="59" spans="1:10" ht="15" customHeight="1" x14ac:dyDescent="0.15">
      <c r="A59" s="120" t="s">
        <v>71</v>
      </c>
      <c r="B59" s="121">
        <v>1</v>
      </c>
      <c r="C59" s="89"/>
      <c r="J59" s="18"/>
    </row>
    <row r="60" spans="1:10" ht="15" customHeight="1" x14ac:dyDescent="0.15">
      <c r="A60" s="120" t="s">
        <v>72</v>
      </c>
      <c r="B60" s="121">
        <v>7</v>
      </c>
      <c r="C60" s="89">
        <v>24</v>
      </c>
      <c r="J60" s="18"/>
    </row>
    <row r="61" spans="1:10" ht="15" customHeight="1" x14ac:dyDescent="0.15">
      <c r="A61" s="120" t="s">
        <v>73</v>
      </c>
      <c r="B61" s="121">
        <v>50</v>
      </c>
      <c r="C61" s="89">
        <v>45</v>
      </c>
      <c r="J61" s="18"/>
    </row>
    <row r="62" spans="1:10" ht="15" customHeight="1" x14ac:dyDescent="0.15">
      <c r="A62" s="120" t="s">
        <v>74</v>
      </c>
      <c r="B62" s="121">
        <v>19</v>
      </c>
      <c r="C62" s="89">
        <v>28</v>
      </c>
      <c r="J62" s="18"/>
    </row>
    <row r="63" spans="1:10" ht="15" customHeight="1" x14ac:dyDescent="0.15">
      <c r="A63" s="120" t="s">
        <v>75</v>
      </c>
      <c r="B63" s="121">
        <v>5</v>
      </c>
      <c r="C63" s="89">
        <v>5</v>
      </c>
      <c r="J63" s="18"/>
    </row>
    <row r="64" spans="1:10" ht="15" customHeight="1" x14ac:dyDescent="0.2">
      <c r="A64" s="115" t="s">
        <v>12</v>
      </c>
      <c r="B64" s="122">
        <f>SUM(B49:B63)</f>
        <v>274</v>
      </c>
      <c r="C64" s="122">
        <f>SUM(C49:C63)</f>
        <v>614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134</v>
      </c>
      <c r="C69" s="128">
        <v>26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14</v>
      </c>
      <c r="C70" s="128">
        <v>1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12</v>
      </c>
      <c r="C72" s="129">
        <v>2</v>
      </c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45</v>
      </c>
      <c r="C74" s="129">
        <v>5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13</v>
      </c>
      <c r="C77" s="129">
        <v>1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3</v>
      </c>
      <c r="C78" s="129">
        <v>2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16</v>
      </c>
      <c r="C79" s="129"/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50</v>
      </c>
      <c r="C80" s="129">
        <v>10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26</v>
      </c>
      <c r="C81" s="129">
        <v>7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>
        <v>7</v>
      </c>
      <c r="C82" s="130">
        <v>2</v>
      </c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320</v>
      </c>
      <c r="C83" s="122">
        <f>SUM(C68:C82)</f>
        <v>56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39:E39"/>
    <mergeCell ref="A44:B44"/>
    <mergeCell ref="A47:F47"/>
    <mergeCell ref="A65:F65"/>
    <mergeCell ref="A66:A67"/>
    <mergeCell ref="B66:C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activeCell="D13" sqref="D13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",[5]NOMBRE!B2," - ","( ",[5]NOMBRE!C2,[5]NOMBRE!D2,[5]NOMBRE!E2,[5]NOMBRE!F2,[5]NOMBRE!G2,"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",[5]NOMBRE!B3," - ","( ",[5]NOMBRE!C3,[5]NOMBRE!D3,[5]NOMBRE!E3,[5]NOMBRE!F3,[5]NOMBRE!G3,"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",[5]NOMBRE!B6," - ","( ",[5]NOMBRE!C6,[5]NOMBRE!D6," )")</f>
        <v>MES: MAYO - ( 05 )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",[5]NOMBRE!B7)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23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</v>
      </c>
      <c r="C12" s="25">
        <f t="shared" si="0"/>
        <v>5</v>
      </c>
      <c r="D12" s="26">
        <f t="shared" si="0"/>
        <v>1236</v>
      </c>
      <c r="E12" s="27">
        <f t="shared" si="0"/>
        <v>1024</v>
      </c>
      <c r="F12" s="25">
        <f t="shared" si="0"/>
        <v>195</v>
      </c>
      <c r="G12" s="25">
        <f t="shared" si="0"/>
        <v>1003</v>
      </c>
      <c r="H12" s="26">
        <f t="shared" si="0"/>
        <v>846</v>
      </c>
      <c r="I12" s="28">
        <f t="shared" si="0"/>
        <v>837</v>
      </c>
      <c r="J12" s="27">
        <f t="shared" si="0"/>
        <v>9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>
        <v>4</v>
      </c>
      <c r="D13" s="33">
        <v>740</v>
      </c>
      <c r="E13" s="34">
        <v>528</v>
      </c>
      <c r="F13" s="32">
        <v>147</v>
      </c>
      <c r="G13" s="32">
        <v>571</v>
      </c>
      <c r="H13" s="33">
        <v>414</v>
      </c>
      <c r="I13" s="35">
        <v>405</v>
      </c>
      <c r="J13" s="36">
        <v>9</v>
      </c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1</v>
      </c>
      <c r="C14" s="38">
        <v>1</v>
      </c>
      <c r="D14" s="39">
        <v>496</v>
      </c>
      <c r="E14" s="40">
        <v>496</v>
      </c>
      <c r="F14" s="38">
        <v>48</v>
      </c>
      <c r="G14" s="38">
        <v>432</v>
      </c>
      <c r="H14" s="39">
        <v>432</v>
      </c>
      <c r="I14" s="41">
        <v>432</v>
      </c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54" t="s">
        <v>21</v>
      </c>
      <c r="B18" s="55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4</v>
      </c>
      <c r="C19" s="62"/>
      <c r="D19" s="63"/>
      <c r="E19" s="63">
        <v>4</v>
      </c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17</v>
      </c>
      <c r="C20" s="67"/>
      <c r="D20" s="68"/>
      <c r="E20" s="68">
        <v>17</v>
      </c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17</v>
      </c>
      <c r="C21" s="67"/>
      <c r="D21" s="68"/>
      <c r="E21" s="68">
        <v>17</v>
      </c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17</v>
      </c>
      <c r="C22" s="67"/>
      <c r="D22" s="68"/>
      <c r="E22" s="68">
        <v>17</v>
      </c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17</v>
      </c>
      <c r="C23" s="72"/>
      <c r="D23" s="73"/>
      <c r="E23" s="73">
        <v>17</v>
      </c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54" t="s">
        <v>21</v>
      </c>
      <c r="B25" s="55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54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>
        <v>685</v>
      </c>
      <c r="C34" s="75">
        <v>776</v>
      </c>
      <c r="D34" s="84">
        <v>1377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246</v>
      </c>
      <c r="C35" s="87"/>
      <c r="D35" s="88">
        <v>175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>
        <v>176</v>
      </c>
      <c r="C36" s="89"/>
      <c r="D36" s="88">
        <v>209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v>263</v>
      </c>
      <c r="C37" s="92"/>
      <c r="D37" s="93">
        <v>144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v>52</v>
      </c>
      <c r="C41" s="105">
        <v>126</v>
      </c>
      <c r="D41" s="105"/>
      <c r="E41" s="105"/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>
        <v>1</v>
      </c>
      <c r="C42" s="109">
        <v>1</v>
      </c>
      <c r="D42" s="109">
        <v>7</v>
      </c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>
        <v>2</v>
      </c>
      <c r="C43" s="112">
        <v>2</v>
      </c>
      <c r="D43" s="112">
        <v>30</v>
      </c>
      <c r="E43" s="112"/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620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55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/>
      <c r="C49" s="75"/>
      <c r="J49" s="18"/>
    </row>
    <row r="50" spans="1:10" ht="15" customHeight="1" x14ac:dyDescent="0.15">
      <c r="A50" s="107" t="s">
        <v>62</v>
      </c>
      <c r="B50" s="108">
        <v>132</v>
      </c>
      <c r="C50" s="119">
        <v>551</v>
      </c>
      <c r="J50" s="18"/>
    </row>
    <row r="51" spans="1:10" ht="15" customHeight="1" x14ac:dyDescent="0.15">
      <c r="A51" s="120" t="s">
        <v>63</v>
      </c>
      <c r="B51" s="121">
        <v>20</v>
      </c>
      <c r="C51" s="89">
        <v>37</v>
      </c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8</v>
      </c>
      <c r="C53" s="89">
        <v>14</v>
      </c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34</v>
      </c>
      <c r="C55" s="89">
        <v>218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13</v>
      </c>
      <c r="C58" s="89">
        <v>59</v>
      </c>
      <c r="J58" s="18"/>
    </row>
    <row r="59" spans="1:10" ht="15" customHeight="1" x14ac:dyDescent="0.15">
      <c r="A59" s="120" t="s">
        <v>71</v>
      </c>
      <c r="B59" s="121">
        <v>1</v>
      </c>
      <c r="C59" s="89"/>
      <c r="J59" s="18"/>
    </row>
    <row r="60" spans="1:10" ht="15" customHeight="1" x14ac:dyDescent="0.15">
      <c r="A60" s="120" t="s">
        <v>72</v>
      </c>
      <c r="B60" s="121">
        <v>13</v>
      </c>
      <c r="C60" s="89">
        <v>32</v>
      </c>
      <c r="J60" s="18"/>
    </row>
    <row r="61" spans="1:10" ht="15" customHeight="1" x14ac:dyDescent="0.15">
      <c r="A61" s="120" t="s">
        <v>73</v>
      </c>
      <c r="B61" s="121">
        <v>28</v>
      </c>
      <c r="C61" s="89">
        <v>37</v>
      </c>
      <c r="J61" s="18"/>
    </row>
    <row r="62" spans="1:10" ht="15" customHeight="1" x14ac:dyDescent="0.15">
      <c r="A62" s="120" t="s">
        <v>74</v>
      </c>
      <c r="B62" s="121">
        <v>25</v>
      </c>
      <c r="C62" s="89">
        <v>46</v>
      </c>
      <c r="J62" s="18"/>
    </row>
    <row r="63" spans="1:10" ht="15" customHeight="1" x14ac:dyDescent="0.15">
      <c r="A63" s="120" t="s">
        <v>75</v>
      </c>
      <c r="B63" s="121">
        <v>2</v>
      </c>
      <c r="C63" s="89">
        <v>2</v>
      </c>
      <c r="J63" s="18"/>
    </row>
    <row r="64" spans="1:10" ht="15" customHeight="1" x14ac:dyDescent="0.2">
      <c r="A64" s="115" t="s">
        <v>12</v>
      </c>
      <c r="B64" s="122">
        <f>SUM(B49:B63)</f>
        <v>276</v>
      </c>
      <c r="C64" s="122">
        <f>SUM(C49:C63)</f>
        <v>996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140</v>
      </c>
      <c r="C69" s="128">
        <v>16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19</v>
      </c>
      <c r="C70" s="128">
        <v>2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9</v>
      </c>
      <c r="C72" s="129">
        <v>3</v>
      </c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38</v>
      </c>
      <c r="C74" s="129">
        <v>4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18</v>
      </c>
      <c r="C77" s="129">
        <v>4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6</v>
      </c>
      <c r="C78" s="129">
        <v>5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14</v>
      </c>
      <c r="C79" s="129">
        <v>1</v>
      </c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32</v>
      </c>
      <c r="C80" s="129">
        <v>7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32</v>
      </c>
      <c r="C81" s="129">
        <v>7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>
        <v>2</v>
      </c>
      <c r="C82" s="130"/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310</v>
      </c>
      <c r="C83" s="122">
        <f>SUM(C68:C82)</f>
        <v>49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39:E39"/>
    <mergeCell ref="A44:B44"/>
    <mergeCell ref="A47:F47"/>
    <mergeCell ref="A65:F65"/>
    <mergeCell ref="A66:A67"/>
    <mergeCell ref="B66:C6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",[6]NOMBRE!B2," - ","( ",[6]NOMBRE!C2,[6]NOMBRE!D2,[6]NOMBRE!E2,[6]NOMBRE!F2,[6]NOMBRE!G2,"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",[6]NOMBRE!B3," - ","( ",[6]NOMBRE!C3,[6]NOMBRE!D3,[6]NOMBRE!E3,[6]NOMBRE!F3,[6]NOMBRE!G3,"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",[6]NOMBRE!B6," - ","( ",[6]NOMBRE!C6,[6]NOMBRE!D6," )")</f>
        <v>MES: JUNIO - ( 06 )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",[6]NOMBRE!B7)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133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</v>
      </c>
      <c r="C12" s="25">
        <f t="shared" si="0"/>
        <v>5</v>
      </c>
      <c r="D12" s="26">
        <f t="shared" si="0"/>
        <v>1179</v>
      </c>
      <c r="E12" s="27">
        <f t="shared" si="0"/>
        <v>960</v>
      </c>
      <c r="F12" s="25">
        <f t="shared" si="0"/>
        <v>200</v>
      </c>
      <c r="G12" s="25">
        <f t="shared" si="0"/>
        <v>915</v>
      </c>
      <c r="H12" s="26">
        <f t="shared" si="0"/>
        <v>742</v>
      </c>
      <c r="I12" s="28">
        <f t="shared" si="0"/>
        <v>728</v>
      </c>
      <c r="J12" s="27">
        <f t="shared" si="0"/>
        <v>14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>
        <v>4</v>
      </c>
      <c r="D13" s="33">
        <v>683</v>
      </c>
      <c r="E13" s="34">
        <v>464</v>
      </c>
      <c r="F13" s="32">
        <v>149</v>
      </c>
      <c r="G13" s="32">
        <v>532</v>
      </c>
      <c r="H13" s="33">
        <v>359</v>
      </c>
      <c r="I13" s="35">
        <v>345</v>
      </c>
      <c r="J13" s="36">
        <v>14</v>
      </c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1</v>
      </c>
      <c r="C14" s="38">
        <v>1</v>
      </c>
      <c r="D14" s="39">
        <v>496</v>
      </c>
      <c r="E14" s="40">
        <v>496</v>
      </c>
      <c r="F14" s="38">
        <v>51</v>
      </c>
      <c r="G14" s="38">
        <v>383</v>
      </c>
      <c r="H14" s="39">
        <v>383</v>
      </c>
      <c r="I14" s="41">
        <v>383</v>
      </c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132" t="s">
        <v>21</v>
      </c>
      <c r="B18" s="131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0</v>
      </c>
      <c r="C19" s="62"/>
      <c r="D19" s="63"/>
      <c r="E19" s="63"/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0</v>
      </c>
      <c r="C20" s="67"/>
      <c r="D20" s="68"/>
      <c r="E20" s="68"/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0</v>
      </c>
      <c r="C21" s="67"/>
      <c r="D21" s="68"/>
      <c r="E21" s="68"/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0</v>
      </c>
      <c r="C22" s="67"/>
      <c r="D22" s="68"/>
      <c r="E22" s="68"/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0</v>
      </c>
      <c r="C23" s="72"/>
      <c r="D23" s="73"/>
      <c r="E23" s="73"/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132" t="s">
        <v>21</v>
      </c>
      <c r="B25" s="131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132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>
        <v>720</v>
      </c>
      <c r="C34" s="75">
        <v>1026</v>
      </c>
      <c r="D34" s="84">
        <v>1672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266</v>
      </c>
      <c r="C35" s="87"/>
      <c r="D35" s="88">
        <v>275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>
        <v>193</v>
      </c>
      <c r="C36" s="89"/>
      <c r="D36" s="88">
        <v>105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v>157</v>
      </c>
      <c r="C37" s="92"/>
      <c r="D37" s="93">
        <v>275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v>52</v>
      </c>
      <c r="C41" s="105">
        <v>85</v>
      </c>
      <c r="D41" s="105"/>
      <c r="E41" s="105"/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>
        <v>1</v>
      </c>
      <c r="C42" s="109"/>
      <c r="D42" s="109">
        <v>4</v>
      </c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>
        <v>1</v>
      </c>
      <c r="C43" s="112"/>
      <c r="D43" s="112">
        <v>23</v>
      </c>
      <c r="E43" s="112"/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1031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131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/>
      <c r="C49" s="75"/>
      <c r="J49" s="18"/>
    </row>
    <row r="50" spans="1:10" ht="15" customHeight="1" x14ac:dyDescent="0.15">
      <c r="A50" s="107" t="s">
        <v>62</v>
      </c>
      <c r="B50" s="108">
        <v>106</v>
      </c>
      <c r="C50" s="119">
        <v>280</v>
      </c>
      <c r="J50" s="18"/>
    </row>
    <row r="51" spans="1:10" ht="15" customHeight="1" x14ac:dyDescent="0.15">
      <c r="A51" s="120" t="s">
        <v>63</v>
      </c>
      <c r="B51" s="121">
        <v>19</v>
      </c>
      <c r="C51" s="89">
        <v>13</v>
      </c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10</v>
      </c>
      <c r="C53" s="89">
        <v>25</v>
      </c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50</v>
      </c>
      <c r="C55" s="89">
        <v>301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15</v>
      </c>
      <c r="C58" s="89">
        <v>6</v>
      </c>
      <c r="J58" s="18"/>
    </row>
    <row r="59" spans="1:10" ht="15" customHeight="1" x14ac:dyDescent="0.15">
      <c r="A59" s="120" t="s">
        <v>71</v>
      </c>
      <c r="B59" s="121">
        <v>4</v>
      </c>
      <c r="C59" s="89"/>
      <c r="J59" s="18"/>
    </row>
    <row r="60" spans="1:10" ht="15" customHeight="1" x14ac:dyDescent="0.15">
      <c r="A60" s="120" t="s">
        <v>72</v>
      </c>
      <c r="B60" s="121">
        <v>23</v>
      </c>
      <c r="C60" s="89">
        <v>74</v>
      </c>
      <c r="J60" s="18"/>
    </row>
    <row r="61" spans="1:10" ht="15" customHeight="1" x14ac:dyDescent="0.15">
      <c r="A61" s="120" t="s">
        <v>73</v>
      </c>
      <c r="B61" s="121">
        <v>22</v>
      </c>
      <c r="C61" s="89">
        <v>44</v>
      </c>
      <c r="J61" s="18"/>
    </row>
    <row r="62" spans="1:10" ht="15" customHeight="1" x14ac:dyDescent="0.15">
      <c r="A62" s="120" t="s">
        <v>74</v>
      </c>
      <c r="B62" s="121">
        <v>17</v>
      </c>
      <c r="C62" s="89">
        <v>35</v>
      </c>
      <c r="J62" s="18"/>
    </row>
    <row r="63" spans="1:10" ht="15" customHeight="1" x14ac:dyDescent="0.15">
      <c r="A63" s="120" t="s">
        <v>75</v>
      </c>
      <c r="B63" s="121">
        <v>7</v>
      </c>
      <c r="C63" s="89">
        <v>2</v>
      </c>
      <c r="J63" s="18"/>
    </row>
    <row r="64" spans="1:10" ht="15" customHeight="1" x14ac:dyDescent="0.2">
      <c r="A64" s="115" t="s">
        <v>12</v>
      </c>
      <c r="B64" s="122">
        <f>SUM(B49:B63)</f>
        <v>273</v>
      </c>
      <c r="C64" s="122">
        <f>SUM(C49:C63)</f>
        <v>780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184</v>
      </c>
      <c r="C69" s="128">
        <v>19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20</v>
      </c>
      <c r="C70" s="128">
        <v>1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11</v>
      </c>
      <c r="C72" s="129">
        <v>1</v>
      </c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13</v>
      </c>
      <c r="C74" s="129">
        <v>5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12</v>
      </c>
      <c r="C77" s="129">
        <v>5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5</v>
      </c>
      <c r="C78" s="129">
        <v>1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25</v>
      </c>
      <c r="C79" s="129">
        <v>2</v>
      </c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30</v>
      </c>
      <c r="C80" s="129">
        <v>10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2</v>
      </c>
      <c r="C81" s="129">
        <v>2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>
        <v>8</v>
      </c>
      <c r="C82" s="130">
        <v>1</v>
      </c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310</v>
      </c>
      <c r="C83" s="122">
        <f>SUM(C68:C82)</f>
        <v>47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39:E39"/>
    <mergeCell ref="A44:B44"/>
    <mergeCell ref="A47:F47"/>
    <mergeCell ref="A65:F65"/>
    <mergeCell ref="A66:A67"/>
    <mergeCell ref="B66:C6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",[7]NOMBRE!B3," - ","( ",[7]NOMBRE!C3,[7]NOMBRE!D3,[7]NOMBRE!E3,[7]NOMBRE!F3,[7]NOMBRE!G3," )")</f>
        <v>ESTABLECIMIENTO: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",[7]NOMBRE!B6," - ","( ",[7]NOMBRE!C6,[7]NOMBRE!D6," )")</f>
        <v>MES: JULIO - ( 07 )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",[7]NOMBRE!B7)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133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</v>
      </c>
      <c r="C12" s="25">
        <f t="shared" si="0"/>
        <v>5</v>
      </c>
      <c r="D12" s="26">
        <f t="shared" si="0"/>
        <v>1112</v>
      </c>
      <c r="E12" s="27">
        <f t="shared" si="0"/>
        <v>896</v>
      </c>
      <c r="F12" s="25">
        <f t="shared" si="0"/>
        <v>140</v>
      </c>
      <c r="G12" s="25">
        <f t="shared" si="0"/>
        <v>716</v>
      </c>
      <c r="H12" s="26">
        <f t="shared" si="0"/>
        <v>716</v>
      </c>
      <c r="I12" s="28">
        <f t="shared" si="0"/>
        <v>8</v>
      </c>
      <c r="J12" s="27">
        <f t="shared" si="0"/>
        <v>0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>
        <v>4</v>
      </c>
      <c r="D13" s="33">
        <v>641</v>
      </c>
      <c r="E13" s="34">
        <v>425</v>
      </c>
      <c r="F13" s="32">
        <v>81</v>
      </c>
      <c r="G13" s="32">
        <v>342</v>
      </c>
      <c r="H13" s="33">
        <v>342</v>
      </c>
      <c r="I13" s="35">
        <v>8</v>
      </c>
      <c r="J13" s="36"/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1</v>
      </c>
      <c r="C14" s="38">
        <v>1</v>
      </c>
      <c r="D14" s="39">
        <v>471</v>
      </c>
      <c r="E14" s="40">
        <v>471</v>
      </c>
      <c r="F14" s="38">
        <v>59</v>
      </c>
      <c r="G14" s="38">
        <v>374</v>
      </c>
      <c r="H14" s="39">
        <v>374</v>
      </c>
      <c r="I14" s="41"/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132" t="s">
        <v>21</v>
      </c>
      <c r="B18" s="131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5</v>
      </c>
      <c r="C19" s="62"/>
      <c r="D19" s="63"/>
      <c r="E19" s="63">
        <v>5</v>
      </c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27</v>
      </c>
      <c r="C20" s="67"/>
      <c r="D20" s="68"/>
      <c r="E20" s="68">
        <v>27</v>
      </c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27</v>
      </c>
      <c r="C21" s="67"/>
      <c r="D21" s="68"/>
      <c r="E21" s="68">
        <v>27</v>
      </c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27</v>
      </c>
      <c r="C22" s="67"/>
      <c r="D22" s="68"/>
      <c r="E22" s="68">
        <v>27</v>
      </c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27</v>
      </c>
      <c r="C23" s="72"/>
      <c r="D23" s="73"/>
      <c r="E23" s="73">
        <v>27</v>
      </c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132" t="s">
        <v>21</v>
      </c>
      <c r="B25" s="131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132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>
        <v>636</v>
      </c>
      <c r="C34" s="75">
        <v>871</v>
      </c>
      <c r="D34" s="84">
        <v>1617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184</v>
      </c>
      <c r="C35" s="87"/>
      <c r="D35" s="88">
        <v>539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>
        <v>119</v>
      </c>
      <c r="C36" s="89"/>
      <c r="D36" s="88">
        <v>251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v>168</v>
      </c>
      <c r="C37" s="92"/>
      <c r="D37" s="93">
        <v>364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v>45</v>
      </c>
      <c r="C41" s="105">
        <v>67</v>
      </c>
      <c r="D41" s="105"/>
      <c r="E41" s="105"/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>
        <v>1</v>
      </c>
      <c r="C42" s="109">
        <v>2</v>
      </c>
      <c r="D42" s="109">
        <v>3</v>
      </c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>
        <v>3</v>
      </c>
      <c r="C43" s="112">
        <v>16</v>
      </c>
      <c r="D43" s="112">
        <v>7</v>
      </c>
      <c r="E43" s="112"/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934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131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/>
      <c r="C49" s="75"/>
      <c r="J49" s="18"/>
    </row>
    <row r="50" spans="1:10" ht="15" customHeight="1" x14ac:dyDescent="0.15">
      <c r="A50" s="107" t="s">
        <v>62</v>
      </c>
      <c r="B50" s="108">
        <v>95</v>
      </c>
      <c r="C50" s="119">
        <v>479</v>
      </c>
      <c r="J50" s="18"/>
    </row>
    <row r="51" spans="1:10" ht="15" customHeight="1" x14ac:dyDescent="0.15">
      <c r="A51" s="120" t="s">
        <v>63</v>
      </c>
      <c r="B51" s="121">
        <v>21</v>
      </c>
      <c r="C51" s="89">
        <v>84</v>
      </c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6</v>
      </c>
      <c r="C53" s="89">
        <v>11</v>
      </c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40</v>
      </c>
      <c r="C55" s="89">
        <v>161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9</v>
      </c>
      <c r="C58" s="89">
        <v>30</v>
      </c>
      <c r="J58" s="18"/>
    </row>
    <row r="59" spans="1:10" ht="15" customHeight="1" x14ac:dyDescent="0.15">
      <c r="A59" s="120" t="s">
        <v>71</v>
      </c>
      <c r="B59" s="121">
        <v>2</v>
      </c>
      <c r="C59" s="89"/>
      <c r="J59" s="18"/>
    </row>
    <row r="60" spans="1:10" ht="15" customHeight="1" x14ac:dyDescent="0.15">
      <c r="A60" s="120" t="s">
        <v>72</v>
      </c>
      <c r="B60" s="121">
        <v>14</v>
      </c>
      <c r="C60" s="89">
        <v>52</v>
      </c>
      <c r="J60" s="18"/>
    </row>
    <row r="61" spans="1:10" ht="15" customHeight="1" x14ac:dyDescent="0.15">
      <c r="A61" s="120" t="s">
        <v>73</v>
      </c>
      <c r="B61" s="121">
        <v>35</v>
      </c>
      <c r="C61" s="89">
        <v>40</v>
      </c>
      <c r="J61" s="18"/>
    </row>
    <row r="62" spans="1:10" ht="15" customHeight="1" x14ac:dyDescent="0.15">
      <c r="A62" s="120" t="s">
        <v>74</v>
      </c>
      <c r="B62" s="121">
        <v>13</v>
      </c>
      <c r="C62" s="89">
        <v>29</v>
      </c>
      <c r="J62" s="18"/>
    </row>
    <row r="63" spans="1:10" ht="15" customHeight="1" x14ac:dyDescent="0.15">
      <c r="A63" s="120" t="s">
        <v>75</v>
      </c>
      <c r="B63" s="121">
        <v>6</v>
      </c>
      <c r="C63" s="89">
        <v>9</v>
      </c>
      <c r="J63" s="18"/>
    </row>
    <row r="64" spans="1:10" ht="15" customHeight="1" x14ac:dyDescent="0.2">
      <c r="A64" s="115" t="s">
        <v>12</v>
      </c>
      <c r="B64" s="122">
        <f>SUM(B49:B63)</f>
        <v>241</v>
      </c>
      <c r="C64" s="122">
        <f>SUM(C49:C63)</f>
        <v>895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126</v>
      </c>
      <c r="C69" s="128">
        <v>15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11</v>
      </c>
      <c r="C70" s="128">
        <v>1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2</v>
      </c>
      <c r="C72" s="129"/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43</v>
      </c>
      <c r="C74" s="129">
        <v>4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11</v>
      </c>
      <c r="C77" s="129">
        <v>2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3</v>
      </c>
      <c r="C78" s="129">
        <v>1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27</v>
      </c>
      <c r="C79" s="129">
        <v>5</v>
      </c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26</v>
      </c>
      <c r="C80" s="129">
        <v>4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17</v>
      </c>
      <c r="C81" s="129">
        <v>1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>
        <v>7</v>
      </c>
      <c r="C82" s="130"/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273</v>
      </c>
      <c r="C83" s="122">
        <f>SUM(C68:C82)</f>
        <v>33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39:E39"/>
    <mergeCell ref="A44:B44"/>
    <mergeCell ref="A47:F47"/>
    <mergeCell ref="A65:F65"/>
    <mergeCell ref="A66:A67"/>
    <mergeCell ref="B66:C6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7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34.42578125" style="18" customWidth="1"/>
    <col min="2" max="9" width="13.7109375" style="18" customWidth="1"/>
    <col min="10" max="16" width="15.140625" style="12" customWidth="1"/>
    <col min="17" max="18" width="12.42578125" style="12" customWidth="1"/>
    <col min="19" max="19" width="12.42578125" style="14" hidden="1" customWidth="1"/>
    <col min="20" max="20" width="12.42578125" style="12" hidden="1" customWidth="1"/>
    <col min="21" max="21" width="12.42578125" style="14" hidden="1" customWidth="1"/>
    <col min="22" max="22" width="12.42578125" style="12" hidden="1" customWidth="1"/>
    <col min="23" max="23" width="12.42578125" style="12" customWidth="1"/>
    <col min="24" max="24" width="8" style="12" customWidth="1"/>
    <col min="25" max="25" width="7.28515625" style="12" customWidth="1"/>
    <col min="26" max="256" width="12.85546875" style="12"/>
    <col min="257" max="257" width="34.42578125" style="12" customWidth="1"/>
    <col min="258" max="265" width="13.7109375" style="12" customWidth="1"/>
    <col min="266" max="272" width="15.140625" style="12" customWidth="1"/>
    <col min="273" max="274" width="12.42578125" style="12" customWidth="1"/>
    <col min="275" max="278" width="0" style="12" hidden="1" customWidth="1"/>
    <col min="279" max="279" width="12.42578125" style="12" customWidth="1"/>
    <col min="280" max="280" width="8" style="12" customWidth="1"/>
    <col min="281" max="281" width="7.28515625" style="12" customWidth="1"/>
    <col min="282" max="512" width="12.85546875" style="12"/>
    <col min="513" max="513" width="34.42578125" style="12" customWidth="1"/>
    <col min="514" max="521" width="13.7109375" style="12" customWidth="1"/>
    <col min="522" max="528" width="15.140625" style="12" customWidth="1"/>
    <col min="529" max="530" width="12.42578125" style="12" customWidth="1"/>
    <col min="531" max="534" width="0" style="12" hidden="1" customWidth="1"/>
    <col min="535" max="535" width="12.42578125" style="12" customWidth="1"/>
    <col min="536" max="536" width="8" style="12" customWidth="1"/>
    <col min="537" max="537" width="7.28515625" style="12" customWidth="1"/>
    <col min="538" max="768" width="12.85546875" style="12"/>
    <col min="769" max="769" width="34.42578125" style="12" customWidth="1"/>
    <col min="770" max="777" width="13.7109375" style="12" customWidth="1"/>
    <col min="778" max="784" width="15.140625" style="12" customWidth="1"/>
    <col min="785" max="786" width="12.42578125" style="12" customWidth="1"/>
    <col min="787" max="790" width="0" style="12" hidden="1" customWidth="1"/>
    <col min="791" max="791" width="12.42578125" style="12" customWidth="1"/>
    <col min="792" max="792" width="8" style="12" customWidth="1"/>
    <col min="793" max="793" width="7.28515625" style="12" customWidth="1"/>
    <col min="794" max="1024" width="12.85546875" style="12"/>
    <col min="1025" max="1025" width="34.42578125" style="12" customWidth="1"/>
    <col min="1026" max="1033" width="13.7109375" style="12" customWidth="1"/>
    <col min="1034" max="1040" width="15.140625" style="12" customWidth="1"/>
    <col min="1041" max="1042" width="12.42578125" style="12" customWidth="1"/>
    <col min="1043" max="1046" width="0" style="12" hidden="1" customWidth="1"/>
    <col min="1047" max="1047" width="12.42578125" style="12" customWidth="1"/>
    <col min="1048" max="1048" width="8" style="12" customWidth="1"/>
    <col min="1049" max="1049" width="7.28515625" style="12" customWidth="1"/>
    <col min="1050" max="1280" width="12.85546875" style="12"/>
    <col min="1281" max="1281" width="34.42578125" style="12" customWidth="1"/>
    <col min="1282" max="1289" width="13.7109375" style="12" customWidth="1"/>
    <col min="1290" max="1296" width="15.140625" style="12" customWidth="1"/>
    <col min="1297" max="1298" width="12.42578125" style="12" customWidth="1"/>
    <col min="1299" max="1302" width="0" style="12" hidden="1" customWidth="1"/>
    <col min="1303" max="1303" width="12.42578125" style="12" customWidth="1"/>
    <col min="1304" max="1304" width="8" style="12" customWidth="1"/>
    <col min="1305" max="1305" width="7.28515625" style="12" customWidth="1"/>
    <col min="1306" max="1536" width="12.85546875" style="12"/>
    <col min="1537" max="1537" width="34.42578125" style="12" customWidth="1"/>
    <col min="1538" max="1545" width="13.7109375" style="12" customWidth="1"/>
    <col min="1546" max="1552" width="15.140625" style="12" customWidth="1"/>
    <col min="1553" max="1554" width="12.42578125" style="12" customWidth="1"/>
    <col min="1555" max="1558" width="0" style="12" hidden="1" customWidth="1"/>
    <col min="1559" max="1559" width="12.42578125" style="12" customWidth="1"/>
    <col min="1560" max="1560" width="8" style="12" customWidth="1"/>
    <col min="1561" max="1561" width="7.28515625" style="12" customWidth="1"/>
    <col min="1562" max="1792" width="12.85546875" style="12"/>
    <col min="1793" max="1793" width="34.42578125" style="12" customWidth="1"/>
    <col min="1794" max="1801" width="13.7109375" style="12" customWidth="1"/>
    <col min="1802" max="1808" width="15.140625" style="12" customWidth="1"/>
    <col min="1809" max="1810" width="12.42578125" style="12" customWidth="1"/>
    <col min="1811" max="1814" width="0" style="12" hidden="1" customWidth="1"/>
    <col min="1815" max="1815" width="12.42578125" style="12" customWidth="1"/>
    <col min="1816" max="1816" width="8" style="12" customWidth="1"/>
    <col min="1817" max="1817" width="7.28515625" style="12" customWidth="1"/>
    <col min="1818" max="2048" width="12.85546875" style="12"/>
    <col min="2049" max="2049" width="34.42578125" style="12" customWidth="1"/>
    <col min="2050" max="2057" width="13.7109375" style="12" customWidth="1"/>
    <col min="2058" max="2064" width="15.140625" style="12" customWidth="1"/>
    <col min="2065" max="2066" width="12.42578125" style="12" customWidth="1"/>
    <col min="2067" max="2070" width="0" style="12" hidden="1" customWidth="1"/>
    <col min="2071" max="2071" width="12.42578125" style="12" customWidth="1"/>
    <col min="2072" max="2072" width="8" style="12" customWidth="1"/>
    <col min="2073" max="2073" width="7.28515625" style="12" customWidth="1"/>
    <col min="2074" max="2304" width="12.85546875" style="12"/>
    <col min="2305" max="2305" width="34.42578125" style="12" customWidth="1"/>
    <col min="2306" max="2313" width="13.7109375" style="12" customWidth="1"/>
    <col min="2314" max="2320" width="15.140625" style="12" customWidth="1"/>
    <col min="2321" max="2322" width="12.42578125" style="12" customWidth="1"/>
    <col min="2323" max="2326" width="0" style="12" hidden="1" customWidth="1"/>
    <col min="2327" max="2327" width="12.42578125" style="12" customWidth="1"/>
    <col min="2328" max="2328" width="8" style="12" customWidth="1"/>
    <col min="2329" max="2329" width="7.28515625" style="12" customWidth="1"/>
    <col min="2330" max="2560" width="12.85546875" style="12"/>
    <col min="2561" max="2561" width="34.42578125" style="12" customWidth="1"/>
    <col min="2562" max="2569" width="13.7109375" style="12" customWidth="1"/>
    <col min="2570" max="2576" width="15.140625" style="12" customWidth="1"/>
    <col min="2577" max="2578" width="12.42578125" style="12" customWidth="1"/>
    <col min="2579" max="2582" width="0" style="12" hidden="1" customWidth="1"/>
    <col min="2583" max="2583" width="12.42578125" style="12" customWidth="1"/>
    <col min="2584" max="2584" width="8" style="12" customWidth="1"/>
    <col min="2585" max="2585" width="7.28515625" style="12" customWidth="1"/>
    <col min="2586" max="2816" width="12.85546875" style="12"/>
    <col min="2817" max="2817" width="34.42578125" style="12" customWidth="1"/>
    <col min="2818" max="2825" width="13.7109375" style="12" customWidth="1"/>
    <col min="2826" max="2832" width="15.140625" style="12" customWidth="1"/>
    <col min="2833" max="2834" width="12.42578125" style="12" customWidth="1"/>
    <col min="2835" max="2838" width="0" style="12" hidden="1" customWidth="1"/>
    <col min="2839" max="2839" width="12.42578125" style="12" customWidth="1"/>
    <col min="2840" max="2840" width="8" style="12" customWidth="1"/>
    <col min="2841" max="2841" width="7.28515625" style="12" customWidth="1"/>
    <col min="2842" max="3072" width="12.85546875" style="12"/>
    <col min="3073" max="3073" width="34.42578125" style="12" customWidth="1"/>
    <col min="3074" max="3081" width="13.7109375" style="12" customWidth="1"/>
    <col min="3082" max="3088" width="15.140625" style="12" customWidth="1"/>
    <col min="3089" max="3090" width="12.42578125" style="12" customWidth="1"/>
    <col min="3091" max="3094" width="0" style="12" hidden="1" customWidth="1"/>
    <col min="3095" max="3095" width="12.42578125" style="12" customWidth="1"/>
    <col min="3096" max="3096" width="8" style="12" customWidth="1"/>
    <col min="3097" max="3097" width="7.28515625" style="12" customWidth="1"/>
    <col min="3098" max="3328" width="12.85546875" style="12"/>
    <col min="3329" max="3329" width="34.42578125" style="12" customWidth="1"/>
    <col min="3330" max="3337" width="13.7109375" style="12" customWidth="1"/>
    <col min="3338" max="3344" width="15.140625" style="12" customWidth="1"/>
    <col min="3345" max="3346" width="12.42578125" style="12" customWidth="1"/>
    <col min="3347" max="3350" width="0" style="12" hidden="1" customWidth="1"/>
    <col min="3351" max="3351" width="12.42578125" style="12" customWidth="1"/>
    <col min="3352" max="3352" width="8" style="12" customWidth="1"/>
    <col min="3353" max="3353" width="7.28515625" style="12" customWidth="1"/>
    <col min="3354" max="3584" width="12.85546875" style="12"/>
    <col min="3585" max="3585" width="34.42578125" style="12" customWidth="1"/>
    <col min="3586" max="3593" width="13.7109375" style="12" customWidth="1"/>
    <col min="3594" max="3600" width="15.140625" style="12" customWidth="1"/>
    <col min="3601" max="3602" width="12.42578125" style="12" customWidth="1"/>
    <col min="3603" max="3606" width="0" style="12" hidden="1" customWidth="1"/>
    <col min="3607" max="3607" width="12.42578125" style="12" customWidth="1"/>
    <col min="3608" max="3608" width="8" style="12" customWidth="1"/>
    <col min="3609" max="3609" width="7.28515625" style="12" customWidth="1"/>
    <col min="3610" max="3840" width="12.85546875" style="12"/>
    <col min="3841" max="3841" width="34.42578125" style="12" customWidth="1"/>
    <col min="3842" max="3849" width="13.7109375" style="12" customWidth="1"/>
    <col min="3850" max="3856" width="15.140625" style="12" customWidth="1"/>
    <col min="3857" max="3858" width="12.42578125" style="12" customWidth="1"/>
    <col min="3859" max="3862" width="0" style="12" hidden="1" customWidth="1"/>
    <col min="3863" max="3863" width="12.42578125" style="12" customWidth="1"/>
    <col min="3864" max="3864" width="8" style="12" customWidth="1"/>
    <col min="3865" max="3865" width="7.28515625" style="12" customWidth="1"/>
    <col min="3866" max="4096" width="12.85546875" style="12"/>
    <col min="4097" max="4097" width="34.42578125" style="12" customWidth="1"/>
    <col min="4098" max="4105" width="13.7109375" style="12" customWidth="1"/>
    <col min="4106" max="4112" width="15.140625" style="12" customWidth="1"/>
    <col min="4113" max="4114" width="12.42578125" style="12" customWidth="1"/>
    <col min="4115" max="4118" width="0" style="12" hidden="1" customWidth="1"/>
    <col min="4119" max="4119" width="12.42578125" style="12" customWidth="1"/>
    <col min="4120" max="4120" width="8" style="12" customWidth="1"/>
    <col min="4121" max="4121" width="7.28515625" style="12" customWidth="1"/>
    <col min="4122" max="4352" width="12.85546875" style="12"/>
    <col min="4353" max="4353" width="34.42578125" style="12" customWidth="1"/>
    <col min="4354" max="4361" width="13.7109375" style="12" customWidth="1"/>
    <col min="4362" max="4368" width="15.140625" style="12" customWidth="1"/>
    <col min="4369" max="4370" width="12.42578125" style="12" customWidth="1"/>
    <col min="4371" max="4374" width="0" style="12" hidden="1" customWidth="1"/>
    <col min="4375" max="4375" width="12.42578125" style="12" customWidth="1"/>
    <col min="4376" max="4376" width="8" style="12" customWidth="1"/>
    <col min="4377" max="4377" width="7.28515625" style="12" customWidth="1"/>
    <col min="4378" max="4608" width="12.85546875" style="12"/>
    <col min="4609" max="4609" width="34.42578125" style="12" customWidth="1"/>
    <col min="4610" max="4617" width="13.7109375" style="12" customWidth="1"/>
    <col min="4618" max="4624" width="15.140625" style="12" customWidth="1"/>
    <col min="4625" max="4626" width="12.42578125" style="12" customWidth="1"/>
    <col min="4627" max="4630" width="0" style="12" hidden="1" customWidth="1"/>
    <col min="4631" max="4631" width="12.42578125" style="12" customWidth="1"/>
    <col min="4632" max="4632" width="8" style="12" customWidth="1"/>
    <col min="4633" max="4633" width="7.28515625" style="12" customWidth="1"/>
    <col min="4634" max="4864" width="12.85546875" style="12"/>
    <col min="4865" max="4865" width="34.42578125" style="12" customWidth="1"/>
    <col min="4866" max="4873" width="13.7109375" style="12" customWidth="1"/>
    <col min="4874" max="4880" width="15.140625" style="12" customWidth="1"/>
    <col min="4881" max="4882" width="12.42578125" style="12" customWidth="1"/>
    <col min="4883" max="4886" width="0" style="12" hidden="1" customWidth="1"/>
    <col min="4887" max="4887" width="12.42578125" style="12" customWidth="1"/>
    <col min="4888" max="4888" width="8" style="12" customWidth="1"/>
    <col min="4889" max="4889" width="7.28515625" style="12" customWidth="1"/>
    <col min="4890" max="5120" width="12.85546875" style="12"/>
    <col min="5121" max="5121" width="34.42578125" style="12" customWidth="1"/>
    <col min="5122" max="5129" width="13.7109375" style="12" customWidth="1"/>
    <col min="5130" max="5136" width="15.140625" style="12" customWidth="1"/>
    <col min="5137" max="5138" width="12.42578125" style="12" customWidth="1"/>
    <col min="5139" max="5142" width="0" style="12" hidden="1" customWidth="1"/>
    <col min="5143" max="5143" width="12.42578125" style="12" customWidth="1"/>
    <col min="5144" max="5144" width="8" style="12" customWidth="1"/>
    <col min="5145" max="5145" width="7.28515625" style="12" customWidth="1"/>
    <col min="5146" max="5376" width="12.85546875" style="12"/>
    <col min="5377" max="5377" width="34.42578125" style="12" customWidth="1"/>
    <col min="5378" max="5385" width="13.7109375" style="12" customWidth="1"/>
    <col min="5386" max="5392" width="15.140625" style="12" customWidth="1"/>
    <col min="5393" max="5394" width="12.42578125" style="12" customWidth="1"/>
    <col min="5395" max="5398" width="0" style="12" hidden="1" customWidth="1"/>
    <col min="5399" max="5399" width="12.42578125" style="12" customWidth="1"/>
    <col min="5400" max="5400" width="8" style="12" customWidth="1"/>
    <col min="5401" max="5401" width="7.28515625" style="12" customWidth="1"/>
    <col min="5402" max="5632" width="12.85546875" style="12"/>
    <col min="5633" max="5633" width="34.42578125" style="12" customWidth="1"/>
    <col min="5634" max="5641" width="13.7109375" style="12" customWidth="1"/>
    <col min="5642" max="5648" width="15.140625" style="12" customWidth="1"/>
    <col min="5649" max="5650" width="12.42578125" style="12" customWidth="1"/>
    <col min="5651" max="5654" width="0" style="12" hidden="1" customWidth="1"/>
    <col min="5655" max="5655" width="12.42578125" style="12" customWidth="1"/>
    <col min="5656" max="5656" width="8" style="12" customWidth="1"/>
    <col min="5657" max="5657" width="7.28515625" style="12" customWidth="1"/>
    <col min="5658" max="5888" width="12.85546875" style="12"/>
    <col min="5889" max="5889" width="34.42578125" style="12" customWidth="1"/>
    <col min="5890" max="5897" width="13.7109375" style="12" customWidth="1"/>
    <col min="5898" max="5904" width="15.140625" style="12" customWidth="1"/>
    <col min="5905" max="5906" width="12.42578125" style="12" customWidth="1"/>
    <col min="5907" max="5910" width="0" style="12" hidden="1" customWidth="1"/>
    <col min="5911" max="5911" width="12.42578125" style="12" customWidth="1"/>
    <col min="5912" max="5912" width="8" style="12" customWidth="1"/>
    <col min="5913" max="5913" width="7.28515625" style="12" customWidth="1"/>
    <col min="5914" max="6144" width="12.85546875" style="12"/>
    <col min="6145" max="6145" width="34.42578125" style="12" customWidth="1"/>
    <col min="6146" max="6153" width="13.7109375" style="12" customWidth="1"/>
    <col min="6154" max="6160" width="15.140625" style="12" customWidth="1"/>
    <col min="6161" max="6162" width="12.42578125" style="12" customWidth="1"/>
    <col min="6163" max="6166" width="0" style="12" hidden="1" customWidth="1"/>
    <col min="6167" max="6167" width="12.42578125" style="12" customWidth="1"/>
    <col min="6168" max="6168" width="8" style="12" customWidth="1"/>
    <col min="6169" max="6169" width="7.28515625" style="12" customWidth="1"/>
    <col min="6170" max="6400" width="12.85546875" style="12"/>
    <col min="6401" max="6401" width="34.42578125" style="12" customWidth="1"/>
    <col min="6402" max="6409" width="13.7109375" style="12" customWidth="1"/>
    <col min="6410" max="6416" width="15.140625" style="12" customWidth="1"/>
    <col min="6417" max="6418" width="12.42578125" style="12" customWidth="1"/>
    <col min="6419" max="6422" width="0" style="12" hidden="1" customWidth="1"/>
    <col min="6423" max="6423" width="12.42578125" style="12" customWidth="1"/>
    <col min="6424" max="6424" width="8" style="12" customWidth="1"/>
    <col min="6425" max="6425" width="7.28515625" style="12" customWidth="1"/>
    <col min="6426" max="6656" width="12.85546875" style="12"/>
    <col min="6657" max="6657" width="34.42578125" style="12" customWidth="1"/>
    <col min="6658" max="6665" width="13.7109375" style="12" customWidth="1"/>
    <col min="6666" max="6672" width="15.140625" style="12" customWidth="1"/>
    <col min="6673" max="6674" width="12.42578125" style="12" customWidth="1"/>
    <col min="6675" max="6678" width="0" style="12" hidden="1" customWidth="1"/>
    <col min="6679" max="6679" width="12.42578125" style="12" customWidth="1"/>
    <col min="6680" max="6680" width="8" style="12" customWidth="1"/>
    <col min="6681" max="6681" width="7.28515625" style="12" customWidth="1"/>
    <col min="6682" max="6912" width="12.85546875" style="12"/>
    <col min="6913" max="6913" width="34.42578125" style="12" customWidth="1"/>
    <col min="6914" max="6921" width="13.7109375" style="12" customWidth="1"/>
    <col min="6922" max="6928" width="15.140625" style="12" customWidth="1"/>
    <col min="6929" max="6930" width="12.42578125" style="12" customWidth="1"/>
    <col min="6931" max="6934" width="0" style="12" hidden="1" customWidth="1"/>
    <col min="6935" max="6935" width="12.42578125" style="12" customWidth="1"/>
    <col min="6936" max="6936" width="8" style="12" customWidth="1"/>
    <col min="6937" max="6937" width="7.28515625" style="12" customWidth="1"/>
    <col min="6938" max="7168" width="12.85546875" style="12"/>
    <col min="7169" max="7169" width="34.42578125" style="12" customWidth="1"/>
    <col min="7170" max="7177" width="13.7109375" style="12" customWidth="1"/>
    <col min="7178" max="7184" width="15.140625" style="12" customWidth="1"/>
    <col min="7185" max="7186" width="12.42578125" style="12" customWidth="1"/>
    <col min="7187" max="7190" width="0" style="12" hidden="1" customWidth="1"/>
    <col min="7191" max="7191" width="12.42578125" style="12" customWidth="1"/>
    <col min="7192" max="7192" width="8" style="12" customWidth="1"/>
    <col min="7193" max="7193" width="7.28515625" style="12" customWidth="1"/>
    <col min="7194" max="7424" width="12.85546875" style="12"/>
    <col min="7425" max="7425" width="34.42578125" style="12" customWidth="1"/>
    <col min="7426" max="7433" width="13.7109375" style="12" customWidth="1"/>
    <col min="7434" max="7440" width="15.140625" style="12" customWidth="1"/>
    <col min="7441" max="7442" width="12.42578125" style="12" customWidth="1"/>
    <col min="7443" max="7446" width="0" style="12" hidden="1" customWidth="1"/>
    <col min="7447" max="7447" width="12.42578125" style="12" customWidth="1"/>
    <col min="7448" max="7448" width="8" style="12" customWidth="1"/>
    <col min="7449" max="7449" width="7.28515625" style="12" customWidth="1"/>
    <col min="7450" max="7680" width="12.85546875" style="12"/>
    <col min="7681" max="7681" width="34.42578125" style="12" customWidth="1"/>
    <col min="7682" max="7689" width="13.7109375" style="12" customWidth="1"/>
    <col min="7690" max="7696" width="15.140625" style="12" customWidth="1"/>
    <col min="7697" max="7698" width="12.42578125" style="12" customWidth="1"/>
    <col min="7699" max="7702" width="0" style="12" hidden="1" customWidth="1"/>
    <col min="7703" max="7703" width="12.42578125" style="12" customWidth="1"/>
    <col min="7704" max="7704" width="8" style="12" customWidth="1"/>
    <col min="7705" max="7705" width="7.28515625" style="12" customWidth="1"/>
    <col min="7706" max="7936" width="12.85546875" style="12"/>
    <col min="7937" max="7937" width="34.42578125" style="12" customWidth="1"/>
    <col min="7938" max="7945" width="13.7109375" style="12" customWidth="1"/>
    <col min="7946" max="7952" width="15.140625" style="12" customWidth="1"/>
    <col min="7953" max="7954" width="12.42578125" style="12" customWidth="1"/>
    <col min="7955" max="7958" width="0" style="12" hidden="1" customWidth="1"/>
    <col min="7959" max="7959" width="12.42578125" style="12" customWidth="1"/>
    <col min="7960" max="7960" width="8" style="12" customWidth="1"/>
    <col min="7961" max="7961" width="7.28515625" style="12" customWidth="1"/>
    <col min="7962" max="8192" width="12.85546875" style="12"/>
    <col min="8193" max="8193" width="34.42578125" style="12" customWidth="1"/>
    <col min="8194" max="8201" width="13.7109375" style="12" customWidth="1"/>
    <col min="8202" max="8208" width="15.140625" style="12" customWidth="1"/>
    <col min="8209" max="8210" width="12.42578125" style="12" customWidth="1"/>
    <col min="8211" max="8214" width="0" style="12" hidden="1" customWidth="1"/>
    <col min="8215" max="8215" width="12.42578125" style="12" customWidth="1"/>
    <col min="8216" max="8216" width="8" style="12" customWidth="1"/>
    <col min="8217" max="8217" width="7.28515625" style="12" customWidth="1"/>
    <col min="8218" max="8448" width="12.85546875" style="12"/>
    <col min="8449" max="8449" width="34.42578125" style="12" customWidth="1"/>
    <col min="8450" max="8457" width="13.7109375" style="12" customWidth="1"/>
    <col min="8458" max="8464" width="15.140625" style="12" customWidth="1"/>
    <col min="8465" max="8466" width="12.42578125" style="12" customWidth="1"/>
    <col min="8467" max="8470" width="0" style="12" hidden="1" customWidth="1"/>
    <col min="8471" max="8471" width="12.42578125" style="12" customWidth="1"/>
    <col min="8472" max="8472" width="8" style="12" customWidth="1"/>
    <col min="8473" max="8473" width="7.28515625" style="12" customWidth="1"/>
    <col min="8474" max="8704" width="12.85546875" style="12"/>
    <col min="8705" max="8705" width="34.42578125" style="12" customWidth="1"/>
    <col min="8706" max="8713" width="13.7109375" style="12" customWidth="1"/>
    <col min="8714" max="8720" width="15.140625" style="12" customWidth="1"/>
    <col min="8721" max="8722" width="12.42578125" style="12" customWidth="1"/>
    <col min="8723" max="8726" width="0" style="12" hidden="1" customWidth="1"/>
    <col min="8727" max="8727" width="12.42578125" style="12" customWidth="1"/>
    <col min="8728" max="8728" width="8" style="12" customWidth="1"/>
    <col min="8729" max="8729" width="7.28515625" style="12" customWidth="1"/>
    <col min="8730" max="8960" width="12.85546875" style="12"/>
    <col min="8961" max="8961" width="34.42578125" style="12" customWidth="1"/>
    <col min="8962" max="8969" width="13.7109375" style="12" customWidth="1"/>
    <col min="8970" max="8976" width="15.140625" style="12" customWidth="1"/>
    <col min="8977" max="8978" width="12.42578125" style="12" customWidth="1"/>
    <col min="8979" max="8982" width="0" style="12" hidden="1" customWidth="1"/>
    <col min="8983" max="8983" width="12.42578125" style="12" customWidth="1"/>
    <col min="8984" max="8984" width="8" style="12" customWidth="1"/>
    <col min="8985" max="8985" width="7.28515625" style="12" customWidth="1"/>
    <col min="8986" max="9216" width="12.85546875" style="12"/>
    <col min="9217" max="9217" width="34.42578125" style="12" customWidth="1"/>
    <col min="9218" max="9225" width="13.7109375" style="12" customWidth="1"/>
    <col min="9226" max="9232" width="15.140625" style="12" customWidth="1"/>
    <col min="9233" max="9234" width="12.42578125" style="12" customWidth="1"/>
    <col min="9235" max="9238" width="0" style="12" hidden="1" customWidth="1"/>
    <col min="9239" max="9239" width="12.42578125" style="12" customWidth="1"/>
    <col min="9240" max="9240" width="8" style="12" customWidth="1"/>
    <col min="9241" max="9241" width="7.28515625" style="12" customWidth="1"/>
    <col min="9242" max="9472" width="12.85546875" style="12"/>
    <col min="9473" max="9473" width="34.42578125" style="12" customWidth="1"/>
    <col min="9474" max="9481" width="13.7109375" style="12" customWidth="1"/>
    <col min="9482" max="9488" width="15.140625" style="12" customWidth="1"/>
    <col min="9489" max="9490" width="12.42578125" style="12" customWidth="1"/>
    <col min="9491" max="9494" width="0" style="12" hidden="1" customWidth="1"/>
    <col min="9495" max="9495" width="12.42578125" style="12" customWidth="1"/>
    <col min="9496" max="9496" width="8" style="12" customWidth="1"/>
    <col min="9497" max="9497" width="7.28515625" style="12" customWidth="1"/>
    <col min="9498" max="9728" width="12.85546875" style="12"/>
    <col min="9729" max="9729" width="34.42578125" style="12" customWidth="1"/>
    <col min="9730" max="9737" width="13.7109375" style="12" customWidth="1"/>
    <col min="9738" max="9744" width="15.140625" style="12" customWidth="1"/>
    <col min="9745" max="9746" width="12.42578125" style="12" customWidth="1"/>
    <col min="9747" max="9750" width="0" style="12" hidden="1" customWidth="1"/>
    <col min="9751" max="9751" width="12.42578125" style="12" customWidth="1"/>
    <col min="9752" max="9752" width="8" style="12" customWidth="1"/>
    <col min="9753" max="9753" width="7.28515625" style="12" customWidth="1"/>
    <col min="9754" max="9984" width="12.85546875" style="12"/>
    <col min="9985" max="9985" width="34.42578125" style="12" customWidth="1"/>
    <col min="9986" max="9993" width="13.7109375" style="12" customWidth="1"/>
    <col min="9994" max="10000" width="15.140625" style="12" customWidth="1"/>
    <col min="10001" max="10002" width="12.42578125" style="12" customWidth="1"/>
    <col min="10003" max="10006" width="0" style="12" hidden="1" customWidth="1"/>
    <col min="10007" max="10007" width="12.42578125" style="12" customWidth="1"/>
    <col min="10008" max="10008" width="8" style="12" customWidth="1"/>
    <col min="10009" max="10009" width="7.28515625" style="12" customWidth="1"/>
    <col min="10010" max="10240" width="12.85546875" style="12"/>
    <col min="10241" max="10241" width="34.42578125" style="12" customWidth="1"/>
    <col min="10242" max="10249" width="13.7109375" style="12" customWidth="1"/>
    <col min="10250" max="10256" width="15.140625" style="12" customWidth="1"/>
    <col min="10257" max="10258" width="12.42578125" style="12" customWidth="1"/>
    <col min="10259" max="10262" width="0" style="12" hidden="1" customWidth="1"/>
    <col min="10263" max="10263" width="12.42578125" style="12" customWidth="1"/>
    <col min="10264" max="10264" width="8" style="12" customWidth="1"/>
    <col min="10265" max="10265" width="7.28515625" style="12" customWidth="1"/>
    <col min="10266" max="10496" width="12.85546875" style="12"/>
    <col min="10497" max="10497" width="34.42578125" style="12" customWidth="1"/>
    <col min="10498" max="10505" width="13.7109375" style="12" customWidth="1"/>
    <col min="10506" max="10512" width="15.140625" style="12" customWidth="1"/>
    <col min="10513" max="10514" width="12.42578125" style="12" customWidth="1"/>
    <col min="10515" max="10518" width="0" style="12" hidden="1" customWidth="1"/>
    <col min="10519" max="10519" width="12.42578125" style="12" customWidth="1"/>
    <col min="10520" max="10520" width="8" style="12" customWidth="1"/>
    <col min="10521" max="10521" width="7.28515625" style="12" customWidth="1"/>
    <col min="10522" max="10752" width="12.85546875" style="12"/>
    <col min="10753" max="10753" width="34.42578125" style="12" customWidth="1"/>
    <col min="10754" max="10761" width="13.7109375" style="12" customWidth="1"/>
    <col min="10762" max="10768" width="15.140625" style="12" customWidth="1"/>
    <col min="10769" max="10770" width="12.42578125" style="12" customWidth="1"/>
    <col min="10771" max="10774" width="0" style="12" hidden="1" customWidth="1"/>
    <col min="10775" max="10775" width="12.42578125" style="12" customWidth="1"/>
    <col min="10776" max="10776" width="8" style="12" customWidth="1"/>
    <col min="10777" max="10777" width="7.28515625" style="12" customWidth="1"/>
    <col min="10778" max="11008" width="12.85546875" style="12"/>
    <col min="11009" max="11009" width="34.42578125" style="12" customWidth="1"/>
    <col min="11010" max="11017" width="13.7109375" style="12" customWidth="1"/>
    <col min="11018" max="11024" width="15.140625" style="12" customWidth="1"/>
    <col min="11025" max="11026" width="12.42578125" style="12" customWidth="1"/>
    <col min="11027" max="11030" width="0" style="12" hidden="1" customWidth="1"/>
    <col min="11031" max="11031" width="12.42578125" style="12" customWidth="1"/>
    <col min="11032" max="11032" width="8" style="12" customWidth="1"/>
    <col min="11033" max="11033" width="7.28515625" style="12" customWidth="1"/>
    <col min="11034" max="11264" width="12.85546875" style="12"/>
    <col min="11265" max="11265" width="34.42578125" style="12" customWidth="1"/>
    <col min="11266" max="11273" width="13.7109375" style="12" customWidth="1"/>
    <col min="11274" max="11280" width="15.140625" style="12" customWidth="1"/>
    <col min="11281" max="11282" width="12.42578125" style="12" customWidth="1"/>
    <col min="11283" max="11286" width="0" style="12" hidden="1" customWidth="1"/>
    <col min="11287" max="11287" width="12.42578125" style="12" customWidth="1"/>
    <col min="11288" max="11288" width="8" style="12" customWidth="1"/>
    <col min="11289" max="11289" width="7.28515625" style="12" customWidth="1"/>
    <col min="11290" max="11520" width="12.85546875" style="12"/>
    <col min="11521" max="11521" width="34.42578125" style="12" customWidth="1"/>
    <col min="11522" max="11529" width="13.7109375" style="12" customWidth="1"/>
    <col min="11530" max="11536" width="15.140625" style="12" customWidth="1"/>
    <col min="11537" max="11538" width="12.42578125" style="12" customWidth="1"/>
    <col min="11539" max="11542" width="0" style="12" hidden="1" customWidth="1"/>
    <col min="11543" max="11543" width="12.42578125" style="12" customWidth="1"/>
    <col min="11544" max="11544" width="8" style="12" customWidth="1"/>
    <col min="11545" max="11545" width="7.28515625" style="12" customWidth="1"/>
    <col min="11546" max="11776" width="12.85546875" style="12"/>
    <col min="11777" max="11777" width="34.42578125" style="12" customWidth="1"/>
    <col min="11778" max="11785" width="13.7109375" style="12" customWidth="1"/>
    <col min="11786" max="11792" width="15.140625" style="12" customWidth="1"/>
    <col min="11793" max="11794" width="12.42578125" style="12" customWidth="1"/>
    <col min="11795" max="11798" width="0" style="12" hidden="1" customWidth="1"/>
    <col min="11799" max="11799" width="12.42578125" style="12" customWidth="1"/>
    <col min="11800" max="11800" width="8" style="12" customWidth="1"/>
    <col min="11801" max="11801" width="7.28515625" style="12" customWidth="1"/>
    <col min="11802" max="12032" width="12.85546875" style="12"/>
    <col min="12033" max="12033" width="34.42578125" style="12" customWidth="1"/>
    <col min="12034" max="12041" width="13.7109375" style="12" customWidth="1"/>
    <col min="12042" max="12048" width="15.140625" style="12" customWidth="1"/>
    <col min="12049" max="12050" width="12.42578125" style="12" customWidth="1"/>
    <col min="12051" max="12054" width="0" style="12" hidden="1" customWidth="1"/>
    <col min="12055" max="12055" width="12.42578125" style="12" customWidth="1"/>
    <col min="12056" max="12056" width="8" style="12" customWidth="1"/>
    <col min="12057" max="12057" width="7.28515625" style="12" customWidth="1"/>
    <col min="12058" max="12288" width="12.85546875" style="12"/>
    <col min="12289" max="12289" width="34.42578125" style="12" customWidth="1"/>
    <col min="12290" max="12297" width="13.7109375" style="12" customWidth="1"/>
    <col min="12298" max="12304" width="15.140625" style="12" customWidth="1"/>
    <col min="12305" max="12306" width="12.42578125" style="12" customWidth="1"/>
    <col min="12307" max="12310" width="0" style="12" hidden="1" customWidth="1"/>
    <col min="12311" max="12311" width="12.42578125" style="12" customWidth="1"/>
    <col min="12312" max="12312" width="8" style="12" customWidth="1"/>
    <col min="12313" max="12313" width="7.28515625" style="12" customWidth="1"/>
    <col min="12314" max="12544" width="12.85546875" style="12"/>
    <col min="12545" max="12545" width="34.42578125" style="12" customWidth="1"/>
    <col min="12546" max="12553" width="13.7109375" style="12" customWidth="1"/>
    <col min="12554" max="12560" width="15.140625" style="12" customWidth="1"/>
    <col min="12561" max="12562" width="12.42578125" style="12" customWidth="1"/>
    <col min="12563" max="12566" width="0" style="12" hidden="1" customWidth="1"/>
    <col min="12567" max="12567" width="12.42578125" style="12" customWidth="1"/>
    <col min="12568" max="12568" width="8" style="12" customWidth="1"/>
    <col min="12569" max="12569" width="7.28515625" style="12" customWidth="1"/>
    <col min="12570" max="12800" width="12.85546875" style="12"/>
    <col min="12801" max="12801" width="34.42578125" style="12" customWidth="1"/>
    <col min="12802" max="12809" width="13.7109375" style="12" customWidth="1"/>
    <col min="12810" max="12816" width="15.140625" style="12" customWidth="1"/>
    <col min="12817" max="12818" width="12.42578125" style="12" customWidth="1"/>
    <col min="12819" max="12822" width="0" style="12" hidden="1" customWidth="1"/>
    <col min="12823" max="12823" width="12.42578125" style="12" customWidth="1"/>
    <col min="12824" max="12824" width="8" style="12" customWidth="1"/>
    <col min="12825" max="12825" width="7.28515625" style="12" customWidth="1"/>
    <col min="12826" max="13056" width="12.85546875" style="12"/>
    <col min="13057" max="13057" width="34.42578125" style="12" customWidth="1"/>
    <col min="13058" max="13065" width="13.7109375" style="12" customWidth="1"/>
    <col min="13066" max="13072" width="15.140625" style="12" customWidth="1"/>
    <col min="13073" max="13074" width="12.42578125" style="12" customWidth="1"/>
    <col min="13075" max="13078" width="0" style="12" hidden="1" customWidth="1"/>
    <col min="13079" max="13079" width="12.42578125" style="12" customWidth="1"/>
    <col min="13080" max="13080" width="8" style="12" customWidth="1"/>
    <col min="13081" max="13081" width="7.28515625" style="12" customWidth="1"/>
    <col min="13082" max="13312" width="12.85546875" style="12"/>
    <col min="13313" max="13313" width="34.42578125" style="12" customWidth="1"/>
    <col min="13314" max="13321" width="13.7109375" style="12" customWidth="1"/>
    <col min="13322" max="13328" width="15.140625" style="12" customWidth="1"/>
    <col min="13329" max="13330" width="12.42578125" style="12" customWidth="1"/>
    <col min="13331" max="13334" width="0" style="12" hidden="1" customWidth="1"/>
    <col min="13335" max="13335" width="12.42578125" style="12" customWidth="1"/>
    <col min="13336" max="13336" width="8" style="12" customWidth="1"/>
    <col min="13337" max="13337" width="7.28515625" style="12" customWidth="1"/>
    <col min="13338" max="13568" width="12.85546875" style="12"/>
    <col min="13569" max="13569" width="34.42578125" style="12" customWidth="1"/>
    <col min="13570" max="13577" width="13.7109375" style="12" customWidth="1"/>
    <col min="13578" max="13584" width="15.140625" style="12" customWidth="1"/>
    <col min="13585" max="13586" width="12.42578125" style="12" customWidth="1"/>
    <col min="13587" max="13590" width="0" style="12" hidden="1" customWidth="1"/>
    <col min="13591" max="13591" width="12.42578125" style="12" customWidth="1"/>
    <col min="13592" max="13592" width="8" style="12" customWidth="1"/>
    <col min="13593" max="13593" width="7.28515625" style="12" customWidth="1"/>
    <col min="13594" max="13824" width="12.85546875" style="12"/>
    <col min="13825" max="13825" width="34.42578125" style="12" customWidth="1"/>
    <col min="13826" max="13833" width="13.7109375" style="12" customWidth="1"/>
    <col min="13834" max="13840" width="15.140625" style="12" customWidth="1"/>
    <col min="13841" max="13842" width="12.42578125" style="12" customWidth="1"/>
    <col min="13843" max="13846" width="0" style="12" hidden="1" customWidth="1"/>
    <col min="13847" max="13847" width="12.42578125" style="12" customWidth="1"/>
    <col min="13848" max="13848" width="8" style="12" customWidth="1"/>
    <col min="13849" max="13849" width="7.28515625" style="12" customWidth="1"/>
    <col min="13850" max="14080" width="12.85546875" style="12"/>
    <col min="14081" max="14081" width="34.42578125" style="12" customWidth="1"/>
    <col min="14082" max="14089" width="13.7109375" style="12" customWidth="1"/>
    <col min="14090" max="14096" width="15.140625" style="12" customWidth="1"/>
    <col min="14097" max="14098" width="12.42578125" style="12" customWidth="1"/>
    <col min="14099" max="14102" width="0" style="12" hidden="1" customWidth="1"/>
    <col min="14103" max="14103" width="12.42578125" style="12" customWidth="1"/>
    <col min="14104" max="14104" width="8" style="12" customWidth="1"/>
    <col min="14105" max="14105" width="7.28515625" style="12" customWidth="1"/>
    <col min="14106" max="14336" width="12.85546875" style="12"/>
    <col min="14337" max="14337" width="34.42578125" style="12" customWidth="1"/>
    <col min="14338" max="14345" width="13.7109375" style="12" customWidth="1"/>
    <col min="14346" max="14352" width="15.140625" style="12" customWidth="1"/>
    <col min="14353" max="14354" width="12.42578125" style="12" customWidth="1"/>
    <col min="14355" max="14358" width="0" style="12" hidden="1" customWidth="1"/>
    <col min="14359" max="14359" width="12.42578125" style="12" customWidth="1"/>
    <col min="14360" max="14360" width="8" style="12" customWidth="1"/>
    <col min="14361" max="14361" width="7.28515625" style="12" customWidth="1"/>
    <col min="14362" max="14592" width="12.85546875" style="12"/>
    <col min="14593" max="14593" width="34.42578125" style="12" customWidth="1"/>
    <col min="14594" max="14601" width="13.7109375" style="12" customWidth="1"/>
    <col min="14602" max="14608" width="15.140625" style="12" customWidth="1"/>
    <col min="14609" max="14610" width="12.42578125" style="12" customWidth="1"/>
    <col min="14611" max="14614" width="0" style="12" hidden="1" customWidth="1"/>
    <col min="14615" max="14615" width="12.42578125" style="12" customWidth="1"/>
    <col min="14616" max="14616" width="8" style="12" customWidth="1"/>
    <col min="14617" max="14617" width="7.28515625" style="12" customWidth="1"/>
    <col min="14618" max="14848" width="12.85546875" style="12"/>
    <col min="14849" max="14849" width="34.42578125" style="12" customWidth="1"/>
    <col min="14850" max="14857" width="13.7109375" style="12" customWidth="1"/>
    <col min="14858" max="14864" width="15.140625" style="12" customWidth="1"/>
    <col min="14865" max="14866" width="12.42578125" style="12" customWidth="1"/>
    <col min="14867" max="14870" width="0" style="12" hidden="1" customWidth="1"/>
    <col min="14871" max="14871" width="12.42578125" style="12" customWidth="1"/>
    <col min="14872" max="14872" width="8" style="12" customWidth="1"/>
    <col min="14873" max="14873" width="7.28515625" style="12" customWidth="1"/>
    <col min="14874" max="15104" width="12.85546875" style="12"/>
    <col min="15105" max="15105" width="34.42578125" style="12" customWidth="1"/>
    <col min="15106" max="15113" width="13.7109375" style="12" customWidth="1"/>
    <col min="15114" max="15120" width="15.140625" style="12" customWidth="1"/>
    <col min="15121" max="15122" width="12.42578125" style="12" customWidth="1"/>
    <col min="15123" max="15126" width="0" style="12" hidden="1" customWidth="1"/>
    <col min="15127" max="15127" width="12.42578125" style="12" customWidth="1"/>
    <col min="15128" max="15128" width="8" style="12" customWidth="1"/>
    <col min="15129" max="15129" width="7.28515625" style="12" customWidth="1"/>
    <col min="15130" max="15360" width="12.85546875" style="12"/>
    <col min="15361" max="15361" width="34.42578125" style="12" customWidth="1"/>
    <col min="15362" max="15369" width="13.7109375" style="12" customWidth="1"/>
    <col min="15370" max="15376" width="15.140625" style="12" customWidth="1"/>
    <col min="15377" max="15378" width="12.42578125" style="12" customWidth="1"/>
    <col min="15379" max="15382" width="0" style="12" hidden="1" customWidth="1"/>
    <col min="15383" max="15383" width="12.42578125" style="12" customWidth="1"/>
    <col min="15384" max="15384" width="8" style="12" customWidth="1"/>
    <col min="15385" max="15385" width="7.28515625" style="12" customWidth="1"/>
    <col min="15386" max="15616" width="12.85546875" style="12"/>
    <col min="15617" max="15617" width="34.42578125" style="12" customWidth="1"/>
    <col min="15618" max="15625" width="13.7109375" style="12" customWidth="1"/>
    <col min="15626" max="15632" width="15.140625" style="12" customWidth="1"/>
    <col min="15633" max="15634" width="12.42578125" style="12" customWidth="1"/>
    <col min="15635" max="15638" width="0" style="12" hidden="1" customWidth="1"/>
    <col min="15639" max="15639" width="12.42578125" style="12" customWidth="1"/>
    <col min="15640" max="15640" width="8" style="12" customWidth="1"/>
    <col min="15641" max="15641" width="7.28515625" style="12" customWidth="1"/>
    <col min="15642" max="15872" width="12.85546875" style="12"/>
    <col min="15873" max="15873" width="34.42578125" style="12" customWidth="1"/>
    <col min="15874" max="15881" width="13.7109375" style="12" customWidth="1"/>
    <col min="15882" max="15888" width="15.140625" style="12" customWidth="1"/>
    <col min="15889" max="15890" width="12.42578125" style="12" customWidth="1"/>
    <col min="15891" max="15894" width="0" style="12" hidden="1" customWidth="1"/>
    <col min="15895" max="15895" width="12.42578125" style="12" customWidth="1"/>
    <col min="15896" max="15896" width="8" style="12" customWidth="1"/>
    <col min="15897" max="15897" width="7.28515625" style="12" customWidth="1"/>
    <col min="15898" max="16128" width="12.85546875" style="12"/>
    <col min="16129" max="16129" width="34.42578125" style="12" customWidth="1"/>
    <col min="16130" max="16137" width="13.7109375" style="12" customWidth="1"/>
    <col min="16138" max="16144" width="15.140625" style="12" customWidth="1"/>
    <col min="16145" max="16146" width="12.42578125" style="12" customWidth="1"/>
    <col min="16147" max="16150" width="0" style="12" hidden="1" customWidth="1"/>
    <col min="16151" max="16151" width="12.42578125" style="12" customWidth="1"/>
    <col min="16152" max="16152" width="8" style="12" customWidth="1"/>
    <col min="16153" max="16153" width="7.28515625" style="12" customWidth="1"/>
    <col min="16154" max="16384" width="12.85546875" style="12"/>
  </cols>
  <sheetData>
    <row r="1" spans="1:24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S1" s="6"/>
      <c r="T1" s="7"/>
      <c r="U1" s="6"/>
    </row>
    <row r="2" spans="1:24" s="5" customFormat="1" ht="11.1" customHeight="1" x14ac:dyDescent="0.15">
      <c r="A2" s="1" t="str">
        <f>CONCATENATE("COMUNA: ",[8]NOMBRE!B2," - ","( ",[8]NOMBRE!C2,[8]NOMBRE!D2,[8]NOMBRE!E2,[8]NOMBRE!F2,[8]NOMBRE!G2,"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S2" s="6"/>
      <c r="T2" s="7"/>
      <c r="U2" s="6"/>
    </row>
    <row r="3" spans="1:24" s="5" customFormat="1" ht="11.1" customHeight="1" x14ac:dyDescent="0.2">
      <c r="A3" s="1" t="str">
        <f>CONCATENATE("ESTABLECIMIENTO: ",[8]NOMBRE!B3," - ","( ",[8]NOMBRE!C3,[8]NOMBRE!D3,[8]NOMBRE!E3,[8]NOMBRE!F3,[8]NOMBRE!G3,"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S3" s="6"/>
      <c r="T3" s="7"/>
      <c r="U3" s="6"/>
    </row>
    <row r="4" spans="1:24" s="5" customFormat="1" ht="11.1" customHeight="1" x14ac:dyDescent="0.15">
      <c r="A4" s="1" t="str">
        <f>CONCATENATE("MES: ",[8]NOMBRE!B6," - ","( ",[8]NOMBRE!C6,[8]NOMBRE!D6," )")</f>
        <v>MES: AGOSTO - ( 08 )</v>
      </c>
      <c r="B4" s="2"/>
      <c r="C4" s="3"/>
      <c r="D4" s="3"/>
      <c r="E4" s="3"/>
      <c r="F4" s="3"/>
      <c r="G4" s="3"/>
      <c r="H4" s="3"/>
      <c r="I4" s="3"/>
      <c r="J4" s="4"/>
      <c r="K4" s="4"/>
      <c r="S4" s="6"/>
      <c r="T4" s="7"/>
      <c r="U4" s="6"/>
    </row>
    <row r="5" spans="1:24" s="5" customFormat="1" ht="11.25" x14ac:dyDescent="0.15">
      <c r="A5" s="1" t="str">
        <f>CONCATENATE("AÑO: ",[8]NOMBRE!B7)</f>
        <v>AÑO: 2011</v>
      </c>
      <c r="B5" s="2"/>
      <c r="C5" s="3"/>
      <c r="D5" s="3"/>
      <c r="E5" s="3"/>
      <c r="F5" s="3"/>
      <c r="G5" s="3"/>
      <c r="H5" s="3"/>
      <c r="I5" s="3"/>
      <c r="J5" s="4"/>
      <c r="K5" s="4"/>
      <c r="S5" s="6"/>
      <c r="T5" s="7"/>
      <c r="U5" s="6"/>
    </row>
    <row r="6" spans="1:24" ht="44.1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9"/>
      <c r="K6" s="9"/>
      <c r="L6" s="9"/>
      <c r="M6" s="9"/>
      <c r="N6" s="9"/>
      <c r="O6" s="9"/>
      <c r="P6" s="9"/>
      <c r="Q6" s="9"/>
      <c r="R6" s="9"/>
      <c r="S6" s="10"/>
      <c r="T6" s="11"/>
      <c r="U6" s="10"/>
      <c r="V6" s="9"/>
      <c r="W6" s="9"/>
      <c r="X6" s="9"/>
    </row>
    <row r="7" spans="1:24" ht="21.95" customHeight="1" x14ac:dyDescent="0.15">
      <c r="A7" s="141" t="s">
        <v>1</v>
      </c>
      <c r="B7" s="141"/>
      <c r="C7" s="141"/>
      <c r="D7" s="141"/>
      <c r="E7" s="141"/>
      <c r="F7" s="141"/>
      <c r="G7" s="141"/>
      <c r="H7" s="141"/>
      <c r="I7" s="13"/>
      <c r="J7" s="13"/>
      <c r="T7" s="15"/>
    </row>
    <row r="8" spans="1:24" ht="36.75" customHeight="1" x14ac:dyDescent="0.2">
      <c r="A8" s="16" t="s">
        <v>2</v>
      </c>
      <c r="B8" s="17"/>
      <c r="C8" s="17"/>
      <c r="J8" s="18"/>
      <c r="T8" s="15"/>
    </row>
    <row r="9" spans="1:24" ht="15" customHeight="1" x14ac:dyDescent="0.15">
      <c r="A9" s="142" t="s">
        <v>3</v>
      </c>
      <c r="B9" s="145" t="s">
        <v>4</v>
      </c>
      <c r="C9" s="145" t="s">
        <v>5</v>
      </c>
      <c r="D9" s="150" t="s">
        <v>6</v>
      </c>
      <c r="E9" s="151"/>
      <c r="F9" s="145" t="s">
        <v>7</v>
      </c>
      <c r="G9" s="145" t="s">
        <v>8</v>
      </c>
      <c r="H9" s="142" t="s">
        <v>9</v>
      </c>
      <c r="I9" s="150"/>
      <c r="J9" s="154"/>
      <c r="K9" s="18"/>
      <c r="L9" s="18"/>
      <c r="S9" s="12"/>
      <c r="T9" s="14"/>
      <c r="U9" s="15"/>
      <c r="V9" s="14"/>
    </row>
    <row r="10" spans="1:24" ht="10.5" customHeight="1" x14ac:dyDescent="0.15">
      <c r="A10" s="143"/>
      <c r="B10" s="146"/>
      <c r="C10" s="148"/>
      <c r="D10" s="152"/>
      <c r="E10" s="153"/>
      <c r="F10" s="146"/>
      <c r="G10" s="146"/>
      <c r="H10" s="144"/>
      <c r="I10" s="155"/>
      <c r="J10" s="156"/>
      <c r="K10" s="18"/>
      <c r="L10" s="18"/>
      <c r="S10" s="12"/>
      <c r="T10" s="14"/>
      <c r="U10" s="15"/>
      <c r="V10" s="14"/>
    </row>
    <row r="11" spans="1:24" ht="40.5" customHeight="1" x14ac:dyDescent="0.15">
      <c r="A11" s="144"/>
      <c r="B11" s="147"/>
      <c r="C11" s="149"/>
      <c r="D11" s="19" t="s">
        <v>10</v>
      </c>
      <c r="E11" s="20" t="s">
        <v>11</v>
      </c>
      <c r="F11" s="147"/>
      <c r="G11" s="147"/>
      <c r="H11" s="21" t="s">
        <v>12</v>
      </c>
      <c r="I11" s="22" t="s">
        <v>13</v>
      </c>
      <c r="J11" s="133" t="s">
        <v>14</v>
      </c>
      <c r="K11" s="18"/>
      <c r="L11" s="18"/>
      <c r="S11" s="12"/>
      <c r="T11" s="14"/>
      <c r="U11" s="15"/>
      <c r="V11" s="14"/>
    </row>
    <row r="12" spans="1:24" ht="15" customHeight="1" x14ac:dyDescent="0.2">
      <c r="A12" s="24" t="s">
        <v>15</v>
      </c>
      <c r="B12" s="25">
        <f t="shared" ref="B12:J12" si="0">SUM(B13:B16)</f>
        <v>5</v>
      </c>
      <c r="C12" s="25">
        <f t="shared" si="0"/>
        <v>5</v>
      </c>
      <c r="D12" s="26">
        <f t="shared" si="0"/>
        <v>1214</v>
      </c>
      <c r="E12" s="27">
        <f t="shared" si="0"/>
        <v>993</v>
      </c>
      <c r="F12" s="25">
        <f t="shared" si="0"/>
        <v>146</v>
      </c>
      <c r="G12" s="25">
        <f t="shared" si="0"/>
        <v>747</v>
      </c>
      <c r="H12" s="26">
        <f t="shared" si="0"/>
        <v>747</v>
      </c>
      <c r="I12" s="28">
        <f t="shared" si="0"/>
        <v>747</v>
      </c>
      <c r="J12" s="27">
        <f t="shared" si="0"/>
        <v>0</v>
      </c>
      <c r="K12" s="29" t="str">
        <f>IF(C13&gt;B13,"B13 debe ser mayor o = a C13",IF(C14&gt;B14,"B14 debe ser mayor o = a C14",IF(C15&gt;B15,"B15 debe ser mayor o = a C15",IF(C16&gt;B16,"B16 debe ser mayor o = a C16",""))))</f>
        <v/>
      </c>
      <c r="L12" s="18"/>
      <c r="S12" s="12"/>
      <c r="T12" s="14"/>
      <c r="U12" s="30" t="str">
        <f>IF(K12="","",1)</f>
        <v/>
      </c>
      <c r="V12" s="14"/>
    </row>
    <row r="13" spans="1:24" ht="15" customHeight="1" x14ac:dyDescent="0.2">
      <c r="A13" s="31" t="s">
        <v>16</v>
      </c>
      <c r="B13" s="32">
        <v>4</v>
      </c>
      <c r="C13" s="32">
        <v>4</v>
      </c>
      <c r="D13" s="33">
        <v>724</v>
      </c>
      <c r="E13" s="34">
        <v>503</v>
      </c>
      <c r="F13" s="32">
        <v>86</v>
      </c>
      <c r="G13" s="32">
        <v>387</v>
      </c>
      <c r="H13" s="33">
        <v>387</v>
      </c>
      <c r="I13" s="35">
        <v>387</v>
      </c>
      <c r="J13" s="36"/>
      <c r="K13" s="29" t="str">
        <f>IF(AND(C13&gt;0,D13=""),"Falta registrar horas disponibles",IF(AND(H13&gt;0,G13=""),"Falta registrar horas mensuales ocupadas",IF(AND(SUM(D13:J13)&gt;0,B13=""),"Falta registrar número pabellones",IF((F13+G13)&gt;D13,"hrs. Preparacion+ocupadas mayor que disponibles",IF(H13&gt;E13,"hrs. beneficiarios ocupadas mayor que dispon. benefic.",IF(OR(H13&lt;I13,H13&lt;J13),"Horas cirujano ocupadas mayor que total hrs. benef.ocupadas",IF((E13&gt;D13),"Hrs. disponibles a benef es mayor que totales",IF((G13&gt;D13),"Revisar horas ocupadas mayor que disponibles",""))))))))</f>
        <v/>
      </c>
      <c r="L13" s="18"/>
      <c r="S13" s="12"/>
      <c r="T13" s="14"/>
      <c r="U13" s="30" t="str">
        <f>IF(AND(B13&gt;0,D13=""),1,IF(AND(H13&gt;0,G13=""),1,IF(AND(SUM(D13:J13)&gt;0,B13=""),1,IF((F13+G13)&gt;D13,1,IF(H13&gt;E13,1,IF(OR(H13&lt;I13,H13&lt;J13),1,IF((E13&gt;D13),1,IF((G13&gt;D13),1,""))))))))</f>
        <v/>
      </c>
      <c r="V13" s="14"/>
    </row>
    <row r="14" spans="1:24" ht="15" customHeight="1" x14ac:dyDescent="0.2">
      <c r="A14" s="37" t="s">
        <v>17</v>
      </c>
      <c r="B14" s="38">
        <v>1</v>
      </c>
      <c r="C14" s="38">
        <v>1</v>
      </c>
      <c r="D14" s="39">
        <v>490</v>
      </c>
      <c r="E14" s="40">
        <v>490</v>
      </c>
      <c r="F14" s="38">
        <v>60</v>
      </c>
      <c r="G14" s="38">
        <v>360</v>
      </c>
      <c r="H14" s="39">
        <v>360</v>
      </c>
      <c r="I14" s="41">
        <v>360</v>
      </c>
      <c r="J14" s="42"/>
      <c r="K14" s="29" t="str">
        <f>IF(AND(C14&gt;0,D14=""),"Falta registrar horas disponibles",IF(AND(H14&gt;0,G14=""),"Falta registrar horas mensuales ocupadas",IF(AND(SUM(D14:J14)&gt;0,B14=""),"Falta registrar número pabellones",IF((F14+G14)&gt;D14,"hrs. Preparacion+ocupadas mayor que disponibles",IF(H14&gt;E14,"hrs. beneficiarios ocupadas mayor que dispon. benefic.",IF(OR(H14&lt;I14,H14&lt;J14),"Horas cirujano ocupadas mayor que total hrs. benef.ocupadas",IF((E14&gt;D14),"Hrs. disponibles a benef es mayor que totales",IF((G14&gt;D14),"Revisar horas ocupadas mayor que disponibles",""))))))))</f>
        <v/>
      </c>
      <c r="L14" s="18"/>
      <c r="S14" s="12"/>
      <c r="T14" s="14"/>
      <c r="U14" s="30" t="str">
        <f>IF(AND(B14&gt;0,D14=""),1,IF(AND(H14&gt;0,G14=""),1,IF(AND(SUM(D14:J14)&gt;0,B14=""),1,IF((F14+G14)&gt;D14,1,IF(H14&gt;E14,1,IF(OR(H14&lt;I14,H14&lt;J14),1,IF((E14&gt;D14),1,IF((G14&gt;D14),1,""))))))))</f>
        <v/>
      </c>
      <c r="V14" s="14"/>
    </row>
    <row r="15" spans="1:24" ht="15" customHeight="1" x14ac:dyDescent="0.2">
      <c r="A15" s="37" t="s">
        <v>18</v>
      </c>
      <c r="B15" s="38"/>
      <c r="C15" s="38"/>
      <c r="D15" s="39"/>
      <c r="E15" s="40"/>
      <c r="F15" s="38"/>
      <c r="G15" s="38"/>
      <c r="H15" s="39"/>
      <c r="I15" s="41"/>
      <c r="J15" s="42"/>
      <c r="K15" s="29" t="str">
        <f>IF(AND(C15&gt;0,D15=""),"Falta registrar horas disponibles",IF(AND(H15&gt;0,G15=""),"Falta registrar horas mensuales ocupadas",IF(AND(SUM(D15:J15)&gt;0,B15=""),"Falta registrar número pabellones",IF((F15+G15)&gt;D15,"hrs. Preparacion+ocupadas mayor que disponibles",IF(H15&gt;E15,"hrs. beneficiarios ocupadas mayor que dispon. benefic.",IF(OR(H15&lt;I15,H15&lt;J15),"Horas cirujano ocupadas mayor que total hrs. benef.ocupadas",IF((E15&gt;D15),"Hrs. disponibles a benef es mayor que totales",IF((G15&gt;D15),"Revisar horas ocupadas mayor que disponibles",""))))))))</f>
        <v/>
      </c>
      <c r="L15" s="18"/>
      <c r="S15" s="12"/>
      <c r="T15" s="14"/>
      <c r="U15" s="30" t="str">
        <f>IF(AND(B15&gt;0,D15=""),1,IF(AND(H15&gt;0,G15=""),1,IF(AND(SUM(D15:J15)&gt;0,B15=""),1,IF((F15+G15)&gt;D15,1,IF(H15&gt;E15,1,IF(OR(H15&lt;I15,H15&lt;J15),1,IF((E15&gt;D15),1,IF((G15&gt;D15),1,""))))))))</f>
        <v/>
      </c>
      <c r="V15" s="14"/>
    </row>
    <row r="16" spans="1:24" ht="15" customHeight="1" x14ac:dyDescent="0.2">
      <c r="A16" s="43" t="s">
        <v>19</v>
      </c>
      <c r="B16" s="44"/>
      <c r="C16" s="44"/>
      <c r="D16" s="45"/>
      <c r="E16" s="46"/>
      <c r="F16" s="44"/>
      <c r="G16" s="44"/>
      <c r="H16" s="45"/>
      <c r="I16" s="47"/>
      <c r="J16" s="48"/>
      <c r="K16" s="29" t="str">
        <f>IF(AND(C16&gt;0,D16=""),"Falta registrar horas disponibles",IF(AND(H16&gt;0,G16=""),"Falta registrar horas mensuales ocupadas",IF(AND(SUM(D16:J16)&gt;0,B16=""),"Falta registrar número pabellones",IF((F16+G16)&gt;D16,"hrs. Preparacion+ocupadas mayor que disponibles",IF(H16&gt;E16,"hrs. beneficiarios ocupadas mayor que dispon. benefic.",IF(OR(H16&lt;I16,H16&lt;J16),"Horas cirujano ocupadas mayor que total hrs. benef.ocupadas",IF((E16&gt;D16),"Hrs. disponibles a benef es mayor que totales",IF((G16&gt;D16),"Revisar horas ocupadas mayor que disponibles",""))))))))</f>
        <v/>
      </c>
      <c r="L16" s="18"/>
      <c r="S16" s="12"/>
      <c r="T16" s="14"/>
      <c r="U16" s="30" t="str">
        <f>IF(AND(B16&gt;0,D16=""),1,IF(AND(H16&gt;0,G16=""),1,IF(AND(SUM(D16:J16)&gt;0,B16=""),1,IF((F16+G16)&gt;D16,1,IF(H16&gt;E16,1,IF(OR(H16&lt;I16,H16&lt;J16),1,IF((E16&gt;D16),1,IF((G16&gt;D16),1,""))))))))</f>
        <v/>
      </c>
      <c r="V16" s="14"/>
    </row>
    <row r="17" spans="1:21" s="51" customFormat="1" ht="42.75" customHeight="1" x14ac:dyDescent="0.2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18"/>
      <c r="S17" s="52"/>
      <c r="T17" s="53"/>
      <c r="U17" s="52"/>
    </row>
    <row r="18" spans="1:21" s="51" customFormat="1" ht="42" customHeight="1" x14ac:dyDescent="0.15">
      <c r="A18" s="132" t="s">
        <v>21</v>
      </c>
      <c r="B18" s="131" t="s">
        <v>12</v>
      </c>
      <c r="C18" s="56" t="s">
        <v>22</v>
      </c>
      <c r="D18" s="57" t="s">
        <v>23</v>
      </c>
      <c r="E18" s="57" t="s">
        <v>24</v>
      </c>
      <c r="F18" s="57" t="s">
        <v>25</v>
      </c>
      <c r="G18" s="58" t="s">
        <v>26</v>
      </c>
      <c r="H18" s="59"/>
      <c r="I18" s="12"/>
      <c r="J18" s="12"/>
      <c r="S18" s="52"/>
      <c r="T18" s="53"/>
      <c r="U18" s="52"/>
    </row>
    <row r="19" spans="1:21" s="51" customFormat="1" ht="15" customHeight="1" x14ac:dyDescent="0.2">
      <c r="A19" s="60" t="s">
        <v>27</v>
      </c>
      <c r="B19" s="61">
        <f>SUM(C19:G19)</f>
        <v>5</v>
      </c>
      <c r="C19" s="62"/>
      <c r="D19" s="63"/>
      <c r="E19" s="63">
        <v>5</v>
      </c>
      <c r="F19" s="63"/>
      <c r="G19" s="64"/>
      <c r="H19" s="65"/>
      <c r="I19" s="12"/>
      <c r="J19" s="12"/>
      <c r="S19" s="52"/>
      <c r="T19" s="53"/>
      <c r="U19" s="52"/>
    </row>
    <row r="20" spans="1:21" s="51" customFormat="1" ht="15" customHeight="1" x14ac:dyDescent="0.2">
      <c r="A20" s="37" t="s">
        <v>28</v>
      </c>
      <c r="B20" s="66">
        <f>SUM(C20:G20)</f>
        <v>13</v>
      </c>
      <c r="C20" s="67"/>
      <c r="D20" s="68"/>
      <c r="E20" s="68">
        <v>13</v>
      </c>
      <c r="F20" s="68"/>
      <c r="G20" s="69"/>
      <c r="H20" s="65"/>
      <c r="I20" s="12"/>
      <c r="J20" s="12"/>
      <c r="S20" s="52"/>
      <c r="T20" s="53"/>
      <c r="U20" s="52"/>
    </row>
    <row r="21" spans="1:21" s="51" customFormat="1" ht="15" customHeight="1" x14ac:dyDescent="0.2">
      <c r="A21" s="37" t="s">
        <v>29</v>
      </c>
      <c r="B21" s="66">
        <f>SUM(C21:G21)</f>
        <v>13</v>
      </c>
      <c r="C21" s="67"/>
      <c r="D21" s="68"/>
      <c r="E21" s="68">
        <v>13</v>
      </c>
      <c r="F21" s="68"/>
      <c r="G21" s="69"/>
      <c r="H21" s="65"/>
      <c r="I21" s="12"/>
      <c r="J21" s="12"/>
      <c r="S21" s="52"/>
      <c r="T21" s="53"/>
      <c r="U21" s="52"/>
    </row>
    <row r="22" spans="1:21" s="51" customFormat="1" ht="15" customHeight="1" x14ac:dyDescent="0.2">
      <c r="A22" s="37" t="s">
        <v>30</v>
      </c>
      <c r="B22" s="66">
        <f>SUM(C22:G22)</f>
        <v>13</v>
      </c>
      <c r="C22" s="67"/>
      <c r="D22" s="68"/>
      <c r="E22" s="68">
        <v>13</v>
      </c>
      <c r="F22" s="68"/>
      <c r="G22" s="69"/>
      <c r="H22" s="65"/>
      <c r="I22" s="12"/>
      <c r="J22" s="18"/>
      <c r="S22" s="52"/>
      <c r="T22" s="53"/>
      <c r="U22" s="52"/>
    </row>
    <row r="23" spans="1:21" s="51" customFormat="1" ht="15" customHeight="1" x14ac:dyDescent="0.2">
      <c r="A23" s="70" t="s">
        <v>31</v>
      </c>
      <c r="B23" s="71">
        <f>SUM(C23:G23)</f>
        <v>13</v>
      </c>
      <c r="C23" s="72"/>
      <c r="D23" s="73"/>
      <c r="E23" s="73">
        <v>13</v>
      </c>
      <c r="F23" s="73"/>
      <c r="G23" s="74"/>
      <c r="H23" s="65"/>
      <c r="I23" s="12"/>
      <c r="J23" s="12"/>
      <c r="S23" s="52"/>
      <c r="T23" s="53"/>
      <c r="U23" s="52"/>
    </row>
    <row r="24" spans="1:21" s="51" customFormat="1" ht="36" customHeight="1" x14ac:dyDescent="0.15">
      <c r="A24" s="49" t="s">
        <v>32</v>
      </c>
      <c r="B24" s="18"/>
      <c r="C24" s="18"/>
      <c r="D24" s="18"/>
      <c r="E24" s="18"/>
      <c r="F24" s="18"/>
      <c r="G24" s="18"/>
      <c r="H24" s="18"/>
      <c r="I24" s="18"/>
      <c r="J24" s="12"/>
      <c r="S24" s="52"/>
      <c r="T24" s="53"/>
      <c r="U24" s="52"/>
    </row>
    <row r="25" spans="1:21" s="51" customFormat="1" ht="29.25" customHeight="1" x14ac:dyDescent="0.15">
      <c r="A25" s="132" t="s">
        <v>21</v>
      </c>
      <c r="B25" s="131" t="s">
        <v>12</v>
      </c>
      <c r="C25" s="12"/>
      <c r="D25" s="12"/>
      <c r="E25" s="12"/>
      <c r="F25" s="12"/>
      <c r="G25" s="12"/>
      <c r="H25" s="12"/>
      <c r="I25" s="12"/>
      <c r="J25" s="12"/>
      <c r="S25" s="52"/>
      <c r="T25" s="53"/>
      <c r="U25" s="52"/>
    </row>
    <row r="26" spans="1:21" s="51" customFormat="1" ht="15" customHeight="1" x14ac:dyDescent="0.15">
      <c r="A26" s="60" t="s">
        <v>33</v>
      </c>
      <c r="B26" s="75"/>
      <c r="C26" s="12"/>
      <c r="D26" s="12"/>
      <c r="E26" s="12"/>
      <c r="F26" s="12"/>
      <c r="G26" s="12"/>
      <c r="H26" s="12"/>
      <c r="I26" s="12"/>
      <c r="J26" s="12"/>
      <c r="S26" s="52"/>
      <c r="T26" s="53"/>
      <c r="U26" s="52"/>
    </row>
    <row r="27" spans="1:21" s="51" customFormat="1" ht="15" customHeight="1" x14ac:dyDescent="0.15">
      <c r="A27" s="31" t="s">
        <v>28</v>
      </c>
      <c r="B27" s="76"/>
      <c r="C27" s="12"/>
      <c r="D27" s="12"/>
      <c r="E27" s="12"/>
      <c r="F27" s="12"/>
      <c r="G27" s="12"/>
      <c r="H27" s="12"/>
      <c r="I27" s="12"/>
      <c r="J27" s="12"/>
      <c r="S27" s="52"/>
      <c r="T27" s="53"/>
      <c r="U27" s="52"/>
    </row>
    <row r="28" spans="1:21" s="51" customFormat="1" ht="15" customHeight="1" x14ac:dyDescent="0.15">
      <c r="A28" s="37" t="s">
        <v>29</v>
      </c>
      <c r="B28" s="76"/>
      <c r="C28" s="12"/>
      <c r="D28" s="12"/>
      <c r="E28" s="12"/>
      <c r="F28" s="12"/>
      <c r="G28" s="12"/>
      <c r="H28" s="12"/>
      <c r="I28" s="12"/>
      <c r="J28" s="12"/>
      <c r="S28" s="52"/>
      <c r="T28" s="53"/>
      <c r="U28" s="52"/>
    </row>
    <row r="29" spans="1:21" s="51" customFormat="1" ht="15" customHeight="1" x14ac:dyDescent="0.15">
      <c r="A29" s="31" t="s">
        <v>30</v>
      </c>
      <c r="B29" s="76"/>
      <c r="C29" s="12"/>
      <c r="D29" s="12"/>
      <c r="E29" s="12"/>
      <c r="F29" s="12"/>
      <c r="G29" s="12"/>
      <c r="H29" s="12"/>
      <c r="I29" s="12"/>
      <c r="J29" s="12"/>
      <c r="S29" s="52"/>
      <c r="T29" s="53"/>
      <c r="U29" s="52"/>
    </row>
    <row r="30" spans="1:21" s="51" customFormat="1" ht="15" customHeight="1" x14ac:dyDescent="0.15">
      <c r="A30" s="31" t="s">
        <v>31</v>
      </c>
      <c r="B30" s="76"/>
      <c r="C30" s="12"/>
      <c r="D30" s="12"/>
      <c r="E30" s="12"/>
      <c r="F30" s="12"/>
      <c r="G30" s="12"/>
      <c r="H30" s="12"/>
      <c r="I30" s="12"/>
      <c r="J30" s="18"/>
      <c r="S30" s="52"/>
      <c r="T30" s="53"/>
      <c r="U30" s="52"/>
    </row>
    <row r="31" spans="1:21" s="51" customFormat="1" ht="15" customHeight="1" x14ac:dyDescent="0.15">
      <c r="A31" s="77" t="s">
        <v>34</v>
      </c>
      <c r="B31" s="78"/>
      <c r="C31" s="12"/>
      <c r="D31" s="12"/>
      <c r="E31" s="12"/>
      <c r="F31" s="12"/>
      <c r="G31" s="12"/>
      <c r="H31" s="12"/>
      <c r="I31" s="12"/>
      <c r="J31" s="12"/>
      <c r="S31" s="52"/>
      <c r="T31" s="53"/>
      <c r="U31" s="52"/>
    </row>
    <row r="32" spans="1:21" s="51" customFormat="1" ht="35.25" customHeight="1" x14ac:dyDescent="0.15">
      <c r="A32" s="49" t="s">
        <v>35</v>
      </c>
      <c r="B32" s="18"/>
      <c r="C32" s="18"/>
      <c r="D32" s="18"/>
      <c r="E32" s="18"/>
      <c r="F32" s="18"/>
      <c r="G32" s="18"/>
      <c r="H32" s="18"/>
      <c r="I32" s="18"/>
      <c r="J32" s="12"/>
      <c r="S32" s="52"/>
      <c r="T32" s="53"/>
      <c r="U32" s="52"/>
    </row>
    <row r="33" spans="1:21" s="51" customFormat="1" ht="31.5" customHeight="1" x14ac:dyDescent="0.15">
      <c r="A33" s="132" t="s">
        <v>21</v>
      </c>
      <c r="B33" s="79" t="s">
        <v>36</v>
      </c>
      <c r="C33" s="80" t="s">
        <v>37</v>
      </c>
      <c r="D33" s="81" t="s">
        <v>38</v>
      </c>
      <c r="E33" s="12"/>
      <c r="F33" s="12"/>
      <c r="G33" s="12"/>
      <c r="H33" s="12"/>
      <c r="I33" s="12"/>
      <c r="J33" s="12"/>
      <c r="S33" s="52"/>
      <c r="T33" s="53"/>
      <c r="U33" s="52"/>
    </row>
    <row r="34" spans="1:21" s="51" customFormat="1" ht="15" customHeight="1" x14ac:dyDescent="0.15">
      <c r="A34" s="82" t="s">
        <v>39</v>
      </c>
      <c r="B34" s="83">
        <v>547</v>
      </c>
      <c r="C34" s="75">
        <v>760</v>
      </c>
      <c r="D34" s="84">
        <v>1691</v>
      </c>
      <c r="E34" s="12"/>
      <c r="F34" s="12"/>
      <c r="G34" s="12"/>
      <c r="H34" s="12"/>
      <c r="I34" s="12"/>
      <c r="J34" s="18"/>
      <c r="S34" s="52"/>
      <c r="T34" s="53"/>
      <c r="U34" s="52"/>
    </row>
    <row r="35" spans="1:21" s="51" customFormat="1" ht="28.5" customHeight="1" x14ac:dyDescent="0.2">
      <c r="A35" s="85" t="s">
        <v>40</v>
      </c>
      <c r="B35" s="86">
        <v>187</v>
      </c>
      <c r="C35" s="87"/>
      <c r="D35" s="88">
        <v>89</v>
      </c>
      <c r="E35" s="12"/>
      <c r="F35" s="12"/>
      <c r="G35" s="12"/>
      <c r="H35" s="12"/>
      <c r="I35" s="12"/>
      <c r="J35" s="12"/>
      <c r="S35" s="52"/>
      <c r="T35" s="53"/>
      <c r="U35" s="52"/>
    </row>
    <row r="36" spans="1:21" s="51" customFormat="1" ht="28.5" customHeight="1" x14ac:dyDescent="0.15">
      <c r="A36" s="85" t="s">
        <v>41</v>
      </c>
      <c r="B36" s="86">
        <v>155</v>
      </c>
      <c r="C36" s="89"/>
      <c r="D36" s="88">
        <v>225</v>
      </c>
      <c r="E36" s="12"/>
      <c r="F36" s="12"/>
      <c r="G36" s="12"/>
      <c r="H36" s="12"/>
      <c r="I36" s="12"/>
      <c r="J36" s="12"/>
      <c r="S36" s="52"/>
      <c r="T36" s="53"/>
      <c r="U36" s="52"/>
    </row>
    <row r="37" spans="1:21" ht="34.5" customHeight="1" x14ac:dyDescent="0.2">
      <c r="A37" s="90" t="s">
        <v>42</v>
      </c>
      <c r="B37" s="91">
        <v>222</v>
      </c>
      <c r="C37" s="92"/>
      <c r="D37" s="93">
        <v>353</v>
      </c>
      <c r="E37" s="12"/>
      <c r="F37" s="12"/>
      <c r="G37" s="12"/>
      <c r="H37" s="12"/>
      <c r="I37" s="12"/>
      <c r="J37" s="18"/>
      <c r="T37" s="15"/>
    </row>
    <row r="38" spans="1:21" ht="24" customHeight="1" x14ac:dyDescent="0.15">
      <c r="A38" s="94" t="s">
        <v>43</v>
      </c>
      <c r="B38" s="95"/>
      <c r="C38" s="96"/>
      <c r="D38" s="97"/>
      <c r="E38" s="12"/>
      <c r="F38" s="12"/>
      <c r="G38" s="12"/>
      <c r="H38" s="12"/>
      <c r="I38" s="12"/>
      <c r="J38" s="18"/>
      <c r="T38" s="15"/>
    </row>
    <row r="39" spans="1:21" ht="28.5" customHeight="1" x14ac:dyDescent="0.15">
      <c r="A39" s="157" t="s">
        <v>44</v>
      </c>
      <c r="B39" s="158"/>
      <c r="C39" s="158"/>
      <c r="D39" s="158"/>
      <c r="E39" s="158"/>
      <c r="J39" s="18"/>
      <c r="T39" s="15"/>
    </row>
    <row r="40" spans="1:21" ht="33.75" x14ac:dyDescent="0.15">
      <c r="A40" s="98" t="s">
        <v>45</v>
      </c>
      <c r="B40" s="99" t="s">
        <v>46</v>
      </c>
      <c r="C40" s="100" t="s">
        <v>47</v>
      </c>
      <c r="D40" s="101" t="s">
        <v>48</v>
      </c>
      <c r="E40" s="101" t="s">
        <v>49</v>
      </c>
      <c r="F40" s="101" t="s">
        <v>50</v>
      </c>
      <c r="G40" s="102" t="s">
        <v>51</v>
      </c>
      <c r="H40" s="12"/>
      <c r="I40" s="12"/>
      <c r="J40" s="18"/>
    </row>
    <row r="41" spans="1:21" ht="15" customHeight="1" x14ac:dyDescent="0.15">
      <c r="A41" s="103" t="s">
        <v>52</v>
      </c>
      <c r="B41" s="104">
        <v>39</v>
      </c>
      <c r="C41" s="105"/>
      <c r="D41" s="105"/>
      <c r="E41" s="105">
        <v>246</v>
      </c>
      <c r="F41" s="105"/>
      <c r="G41" s="106"/>
      <c r="H41" s="12"/>
      <c r="I41" s="12"/>
      <c r="J41" s="18"/>
    </row>
    <row r="42" spans="1:21" ht="24.95" customHeight="1" x14ac:dyDescent="0.15">
      <c r="A42" s="107" t="s">
        <v>53</v>
      </c>
      <c r="B42" s="108">
        <v>7</v>
      </c>
      <c r="C42" s="109"/>
      <c r="D42" s="109">
        <v>5</v>
      </c>
      <c r="E42" s="109"/>
      <c r="F42" s="109"/>
      <c r="G42" s="110"/>
      <c r="J42" s="18"/>
    </row>
    <row r="43" spans="1:21" ht="15" customHeight="1" x14ac:dyDescent="0.15">
      <c r="A43" s="90" t="s">
        <v>54</v>
      </c>
      <c r="B43" s="111">
        <v>11</v>
      </c>
      <c r="C43" s="112"/>
      <c r="D43" s="112"/>
      <c r="E43" s="112">
        <v>13</v>
      </c>
      <c r="F43" s="112"/>
      <c r="G43" s="113"/>
      <c r="J43" s="18"/>
    </row>
    <row r="44" spans="1:21" ht="38.25" customHeight="1" x14ac:dyDescent="0.15">
      <c r="A44" s="159" t="s">
        <v>55</v>
      </c>
      <c r="B44" s="159"/>
      <c r="J44" s="18"/>
    </row>
    <row r="45" spans="1:21" ht="27.75" customHeight="1" x14ac:dyDescent="0.2">
      <c r="A45" s="98" t="s">
        <v>45</v>
      </c>
      <c r="B45" s="114" t="s">
        <v>12</v>
      </c>
      <c r="C45" s="65"/>
      <c r="D45" s="65"/>
      <c r="E45" s="12"/>
      <c r="F45" s="12"/>
      <c r="G45" s="12"/>
      <c r="H45" s="12"/>
      <c r="I45" s="12"/>
      <c r="J45" s="18"/>
    </row>
    <row r="46" spans="1:21" ht="24.75" customHeight="1" x14ac:dyDescent="0.15">
      <c r="A46" s="115" t="s">
        <v>56</v>
      </c>
      <c r="B46" s="78">
        <v>1140</v>
      </c>
      <c r="J46" s="18"/>
    </row>
    <row r="47" spans="1:21" ht="34.5" customHeight="1" x14ac:dyDescent="0.15">
      <c r="A47" s="160" t="s">
        <v>57</v>
      </c>
      <c r="B47" s="160"/>
      <c r="C47" s="160"/>
      <c r="D47" s="160"/>
      <c r="E47" s="160"/>
      <c r="F47" s="160"/>
      <c r="J47" s="18"/>
    </row>
    <row r="48" spans="1:21" ht="41.25" customHeight="1" x14ac:dyDescent="0.15">
      <c r="A48" s="131" t="s">
        <v>58</v>
      </c>
      <c r="B48" s="116" t="s">
        <v>59</v>
      </c>
      <c r="C48" s="116" t="s">
        <v>60</v>
      </c>
      <c r="D48" s="117"/>
      <c r="E48" s="118"/>
      <c r="F48" s="118"/>
      <c r="J48" s="18"/>
    </row>
    <row r="49" spans="1:10" ht="15" customHeight="1" x14ac:dyDescent="0.15">
      <c r="A49" s="103" t="s">
        <v>61</v>
      </c>
      <c r="B49" s="104"/>
      <c r="C49" s="75"/>
      <c r="J49" s="18"/>
    </row>
    <row r="50" spans="1:10" ht="15" customHeight="1" x14ac:dyDescent="0.15">
      <c r="A50" s="107" t="s">
        <v>62</v>
      </c>
      <c r="B50" s="108">
        <v>121</v>
      </c>
      <c r="C50" s="119">
        <v>346</v>
      </c>
      <c r="J50" s="18"/>
    </row>
    <row r="51" spans="1:10" ht="15" customHeight="1" x14ac:dyDescent="0.15">
      <c r="A51" s="120" t="s">
        <v>63</v>
      </c>
      <c r="B51" s="121">
        <v>11</v>
      </c>
      <c r="C51" s="89">
        <v>9</v>
      </c>
      <c r="J51" s="18"/>
    </row>
    <row r="52" spans="1:10" ht="15" customHeight="1" x14ac:dyDescent="0.15">
      <c r="A52" s="120" t="s">
        <v>64</v>
      </c>
      <c r="B52" s="121"/>
      <c r="C52" s="89"/>
      <c r="J52" s="18"/>
    </row>
    <row r="53" spans="1:10" ht="15" customHeight="1" x14ac:dyDescent="0.15">
      <c r="A53" s="120" t="s">
        <v>65</v>
      </c>
      <c r="B53" s="121">
        <v>5</v>
      </c>
      <c r="C53" s="89"/>
      <c r="J53" s="18"/>
    </row>
    <row r="54" spans="1:10" ht="15" customHeight="1" x14ac:dyDescent="0.15">
      <c r="A54" s="120" t="s">
        <v>66</v>
      </c>
      <c r="B54" s="121"/>
      <c r="C54" s="89"/>
      <c r="J54" s="18"/>
    </row>
    <row r="55" spans="1:10" ht="15" customHeight="1" x14ac:dyDescent="0.15">
      <c r="A55" s="120" t="s">
        <v>67</v>
      </c>
      <c r="B55" s="121">
        <v>39</v>
      </c>
      <c r="C55" s="89">
        <v>231</v>
      </c>
      <c r="J55" s="18"/>
    </row>
    <row r="56" spans="1:10" ht="15" customHeight="1" x14ac:dyDescent="0.15">
      <c r="A56" s="120" t="s">
        <v>68</v>
      </c>
      <c r="B56" s="121"/>
      <c r="C56" s="89"/>
      <c r="J56" s="18"/>
    </row>
    <row r="57" spans="1:10" ht="15" customHeight="1" x14ac:dyDescent="0.15">
      <c r="A57" s="120" t="s">
        <v>69</v>
      </c>
      <c r="B57" s="121"/>
      <c r="C57" s="89"/>
      <c r="J57" s="18"/>
    </row>
    <row r="58" spans="1:10" ht="15" customHeight="1" x14ac:dyDescent="0.15">
      <c r="A58" s="120" t="s">
        <v>70</v>
      </c>
      <c r="B58" s="121">
        <v>14</v>
      </c>
      <c r="C58" s="89">
        <v>2</v>
      </c>
      <c r="J58" s="18"/>
    </row>
    <row r="59" spans="1:10" ht="15" customHeight="1" x14ac:dyDescent="0.15">
      <c r="A59" s="120" t="s">
        <v>71</v>
      </c>
      <c r="B59" s="121"/>
      <c r="C59" s="89"/>
      <c r="J59" s="18"/>
    </row>
    <row r="60" spans="1:10" ht="15" customHeight="1" x14ac:dyDescent="0.15">
      <c r="A60" s="120" t="s">
        <v>72</v>
      </c>
      <c r="B60" s="121">
        <v>16</v>
      </c>
      <c r="C60" s="89">
        <v>57</v>
      </c>
      <c r="J60" s="18"/>
    </row>
    <row r="61" spans="1:10" ht="15" customHeight="1" x14ac:dyDescent="0.15">
      <c r="A61" s="120" t="s">
        <v>73</v>
      </c>
      <c r="B61" s="121">
        <v>30</v>
      </c>
      <c r="C61" s="89">
        <v>24</v>
      </c>
      <c r="J61" s="18"/>
    </row>
    <row r="62" spans="1:10" ht="15" customHeight="1" x14ac:dyDescent="0.15">
      <c r="A62" s="120" t="s">
        <v>74</v>
      </c>
      <c r="B62" s="121">
        <v>22</v>
      </c>
      <c r="C62" s="89">
        <v>25</v>
      </c>
      <c r="J62" s="18"/>
    </row>
    <row r="63" spans="1:10" ht="15" customHeight="1" x14ac:dyDescent="0.15">
      <c r="A63" s="120" t="s">
        <v>75</v>
      </c>
      <c r="B63" s="121">
        <v>4</v>
      </c>
      <c r="C63" s="89">
        <v>2</v>
      </c>
      <c r="J63" s="18"/>
    </row>
    <row r="64" spans="1:10" ht="15" customHeight="1" x14ac:dyDescent="0.2">
      <c r="A64" s="115" t="s">
        <v>12</v>
      </c>
      <c r="B64" s="122">
        <f>SUM(B49:B63)</f>
        <v>262</v>
      </c>
      <c r="C64" s="122">
        <f>SUM(C49:C63)</f>
        <v>696</v>
      </c>
      <c r="J64" s="18"/>
    </row>
    <row r="65" spans="1:21" ht="39" customHeight="1" x14ac:dyDescent="0.15">
      <c r="A65" s="160" t="s">
        <v>76</v>
      </c>
      <c r="B65" s="160"/>
      <c r="C65" s="160"/>
      <c r="D65" s="160"/>
      <c r="E65" s="160"/>
      <c r="F65" s="160"/>
      <c r="J65" s="18"/>
    </row>
    <row r="66" spans="1:21" ht="24" customHeight="1" x14ac:dyDescent="0.15">
      <c r="A66" s="145" t="s">
        <v>58</v>
      </c>
      <c r="B66" s="161" t="s">
        <v>77</v>
      </c>
      <c r="C66" s="162"/>
      <c r="J66" s="18"/>
    </row>
    <row r="67" spans="1:21" ht="21.75" customHeight="1" x14ac:dyDescent="0.15">
      <c r="A67" s="147"/>
      <c r="B67" s="123" t="s">
        <v>78</v>
      </c>
      <c r="C67" s="124" t="s">
        <v>79</v>
      </c>
      <c r="D67" s="125"/>
      <c r="J67" s="18"/>
    </row>
    <row r="68" spans="1:21" ht="15" customHeight="1" x14ac:dyDescent="0.15">
      <c r="A68" s="103" t="s">
        <v>61</v>
      </c>
      <c r="B68" s="126"/>
      <c r="C68" s="126"/>
      <c r="D68" s="127" t="str">
        <f>IF(C68&gt;B68,"Error: Suspendida no puede ser mayor que programadas","")</f>
        <v/>
      </c>
      <c r="J68" s="18"/>
      <c r="U68" s="14">
        <v>0</v>
      </c>
    </row>
    <row r="69" spans="1:21" ht="15" customHeight="1" x14ac:dyDescent="0.15">
      <c r="A69" s="107" t="s">
        <v>62</v>
      </c>
      <c r="B69" s="128">
        <v>136</v>
      </c>
      <c r="C69" s="128">
        <v>13</v>
      </c>
      <c r="D69" s="127" t="str">
        <f t="shared" ref="D69:D82" si="1">IF(C69&gt;B69,"Error: Suspendida no puede ser mayor que programadas","")</f>
        <v/>
      </c>
      <c r="J69" s="18"/>
      <c r="U69" s="14">
        <v>0</v>
      </c>
    </row>
    <row r="70" spans="1:21" ht="15" customHeight="1" x14ac:dyDescent="0.15">
      <c r="A70" s="107" t="s">
        <v>63</v>
      </c>
      <c r="B70" s="128">
        <v>13</v>
      </c>
      <c r="C70" s="128">
        <v>2</v>
      </c>
      <c r="D70" s="127" t="str">
        <f t="shared" si="1"/>
        <v/>
      </c>
      <c r="J70" s="18"/>
      <c r="U70" s="14">
        <v>0</v>
      </c>
    </row>
    <row r="71" spans="1:21" ht="15" customHeight="1" x14ac:dyDescent="0.15">
      <c r="A71" s="107" t="s">
        <v>64</v>
      </c>
      <c r="B71" s="128"/>
      <c r="C71" s="128"/>
      <c r="D71" s="127" t="str">
        <f t="shared" si="1"/>
        <v/>
      </c>
      <c r="J71" s="18"/>
      <c r="U71" s="14">
        <v>0</v>
      </c>
    </row>
    <row r="72" spans="1:21" ht="15" customHeight="1" x14ac:dyDescent="0.15">
      <c r="A72" s="120" t="s">
        <v>65</v>
      </c>
      <c r="B72" s="129">
        <v>2</v>
      </c>
      <c r="C72" s="129"/>
      <c r="D72" s="127" t="str">
        <f t="shared" si="1"/>
        <v/>
      </c>
      <c r="J72" s="18"/>
      <c r="U72" s="14">
        <v>0</v>
      </c>
    </row>
    <row r="73" spans="1:21" ht="15" customHeight="1" x14ac:dyDescent="0.15">
      <c r="A73" s="120" t="s">
        <v>66</v>
      </c>
      <c r="B73" s="129"/>
      <c r="C73" s="129"/>
      <c r="D73" s="127" t="str">
        <f t="shared" si="1"/>
        <v/>
      </c>
      <c r="J73" s="18"/>
      <c r="U73" s="14">
        <v>0</v>
      </c>
    </row>
    <row r="74" spans="1:21" ht="15" customHeight="1" x14ac:dyDescent="0.15">
      <c r="A74" s="120" t="s">
        <v>67</v>
      </c>
      <c r="B74" s="129">
        <v>35</v>
      </c>
      <c r="C74" s="129">
        <v>2</v>
      </c>
      <c r="D74" s="127" t="str">
        <f t="shared" si="1"/>
        <v/>
      </c>
      <c r="J74" s="18"/>
      <c r="U74" s="14">
        <v>0</v>
      </c>
    </row>
    <row r="75" spans="1:21" ht="15" customHeight="1" x14ac:dyDescent="0.15">
      <c r="A75" s="120" t="s">
        <v>68</v>
      </c>
      <c r="B75" s="129"/>
      <c r="C75" s="129"/>
      <c r="D75" s="127" t="str">
        <f t="shared" si="1"/>
        <v/>
      </c>
      <c r="J75" s="18"/>
      <c r="U75" s="14">
        <v>0</v>
      </c>
    </row>
    <row r="76" spans="1:21" ht="15" customHeight="1" x14ac:dyDescent="0.15">
      <c r="A76" s="120" t="s">
        <v>69</v>
      </c>
      <c r="B76" s="129"/>
      <c r="C76" s="129"/>
      <c r="D76" s="127" t="str">
        <f t="shared" si="1"/>
        <v/>
      </c>
      <c r="J76" s="18"/>
      <c r="U76" s="14">
        <v>0</v>
      </c>
    </row>
    <row r="77" spans="1:21" ht="15" customHeight="1" x14ac:dyDescent="0.15">
      <c r="A77" s="120" t="s">
        <v>70</v>
      </c>
      <c r="B77" s="129">
        <v>18</v>
      </c>
      <c r="C77" s="129">
        <v>3</v>
      </c>
      <c r="D77" s="127" t="str">
        <f t="shared" si="1"/>
        <v/>
      </c>
      <c r="J77" s="18"/>
      <c r="U77" s="14">
        <v>0</v>
      </c>
    </row>
    <row r="78" spans="1:21" ht="15" customHeight="1" x14ac:dyDescent="0.15">
      <c r="A78" s="120" t="s">
        <v>71</v>
      </c>
      <c r="B78" s="129">
        <v>2</v>
      </c>
      <c r="C78" s="129">
        <v>2</v>
      </c>
      <c r="D78" s="127" t="str">
        <f t="shared" si="1"/>
        <v/>
      </c>
      <c r="J78" s="18"/>
      <c r="U78" s="14">
        <v>0</v>
      </c>
    </row>
    <row r="79" spans="1:21" ht="15" customHeight="1" x14ac:dyDescent="0.15">
      <c r="A79" s="120" t="s">
        <v>72</v>
      </c>
      <c r="B79" s="129">
        <v>13</v>
      </c>
      <c r="C79" s="129"/>
      <c r="D79" s="127" t="str">
        <f t="shared" si="1"/>
        <v/>
      </c>
      <c r="J79" s="18"/>
      <c r="U79" s="14">
        <v>0</v>
      </c>
    </row>
    <row r="80" spans="1:21" ht="15" customHeight="1" x14ac:dyDescent="0.15">
      <c r="A80" s="120" t="s">
        <v>73</v>
      </c>
      <c r="B80" s="129">
        <v>36</v>
      </c>
      <c r="C80" s="129">
        <v>4</v>
      </c>
      <c r="D80" s="127" t="str">
        <f t="shared" si="1"/>
        <v/>
      </c>
      <c r="J80" s="18"/>
      <c r="U80" s="14">
        <v>0</v>
      </c>
    </row>
    <row r="81" spans="1:21" ht="15" customHeight="1" x14ac:dyDescent="0.15">
      <c r="A81" s="120" t="s">
        <v>74</v>
      </c>
      <c r="B81" s="129">
        <v>21</v>
      </c>
      <c r="C81" s="129">
        <v>2</v>
      </c>
      <c r="D81" s="127" t="str">
        <f t="shared" si="1"/>
        <v/>
      </c>
      <c r="J81" s="18"/>
      <c r="U81" s="14">
        <v>0</v>
      </c>
    </row>
    <row r="82" spans="1:21" ht="15" customHeight="1" x14ac:dyDescent="0.15">
      <c r="A82" s="115" t="s">
        <v>75</v>
      </c>
      <c r="B82" s="130">
        <v>3</v>
      </c>
      <c r="C82" s="130"/>
      <c r="D82" s="127" t="str">
        <f t="shared" si="1"/>
        <v/>
      </c>
      <c r="J82" s="18"/>
      <c r="U82" s="14">
        <v>0</v>
      </c>
    </row>
    <row r="83" spans="1:21" ht="15" customHeight="1" x14ac:dyDescent="0.2">
      <c r="A83" s="115" t="s">
        <v>12</v>
      </c>
      <c r="B83" s="122">
        <f>SUM(B68:B82)</f>
        <v>279</v>
      </c>
      <c r="C83" s="122">
        <f>SUM(C68:C82)</f>
        <v>28</v>
      </c>
      <c r="D83" s="127"/>
      <c r="J83" s="18"/>
    </row>
    <row r="84" spans="1:21" x14ac:dyDescent="0.15">
      <c r="J84" s="18"/>
    </row>
    <row r="85" spans="1:21" x14ac:dyDescent="0.15">
      <c r="J85" s="18"/>
    </row>
    <row r="86" spans="1:21" x14ac:dyDescent="0.15">
      <c r="J86" s="18"/>
    </row>
    <row r="87" spans="1:21" x14ac:dyDescent="0.15">
      <c r="J87" s="18"/>
    </row>
    <row r="88" spans="1:21" x14ac:dyDescent="0.15">
      <c r="J88" s="18"/>
    </row>
    <row r="89" spans="1:21" x14ac:dyDescent="0.15">
      <c r="J89" s="18"/>
    </row>
    <row r="90" spans="1:21" x14ac:dyDescent="0.15">
      <c r="J90" s="18"/>
    </row>
    <row r="91" spans="1:21" x14ac:dyDescent="0.15">
      <c r="J91" s="18"/>
    </row>
    <row r="92" spans="1:21" x14ac:dyDescent="0.15">
      <c r="J92" s="18"/>
    </row>
    <row r="93" spans="1:21" x14ac:dyDescent="0.15">
      <c r="J93" s="18"/>
    </row>
    <row r="94" spans="1:21" x14ac:dyDescent="0.15">
      <c r="J94" s="18"/>
    </row>
    <row r="95" spans="1:21" x14ac:dyDescent="0.15">
      <c r="J95" s="18"/>
    </row>
    <row r="96" spans="1:21" x14ac:dyDescent="0.15">
      <c r="J96" s="18"/>
    </row>
    <row r="97" spans="10:10" x14ac:dyDescent="0.15">
      <c r="J97" s="18"/>
    </row>
    <row r="98" spans="10:10" x14ac:dyDescent="0.15">
      <c r="J98" s="18"/>
    </row>
    <row r="99" spans="10:10" x14ac:dyDescent="0.15">
      <c r="J99" s="18"/>
    </row>
    <row r="100" spans="10:10" x14ac:dyDescent="0.15">
      <c r="J100" s="18"/>
    </row>
    <row r="101" spans="10:10" x14ac:dyDescent="0.15">
      <c r="J101" s="18"/>
    </row>
    <row r="102" spans="10:10" x14ac:dyDescent="0.15">
      <c r="J102" s="18"/>
    </row>
    <row r="103" spans="10:10" x14ac:dyDescent="0.15">
      <c r="J103" s="18"/>
    </row>
    <row r="104" spans="10:10" x14ac:dyDescent="0.15">
      <c r="J104" s="18"/>
    </row>
    <row r="105" spans="10:10" x14ac:dyDescent="0.15">
      <c r="J105" s="18"/>
    </row>
    <row r="106" spans="10:10" x14ac:dyDescent="0.15">
      <c r="J106" s="18"/>
    </row>
    <row r="107" spans="10:10" x14ac:dyDescent="0.15">
      <c r="J107" s="18"/>
    </row>
    <row r="108" spans="10:10" x14ac:dyDescent="0.15">
      <c r="J108" s="18"/>
    </row>
    <row r="109" spans="10:10" x14ac:dyDescent="0.15">
      <c r="J109" s="18"/>
    </row>
    <row r="110" spans="10:10" x14ac:dyDescent="0.15">
      <c r="J110" s="18"/>
    </row>
    <row r="111" spans="10:10" x14ac:dyDescent="0.15">
      <c r="J111" s="18"/>
    </row>
    <row r="112" spans="10:10" x14ac:dyDescent="0.15">
      <c r="J112" s="18"/>
    </row>
    <row r="113" spans="10:10" x14ac:dyDescent="0.15">
      <c r="J113" s="18"/>
    </row>
    <row r="114" spans="10:10" x14ac:dyDescent="0.15">
      <c r="J114" s="18"/>
    </row>
    <row r="115" spans="10:10" x14ac:dyDescent="0.15">
      <c r="J115" s="18"/>
    </row>
    <row r="116" spans="10:10" x14ac:dyDescent="0.15">
      <c r="J116" s="18"/>
    </row>
    <row r="117" spans="10:10" x14ac:dyDescent="0.15">
      <c r="J117" s="18"/>
    </row>
    <row r="118" spans="10:10" x14ac:dyDescent="0.15">
      <c r="J118" s="18"/>
    </row>
    <row r="119" spans="10:10" x14ac:dyDescent="0.15">
      <c r="J119" s="18"/>
    </row>
    <row r="120" spans="10:10" x14ac:dyDescent="0.15">
      <c r="J120" s="18"/>
    </row>
    <row r="121" spans="10:10" x14ac:dyDescent="0.15">
      <c r="J121" s="18"/>
    </row>
    <row r="122" spans="10:10" x14ac:dyDescent="0.15">
      <c r="J122" s="18"/>
    </row>
    <row r="123" spans="10:10" x14ac:dyDescent="0.15">
      <c r="J123" s="18"/>
    </row>
    <row r="124" spans="10:10" x14ac:dyDescent="0.15">
      <c r="J124" s="18"/>
    </row>
    <row r="125" spans="10:10" x14ac:dyDescent="0.15">
      <c r="J125" s="18"/>
    </row>
    <row r="126" spans="10:10" x14ac:dyDescent="0.15">
      <c r="J126" s="18"/>
    </row>
    <row r="127" spans="10:10" x14ac:dyDescent="0.15">
      <c r="J127" s="18"/>
    </row>
    <row r="128" spans="10:10" x14ac:dyDescent="0.15">
      <c r="J128" s="18"/>
    </row>
    <row r="129" spans="10:10" x14ac:dyDescent="0.15">
      <c r="J129" s="18"/>
    </row>
    <row r="130" spans="10:10" x14ac:dyDescent="0.15">
      <c r="J130" s="18"/>
    </row>
    <row r="131" spans="10:10" x14ac:dyDescent="0.15">
      <c r="J131" s="18"/>
    </row>
    <row r="132" spans="10:10" x14ac:dyDescent="0.15">
      <c r="J132" s="18"/>
    </row>
    <row r="133" spans="10:10" x14ac:dyDescent="0.15">
      <c r="J133" s="18"/>
    </row>
    <row r="134" spans="10:10" x14ac:dyDescent="0.15">
      <c r="J134" s="18"/>
    </row>
    <row r="135" spans="10:10" x14ac:dyDescent="0.15">
      <c r="J135" s="18"/>
    </row>
    <row r="136" spans="10:10" x14ac:dyDescent="0.15">
      <c r="J136" s="18"/>
    </row>
    <row r="137" spans="10:10" x14ac:dyDescent="0.15">
      <c r="J137" s="18"/>
    </row>
  </sheetData>
  <mergeCells count="15">
    <mergeCell ref="A39:E39"/>
    <mergeCell ref="A44:B44"/>
    <mergeCell ref="A47:F47"/>
    <mergeCell ref="A65:F65"/>
    <mergeCell ref="A66:A67"/>
    <mergeCell ref="B66:C6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Franchesca   Riquelme Martinez</dc:creator>
  <cp:lastModifiedBy>Natalia Franchesca   Riquelme Martinez</cp:lastModifiedBy>
  <dcterms:created xsi:type="dcterms:W3CDTF">2017-03-28T15:21:58Z</dcterms:created>
  <dcterms:modified xsi:type="dcterms:W3CDTF">2017-03-29T11:52:08Z</dcterms:modified>
</cp:coreProperties>
</file>