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ajardoa\Desktop\Trabajo\Estadistica\Población Estimada y PerCapita\2021\"/>
    </mc:Choice>
  </mc:AlternateContent>
  <xr:revisionPtr revIDLastSave="0" documentId="13_ncr:1_{9088448E-DDA3-4669-A99B-A58F6119BEA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b Total por Grupo Etario" sheetId="2" r:id="rId1"/>
    <sheet name="PobFemenina por Grupo Etario" sheetId="3" r:id="rId2"/>
    <sheet name="Estimación Peso Relativo Hosp" sheetId="1" r:id="rId3"/>
  </sheets>
  <calcPr calcId="191029"/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C7" i="1"/>
  <c r="C6" i="1"/>
  <c r="C5" i="1"/>
  <c r="C4" i="1"/>
  <c r="C3" i="1"/>
  <c r="E7" i="1" l="1"/>
  <c r="F7" i="1" s="1"/>
  <c r="E6" i="1"/>
  <c r="G6" i="1" s="1"/>
  <c r="E5" i="1"/>
  <c r="G5" i="1" s="1"/>
  <c r="E4" i="1"/>
  <c r="F4" i="1" s="1"/>
  <c r="E3" i="1"/>
  <c r="G3" i="1" s="1"/>
  <c r="F5" i="1" l="1"/>
  <c r="G4" i="1"/>
  <c r="G7" i="1"/>
  <c r="F6" i="1"/>
  <c r="F3" i="1"/>
</calcChain>
</file>

<file path=xl/sharedStrings.xml><?xml version="1.0" encoding="utf-8"?>
<sst xmlns="http://schemas.openxmlformats.org/spreadsheetml/2006/main" count="86" uniqueCount="43">
  <si>
    <t>TOTAL</t>
  </si>
  <si>
    <t>%Hosp</t>
  </si>
  <si>
    <t>%DS</t>
  </si>
  <si>
    <t>SERVICIO SALUD DEL MAULE</t>
  </si>
  <si>
    <t>UNIDAD BIOESTADISTICA</t>
  </si>
  <si>
    <t>RGA</t>
  </si>
  <si>
    <t>%</t>
  </si>
  <si>
    <t>Pac.Atendidos</t>
  </si>
  <si>
    <t>Hospitales</t>
  </si>
  <si>
    <t>CUREPTO</t>
  </si>
  <si>
    <t>CHANCO</t>
  </si>
  <si>
    <t>HUALAÑE</t>
  </si>
  <si>
    <t>LICANTEN</t>
  </si>
  <si>
    <t>TENO</t>
  </si>
  <si>
    <t>HOSPITALES REGIÓN DEL MAULE</t>
  </si>
  <si>
    <t>dentro de la Comuna respectiva. El valor se obtiene aplicando este porcentaje a la población INE respectiva.</t>
  </si>
  <si>
    <t>U.BIOESTADISTICA</t>
  </si>
  <si>
    <t>Hospital</t>
  </si>
  <si>
    <t>Curepto</t>
  </si>
  <si>
    <t>Chanco</t>
  </si>
  <si>
    <t>Hualañe</t>
  </si>
  <si>
    <t>Licanten</t>
  </si>
  <si>
    <t>Teno</t>
  </si>
  <si>
    <t>Se estimó la población utilizando de referencia el peso relativo de la población bajo control del Programa del Niño</t>
  </si>
  <si>
    <t>POBLAC. INE</t>
  </si>
  <si>
    <t>Depto.Salud</t>
  </si>
  <si>
    <t>POBLACIÓN TOTAL</t>
  </si>
  <si>
    <t>ESTIMADA A ATENDER</t>
  </si>
  <si>
    <t>Edades</t>
  </si>
  <si>
    <t>POBLACIÓN FEMENINA</t>
  </si>
  <si>
    <t>FEMENINA</t>
  </si>
  <si>
    <t>ESTIMACIÓN POBLACIÓN HOSPITALES - TOTAL DE POBLACIÓN Y EDADES    -    AÑO 2019</t>
  </si>
  <si>
    <t>Totales</t>
  </si>
  <si>
    <t>Primigestas</t>
  </si>
  <si>
    <t>COMUNAS</t>
  </si>
  <si>
    <t>EMBARAZ.: ESTIM. EN BASE A LOS RN (0 años MAS 25 % )</t>
  </si>
  <si>
    <t>EMBARAZADAS ESTIMADAS</t>
  </si>
  <si>
    <t>80 Y MÁS</t>
  </si>
  <si>
    <t>FUENTE: POBL. INE  PROYECTADA 2021 POR COMUNAS</t>
  </si>
  <si>
    <t>ESTIMACIÓN POBLACIÓN HOSPITALES - TOTAL DE POBLACIÓN Y EDADES    -    AÑO 2021</t>
  </si>
  <si>
    <t>PROYECTADA 2021</t>
  </si>
  <si>
    <t>ESTIMACIÓN DE POBLACIÓN BASADO EN POBLACIÓN BAJO CONTROL PROGRAMA DEL NIÑO - Población bajo control dic.2019</t>
  </si>
  <si>
    <t>ESTIMACIÓN POBLACIÓN HOSPITALES - POBLACIÓN FEMENINA POR EDAD ESPECÍFICA    -   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</si>
</sst>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0.0"/>
    <numFmt numFmtId="166" formatCode="dd\-mmm\-yy_)"/>
    <numFmt numFmtId="167" formatCode="0_)"/>
    <numFmt numFmtId="168" formatCode="_-* #,##0.0_-;\-* #,##0.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ourier"/>
      <family val="3"/>
    </font>
    <font>
      <sz val="12"/>
      <name val="Courier"/>
      <family val="3"/>
    </font>
    <font>
      <sz val="8"/>
      <name val="Arial"/>
      <family val="2"/>
    </font>
    <font>
      <sz val="8"/>
      <name val="Courier"/>
      <family val="3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ourier"/>
      <family val="3"/>
    </font>
    <font>
      <sz val="11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164" fontId="2" fillId="0" borderId="0" xfId="1" applyFont="1" applyProtection="1"/>
    <xf numFmtId="167" fontId="2" fillId="0" borderId="0" xfId="0" applyNumberFormat="1" applyFont="1" applyProtection="1"/>
    <xf numFmtId="0" fontId="2" fillId="0" borderId="0" xfId="0" applyFont="1" applyAlignment="1" applyProtection="1">
      <alignment horizontal="fill"/>
    </xf>
    <xf numFmtId="0" fontId="4" fillId="0" borderId="0" xfId="0" applyFont="1"/>
    <xf numFmtId="167" fontId="2" fillId="0" borderId="0" xfId="0" applyNumberFormat="1" applyFont="1" applyAlignment="1" applyProtection="1">
      <alignment horizontal="fill"/>
    </xf>
    <xf numFmtId="0" fontId="5" fillId="0" borderId="0" xfId="0" applyFont="1" applyAlignment="1" applyProtection="1">
      <alignment horizontal="left"/>
    </xf>
    <xf numFmtId="166" fontId="5" fillId="0" borderId="0" xfId="0" applyNumberFormat="1" applyFont="1" applyProtection="1"/>
    <xf numFmtId="0" fontId="5" fillId="0" borderId="0" xfId="0" applyFont="1"/>
    <xf numFmtId="0" fontId="6" fillId="0" borderId="0" xfId="0" applyFont="1"/>
    <xf numFmtId="0" fontId="0" fillId="0" borderId="9" xfId="0" applyBorder="1"/>
    <xf numFmtId="165" fontId="0" fillId="0" borderId="9" xfId="0" applyNumberFormat="1" applyBorder="1"/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0" applyFont="1"/>
    <xf numFmtId="0" fontId="8" fillId="0" borderId="0" xfId="0" applyFont="1"/>
    <xf numFmtId="0" fontId="11" fillId="0" borderId="0" xfId="0" applyFont="1"/>
    <xf numFmtId="166" fontId="7" fillId="0" borderId="0" xfId="0" applyNumberFormat="1" applyFont="1" applyProtection="1"/>
    <xf numFmtId="0" fontId="12" fillId="0" borderId="1" xfId="0" applyFont="1" applyFill="1" applyBorder="1"/>
    <xf numFmtId="0" fontId="12" fillId="0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0" borderId="4" xfId="0" applyFont="1" applyFill="1" applyBorder="1"/>
    <xf numFmtId="0" fontId="12" fillId="0" borderId="8" xfId="0" applyFont="1" applyFill="1" applyBorder="1" applyAlignment="1" applyProtection="1"/>
    <xf numFmtId="0" fontId="12" fillId="0" borderId="15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164" fontId="8" fillId="0" borderId="10" xfId="1" applyFont="1" applyBorder="1" applyProtection="1"/>
    <xf numFmtId="164" fontId="8" fillId="0" borderId="0" xfId="1" applyFont="1" applyProtection="1"/>
    <xf numFmtId="164" fontId="8" fillId="0" borderId="13" xfId="1" applyFont="1" applyBorder="1" applyProtection="1"/>
    <xf numFmtId="164" fontId="8" fillId="0" borderId="6" xfId="1" applyFont="1" applyBorder="1" applyProtection="1"/>
    <xf numFmtId="164" fontId="8" fillId="0" borderId="0" xfId="1" applyFont="1" applyBorder="1" applyProtection="1"/>
    <xf numFmtId="168" fontId="8" fillId="0" borderId="10" xfId="1" applyNumberFormat="1" applyFont="1" applyBorder="1" applyProtection="1"/>
    <xf numFmtId="164" fontId="8" fillId="2" borderId="10" xfId="1" applyFont="1" applyFill="1" applyBorder="1" applyProtection="1"/>
    <xf numFmtId="0" fontId="8" fillId="0" borderId="11" xfId="0" applyFont="1" applyBorder="1" applyAlignment="1" applyProtection="1">
      <alignment horizontal="left"/>
    </xf>
    <xf numFmtId="168" fontId="8" fillId="0" borderId="8" xfId="1" applyNumberFormat="1" applyFont="1" applyBorder="1" applyProtection="1"/>
    <xf numFmtId="164" fontId="8" fillId="2" borderId="8" xfId="1" applyFont="1" applyFill="1" applyBorder="1" applyProtection="1"/>
    <xf numFmtId="164" fontId="8" fillId="0" borderId="11" xfId="1" applyFont="1" applyBorder="1" applyProtection="1"/>
    <xf numFmtId="164" fontId="8" fillId="0" borderId="14" xfId="1" applyFont="1" applyBorder="1" applyProtection="1"/>
    <xf numFmtId="164" fontId="8" fillId="0" borderId="8" xfId="1" applyFont="1" applyBorder="1" applyProtection="1"/>
    <xf numFmtId="164" fontId="8" fillId="0" borderId="15" xfId="1" applyFont="1" applyBorder="1" applyProtection="1"/>
    <xf numFmtId="0" fontId="7" fillId="0" borderId="0" xfId="0" applyFont="1"/>
    <xf numFmtId="164" fontId="8" fillId="0" borderId="0" xfId="1" applyFont="1" applyFill="1" applyBorder="1" applyProtection="1"/>
    <xf numFmtId="164" fontId="8" fillId="0" borderId="0" xfId="1" applyFont="1"/>
    <xf numFmtId="0" fontId="12" fillId="0" borderId="10" xfId="0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12" fillId="0" borderId="2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12" fillId="0" borderId="1" xfId="0" applyFont="1" applyFill="1" applyBorder="1" applyAlignment="1" applyProtection="1"/>
    <xf numFmtId="0" fontId="12" fillId="0" borderId="0" xfId="0" applyFont="1" applyFill="1" applyBorder="1"/>
    <xf numFmtId="0" fontId="12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left"/>
    </xf>
    <xf numFmtId="167" fontId="8" fillId="0" borderId="11" xfId="0" applyNumberFormat="1" applyFont="1" applyBorder="1" applyProtection="1"/>
    <xf numFmtId="0" fontId="13" fillId="0" borderId="0" xfId="0" applyFont="1" applyAlignment="1" applyProtection="1">
      <alignment horizontal="left"/>
    </xf>
    <xf numFmtId="167" fontId="8" fillId="0" borderId="0" xfId="0" applyNumberFormat="1" applyFont="1" applyBorder="1" applyProtection="1"/>
    <xf numFmtId="0" fontId="10" fillId="0" borderId="0" xfId="0" applyFont="1" applyBorder="1"/>
    <xf numFmtId="164" fontId="12" fillId="0" borderId="0" xfId="1" applyFont="1" applyFill="1" applyBorder="1"/>
    <xf numFmtId="0" fontId="12" fillId="0" borderId="5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/>
    <xf numFmtId="0" fontId="12" fillId="0" borderId="9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/>
    <xf numFmtId="0" fontId="12" fillId="0" borderId="9" xfId="0" applyFont="1" applyFill="1" applyBorder="1"/>
    <xf numFmtId="0" fontId="10" fillId="0" borderId="9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2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1" xfId="0" applyFont="1" applyBorder="1"/>
    <xf numFmtId="0" fontId="10" fillId="0" borderId="14" xfId="0" applyFont="1" applyBorder="1"/>
    <xf numFmtId="0" fontId="10" fillId="0" borderId="1" xfId="0" applyFont="1" applyBorder="1"/>
    <xf numFmtId="0" fontId="10" fillId="0" borderId="6" xfId="0" applyFont="1" applyBorder="1"/>
    <xf numFmtId="0" fontId="10" fillId="0" borderId="15" xfId="0" applyFont="1" applyBorder="1"/>
    <xf numFmtId="164" fontId="8" fillId="0" borderId="1" xfId="1" applyFont="1" applyBorder="1" applyProtection="1"/>
    <xf numFmtId="164" fontId="8" fillId="0" borderId="2" xfId="1" applyFont="1" applyBorder="1" applyProtection="1"/>
    <xf numFmtId="167" fontId="8" fillId="0" borderId="2" xfId="0" applyNumberFormat="1" applyFont="1" applyBorder="1" applyProtection="1"/>
    <xf numFmtId="164" fontId="8" fillId="0" borderId="12" xfId="1" applyFont="1" applyBorder="1" applyProtection="1"/>
    <xf numFmtId="164" fontId="8" fillId="0" borderId="0" xfId="1" applyNumberFormat="1" applyFont="1" applyBorder="1" applyProtection="1"/>
    <xf numFmtId="164" fontId="8" fillId="0" borderId="13" xfId="1" applyNumberFormat="1" applyFont="1" applyBorder="1" applyProtection="1"/>
    <xf numFmtId="164" fontId="10" fillId="0" borderId="0" xfId="0" applyNumberFormat="1" applyFont="1" applyBorder="1"/>
    <xf numFmtId="164" fontId="10" fillId="0" borderId="13" xfId="0" applyNumberFormat="1" applyFont="1" applyBorder="1"/>
    <xf numFmtId="164" fontId="8" fillId="0" borderId="11" xfId="1" applyNumberFormat="1" applyFont="1" applyBorder="1" applyProtection="1"/>
    <xf numFmtId="164" fontId="8" fillId="0" borderId="14" xfId="1" applyNumberFormat="1" applyFont="1" applyBorder="1" applyProtection="1"/>
    <xf numFmtId="164" fontId="10" fillId="0" borderId="11" xfId="0" applyNumberFormat="1" applyFont="1" applyBorder="1"/>
    <xf numFmtId="164" fontId="10" fillId="0" borderId="14" xfId="0" applyNumberFormat="1" applyFont="1" applyBorder="1"/>
    <xf numFmtId="164" fontId="2" fillId="0" borderId="0" xfId="1" applyFont="1" applyAlignment="1" applyProtection="1"/>
    <xf numFmtId="164" fontId="2" fillId="0" borderId="0" xfId="1" applyFont="1" applyBorder="1" applyAlignment="1" applyProtection="1"/>
    <xf numFmtId="0" fontId="2" fillId="0" borderId="0" xfId="0" applyFont="1" applyBorder="1" applyAlignment="1"/>
    <xf numFmtId="164" fontId="8" fillId="0" borderId="6" xfId="1" applyFont="1" applyFill="1" applyBorder="1" applyProtection="1"/>
    <xf numFmtId="164" fontId="8" fillId="0" borderId="15" xfId="1" applyFont="1" applyFill="1" applyBorder="1" applyProtection="1"/>
    <xf numFmtId="164" fontId="8" fillId="0" borderId="10" xfId="1" applyFont="1" applyFill="1" applyBorder="1" applyProtection="1"/>
    <xf numFmtId="0" fontId="0" fillId="0" borderId="9" xfId="0" applyFont="1" applyBorder="1"/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12" fillId="0" borderId="5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3"/>
  <sheetViews>
    <sheetView workbookViewId="0">
      <selection sqref="A1:CF41"/>
    </sheetView>
  </sheetViews>
  <sheetFormatPr baseColWidth="10" defaultColWidth="10.85546875" defaultRowHeight="15" x14ac:dyDescent="0.25"/>
  <cols>
    <col min="1" max="1" width="30.85546875" style="17" bestFit="1" customWidth="1"/>
    <col min="2" max="2" width="14.42578125" style="17" bestFit="1" customWidth="1"/>
    <col min="3" max="3" width="25.5703125" style="17" customWidth="1"/>
    <col min="4" max="10" width="10.85546875" style="17"/>
    <col min="11" max="11" width="11.7109375" style="17" customWidth="1"/>
    <col min="12" max="12" width="10.85546875" style="17"/>
    <col min="13" max="13" width="13.85546875" style="17" customWidth="1"/>
    <col min="14" max="14" width="7.85546875" style="17" customWidth="1"/>
    <col min="15" max="28" width="10.85546875" style="17"/>
    <col min="29" max="29" width="14.7109375" style="17" bestFit="1" customWidth="1"/>
    <col min="30" max="16384" width="10.85546875" style="17"/>
  </cols>
  <sheetData>
    <row r="1" spans="1:84" x14ac:dyDescent="0.25">
      <c r="A1" s="15" t="s">
        <v>3</v>
      </c>
      <c r="B1" s="102" t="s">
        <v>39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6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9"/>
      <c r="AE1" s="19"/>
      <c r="AF1" s="19"/>
      <c r="AG1" s="19"/>
      <c r="AH1" s="19"/>
    </row>
    <row r="2" spans="1:84" x14ac:dyDescent="0.25">
      <c r="A2" s="15" t="s">
        <v>4</v>
      </c>
      <c r="B2" s="104" t="s">
        <v>14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  <c r="AE2" s="19"/>
      <c r="AF2" s="19"/>
      <c r="AG2" s="19"/>
      <c r="AH2" s="19"/>
    </row>
    <row r="3" spans="1:84" x14ac:dyDescent="0.25">
      <c r="A3" s="15" t="s">
        <v>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9"/>
      <c r="AE3" s="19"/>
      <c r="AF3" s="19"/>
      <c r="AG3" s="19"/>
      <c r="AH3" s="19"/>
    </row>
    <row r="4" spans="1:84" x14ac:dyDescent="0.25">
      <c r="A4" s="20">
        <v>44126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9"/>
      <c r="AE4" s="19"/>
      <c r="AF4" s="19"/>
      <c r="AG4" s="19"/>
      <c r="AH4" s="19"/>
    </row>
    <row r="5" spans="1:8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  <c r="AE5" s="19"/>
      <c r="AF5" s="19"/>
      <c r="AG5" s="19"/>
      <c r="AH5" s="19"/>
    </row>
    <row r="6" spans="1:84" x14ac:dyDescent="0.25">
      <c r="A6" s="21"/>
      <c r="B6" s="22" t="s">
        <v>6</v>
      </c>
      <c r="C6" s="23" t="s">
        <v>26</v>
      </c>
      <c r="D6" s="105" t="s">
        <v>28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</row>
    <row r="7" spans="1:84" x14ac:dyDescent="0.25">
      <c r="A7" s="25" t="s">
        <v>8</v>
      </c>
      <c r="B7" s="26" t="s">
        <v>7</v>
      </c>
      <c r="C7" s="27" t="s">
        <v>27</v>
      </c>
      <c r="D7" s="69">
        <v>0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70">
        <v>10</v>
      </c>
      <c r="O7" s="30">
        <v>11</v>
      </c>
      <c r="P7" s="30">
        <v>12</v>
      </c>
      <c r="Q7" s="69">
        <v>13</v>
      </c>
      <c r="R7" s="30">
        <v>14</v>
      </c>
      <c r="S7" s="30">
        <v>15</v>
      </c>
      <c r="T7" s="30">
        <v>16</v>
      </c>
      <c r="U7" s="71">
        <v>17</v>
      </c>
      <c r="V7" s="69">
        <v>18</v>
      </c>
      <c r="W7" s="69">
        <v>19</v>
      </c>
      <c r="X7" s="69">
        <v>20</v>
      </c>
      <c r="Y7" s="69">
        <v>21</v>
      </c>
      <c r="Z7" s="69">
        <v>22</v>
      </c>
      <c r="AA7" s="69">
        <v>23</v>
      </c>
      <c r="AB7" s="30">
        <v>24</v>
      </c>
      <c r="AC7" s="30">
        <v>25</v>
      </c>
      <c r="AD7" s="30">
        <v>26</v>
      </c>
      <c r="AE7" s="30">
        <v>27</v>
      </c>
      <c r="AF7" s="30">
        <v>28</v>
      </c>
      <c r="AG7" s="30">
        <v>29</v>
      </c>
      <c r="AH7" s="30">
        <v>30</v>
      </c>
      <c r="AI7" s="72">
        <v>31</v>
      </c>
      <c r="AJ7" s="72">
        <v>32</v>
      </c>
      <c r="AK7" s="72">
        <v>33</v>
      </c>
      <c r="AL7" s="72">
        <v>34</v>
      </c>
      <c r="AM7" s="72">
        <v>35</v>
      </c>
      <c r="AN7" s="72">
        <v>36</v>
      </c>
      <c r="AO7" s="72">
        <v>37</v>
      </c>
      <c r="AP7" s="72">
        <v>38</v>
      </c>
      <c r="AQ7" s="72">
        <v>39</v>
      </c>
      <c r="AR7" s="72">
        <v>40</v>
      </c>
      <c r="AS7" s="72">
        <v>41</v>
      </c>
      <c r="AT7" s="72">
        <v>42</v>
      </c>
      <c r="AU7" s="72">
        <v>43</v>
      </c>
      <c r="AV7" s="72">
        <v>44</v>
      </c>
      <c r="AW7" s="72">
        <v>45</v>
      </c>
      <c r="AX7" s="72">
        <v>46</v>
      </c>
      <c r="AY7" s="72">
        <v>47</v>
      </c>
      <c r="AZ7" s="72">
        <v>48</v>
      </c>
      <c r="BA7" s="72">
        <v>49</v>
      </c>
      <c r="BB7" s="72">
        <v>50</v>
      </c>
      <c r="BC7" s="72">
        <v>51</v>
      </c>
      <c r="BD7" s="72">
        <v>52</v>
      </c>
      <c r="BE7" s="72">
        <v>53</v>
      </c>
      <c r="BF7" s="72">
        <v>54</v>
      </c>
      <c r="BG7" s="72">
        <v>55</v>
      </c>
      <c r="BH7" s="72">
        <v>56</v>
      </c>
      <c r="BI7" s="72">
        <v>57</v>
      </c>
      <c r="BJ7" s="72">
        <v>58</v>
      </c>
      <c r="BK7" s="72">
        <v>59</v>
      </c>
      <c r="BL7" s="72">
        <v>60</v>
      </c>
      <c r="BM7" s="72">
        <v>61</v>
      </c>
      <c r="BN7" s="72">
        <v>62</v>
      </c>
      <c r="BO7" s="72">
        <v>63</v>
      </c>
      <c r="BP7" s="72">
        <v>64</v>
      </c>
      <c r="BQ7" s="72">
        <v>65</v>
      </c>
      <c r="BR7" s="72">
        <v>66</v>
      </c>
      <c r="BS7" s="72">
        <v>67</v>
      </c>
      <c r="BT7" s="72">
        <v>68</v>
      </c>
      <c r="BU7" s="72">
        <v>69</v>
      </c>
      <c r="BV7" s="72">
        <v>70</v>
      </c>
      <c r="BW7" s="72">
        <v>71</v>
      </c>
      <c r="BX7" s="72">
        <v>72</v>
      </c>
      <c r="BY7" s="72">
        <v>73</v>
      </c>
      <c r="BZ7" s="72">
        <v>74</v>
      </c>
      <c r="CA7" s="72">
        <v>75</v>
      </c>
      <c r="CB7" s="72">
        <v>76</v>
      </c>
      <c r="CC7" s="72">
        <v>77</v>
      </c>
      <c r="CD7" s="72">
        <v>78</v>
      </c>
      <c r="CE7" s="72">
        <v>79</v>
      </c>
      <c r="CF7" s="101" t="s">
        <v>37</v>
      </c>
    </row>
    <row r="8" spans="1:84" x14ac:dyDescent="0.25">
      <c r="A8" s="32"/>
      <c r="B8" s="33"/>
      <c r="C8" s="33"/>
      <c r="D8" s="83"/>
      <c r="E8" s="84"/>
      <c r="F8" s="84"/>
      <c r="G8" s="84"/>
      <c r="H8" s="84"/>
      <c r="I8" s="84"/>
      <c r="J8" s="84"/>
      <c r="K8" s="84"/>
      <c r="L8" s="84"/>
      <c r="M8" s="86"/>
      <c r="N8" s="84"/>
      <c r="O8" s="84"/>
      <c r="P8" s="84"/>
      <c r="Q8" s="84"/>
      <c r="R8" s="84"/>
      <c r="S8" s="84"/>
      <c r="T8" s="84"/>
      <c r="U8" s="84"/>
      <c r="V8" s="84"/>
      <c r="W8" s="86"/>
      <c r="X8" s="84"/>
      <c r="Y8" s="84"/>
      <c r="Z8" s="84"/>
      <c r="AA8" s="84"/>
      <c r="AB8" s="84"/>
      <c r="AC8" s="84"/>
      <c r="AD8" s="85"/>
      <c r="AE8" s="85"/>
      <c r="AF8" s="85"/>
      <c r="AG8" s="85"/>
      <c r="AH8" s="8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6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6"/>
    </row>
    <row r="9" spans="1:84" x14ac:dyDescent="0.25">
      <c r="A9" s="32" t="s">
        <v>9</v>
      </c>
      <c r="B9" s="38">
        <v>79.79626485568761</v>
      </c>
      <c r="C9" s="39">
        <v>7463.3446519524623</v>
      </c>
      <c r="D9" s="36">
        <v>56.655348047538197</v>
      </c>
      <c r="E9" s="87">
        <v>58.251273344651956</v>
      </c>
      <c r="F9" s="87">
        <v>58.251273344651956</v>
      </c>
      <c r="G9" s="87">
        <v>59.049235993208832</v>
      </c>
      <c r="H9" s="87">
        <v>63.039049235993218</v>
      </c>
      <c r="I9" s="87">
        <v>69.422750424448225</v>
      </c>
      <c r="J9" s="87">
        <v>75.008488964346355</v>
      </c>
      <c r="K9" s="87">
        <v>75.008488964346355</v>
      </c>
      <c r="L9" s="87">
        <v>77.402376910016983</v>
      </c>
      <c r="M9" s="88">
        <v>78.998302207130735</v>
      </c>
      <c r="N9" s="87">
        <v>83.78607809847199</v>
      </c>
      <c r="O9" s="87">
        <v>82.988115449915114</v>
      </c>
      <c r="P9" s="87">
        <v>79.79626485568761</v>
      </c>
      <c r="Q9" s="87">
        <v>78.998302207130735</v>
      </c>
      <c r="R9" s="87">
        <v>78.998302207130735</v>
      </c>
      <c r="S9" s="87">
        <v>81.392190152801362</v>
      </c>
      <c r="T9" s="87">
        <v>82.190152801358238</v>
      </c>
      <c r="U9" s="87">
        <v>82.190152801358238</v>
      </c>
      <c r="V9" s="87">
        <v>76.604414261460107</v>
      </c>
      <c r="W9" s="88">
        <v>74.21052631578948</v>
      </c>
      <c r="X9" s="87">
        <v>70.220713073005101</v>
      </c>
      <c r="Y9" s="87">
        <v>67.826825127334473</v>
      </c>
      <c r="Z9" s="87">
        <v>68.624787775891349</v>
      </c>
      <c r="AA9" s="87">
        <v>70.220713073005101</v>
      </c>
      <c r="AB9" s="87">
        <v>70.220713073005101</v>
      </c>
      <c r="AC9" s="87">
        <v>71.018675721561976</v>
      </c>
      <c r="AD9" s="87">
        <v>70.220713073005101</v>
      </c>
      <c r="AE9" s="87">
        <v>73.412563667232604</v>
      </c>
      <c r="AF9" s="87">
        <v>76.604414261460107</v>
      </c>
      <c r="AG9" s="87">
        <v>79.79626485568761</v>
      </c>
      <c r="AH9" s="87">
        <v>85.382003395585741</v>
      </c>
      <c r="AI9" s="89">
        <v>88.573853989813244</v>
      </c>
      <c r="AJ9" s="89">
        <v>92.563667232597638</v>
      </c>
      <c r="AK9" s="89">
        <v>87.775891341256369</v>
      </c>
      <c r="AL9" s="89">
        <v>82.190152801358238</v>
      </c>
      <c r="AM9" s="89">
        <v>78.200339558573859</v>
      </c>
      <c r="AN9" s="89">
        <v>78.998302207130735</v>
      </c>
      <c r="AO9" s="89">
        <v>84.584040747028865</v>
      </c>
      <c r="AP9" s="89">
        <v>93.361629881154514</v>
      </c>
      <c r="AQ9" s="89">
        <v>98.94736842105263</v>
      </c>
      <c r="AR9" s="89">
        <v>100.54329371816638</v>
      </c>
      <c r="AS9" s="89">
        <v>98.149405772495754</v>
      </c>
      <c r="AT9" s="89">
        <v>96.553480475382003</v>
      </c>
      <c r="AU9" s="89">
        <v>95.755517826825127</v>
      </c>
      <c r="AV9" s="89">
        <v>101.34125636672326</v>
      </c>
      <c r="AW9" s="89">
        <v>102.93718166383702</v>
      </c>
      <c r="AX9" s="89">
        <v>104.53310696095078</v>
      </c>
      <c r="AY9" s="89">
        <v>102.13921901528015</v>
      </c>
      <c r="AZ9" s="89">
        <v>98.94736842105263</v>
      </c>
      <c r="BA9" s="89">
        <v>97.351443123938878</v>
      </c>
      <c r="BB9" s="89">
        <v>97.351443123938878</v>
      </c>
      <c r="BC9" s="89">
        <v>100.54329371816638</v>
      </c>
      <c r="BD9" s="89">
        <v>102.93718166383702</v>
      </c>
      <c r="BE9" s="89">
        <v>104.53310696095078</v>
      </c>
      <c r="BF9" s="89">
        <v>105.33106960950765</v>
      </c>
      <c r="BG9" s="89">
        <v>111.71477079796264</v>
      </c>
      <c r="BH9" s="89">
        <v>119.69439728353142</v>
      </c>
      <c r="BI9" s="89">
        <v>122.88624787775892</v>
      </c>
      <c r="BJ9" s="89">
        <v>122.88624787775892</v>
      </c>
      <c r="BK9" s="89">
        <v>116.50254668930391</v>
      </c>
      <c r="BL9" s="89">
        <v>115.70458404074704</v>
      </c>
      <c r="BM9" s="89">
        <v>114.90662139219016</v>
      </c>
      <c r="BN9" s="89">
        <v>115.70458404074704</v>
      </c>
      <c r="BO9" s="89">
        <v>109.32088285229203</v>
      </c>
      <c r="BP9" s="90">
        <v>106.12903225806453</v>
      </c>
      <c r="BQ9" s="89">
        <v>103.7351443123939</v>
      </c>
      <c r="BR9" s="89">
        <v>104.53310696095078</v>
      </c>
      <c r="BS9" s="89">
        <v>102.13921901528015</v>
      </c>
      <c r="BT9" s="89">
        <v>95.755517826825127</v>
      </c>
      <c r="BU9" s="89">
        <v>90.967741935483886</v>
      </c>
      <c r="BV9" s="89">
        <v>86.977928692699493</v>
      </c>
      <c r="BW9" s="89">
        <v>78.200339558573859</v>
      </c>
      <c r="BX9" s="89">
        <v>73.412563667232604</v>
      </c>
      <c r="BY9" s="89">
        <v>71.816638370118852</v>
      </c>
      <c r="BZ9" s="89">
        <v>74.21052631578948</v>
      </c>
      <c r="CA9" s="89">
        <v>75.806451612903231</v>
      </c>
      <c r="CB9" s="89">
        <v>75.008488964346355</v>
      </c>
      <c r="CC9" s="89">
        <v>74.21052631578948</v>
      </c>
      <c r="CD9" s="89">
        <v>71.816638370118852</v>
      </c>
      <c r="CE9" s="89">
        <v>66.230899830220721</v>
      </c>
      <c r="CF9" s="90">
        <v>493.14091680814943</v>
      </c>
    </row>
    <row r="10" spans="1:84" x14ac:dyDescent="0.25">
      <c r="A10" s="32" t="s">
        <v>10</v>
      </c>
      <c r="B10" s="38">
        <v>71.663920922570014</v>
      </c>
      <c r="C10" s="39">
        <v>6678.3607907742999</v>
      </c>
      <c r="D10" s="36">
        <v>67.364085667215818</v>
      </c>
      <c r="E10" s="87">
        <v>68.797364085667212</v>
      </c>
      <c r="F10" s="87">
        <v>70.94728171334431</v>
      </c>
      <c r="G10" s="87">
        <v>73.813838550247112</v>
      </c>
      <c r="H10" s="87">
        <v>77.397034596375619</v>
      </c>
      <c r="I10" s="87">
        <v>79.546952224052717</v>
      </c>
      <c r="J10" s="87">
        <v>79.546952224052717</v>
      </c>
      <c r="K10" s="87">
        <v>77.397034596375619</v>
      </c>
      <c r="L10" s="87">
        <v>78.830313014827013</v>
      </c>
      <c r="M10" s="88">
        <v>82.413509060955505</v>
      </c>
      <c r="N10" s="87">
        <v>90.296540362438208</v>
      </c>
      <c r="O10" s="87">
        <v>92.44645799011532</v>
      </c>
      <c r="P10" s="87">
        <v>91.013179571663912</v>
      </c>
      <c r="Q10" s="87">
        <v>85.280065897858307</v>
      </c>
      <c r="R10" s="87">
        <v>80.263591433278421</v>
      </c>
      <c r="S10" s="87">
        <v>78.113673805601323</v>
      </c>
      <c r="T10" s="87">
        <v>78.113673805601323</v>
      </c>
      <c r="U10" s="87">
        <v>76.680395387149915</v>
      </c>
      <c r="V10" s="87">
        <v>70.23064250411862</v>
      </c>
      <c r="W10" s="88">
        <v>65.93080724876441</v>
      </c>
      <c r="X10" s="87">
        <v>63.780889621087319</v>
      </c>
      <c r="Y10" s="87">
        <v>59.481054365733108</v>
      </c>
      <c r="Z10" s="87">
        <v>61.630971993410213</v>
      </c>
      <c r="AA10" s="87">
        <v>64.497528830313016</v>
      </c>
      <c r="AB10" s="87">
        <v>71.663920922570014</v>
      </c>
      <c r="AC10" s="87">
        <v>78.830313014827013</v>
      </c>
      <c r="AD10" s="87">
        <v>83.130148270181223</v>
      </c>
      <c r="AE10" s="87">
        <v>83.130148270181223</v>
      </c>
      <c r="AF10" s="87">
        <v>81.696869851729815</v>
      </c>
      <c r="AG10" s="87">
        <v>83.130148270181223</v>
      </c>
      <c r="AH10" s="87">
        <v>88.14662273476111</v>
      </c>
      <c r="AI10" s="89">
        <v>90.296540362438208</v>
      </c>
      <c r="AJ10" s="89">
        <v>94.596375617792418</v>
      </c>
      <c r="AK10" s="89">
        <v>92.44645799011532</v>
      </c>
      <c r="AL10" s="89">
        <v>88.14662273476111</v>
      </c>
      <c r="AM10" s="89">
        <v>83.846787479406927</v>
      </c>
      <c r="AN10" s="89">
        <v>81.696869851729815</v>
      </c>
      <c r="AO10" s="89">
        <v>80.980230642504125</v>
      </c>
      <c r="AP10" s="89">
        <v>85.996705107084011</v>
      </c>
      <c r="AQ10" s="89">
        <v>85.996705107084011</v>
      </c>
      <c r="AR10" s="89">
        <v>85.280065897858307</v>
      </c>
      <c r="AS10" s="89">
        <v>83.130148270181223</v>
      </c>
      <c r="AT10" s="89">
        <v>83.846787479406927</v>
      </c>
      <c r="AU10" s="89">
        <v>86.713344316309716</v>
      </c>
      <c r="AV10" s="89">
        <v>91.729818780889616</v>
      </c>
      <c r="AW10" s="89">
        <v>96.029654036243812</v>
      </c>
      <c r="AX10" s="89">
        <v>96.746293245469516</v>
      </c>
      <c r="AY10" s="89">
        <v>98.179571663920925</v>
      </c>
      <c r="AZ10" s="89">
        <v>95.313014827018122</v>
      </c>
      <c r="BA10" s="89">
        <v>94.596375617792418</v>
      </c>
      <c r="BB10" s="89">
        <v>92.44645799011532</v>
      </c>
      <c r="BC10" s="89">
        <v>94.596375617792418</v>
      </c>
      <c r="BD10" s="89">
        <v>96.029654036243812</v>
      </c>
      <c r="BE10" s="89">
        <v>100.32948929159802</v>
      </c>
      <c r="BF10" s="89">
        <v>103.91268533772653</v>
      </c>
      <c r="BG10" s="89">
        <v>105.34596375617792</v>
      </c>
      <c r="BH10" s="89">
        <v>103.91268533772653</v>
      </c>
      <c r="BI10" s="89">
        <v>103.19604612850083</v>
      </c>
      <c r="BJ10" s="89">
        <v>99.612850082372319</v>
      </c>
      <c r="BK10" s="89">
        <v>96.029654036243812</v>
      </c>
      <c r="BL10" s="89">
        <v>88.863261943986814</v>
      </c>
      <c r="BM10" s="89">
        <v>84.563426688632603</v>
      </c>
      <c r="BN10" s="89">
        <v>81.696869851729815</v>
      </c>
      <c r="BO10" s="89">
        <v>78.830313014827013</v>
      </c>
      <c r="BP10" s="90">
        <v>75.247116968698521</v>
      </c>
      <c r="BQ10" s="89">
        <v>73.097199341021408</v>
      </c>
      <c r="BR10" s="89">
        <v>73.097199341021408</v>
      </c>
      <c r="BS10" s="89">
        <v>73.097199341021408</v>
      </c>
      <c r="BT10" s="89">
        <v>71.663920922570014</v>
      </c>
      <c r="BU10" s="89">
        <v>69.514003294892916</v>
      </c>
      <c r="BV10" s="89">
        <v>68.080724876441508</v>
      </c>
      <c r="BW10" s="89">
        <v>62.34761120263591</v>
      </c>
      <c r="BX10" s="89">
        <v>58.047775947281714</v>
      </c>
      <c r="BY10" s="89">
        <v>54.464579901153208</v>
      </c>
      <c r="BZ10" s="89">
        <v>52.314662273476117</v>
      </c>
      <c r="CA10" s="89">
        <v>49.448105436573314</v>
      </c>
      <c r="CB10" s="89">
        <v>48.014827018121906</v>
      </c>
      <c r="CC10" s="89">
        <v>44.431630971993407</v>
      </c>
      <c r="CD10" s="89">
        <v>42.281713344316302</v>
      </c>
      <c r="CE10" s="89">
        <v>40.131795716639211</v>
      </c>
      <c r="CF10" s="90">
        <v>314.60461285008239</v>
      </c>
    </row>
    <row r="11" spans="1:84" x14ac:dyDescent="0.25">
      <c r="A11" s="32" t="s">
        <v>11</v>
      </c>
      <c r="B11" s="38">
        <v>73.411764705882348</v>
      </c>
      <c r="C11" s="39">
        <v>7511.4917647058819</v>
      </c>
      <c r="D11" s="36">
        <v>69.007058823529405</v>
      </c>
      <c r="E11" s="87">
        <v>69.741176470588229</v>
      </c>
      <c r="F11" s="87">
        <v>71.209411764705877</v>
      </c>
      <c r="G11" s="87">
        <v>72.677647058823524</v>
      </c>
      <c r="H11" s="87">
        <v>76.348235294117643</v>
      </c>
      <c r="I11" s="87">
        <v>80.752941176470586</v>
      </c>
      <c r="J11" s="87">
        <v>85.891764705882338</v>
      </c>
      <c r="K11" s="87">
        <v>88.094117647058809</v>
      </c>
      <c r="L11" s="87">
        <v>90.29647058823528</v>
      </c>
      <c r="M11" s="88">
        <v>91.030588235294104</v>
      </c>
      <c r="N11" s="87">
        <v>95.435294117647047</v>
      </c>
      <c r="O11" s="87">
        <v>96.16941176470587</v>
      </c>
      <c r="P11" s="87">
        <v>96.16941176470587</v>
      </c>
      <c r="Q11" s="87">
        <v>91.764705882352942</v>
      </c>
      <c r="R11" s="87">
        <v>92.498823529411766</v>
      </c>
      <c r="S11" s="87">
        <v>94.701176470588237</v>
      </c>
      <c r="T11" s="87">
        <v>93.967058823529399</v>
      </c>
      <c r="U11" s="87">
        <v>87.36</v>
      </c>
      <c r="V11" s="87">
        <v>77.816470588235291</v>
      </c>
      <c r="W11" s="88">
        <v>72.677647058823524</v>
      </c>
      <c r="X11" s="87">
        <v>70.475294117647053</v>
      </c>
      <c r="Y11" s="87">
        <v>71.9435294117647</v>
      </c>
      <c r="Z11" s="87">
        <v>75.614117647058819</v>
      </c>
      <c r="AA11" s="87">
        <v>81.487058823529409</v>
      </c>
      <c r="AB11" s="87">
        <v>84.423529411764704</v>
      </c>
      <c r="AC11" s="87">
        <v>86.625882352941176</v>
      </c>
      <c r="AD11" s="87">
        <v>87.36</v>
      </c>
      <c r="AE11" s="87">
        <v>88.094117647058809</v>
      </c>
      <c r="AF11" s="87">
        <v>88.094117647058809</v>
      </c>
      <c r="AG11" s="87">
        <v>91.764705882352942</v>
      </c>
      <c r="AH11" s="87">
        <v>96.16941176470587</v>
      </c>
      <c r="AI11" s="89">
        <v>96.16941176470587</v>
      </c>
      <c r="AJ11" s="89">
        <v>92.498823529411766</v>
      </c>
      <c r="AK11" s="89">
        <v>87.36</v>
      </c>
      <c r="AL11" s="89">
        <v>83.689411764705881</v>
      </c>
      <c r="AM11" s="89">
        <v>83.689411764705881</v>
      </c>
      <c r="AN11" s="89">
        <v>84.423529411764704</v>
      </c>
      <c r="AO11" s="89">
        <v>88.828235294117633</v>
      </c>
      <c r="AP11" s="89">
        <v>93.232941176470575</v>
      </c>
      <c r="AQ11" s="89">
        <v>96.903529411764708</v>
      </c>
      <c r="AR11" s="89">
        <v>96.903529411764708</v>
      </c>
      <c r="AS11" s="89">
        <v>100.57411764705881</v>
      </c>
      <c r="AT11" s="89">
        <v>103.51058823529411</v>
      </c>
      <c r="AU11" s="89">
        <v>107.18117647058824</v>
      </c>
      <c r="AV11" s="89">
        <v>109.3835294117647</v>
      </c>
      <c r="AW11" s="89">
        <v>110.85176470588235</v>
      </c>
      <c r="AX11" s="89">
        <v>110.85176470588235</v>
      </c>
      <c r="AY11" s="89">
        <v>110.11764705882351</v>
      </c>
      <c r="AZ11" s="89">
        <v>104.24470588235293</v>
      </c>
      <c r="BA11" s="89">
        <v>102.04235294117647</v>
      </c>
      <c r="BB11" s="89">
        <v>99.105882352941165</v>
      </c>
      <c r="BC11" s="89">
        <v>99.105882352941165</v>
      </c>
      <c r="BD11" s="89">
        <v>103.51058823529411</v>
      </c>
      <c r="BE11" s="89">
        <v>110.11764705882351</v>
      </c>
      <c r="BF11" s="89">
        <v>115.99058823529411</v>
      </c>
      <c r="BG11" s="89">
        <v>113.78823529411764</v>
      </c>
      <c r="BH11" s="89">
        <v>112.32</v>
      </c>
      <c r="BI11" s="89">
        <v>109.3835294117647</v>
      </c>
      <c r="BJ11" s="89">
        <v>106.4470588235294</v>
      </c>
      <c r="BK11" s="89">
        <v>102.77647058823528</v>
      </c>
      <c r="BL11" s="89">
        <v>102.77647058823528</v>
      </c>
      <c r="BM11" s="89">
        <v>106.4470588235294</v>
      </c>
      <c r="BN11" s="89">
        <v>110.11764705882351</v>
      </c>
      <c r="BO11" s="89">
        <v>105.71294117647058</v>
      </c>
      <c r="BP11" s="90">
        <v>102.04235294117647</v>
      </c>
      <c r="BQ11" s="89">
        <v>99.84</v>
      </c>
      <c r="BR11" s="89">
        <v>100.57411764705881</v>
      </c>
      <c r="BS11" s="89">
        <v>97.637647058823532</v>
      </c>
      <c r="BT11" s="89">
        <v>90.29647058823528</v>
      </c>
      <c r="BU11" s="89">
        <v>85.891764705882338</v>
      </c>
      <c r="BV11" s="89">
        <v>81.487058823529409</v>
      </c>
      <c r="BW11" s="89">
        <v>75.614117647058819</v>
      </c>
      <c r="BX11" s="89">
        <v>71.209411764705877</v>
      </c>
      <c r="BY11" s="89">
        <v>65.336470588235287</v>
      </c>
      <c r="BZ11" s="89">
        <v>59.463529411764704</v>
      </c>
      <c r="CA11" s="89">
        <v>52.85647058823529</v>
      </c>
      <c r="CB11" s="89">
        <v>49.185882352941171</v>
      </c>
      <c r="CC11" s="89">
        <v>46.249411764705883</v>
      </c>
      <c r="CD11" s="89">
        <v>44.781176470588235</v>
      </c>
      <c r="CE11" s="89">
        <v>44.047058823529404</v>
      </c>
      <c r="CF11" s="90">
        <v>369.26117647058817</v>
      </c>
    </row>
    <row r="12" spans="1:84" x14ac:dyDescent="0.25">
      <c r="A12" s="32" t="s">
        <v>12</v>
      </c>
      <c r="B12" s="38">
        <v>73.66255144032921</v>
      </c>
      <c r="C12" s="39">
        <v>5151.2222222222217</v>
      </c>
      <c r="D12" s="36">
        <v>49.353909465020571</v>
      </c>
      <c r="E12" s="87">
        <v>48.617283950617278</v>
      </c>
      <c r="F12" s="87">
        <v>47.880658436213992</v>
      </c>
      <c r="G12" s="87">
        <v>48.617283950617278</v>
      </c>
      <c r="H12" s="87">
        <v>53.037037037037038</v>
      </c>
      <c r="I12" s="87">
        <v>58.193415637860078</v>
      </c>
      <c r="J12" s="87">
        <v>64.086419753086417</v>
      </c>
      <c r="K12" s="87">
        <v>68.506172839506164</v>
      </c>
      <c r="L12" s="87">
        <v>69.97942386831275</v>
      </c>
      <c r="M12" s="88">
        <v>67.769547325102877</v>
      </c>
      <c r="N12" s="87">
        <v>66.296296296296291</v>
      </c>
      <c r="O12" s="87">
        <v>64.823045267489704</v>
      </c>
      <c r="P12" s="87">
        <v>66.296296296296291</v>
      </c>
      <c r="Q12" s="87">
        <v>66.296296296296291</v>
      </c>
      <c r="R12" s="87">
        <v>63.349794238683117</v>
      </c>
      <c r="S12" s="87">
        <v>62.613168724279831</v>
      </c>
      <c r="T12" s="87">
        <v>62.613168724279831</v>
      </c>
      <c r="U12" s="87">
        <v>57.456790123456784</v>
      </c>
      <c r="V12" s="87">
        <v>49.353909465020571</v>
      </c>
      <c r="W12" s="88">
        <v>47.144032921810691</v>
      </c>
      <c r="X12" s="87">
        <v>46.407407407407398</v>
      </c>
      <c r="Y12" s="87">
        <v>47.144032921810691</v>
      </c>
      <c r="Z12" s="87">
        <v>47.880658436213992</v>
      </c>
      <c r="AA12" s="87">
        <v>45.670781893004111</v>
      </c>
      <c r="AB12" s="87">
        <v>51.563786008230444</v>
      </c>
      <c r="AC12" s="87">
        <v>58.930041152263364</v>
      </c>
      <c r="AD12" s="87">
        <v>64.086419753086417</v>
      </c>
      <c r="AE12" s="87">
        <v>69.24279835390945</v>
      </c>
      <c r="AF12" s="87">
        <v>72.189300411522623</v>
      </c>
      <c r="AG12" s="87">
        <v>76.609053497942384</v>
      </c>
      <c r="AH12" s="87">
        <v>77.34567901234567</v>
      </c>
      <c r="AI12" s="89">
        <v>71.452674897119337</v>
      </c>
      <c r="AJ12" s="89">
        <v>73.66255144032921</v>
      </c>
      <c r="AK12" s="89">
        <v>71.452674897119337</v>
      </c>
      <c r="AL12" s="89">
        <v>69.97942386831275</v>
      </c>
      <c r="AM12" s="89">
        <v>67.769547325102877</v>
      </c>
      <c r="AN12" s="89">
        <v>65.559670781893004</v>
      </c>
      <c r="AO12" s="89">
        <v>63.349794238683117</v>
      </c>
      <c r="AP12" s="89">
        <v>64.823045267489704</v>
      </c>
      <c r="AQ12" s="89">
        <v>65.559670781893004</v>
      </c>
      <c r="AR12" s="89">
        <v>65.559670781893004</v>
      </c>
      <c r="AS12" s="89">
        <v>68.506172839506164</v>
      </c>
      <c r="AT12" s="89">
        <v>69.97942386831275</v>
      </c>
      <c r="AU12" s="89">
        <v>70.716049382716051</v>
      </c>
      <c r="AV12" s="89">
        <v>72.925925925925924</v>
      </c>
      <c r="AW12" s="89">
        <v>72.925925925925924</v>
      </c>
      <c r="AX12" s="89">
        <v>72.925925925925924</v>
      </c>
      <c r="AY12" s="89">
        <v>72.189300411522623</v>
      </c>
      <c r="AZ12" s="89">
        <v>71.452674897119337</v>
      </c>
      <c r="BA12" s="89">
        <v>71.452674897119337</v>
      </c>
      <c r="BB12" s="89">
        <v>73.66255144032921</v>
      </c>
      <c r="BC12" s="89">
        <v>78.818930041152257</v>
      </c>
      <c r="BD12" s="89">
        <v>82.502057613168702</v>
      </c>
      <c r="BE12" s="89">
        <v>83.975308641975303</v>
      </c>
      <c r="BF12" s="89">
        <v>80.292181069958843</v>
      </c>
      <c r="BG12" s="89">
        <v>79.555555555555543</v>
      </c>
      <c r="BH12" s="89">
        <v>75.135802469135797</v>
      </c>
      <c r="BI12" s="89">
        <v>75.135802469135797</v>
      </c>
      <c r="BJ12" s="89">
        <v>76.609053497942384</v>
      </c>
      <c r="BK12" s="89">
        <v>77.34567901234567</v>
      </c>
      <c r="BL12" s="89">
        <v>75.872427983539083</v>
      </c>
      <c r="BM12" s="89">
        <v>72.189300411522623</v>
      </c>
      <c r="BN12" s="89">
        <v>67.032921810699577</v>
      </c>
      <c r="BO12" s="89">
        <v>62.613168724279831</v>
      </c>
      <c r="BP12" s="90">
        <v>60.403292181069958</v>
      </c>
      <c r="BQ12" s="89">
        <v>62.613168724279831</v>
      </c>
      <c r="BR12" s="89">
        <v>63.349794238683117</v>
      </c>
      <c r="BS12" s="89">
        <v>63.349794238683117</v>
      </c>
      <c r="BT12" s="89">
        <v>57.456790123456784</v>
      </c>
      <c r="BU12" s="89">
        <v>52.300411522633738</v>
      </c>
      <c r="BV12" s="89">
        <v>48.617283950617278</v>
      </c>
      <c r="BW12" s="89">
        <v>43.460905349794231</v>
      </c>
      <c r="BX12" s="89">
        <v>41.251028806584351</v>
      </c>
      <c r="BY12" s="89">
        <v>38.304526748971192</v>
      </c>
      <c r="BZ12" s="89">
        <v>36.094650205761312</v>
      </c>
      <c r="CA12" s="89">
        <v>33.148148148148145</v>
      </c>
      <c r="CB12" s="89">
        <v>31.674897119341558</v>
      </c>
      <c r="CC12" s="89">
        <v>30.938271604938269</v>
      </c>
      <c r="CD12" s="89">
        <v>28.728395061728392</v>
      </c>
      <c r="CE12" s="89">
        <v>25.781893004115222</v>
      </c>
      <c r="CF12" s="90">
        <v>211.41152263374482</v>
      </c>
    </row>
    <row r="13" spans="1:84" x14ac:dyDescent="0.25">
      <c r="A13" s="40" t="s">
        <v>13</v>
      </c>
      <c r="B13" s="41">
        <v>62.924901185770757</v>
      </c>
      <c r="C13" s="42">
        <v>19589.780237154151</v>
      </c>
      <c r="D13" s="46">
        <v>215.83241106719368</v>
      </c>
      <c r="E13" s="91">
        <v>216.4616600790514</v>
      </c>
      <c r="F13" s="91">
        <v>215.20316205533601</v>
      </c>
      <c r="G13" s="91">
        <v>217.09090909090912</v>
      </c>
      <c r="H13" s="91">
        <v>226.52964426877472</v>
      </c>
      <c r="I13" s="91">
        <v>243.51936758893282</v>
      </c>
      <c r="J13" s="91">
        <v>252.95810276679845</v>
      </c>
      <c r="K13" s="91">
        <v>252.95810276679845</v>
      </c>
      <c r="L13" s="91">
        <v>254.84584980237156</v>
      </c>
      <c r="M13" s="92">
        <v>252.95810276679845</v>
      </c>
      <c r="N13" s="91">
        <v>262.39683794466407</v>
      </c>
      <c r="O13" s="91">
        <v>262.39683794466407</v>
      </c>
      <c r="P13" s="91">
        <v>263.02608695652174</v>
      </c>
      <c r="Q13" s="91">
        <v>256.10434782608701</v>
      </c>
      <c r="R13" s="91">
        <v>246.03636363636369</v>
      </c>
      <c r="S13" s="91">
        <v>239.11462450592887</v>
      </c>
      <c r="T13" s="91">
        <v>237.22687747035576</v>
      </c>
      <c r="U13" s="91">
        <v>241.63162055335971</v>
      </c>
      <c r="V13" s="91">
        <v>240.37312252964429</v>
      </c>
      <c r="W13" s="92">
        <v>247.9241106719368</v>
      </c>
      <c r="X13" s="91">
        <v>249.81185770750992</v>
      </c>
      <c r="Y13" s="91">
        <v>251.69960474308303</v>
      </c>
      <c r="Z13" s="91">
        <v>254.21660079051387</v>
      </c>
      <c r="AA13" s="91">
        <v>254.21660079051387</v>
      </c>
      <c r="AB13" s="91">
        <v>256.73359683794467</v>
      </c>
      <c r="AC13" s="91">
        <v>264.28458498023718</v>
      </c>
      <c r="AD13" s="91">
        <v>271.83557312252969</v>
      </c>
      <c r="AE13" s="91">
        <v>278.75731225296443</v>
      </c>
      <c r="AF13" s="91">
        <v>280.64505928853754</v>
      </c>
      <c r="AG13" s="91">
        <v>293.23003952569172</v>
      </c>
      <c r="AH13" s="91">
        <v>303.92727272727274</v>
      </c>
      <c r="AI13" s="93">
        <v>298.89328063241106</v>
      </c>
      <c r="AJ13" s="93">
        <v>295.11778656126484</v>
      </c>
      <c r="AK13" s="93">
        <v>274.9818181818182</v>
      </c>
      <c r="AL13" s="93">
        <v>257.99209486166012</v>
      </c>
      <c r="AM13" s="93">
        <v>246.03636363636369</v>
      </c>
      <c r="AN13" s="93">
        <v>247.9241106719368</v>
      </c>
      <c r="AO13" s="93">
        <v>254.84584980237156</v>
      </c>
      <c r="AP13" s="93">
        <v>267.43083003952574</v>
      </c>
      <c r="AQ13" s="93">
        <v>263.65533596837946</v>
      </c>
      <c r="AR13" s="93">
        <v>254.21660079051387</v>
      </c>
      <c r="AS13" s="93">
        <v>243.51936758893282</v>
      </c>
      <c r="AT13" s="93">
        <v>247.9241106719368</v>
      </c>
      <c r="AU13" s="93">
        <v>257.3628458498024</v>
      </c>
      <c r="AV13" s="93">
        <v>274.9818181818182</v>
      </c>
      <c r="AW13" s="93">
        <v>284.42055335968382</v>
      </c>
      <c r="AX13" s="93">
        <v>288.82529644268777</v>
      </c>
      <c r="AY13" s="93">
        <v>288.19604743083005</v>
      </c>
      <c r="AZ13" s="93">
        <v>278.75731225296443</v>
      </c>
      <c r="BA13" s="93">
        <v>275.61106719367592</v>
      </c>
      <c r="BB13" s="93">
        <v>276.86956521739131</v>
      </c>
      <c r="BC13" s="93">
        <v>283.16205533596838</v>
      </c>
      <c r="BD13" s="93">
        <v>288.82529644268777</v>
      </c>
      <c r="BE13" s="93">
        <v>291.34229249011861</v>
      </c>
      <c r="BF13" s="93">
        <v>293.85928853754945</v>
      </c>
      <c r="BG13" s="93">
        <v>286.93754940711466</v>
      </c>
      <c r="BH13" s="93">
        <v>279.38656126482215</v>
      </c>
      <c r="BI13" s="93">
        <v>268.06007905138341</v>
      </c>
      <c r="BJ13" s="93">
        <v>262.39683794466407</v>
      </c>
      <c r="BK13" s="93">
        <v>258.62134387351779</v>
      </c>
      <c r="BL13" s="93">
        <v>250.44110671936761</v>
      </c>
      <c r="BM13" s="93">
        <v>234.0806324110672</v>
      </c>
      <c r="BN13" s="93">
        <v>222.75415019762849</v>
      </c>
      <c r="BO13" s="93">
        <v>211.42766798418975</v>
      </c>
      <c r="BP13" s="94">
        <v>208.91067193675892</v>
      </c>
      <c r="BQ13" s="93">
        <v>204.50592885375497</v>
      </c>
      <c r="BR13" s="93">
        <v>205.13517786561269</v>
      </c>
      <c r="BS13" s="93">
        <v>192.55019762845851</v>
      </c>
      <c r="BT13" s="93">
        <v>184.36996047430833</v>
      </c>
      <c r="BU13" s="93">
        <v>176.81897233201585</v>
      </c>
      <c r="BV13" s="93">
        <v>168.63873517786564</v>
      </c>
      <c r="BW13" s="93">
        <v>147.87351778656128</v>
      </c>
      <c r="BX13" s="93">
        <v>135.91778656126485</v>
      </c>
      <c r="BY13" s="93">
        <v>128.36679841897234</v>
      </c>
      <c r="BZ13" s="93">
        <v>125.22055335968381</v>
      </c>
      <c r="CA13" s="93">
        <v>117.0403162055336</v>
      </c>
      <c r="CB13" s="93">
        <v>107.601581027668</v>
      </c>
      <c r="CC13" s="93">
        <v>96.904347826086962</v>
      </c>
      <c r="CD13" s="93">
        <v>89.982608695652175</v>
      </c>
      <c r="CE13" s="93">
        <v>85.577865612648239</v>
      </c>
      <c r="CF13" s="94">
        <v>601.56205533596847</v>
      </c>
    </row>
    <row r="14" spans="1:84" x14ac:dyDescent="0.25">
      <c r="A14" s="47" t="s">
        <v>23</v>
      </c>
      <c r="C14" s="48"/>
      <c r="D14" s="34"/>
    </row>
    <row r="15" spans="1:84" x14ac:dyDescent="0.25">
      <c r="A15" s="47" t="s">
        <v>15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18"/>
      <c r="AE15" s="18"/>
      <c r="AF15" s="18"/>
      <c r="AG15" s="18"/>
      <c r="AH15" s="18"/>
    </row>
    <row r="17" spans="1:84" x14ac:dyDescent="0.25">
      <c r="A17" s="18"/>
    </row>
    <row r="18" spans="1:84" x14ac:dyDescent="0.25">
      <c r="A18" s="21"/>
      <c r="B18" s="50"/>
      <c r="C18" s="51" t="s">
        <v>0</v>
      </c>
      <c r="D18" s="105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</row>
    <row r="19" spans="1:84" x14ac:dyDescent="0.25">
      <c r="A19" s="25" t="s">
        <v>34</v>
      </c>
      <c r="B19" s="52"/>
      <c r="C19" s="50" t="s">
        <v>24</v>
      </c>
      <c r="D19" s="69">
        <v>0</v>
      </c>
      <c r="E19" s="30">
        <v>1</v>
      </c>
      <c r="F19" s="30">
        <v>2</v>
      </c>
      <c r="G19" s="30">
        <v>3</v>
      </c>
      <c r="H19" s="30">
        <v>4</v>
      </c>
      <c r="I19" s="30">
        <v>5</v>
      </c>
      <c r="J19" s="30">
        <v>6</v>
      </c>
      <c r="K19" s="30">
        <v>7</v>
      </c>
      <c r="L19" s="30">
        <v>8</v>
      </c>
      <c r="M19" s="30">
        <v>9</v>
      </c>
      <c r="N19" s="70">
        <v>10</v>
      </c>
      <c r="O19" s="30">
        <v>11</v>
      </c>
      <c r="P19" s="30">
        <v>12</v>
      </c>
      <c r="Q19" s="69">
        <v>13</v>
      </c>
      <c r="R19" s="30">
        <v>14</v>
      </c>
      <c r="S19" s="30">
        <v>15</v>
      </c>
      <c r="T19" s="30">
        <v>16</v>
      </c>
      <c r="U19" s="71">
        <v>17</v>
      </c>
      <c r="V19" s="69">
        <v>18</v>
      </c>
      <c r="W19" s="69">
        <v>19</v>
      </c>
      <c r="X19" s="69">
        <v>20</v>
      </c>
      <c r="Y19" s="69">
        <v>21</v>
      </c>
      <c r="Z19" s="69">
        <v>22</v>
      </c>
      <c r="AA19" s="69">
        <v>23</v>
      </c>
      <c r="AB19" s="30">
        <v>24</v>
      </c>
      <c r="AC19" s="30">
        <v>25</v>
      </c>
      <c r="AD19" s="30">
        <v>26</v>
      </c>
      <c r="AE19" s="30">
        <v>27</v>
      </c>
      <c r="AF19" s="30">
        <v>28</v>
      </c>
      <c r="AG19" s="30">
        <v>29</v>
      </c>
      <c r="AH19" s="30">
        <v>30</v>
      </c>
      <c r="AI19" s="72">
        <v>31</v>
      </c>
      <c r="AJ19" s="72">
        <v>32</v>
      </c>
      <c r="AK19" s="72">
        <v>33</v>
      </c>
      <c r="AL19" s="72">
        <v>34</v>
      </c>
      <c r="AM19" s="72">
        <v>35</v>
      </c>
      <c r="AN19" s="72">
        <v>36</v>
      </c>
      <c r="AO19" s="72">
        <v>37</v>
      </c>
      <c r="AP19" s="72">
        <v>38</v>
      </c>
      <c r="AQ19" s="72">
        <v>39</v>
      </c>
      <c r="AR19" s="72">
        <v>40</v>
      </c>
      <c r="AS19" s="72">
        <v>41</v>
      </c>
      <c r="AT19" s="72">
        <v>42</v>
      </c>
      <c r="AU19" s="72">
        <v>43</v>
      </c>
      <c r="AV19" s="72">
        <v>44</v>
      </c>
      <c r="AW19" s="72">
        <v>45</v>
      </c>
      <c r="AX19" s="72">
        <v>46</v>
      </c>
      <c r="AY19" s="72">
        <v>47</v>
      </c>
      <c r="AZ19" s="72">
        <v>48</v>
      </c>
      <c r="BA19" s="72">
        <v>49</v>
      </c>
      <c r="BB19" s="72">
        <v>50</v>
      </c>
      <c r="BC19" s="72">
        <v>51</v>
      </c>
      <c r="BD19" s="72">
        <v>52</v>
      </c>
      <c r="BE19" s="72">
        <v>53</v>
      </c>
      <c r="BF19" s="72">
        <v>54</v>
      </c>
      <c r="BG19" s="72">
        <v>55</v>
      </c>
      <c r="BH19" s="72">
        <v>56</v>
      </c>
      <c r="BI19" s="72">
        <v>57</v>
      </c>
      <c r="BJ19" s="72">
        <v>58</v>
      </c>
      <c r="BK19" s="72">
        <v>59</v>
      </c>
      <c r="BL19" s="72">
        <v>60</v>
      </c>
      <c r="BM19" s="72">
        <v>61</v>
      </c>
      <c r="BN19" s="72">
        <v>62</v>
      </c>
      <c r="BO19" s="72">
        <v>63</v>
      </c>
      <c r="BP19" s="72">
        <v>64</v>
      </c>
      <c r="BQ19" s="72">
        <v>65</v>
      </c>
      <c r="BR19" s="72">
        <v>66</v>
      </c>
      <c r="BS19" s="72">
        <v>67</v>
      </c>
      <c r="BT19" s="72">
        <v>68</v>
      </c>
      <c r="BU19" s="72">
        <v>69</v>
      </c>
      <c r="BV19" s="72">
        <v>70</v>
      </c>
      <c r="BW19" s="72">
        <v>71</v>
      </c>
      <c r="BX19" s="72">
        <v>72</v>
      </c>
      <c r="BY19" s="72">
        <v>73</v>
      </c>
      <c r="BZ19" s="72">
        <v>74</v>
      </c>
      <c r="CA19" s="72">
        <v>75</v>
      </c>
      <c r="CB19" s="72">
        <v>76</v>
      </c>
      <c r="CC19" s="72">
        <v>77</v>
      </c>
      <c r="CD19" s="72">
        <v>78</v>
      </c>
      <c r="CE19" s="72">
        <v>79</v>
      </c>
      <c r="CF19" s="101" t="s">
        <v>37</v>
      </c>
    </row>
    <row r="20" spans="1:84" x14ac:dyDescent="0.25">
      <c r="A20" s="54"/>
      <c r="B20" s="52"/>
      <c r="C20" s="31" t="s">
        <v>40</v>
      </c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8"/>
      <c r="O20" s="60"/>
      <c r="P20" s="56"/>
      <c r="Q20" s="59"/>
      <c r="R20" s="60"/>
      <c r="S20" s="56"/>
      <c r="T20" s="28"/>
      <c r="U20" s="24"/>
      <c r="V20" s="53"/>
      <c r="W20" s="53"/>
      <c r="X20" s="69"/>
      <c r="Y20" s="69"/>
      <c r="Z20" s="69"/>
      <c r="AA20" s="69"/>
      <c r="AB20" s="29"/>
      <c r="AC20" s="28"/>
      <c r="AD20" s="28"/>
      <c r="AE20" s="28"/>
      <c r="AF20" s="28"/>
      <c r="AG20" s="28"/>
      <c r="AH20" s="28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4"/>
    </row>
    <row r="21" spans="1:84" x14ac:dyDescent="0.25">
      <c r="A21" s="54"/>
      <c r="B21" s="52"/>
      <c r="C21" s="52"/>
      <c r="D21" s="22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56"/>
      <c r="P21" s="56"/>
      <c r="Q21" s="55"/>
      <c r="R21" s="56"/>
      <c r="S21" s="56"/>
      <c r="T21" s="56"/>
      <c r="U21" s="58"/>
      <c r="V21" s="59"/>
      <c r="W21" s="59"/>
      <c r="X21" s="22"/>
      <c r="Y21" s="55"/>
      <c r="Z21" s="55"/>
      <c r="AA21" s="55"/>
      <c r="AB21" s="56"/>
      <c r="AC21" s="56"/>
      <c r="AD21" s="56"/>
      <c r="AE21" s="56"/>
      <c r="AF21" s="56"/>
      <c r="AG21" s="56"/>
      <c r="AH21" s="56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6"/>
      <c r="BQ21" s="80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6"/>
    </row>
    <row r="22" spans="1:84" x14ac:dyDescent="0.25">
      <c r="A22" s="32" t="s">
        <v>9</v>
      </c>
      <c r="B22" s="33"/>
      <c r="C22" s="33">
        <v>9353</v>
      </c>
      <c r="D22" s="34">
        <v>71</v>
      </c>
      <c r="E22" s="34">
        <v>73</v>
      </c>
      <c r="F22" s="34">
        <v>73</v>
      </c>
      <c r="G22" s="34">
        <v>74</v>
      </c>
      <c r="H22" s="34">
        <v>79</v>
      </c>
      <c r="I22" s="34">
        <v>87</v>
      </c>
      <c r="J22" s="34">
        <v>94</v>
      </c>
      <c r="K22" s="34">
        <v>94</v>
      </c>
      <c r="L22" s="34">
        <v>97</v>
      </c>
      <c r="M22" s="35">
        <v>99</v>
      </c>
      <c r="N22" s="34">
        <v>105</v>
      </c>
      <c r="O22" s="34">
        <v>104</v>
      </c>
      <c r="P22" s="37">
        <v>100</v>
      </c>
      <c r="Q22" s="34">
        <v>99</v>
      </c>
      <c r="R22" s="34">
        <v>99</v>
      </c>
      <c r="S22" s="37">
        <v>102</v>
      </c>
      <c r="T22" s="37">
        <v>103</v>
      </c>
      <c r="U22" s="37">
        <v>103</v>
      </c>
      <c r="V22" s="37">
        <v>96</v>
      </c>
      <c r="W22" s="34">
        <v>93</v>
      </c>
      <c r="X22" s="36">
        <v>88</v>
      </c>
      <c r="Y22" s="37">
        <v>85</v>
      </c>
      <c r="Z22" s="37">
        <v>86</v>
      </c>
      <c r="AA22" s="37">
        <v>88</v>
      </c>
      <c r="AB22" s="37">
        <v>88</v>
      </c>
      <c r="AC22" s="37">
        <v>89</v>
      </c>
      <c r="AD22" s="64">
        <v>88</v>
      </c>
      <c r="AE22" s="64">
        <v>92</v>
      </c>
      <c r="AF22" s="64">
        <v>96</v>
      </c>
      <c r="AG22" s="64">
        <v>100</v>
      </c>
      <c r="AH22" s="64">
        <v>107</v>
      </c>
      <c r="AI22" s="65">
        <v>111</v>
      </c>
      <c r="AJ22" s="65">
        <v>116</v>
      </c>
      <c r="AK22" s="65">
        <v>110</v>
      </c>
      <c r="AL22" s="65">
        <v>103</v>
      </c>
      <c r="AM22" s="65">
        <v>98</v>
      </c>
      <c r="AN22" s="65">
        <v>99</v>
      </c>
      <c r="AO22" s="65">
        <v>106</v>
      </c>
      <c r="AP22" s="65">
        <v>117</v>
      </c>
      <c r="AQ22" s="65">
        <v>124</v>
      </c>
      <c r="AR22" s="65">
        <v>126</v>
      </c>
      <c r="AS22" s="65">
        <v>123</v>
      </c>
      <c r="AT22" s="65">
        <v>121</v>
      </c>
      <c r="AU22" s="65">
        <v>120</v>
      </c>
      <c r="AV22" s="65">
        <v>127</v>
      </c>
      <c r="AW22" s="65">
        <v>129</v>
      </c>
      <c r="AX22" s="65">
        <v>131</v>
      </c>
      <c r="AY22" s="65">
        <v>128</v>
      </c>
      <c r="AZ22" s="65">
        <v>124</v>
      </c>
      <c r="BA22" s="65">
        <v>122</v>
      </c>
      <c r="BB22" s="65">
        <v>122</v>
      </c>
      <c r="BC22" s="65">
        <v>126</v>
      </c>
      <c r="BD22" s="65">
        <v>129</v>
      </c>
      <c r="BE22" s="65">
        <v>131</v>
      </c>
      <c r="BF22" s="65">
        <v>132</v>
      </c>
      <c r="BG22" s="65">
        <v>140</v>
      </c>
      <c r="BH22" s="65">
        <v>150</v>
      </c>
      <c r="BI22" s="65">
        <v>154</v>
      </c>
      <c r="BJ22" s="65">
        <v>154</v>
      </c>
      <c r="BK22" s="65">
        <v>146</v>
      </c>
      <c r="BL22" s="65">
        <v>145</v>
      </c>
      <c r="BM22" s="65">
        <v>144</v>
      </c>
      <c r="BN22" s="65">
        <v>145</v>
      </c>
      <c r="BO22" s="65">
        <v>137</v>
      </c>
      <c r="BP22" s="77">
        <v>133</v>
      </c>
      <c r="BQ22" s="81">
        <v>130</v>
      </c>
      <c r="BR22" s="65">
        <v>131</v>
      </c>
      <c r="BS22" s="65">
        <v>128</v>
      </c>
      <c r="BT22" s="65">
        <v>120</v>
      </c>
      <c r="BU22" s="65">
        <v>114</v>
      </c>
      <c r="BV22" s="65">
        <v>109</v>
      </c>
      <c r="BW22" s="65">
        <v>98</v>
      </c>
      <c r="BX22" s="65">
        <v>92</v>
      </c>
      <c r="BY22" s="65">
        <v>90</v>
      </c>
      <c r="BZ22" s="65">
        <v>93</v>
      </c>
      <c r="CA22" s="65">
        <v>95</v>
      </c>
      <c r="CB22" s="65">
        <v>94</v>
      </c>
      <c r="CC22" s="65">
        <v>93</v>
      </c>
      <c r="CD22" s="65">
        <v>90</v>
      </c>
      <c r="CE22" s="65">
        <v>83</v>
      </c>
      <c r="CF22" s="77">
        <v>618</v>
      </c>
    </row>
    <row r="23" spans="1:84" x14ac:dyDescent="0.25">
      <c r="A23" s="32" t="s">
        <v>10</v>
      </c>
      <c r="B23" s="33"/>
      <c r="C23" s="33">
        <v>9319</v>
      </c>
      <c r="D23" s="34">
        <v>94</v>
      </c>
      <c r="E23" s="34">
        <v>96</v>
      </c>
      <c r="F23" s="34">
        <v>99</v>
      </c>
      <c r="G23" s="34">
        <v>103</v>
      </c>
      <c r="H23" s="34">
        <v>108</v>
      </c>
      <c r="I23" s="34">
        <v>111</v>
      </c>
      <c r="J23" s="34">
        <v>111</v>
      </c>
      <c r="K23" s="34">
        <v>108</v>
      </c>
      <c r="L23" s="34">
        <v>110</v>
      </c>
      <c r="M23" s="35">
        <v>115</v>
      </c>
      <c r="N23" s="34">
        <v>126</v>
      </c>
      <c r="O23" s="34">
        <v>129</v>
      </c>
      <c r="P23" s="37">
        <v>127</v>
      </c>
      <c r="Q23" s="34">
        <v>119</v>
      </c>
      <c r="R23" s="34">
        <v>112</v>
      </c>
      <c r="S23" s="37">
        <v>109</v>
      </c>
      <c r="T23" s="37">
        <v>109</v>
      </c>
      <c r="U23" s="37">
        <v>107</v>
      </c>
      <c r="V23" s="37">
        <v>98</v>
      </c>
      <c r="W23" s="34">
        <v>92</v>
      </c>
      <c r="X23" s="36">
        <v>89</v>
      </c>
      <c r="Y23" s="37">
        <v>83</v>
      </c>
      <c r="Z23" s="37">
        <v>86</v>
      </c>
      <c r="AA23" s="37">
        <v>90</v>
      </c>
      <c r="AB23" s="37">
        <v>100</v>
      </c>
      <c r="AC23" s="37">
        <v>110</v>
      </c>
      <c r="AD23" s="64">
        <v>116</v>
      </c>
      <c r="AE23" s="64">
        <v>116</v>
      </c>
      <c r="AF23" s="64">
        <v>114</v>
      </c>
      <c r="AG23" s="64">
        <v>116</v>
      </c>
      <c r="AH23" s="64">
        <v>123</v>
      </c>
      <c r="AI23" s="65">
        <v>126</v>
      </c>
      <c r="AJ23" s="65">
        <v>132</v>
      </c>
      <c r="AK23" s="65">
        <v>129</v>
      </c>
      <c r="AL23" s="65">
        <v>123</v>
      </c>
      <c r="AM23" s="65">
        <v>117</v>
      </c>
      <c r="AN23" s="65">
        <v>114</v>
      </c>
      <c r="AO23" s="65">
        <v>113</v>
      </c>
      <c r="AP23" s="65">
        <v>120</v>
      </c>
      <c r="AQ23" s="65">
        <v>120</v>
      </c>
      <c r="AR23" s="65">
        <v>119</v>
      </c>
      <c r="AS23" s="65">
        <v>116</v>
      </c>
      <c r="AT23" s="65">
        <v>117</v>
      </c>
      <c r="AU23" s="65">
        <v>121</v>
      </c>
      <c r="AV23" s="65">
        <v>128</v>
      </c>
      <c r="AW23" s="65">
        <v>134</v>
      </c>
      <c r="AX23" s="65">
        <v>135</v>
      </c>
      <c r="AY23" s="65">
        <v>137</v>
      </c>
      <c r="AZ23" s="65">
        <v>133</v>
      </c>
      <c r="BA23" s="65">
        <v>132</v>
      </c>
      <c r="BB23" s="65">
        <v>129</v>
      </c>
      <c r="BC23" s="65">
        <v>132</v>
      </c>
      <c r="BD23" s="65">
        <v>134</v>
      </c>
      <c r="BE23" s="65">
        <v>140</v>
      </c>
      <c r="BF23" s="65">
        <v>145</v>
      </c>
      <c r="BG23" s="65">
        <v>147</v>
      </c>
      <c r="BH23" s="65">
        <v>145</v>
      </c>
      <c r="BI23" s="65">
        <v>144</v>
      </c>
      <c r="BJ23" s="65">
        <v>139</v>
      </c>
      <c r="BK23" s="65">
        <v>134</v>
      </c>
      <c r="BL23" s="65">
        <v>124</v>
      </c>
      <c r="BM23" s="65">
        <v>118</v>
      </c>
      <c r="BN23" s="65">
        <v>114</v>
      </c>
      <c r="BO23" s="65">
        <v>110</v>
      </c>
      <c r="BP23" s="77">
        <v>105</v>
      </c>
      <c r="BQ23" s="81">
        <v>102</v>
      </c>
      <c r="BR23" s="65">
        <v>102</v>
      </c>
      <c r="BS23" s="65">
        <v>102</v>
      </c>
      <c r="BT23" s="65">
        <v>100</v>
      </c>
      <c r="BU23" s="65">
        <v>97</v>
      </c>
      <c r="BV23" s="65">
        <v>95</v>
      </c>
      <c r="BW23" s="65">
        <v>87</v>
      </c>
      <c r="BX23" s="65">
        <v>81</v>
      </c>
      <c r="BY23" s="65">
        <v>76</v>
      </c>
      <c r="BZ23" s="65">
        <v>73</v>
      </c>
      <c r="CA23" s="65">
        <v>69</v>
      </c>
      <c r="CB23" s="65">
        <v>67</v>
      </c>
      <c r="CC23" s="65">
        <v>62</v>
      </c>
      <c r="CD23" s="65">
        <v>59</v>
      </c>
      <c r="CE23" s="65">
        <v>56</v>
      </c>
      <c r="CF23" s="77">
        <v>439</v>
      </c>
    </row>
    <row r="24" spans="1:84" x14ac:dyDescent="0.25">
      <c r="A24" s="32" t="s">
        <v>11</v>
      </c>
      <c r="B24" s="33"/>
      <c r="C24" s="33">
        <v>10232</v>
      </c>
      <c r="D24" s="34">
        <v>94</v>
      </c>
      <c r="E24" s="34">
        <v>95</v>
      </c>
      <c r="F24" s="34">
        <v>97</v>
      </c>
      <c r="G24" s="34">
        <v>99</v>
      </c>
      <c r="H24" s="34">
        <v>104</v>
      </c>
      <c r="I24" s="34">
        <v>110</v>
      </c>
      <c r="J24" s="34">
        <v>117</v>
      </c>
      <c r="K24" s="34">
        <v>120</v>
      </c>
      <c r="L24" s="34">
        <v>123</v>
      </c>
      <c r="M24" s="35">
        <v>124</v>
      </c>
      <c r="N24" s="34">
        <v>130</v>
      </c>
      <c r="O24" s="34">
        <v>131</v>
      </c>
      <c r="P24" s="37">
        <v>131</v>
      </c>
      <c r="Q24" s="34">
        <v>125</v>
      </c>
      <c r="R24" s="34">
        <v>126</v>
      </c>
      <c r="S24" s="37">
        <v>129</v>
      </c>
      <c r="T24" s="37">
        <v>128</v>
      </c>
      <c r="U24" s="37">
        <v>119</v>
      </c>
      <c r="V24" s="37">
        <v>106</v>
      </c>
      <c r="W24" s="34">
        <v>99</v>
      </c>
      <c r="X24" s="36">
        <v>96</v>
      </c>
      <c r="Y24" s="37">
        <v>98</v>
      </c>
      <c r="Z24" s="37">
        <v>103</v>
      </c>
      <c r="AA24" s="37">
        <v>111</v>
      </c>
      <c r="AB24" s="37">
        <v>115</v>
      </c>
      <c r="AC24" s="37">
        <v>118</v>
      </c>
      <c r="AD24" s="64">
        <v>119</v>
      </c>
      <c r="AE24" s="64">
        <v>120</v>
      </c>
      <c r="AF24" s="64">
        <v>120</v>
      </c>
      <c r="AG24" s="64">
        <v>125</v>
      </c>
      <c r="AH24" s="64">
        <v>131</v>
      </c>
      <c r="AI24" s="65">
        <v>131</v>
      </c>
      <c r="AJ24" s="65">
        <v>126</v>
      </c>
      <c r="AK24" s="65">
        <v>119</v>
      </c>
      <c r="AL24" s="65">
        <v>114</v>
      </c>
      <c r="AM24" s="65">
        <v>114</v>
      </c>
      <c r="AN24" s="65">
        <v>115</v>
      </c>
      <c r="AO24" s="65">
        <v>121</v>
      </c>
      <c r="AP24" s="65">
        <v>127</v>
      </c>
      <c r="AQ24" s="65">
        <v>132</v>
      </c>
      <c r="AR24" s="65">
        <v>132</v>
      </c>
      <c r="AS24" s="65">
        <v>137</v>
      </c>
      <c r="AT24" s="65">
        <v>141</v>
      </c>
      <c r="AU24" s="65">
        <v>146</v>
      </c>
      <c r="AV24" s="65">
        <v>149</v>
      </c>
      <c r="AW24" s="65">
        <v>151</v>
      </c>
      <c r="AX24" s="65">
        <v>151</v>
      </c>
      <c r="AY24" s="65">
        <v>150</v>
      </c>
      <c r="AZ24" s="65">
        <v>142</v>
      </c>
      <c r="BA24" s="65">
        <v>139</v>
      </c>
      <c r="BB24" s="65">
        <v>135</v>
      </c>
      <c r="BC24" s="65">
        <v>135</v>
      </c>
      <c r="BD24" s="65">
        <v>141</v>
      </c>
      <c r="BE24" s="65">
        <v>150</v>
      </c>
      <c r="BF24" s="65">
        <v>158</v>
      </c>
      <c r="BG24" s="65">
        <v>155</v>
      </c>
      <c r="BH24" s="65">
        <v>153</v>
      </c>
      <c r="BI24" s="65">
        <v>149</v>
      </c>
      <c r="BJ24" s="65">
        <v>145</v>
      </c>
      <c r="BK24" s="65">
        <v>140</v>
      </c>
      <c r="BL24" s="65">
        <v>140</v>
      </c>
      <c r="BM24" s="65">
        <v>145</v>
      </c>
      <c r="BN24" s="65">
        <v>150</v>
      </c>
      <c r="BO24" s="65">
        <v>144</v>
      </c>
      <c r="BP24" s="77">
        <v>139</v>
      </c>
      <c r="BQ24" s="81">
        <v>136</v>
      </c>
      <c r="BR24" s="65">
        <v>137</v>
      </c>
      <c r="BS24" s="65">
        <v>133</v>
      </c>
      <c r="BT24" s="65">
        <v>123</v>
      </c>
      <c r="BU24" s="65">
        <v>117</v>
      </c>
      <c r="BV24" s="65">
        <v>111</v>
      </c>
      <c r="BW24" s="65">
        <v>103</v>
      </c>
      <c r="BX24" s="65">
        <v>97</v>
      </c>
      <c r="BY24" s="65">
        <v>89</v>
      </c>
      <c r="BZ24" s="65">
        <v>81</v>
      </c>
      <c r="CA24" s="65">
        <v>72</v>
      </c>
      <c r="CB24" s="65">
        <v>67</v>
      </c>
      <c r="CC24" s="65">
        <v>63</v>
      </c>
      <c r="CD24" s="65">
        <v>61</v>
      </c>
      <c r="CE24" s="65">
        <v>60</v>
      </c>
      <c r="CF24" s="77">
        <v>503</v>
      </c>
    </row>
    <row r="25" spans="1:84" x14ac:dyDescent="0.25">
      <c r="A25" s="32" t="s">
        <v>12</v>
      </c>
      <c r="B25" s="33"/>
      <c r="C25" s="33">
        <v>6993</v>
      </c>
      <c r="D25" s="34">
        <v>67</v>
      </c>
      <c r="E25" s="34">
        <v>66</v>
      </c>
      <c r="F25" s="34">
        <v>65</v>
      </c>
      <c r="G25" s="34">
        <v>66</v>
      </c>
      <c r="H25" s="34">
        <v>72</v>
      </c>
      <c r="I25" s="34">
        <v>79</v>
      </c>
      <c r="J25" s="34">
        <v>87</v>
      </c>
      <c r="K25" s="34">
        <v>93</v>
      </c>
      <c r="L25" s="34">
        <v>95</v>
      </c>
      <c r="M25" s="35">
        <v>92</v>
      </c>
      <c r="N25" s="34">
        <v>90</v>
      </c>
      <c r="O25" s="34">
        <v>88</v>
      </c>
      <c r="P25" s="37">
        <v>90</v>
      </c>
      <c r="Q25" s="34">
        <v>90</v>
      </c>
      <c r="R25" s="34">
        <v>86</v>
      </c>
      <c r="S25" s="37">
        <v>85</v>
      </c>
      <c r="T25" s="37">
        <v>85</v>
      </c>
      <c r="U25" s="37">
        <v>78</v>
      </c>
      <c r="V25" s="37">
        <v>67</v>
      </c>
      <c r="W25" s="34">
        <v>64</v>
      </c>
      <c r="X25" s="36">
        <v>63</v>
      </c>
      <c r="Y25" s="37">
        <v>64</v>
      </c>
      <c r="Z25" s="37">
        <v>65</v>
      </c>
      <c r="AA25" s="37">
        <v>62</v>
      </c>
      <c r="AB25" s="37">
        <v>70</v>
      </c>
      <c r="AC25" s="37">
        <v>80</v>
      </c>
      <c r="AD25" s="64">
        <v>87</v>
      </c>
      <c r="AE25" s="64">
        <v>94</v>
      </c>
      <c r="AF25" s="64">
        <v>98</v>
      </c>
      <c r="AG25" s="64">
        <v>104</v>
      </c>
      <c r="AH25" s="64">
        <v>105</v>
      </c>
      <c r="AI25" s="65">
        <v>97</v>
      </c>
      <c r="AJ25" s="65">
        <v>100</v>
      </c>
      <c r="AK25" s="65">
        <v>97</v>
      </c>
      <c r="AL25" s="65">
        <v>95</v>
      </c>
      <c r="AM25" s="65">
        <v>92</v>
      </c>
      <c r="AN25" s="65">
        <v>89</v>
      </c>
      <c r="AO25" s="65">
        <v>86</v>
      </c>
      <c r="AP25" s="65">
        <v>88</v>
      </c>
      <c r="AQ25" s="65">
        <v>89</v>
      </c>
      <c r="AR25" s="65">
        <v>89</v>
      </c>
      <c r="AS25" s="65">
        <v>93</v>
      </c>
      <c r="AT25" s="65">
        <v>95</v>
      </c>
      <c r="AU25" s="65">
        <v>96</v>
      </c>
      <c r="AV25" s="65">
        <v>99</v>
      </c>
      <c r="AW25" s="65">
        <v>99</v>
      </c>
      <c r="AX25" s="65">
        <v>99</v>
      </c>
      <c r="AY25" s="65">
        <v>98</v>
      </c>
      <c r="AZ25" s="65">
        <v>97</v>
      </c>
      <c r="BA25" s="65">
        <v>97</v>
      </c>
      <c r="BB25" s="65">
        <v>100</v>
      </c>
      <c r="BC25" s="65">
        <v>107</v>
      </c>
      <c r="BD25" s="65">
        <v>112</v>
      </c>
      <c r="BE25" s="65">
        <v>114</v>
      </c>
      <c r="BF25" s="65">
        <v>109</v>
      </c>
      <c r="BG25" s="65">
        <v>108</v>
      </c>
      <c r="BH25" s="65">
        <v>102</v>
      </c>
      <c r="BI25" s="65">
        <v>102</v>
      </c>
      <c r="BJ25" s="65">
        <v>104</v>
      </c>
      <c r="BK25" s="65">
        <v>105</v>
      </c>
      <c r="BL25" s="65">
        <v>103</v>
      </c>
      <c r="BM25" s="65">
        <v>98</v>
      </c>
      <c r="BN25" s="65">
        <v>91</v>
      </c>
      <c r="BO25" s="65">
        <v>85</v>
      </c>
      <c r="BP25" s="77">
        <v>82</v>
      </c>
      <c r="BQ25" s="81">
        <v>85</v>
      </c>
      <c r="BR25" s="65">
        <v>86</v>
      </c>
      <c r="BS25" s="65">
        <v>86</v>
      </c>
      <c r="BT25" s="65">
        <v>78</v>
      </c>
      <c r="BU25" s="65">
        <v>71</v>
      </c>
      <c r="BV25" s="65">
        <v>66</v>
      </c>
      <c r="BW25" s="65">
        <v>59</v>
      </c>
      <c r="BX25" s="65">
        <v>56</v>
      </c>
      <c r="BY25" s="65">
        <v>52</v>
      </c>
      <c r="BZ25" s="65">
        <v>49</v>
      </c>
      <c r="CA25" s="65">
        <v>45</v>
      </c>
      <c r="CB25" s="65">
        <v>43</v>
      </c>
      <c r="CC25" s="65">
        <v>42</v>
      </c>
      <c r="CD25" s="65">
        <v>39</v>
      </c>
      <c r="CE25" s="65">
        <v>35</v>
      </c>
      <c r="CF25" s="77">
        <v>287</v>
      </c>
    </row>
    <row r="26" spans="1:84" x14ac:dyDescent="0.25">
      <c r="A26" s="61" t="s">
        <v>13</v>
      </c>
      <c r="B26" s="33"/>
      <c r="C26" s="45">
        <v>31132</v>
      </c>
      <c r="D26" s="43">
        <v>343</v>
      </c>
      <c r="E26" s="43">
        <v>344</v>
      </c>
      <c r="F26" s="43">
        <v>342</v>
      </c>
      <c r="G26" s="43">
        <v>345</v>
      </c>
      <c r="H26" s="43">
        <v>360</v>
      </c>
      <c r="I26" s="43">
        <v>387</v>
      </c>
      <c r="J26" s="43">
        <v>402</v>
      </c>
      <c r="K26" s="43">
        <v>402</v>
      </c>
      <c r="L26" s="43">
        <v>405</v>
      </c>
      <c r="M26" s="44">
        <v>402</v>
      </c>
      <c r="N26" s="43">
        <v>417</v>
      </c>
      <c r="O26" s="43">
        <v>417</v>
      </c>
      <c r="P26" s="43">
        <v>418</v>
      </c>
      <c r="Q26" s="43">
        <v>407</v>
      </c>
      <c r="R26" s="43">
        <v>391</v>
      </c>
      <c r="S26" s="43">
        <v>380</v>
      </c>
      <c r="T26" s="43">
        <v>377</v>
      </c>
      <c r="U26" s="43">
        <v>384</v>
      </c>
      <c r="V26" s="43">
        <v>382</v>
      </c>
      <c r="W26" s="43">
        <v>394</v>
      </c>
      <c r="X26" s="46">
        <v>397</v>
      </c>
      <c r="Y26" s="43">
        <v>400</v>
      </c>
      <c r="Z26" s="43">
        <v>404</v>
      </c>
      <c r="AA26" s="43">
        <v>404</v>
      </c>
      <c r="AB26" s="43">
        <v>408</v>
      </c>
      <c r="AC26" s="43">
        <v>420</v>
      </c>
      <c r="AD26" s="62">
        <v>432</v>
      </c>
      <c r="AE26" s="62">
        <v>443</v>
      </c>
      <c r="AF26" s="62">
        <v>446</v>
      </c>
      <c r="AG26" s="62">
        <v>466</v>
      </c>
      <c r="AH26" s="62">
        <v>483</v>
      </c>
      <c r="AI26" s="78">
        <v>475</v>
      </c>
      <c r="AJ26" s="78">
        <v>469</v>
      </c>
      <c r="AK26" s="78">
        <v>437</v>
      </c>
      <c r="AL26" s="78">
        <v>410</v>
      </c>
      <c r="AM26" s="78">
        <v>391</v>
      </c>
      <c r="AN26" s="78">
        <v>394</v>
      </c>
      <c r="AO26" s="78">
        <v>405</v>
      </c>
      <c r="AP26" s="78">
        <v>425</v>
      </c>
      <c r="AQ26" s="78">
        <v>419</v>
      </c>
      <c r="AR26" s="78">
        <v>404</v>
      </c>
      <c r="AS26" s="78">
        <v>387</v>
      </c>
      <c r="AT26" s="78">
        <v>394</v>
      </c>
      <c r="AU26" s="78">
        <v>409</v>
      </c>
      <c r="AV26" s="78">
        <v>437</v>
      </c>
      <c r="AW26" s="78">
        <v>452</v>
      </c>
      <c r="AX26" s="78">
        <v>459</v>
      </c>
      <c r="AY26" s="78">
        <v>458</v>
      </c>
      <c r="AZ26" s="78">
        <v>443</v>
      </c>
      <c r="BA26" s="78">
        <v>438</v>
      </c>
      <c r="BB26" s="78">
        <v>440</v>
      </c>
      <c r="BC26" s="78">
        <v>450</v>
      </c>
      <c r="BD26" s="78">
        <v>459</v>
      </c>
      <c r="BE26" s="78">
        <v>463</v>
      </c>
      <c r="BF26" s="78">
        <v>467</v>
      </c>
      <c r="BG26" s="78">
        <v>456</v>
      </c>
      <c r="BH26" s="78">
        <v>444</v>
      </c>
      <c r="BI26" s="78">
        <v>426</v>
      </c>
      <c r="BJ26" s="78">
        <v>417</v>
      </c>
      <c r="BK26" s="78">
        <v>411</v>
      </c>
      <c r="BL26" s="78">
        <v>398</v>
      </c>
      <c r="BM26" s="78">
        <v>372</v>
      </c>
      <c r="BN26" s="78">
        <v>354</v>
      </c>
      <c r="BO26" s="78">
        <v>336</v>
      </c>
      <c r="BP26" s="79">
        <v>332</v>
      </c>
      <c r="BQ26" s="82">
        <v>325</v>
      </c>
      <c r="BR26" s="78">
        <v>326</v>
      </c>
      <c r="BS26" s="78">
        <v>306</v>
      </c>
      <c r="BT26" s="78">
        <v>293</v>
      </c>
      <c r="BU26" s="78">
        <v>281</v>
      </c>
      <c r="BV26" s="78">
        <v>268</v>
      </c>
      <c r="BW26" s="78">
        <v>235</v>
      </c>
      <c r="BX26" s="78">
        <v>216</v>
      </c>
      <c r="BY26" s="78">
        <v>204</v>
      </c>
      <c r="BZ26" s="78">
        <v>199</v>
      </c>
      <c r="CA26" s="78">
        <v>186</v>
      </c>
      <c r="CB26" s="78">
        <v>171</v>
      </c>
      <c r="CC26" s="78">
        <v>154</v>
      </c>
      <c r="CD26" s="78">
        <v>143</v>
      </c>
      <c r="CE26" s="78">
        <v>136</v>
      </c>
      <c r="CF26" s="79">
        <v>956</v>
      </c>
    </row>
    <row r="28" spans="1:84" ht="15.75" x14ac:dyDescent="0.25">
      <c r="A28" s="63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64"/>
      <c r="AE28" s="64"/>
      <c r="AF28" s="64"/>
      <c r="AG28" s="64"/>
      <c r="AH28" s="64"/>
    </row>
    <row r="29" spans="1:84" x14ac:dyDescent="0.25">
      <c r="A29" s="9" t="s">
        <v>38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</row>
    <row r="30" spans="1:84" x14ac:dyDescent="0.25">
      <c r="A30" s="18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49"/>
      <c r="Y30" s="49"/>
      <c r="Z30" s="49"/>
      <c r="AA30" s="49"/>
      <c r="AB30" s="49"/>
      <c r="AC30" s="49"/>
      <c r="AD30" s="58"/>
      <c r="AE30" s="58"/>
      <c r="AF30" s="58"/>
      <c r="AG30" s="58"/>
      <c r="AH30" s="58"/>
    </row>
    <row r="31" spans="1:84" x14ac:dyDescent="0.25">
      <c r="A31" s="1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18"/>
      <c r="AE31" s="18"/>
      <c r="AF31" s="18"/>
      <c r="AG31" s="18"/>
      <c r="AH31" s="18"/>
    </row>
    <row r="32" spans="1:84" x14ac:dyDescent="0.25">
      <c r="A32" s="1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18"/>
      <c r="AE32" s="18"/>
      <c r="AF32" s="18"/>
      <c r="AG32" s="18"/>
      <c r="AH32" s="18"/>
    </row>
    <row r="33" spans="1:34" x14ac:dyDescent="0.25">
      <c r="A33" s="1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18"/>
      <c r="AE33" s="18"/>
      <c r="AF33" s="18"/>
      <c r="AG33" s="18"/>
      <c r="AH33" s="18"/>
    </row>
    <row r="34" spans="1:34" x14ac:dyDescent="0.25">
      <c r="A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x14ac:dyDescent="0.25">
      <c r="A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x14ac:dyDescent="0.25">
      <c r="A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x14ac:dyDescent="0.25">
      <c r="A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x14ac:dyDescent="0.25">
      <c r="A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x14ac:dyDescent="0.25">
      <c r="A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x14ac:dyDescent="0.25">
      <c r="A40" s="18"/>
    </row>
    <row r="41" spans="1:34" x14ac:dyDescent="0.25">
      <c r="A41" s="18"/>
    </row>
    <row r="42" spans="1:34" x14ac:dyDescent="0.25">
      <c r="A42" s="18"/>
    </row>
    <row r="43" spans="1:34" x14ac:dyDescent="0.25">
      <c r="A43" s="18"/>
    </row>
    <row r="44" spans="1:34" x14ac:dyDescent="0.25">
      <c r="A44" s="18"/>
    </row>
    <row r="45" spans="1:34" x14ac:dyDescent="0.25">
      <c r="A45" s="18"/>
    </row>
    <row r="46" spans="1:34" x14ac:dyDescent="0.25">
      <c r="A46" s="18"/>
    </row>
    <row r="47" spans="1:34" x14ac:dyDescent="0.25">
      <c r="A47" s="18"/>
    </row>
    <row r="48" spans="1:34" x14ac:dyDescent="0.25">
      <c r="A48" s="18"/>
    </row>
    <row r="49" spans="1:1" x14ac:dyDescent="0.25">
      <c r="A49" s="18"/>
    </row>
    <row r="50" spans="1:1" x14ac:dyDescent="0.25">
      <c r="A50" s="18"/>
    </row>
    <row r="51" spans="1:1" x14ac:dyDescent="0.25">
      <c r="A51" s="18"/>
    </row>
    <row r="52" spans="1:1" x14ac:dyDescent="0.25">
      <c r="A52" s="18"/>
    </row>
    <row r="53" spans="1:1" x14ac:dyDescent="0.25">
      <c r="A53" s="18"/>
    </row>
  </sheetData>
  <mergeCells count="4">
    <mergeCell ref="B1:P1"/>
    <mergeCell ref="B2:Q2"/>
    <mergeCell ref="D18:CF18"/>
    <mergeCell ref="D6:C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4"/>
  <sheetViews>
    <sheetView tabSelected="1" workbookViewId="0">
      <pane xSplit="1" ySplit="21" topLeftCell="B22" activePane="bottomRight" state="frozen"/>
      <selection pane="topRight" activeCell="B1" sqref="B1"/>
      <selection pane="bottomLeft" activeCell="A24" sqref="A24"/>
      <selection pane="bottomRight" activeCell="A16" sqref="A16"/>
    </sheetView>
  </sheetViews>
  <sheetFormatPr baseColWidth="10" defaultRowHeight="15" x14ac:dyDescent="0.25"/>
  <cols>
    <col min="1" max="1" width="30.85546875" bestFit="1" customWidth="1"/>
    <col min="2" max="2" width="14.42578125" bestFit="1" customWidth="1"/>
    <col min="3" max="3" width="24.28515625" customWidth="1"/>
    <col min="4" max="4" width="5.140625" customWidth="1"/>
    <col min="5" max="6" width="24.28515625" customWidth="1"/>
    <col min="7" max="7" width="4.5703125" customWidth="1"/>
    <col min="8" max="57" width="12.5703125" customWidth="1"/>
    <col min="71" max="71" width="21.7109375" customWidth="1"/>
  </cols>
  <sheetData>
    <row r="1" spans="1:88" x14ac:dyDescent="0.25">
      <c r="A1" s="9" t="s">
        <v>3</v>
      </c>
      <c r="B1" s="102" t="s">
        <v>42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6"/>
      <c r="V1" s="103" t="s">
        <v>31</v>
      </c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6"/>
      <c r="AL1" s="103" t="s">
        <v>31</v>
      </c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6"/>
      <c r="BB1" s="103" t="s">
        <v>31</v>
      </c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6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</row>
    <row r="2" spans="1:88" x14ac:dyDescent="0.25">
      <c r="A2" s="9" t="s">
        <v>16</v>
      </c>
      <c r="B2" s="104" t="s">
        <v>14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 t="s">
        <v>14</v>
      </c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 t="s">
        <v>14</v>
      </c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 t="s">
        <v>14</v>
      </c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</row>
    <row r="3" spans="1:88" x14ac:dyDescent="0.25">
      <c r="A3" s="9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2"/>
      <c r="BL3" s="3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</row>
    <row r="4" spans="1:88" x14ac:dyDescent="0.25">
      <c r="A4" s="10">
        <v>44126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</row>
    <row r="5" spans="1:8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"/>
      <c r="BS5" s="6"/>
      <c r="BT5" s="6"/>
      <c r="BU5" s="3"/>
      <c r="BV5" s="3"/>
      <c r="BW5" s="3"/>
      <c r="BX5" s="3"/>
      <c r="BY5" s="3"/>
      <c r="BZ5" s="2"/>
      <c r="CA5" s="2"/>
      <c r="CB5" s="2"/>
      <c r="CC5" s="3"/>
      <c r="CD5" s="3"/>
      <c r="CE5" s="3"/>
      <c r="CF5" s="3"/>
      <c r="CG5" s="3"/>
      <c r="CH5" s="3"/>
      <c r="CI5" s="3"/>
    </row>
    <row r="6" spans="1:88" ht="15" customHeight="1" x14ac:dyDescent="0.25">
      <c r="A6" s="21"/>
      <c r="B6" s="22" t="s">
        <v>6</v>
      </c>
      <c r="C6" s="23" t="s">
        <v>29</v>
      </c>
      <c r="D6" s="50"/>
      <c r="E6" s="106" t="s">
        <v>36</v>
      </c>
      <c r="F6" s="107"/>
      <c r="G6" s="50"/>
      <c r="H6" s="105" t="s">
        <v>28</v>
      </c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</row>
    <row r="7" spans="1:88" x14ac:dyDescent="0.25">
      <c r="A7" s="25" t="s">
        <v>8</v>
      </c>
      <c r="B7" s="26" t="s">
        <v>7</v>
      </c>
      <c r="C7" s="27" t="s">
        <v>27</v>
      </c>
      <c r="D7" s="50"/>
      <c r="E7" s="31" t="s">
        <v>32</v>
      </c>
      <c r="F7" s="31" t="s">
        <v>33</v>
      </c>
      <c r="G7" s="50"/>
      <c r="H7" s="69">
        <v>0</v>
      </c>
      <c r="I7" s="30">
        <v>1</v>
      </c>
      <c r="J7" s="30">
        <v>2</v>
      </c>
      <c r="K7" s="30">
        <v>3</v>
      </c>
      <c r="L7" s="30">
        <v>4</v>
      </c>
      <c r="M7" s="30">
        <v>5</v>
      </c>
      <c r="N7" s="30">
        <v>6</v>
      </c>
      <c r="O7" s="30">
        <v>7</v>
      </c>
      <c r="P7" s="30">
        <v>8</v>
      </c>
      <c r="Q7" s="30">
        <v>9</v>
      </c>
      <c r="R7" s="70">
        <v>10</v>
      </c>
      <c r="S7" s="30">
        <v>11</v>
      </c>
      <c r="T7" s="30">
        <v>12</v>
      </c>
      <c r="U7" s="69">
        <v>13</v>
      </c>
      <c r="V7" s="30">
        <v>14</v>
      </c>
      <c r="W7" s="30">
        <v>15</v>
      </c>
      <c r="X7" s="30">
        <v>16</v>
      </c>
      <c r="Y7" s="71">
        <v>17</v>
      </c>
      <c r="Z7" s="69">
        <v>18</v>
      </c>
      <c r="AA7" s="69">
        <v>19</v>
      </c>
      <c r="AB7" s="69">
        <v>20</v>
      </c>
      <c r="AC7" s="69">
        <v>21</v>
      </c>
      <c r="AD7" s="69">
        <v>22</v>
      </c>
      <c r="AE7" s="69">
        <v>23</v>
      </c>
      <c r="AF7" s="30">
        <v>24</v>
      </c>
      <c r="AG7" s="30">
        <v>25</v>
      </c>
      <c r="AH7" s="30">
        <v>26</v>
      </c>
      <c r="AI7" s="30">
        <v>27</v>
      </c>
      <c r="AJ7" s="30">
        <v>28</v>
      </c>
      <c r="AK7" s="30">
        <v>29</v>
      </c>
      <c r="AL7" s="30">
        <v>30</v>
      </c>
      <c r="AM7" s="72">
        <v>31</v>
      </c>
      <c r="AN7" s="72">
        <v>32</v>
      </c>
      <c r="AO7" s="72">
        <v>33</v>
      </c>
      <c r="AP7" s="72">
        <v>34</v>
      </c>
      <c r="AQ7" s="72">
        <v>35</v>
      </c>
      <c r="AR7" s="72">
        <v>36</v>
      </c>
      <c r="AS7" s="72">
        <v>37</v>
      </c>
      <c r="AT7" s="72">
        <v>38</v>
      </c>
      <c r="AU7" s="72">
        <v>39</v>
      </c>
      <c r="AV7" s="72">
        <v>40</v>
      </c>
      <c r="AW7" s="72">
        <v>41</v>
      </c>
      <c r="AX7" s="72">
        <v>42</v>
      </c>
      <c r="AY7" s="72">
        <v>43</v>
      </c>
      <c r="AZ7" s="72">
        <v>44</v>
      </c>
      <c r="BA7" s="72">
        <v>45</v>
      </c>
      <c r="BB7" s="72">
        <v>46</v>
      </c>
      <c r="BC7" s="72">
        <v>47</v>
      </c>
      <c r="BD7" s="72">
        <v>48</v>
      </c>
      <c r="BE7" s="72">
        <v>49</v>
      </c>
      <c r="BF7" s="72">
        <v>50</v>
      </c>
      <c r="BG7" s="72">
        <v>51</v>
      </c>
      <c r="BH7" s="72">
        <v>52</v>
      </c>
      <c r="BI7" s="72">
        <v>53</v>
      </c>
      <c r="BJ7" s="72">
        <v>54</v>
      </c>
      <c r="BK7" s="72">
        <v>55</v>
      </c>
      <c r="BL7" s="72">
        <v>56</v>
      </c>
      <c r="BM7" s="72">
        <v>57</v>
      </c>
      <c r="BN7" s="72">
        <v>58</v>
      </c>
      <c r="BO7" s="72">
        <v>59</v>
      </c>
      <c r="BP7" s="72">
        <v>60</v>
      </c>
      <c r="BQ7" s="72">
        <v>61</v>
      </c>
      <c r="BR7" s="72">
        <v>62</v>
      </c>
      <c r="BS7" s="72">
        <v>63</v>
      </c>
      <c r="BT7" s="72">
        <v>64</v>
      </c>
      <c r="BU7" s="72">
        <v>65</v>
      </c>
      <c r="BV7" s="72">
        <v>66</v>
      </c>
      <c r="BW7" s="72">
        <v>67</v>
      </c>
      <c r="BX7" s="72">
        <v>68</v>
      </c>
      <c r="BY7" s="72">
        <v>69</v>
      </c>
      <c r="BZ7" s="72">
        <v>70</v>
      </c>
      <c r="CA7" s="72">
        <v>71</v>
      </c>
      <c r="CB7" s="72">
        <v>72</v>
      </c>
      <c r="CC7" s="72">
        <v>73</v>
      </c>
      <c r="CD7" s="72">
        <v>74</v>
      </c>
      <c r="CE7" s="72">
        <v>75</v>
      </c>
      <c r="CF7" s="72">
        <v>76</v>
      </c>
      <c r="CG7" s="72">
        <v>77</v>
      </c>
      <c r="CH7" s="72">
        <v>78</v>
      </c>
      <c r="CI7" s="72">
        <v>79</v>
      </c>
      <c r="CJ7" s="101" t="s">
        <v>37</v>
      </c>
    </row>
    <row r="8" spans="1:88" s="7" customFormat="1" ht="15.75" x14ac:dyDescent="0.25">
      <c r="A8" s="32"/>
      <c r="B8" s="33"/>
      <c r="C8" s="33"/>
      <c r="D8" s="100"/>
      <c r="E8" s="98"/>
      <c r="F8" s="98"/>
      <c r="G8" s="100"/>
      <c r="H8" s="83"/>
      <c r="I8" s="84"/>
      <c r="J8" s="84"/>
      <c r="K8" s="84"/>
      <c r="L8" s="84"/>
      <c r="M8" s="84"/>
      <c r="N8" s="84"/>
      <c r="O8" s="84"/>
      <c r="P8" s="84"/>
      <c r="Q8" s="86"/>
      <c r="R8" s="84"/>
      <c r="S8" s="84"/>
      <c r="T8" s="84"/>
      <c r="U8" s="84"/>
      <c r="V8" s="84"/>
      <c r="W8" s="84"/>
      <c r="X8" s="84"/>
      <c r="Y8" s="84"/>
      <c r="Z8" s="84"/>
      <c r="AA8" s="86"/>
      <c r="AB8" s="84"/>
      <c r="AC8" s="84"/>
      <c r="AD8" s="84"/>
      <c r="AE8" s="84"/>
      <c r="AF8" s="84"/>
      <c r="AG8" s="84"/>
      <c r="AH8" s="85"/>
      <c r="AI8" s="85"/>
      <c r="AJ8" s="85"/>
      <c r="AK8" s="85"/>
      <c r="AL8" s="8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6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6"/>
    </row>
    <row r="9" spans="1:88" x14ac:dyDescent="0.25">
      <c r="A9" s="32" t="s">
        <v>9</v>
      </c>
      <c r="B9" s="38">
        <v>79.79626485568761</v>
      </c>
      <c r="C9" s="39">
        <v>3726.4855687606114</v>
      </c>
      <c r="D9" s="100"/>
      <c r="E9" s="98">
        <v>37.903225806451616</v>
      </c>
      <c r="F9" s="98">
        <v>25.470967741935489</v>
      </c>
      <c r="G9" s="100"/>
      <c r="H9" s="36">
        <v>30.322580645161292</v>
      </c>
      <c r="I9" s="87">
        <v>31.120543293718171</v>
      </c>
      <c r="J9" s="87">
        <v>30.322580645161292</v>
      </c>
      <c r="K9" s="87">
        <v>30.322580645161292</v>
      </c>
      <c r="L9" s="87">
        <v>31.918505942275043</v>
      </c>
      <c r="M9" s="87">
        <v>35.11035653650255</v>
      </c>
      <c r="N9" s="87">
        <v>38.302207130730054</v>
      </c>
      <c r="O9" s="87">
        <v>38.302207130730054</v>
      </c>
      <c r="P9" s="87">
        <v>39.898132427843805</v>
      </c>
      <c r="Q9" s="88">
        <v>39.898132427843805</v>
      </c>
      <c r="R9" s="87">
        <v>40.696095076400681</v>
      </c>
      <c r="S9" s="87">
        <v>38.302207130730054</v>
      </c>
      <c r="T9" s="87">
        <v>34.312393887945674</v>
      </c>
      <c r="U9" s="87">
        <v>33.514431239388799</v>
      </c>
      <c r="V9" s="87">
        <v>34.312393887945674</v>
      </c>
      <c r="W9" s="87">
        <v>36.706281833616302</v>
      </c>
      <c r="X9" s="87">
        <v>38.302207130730054</v>
      </c>
      <c r="Y9" s="87">
        <v>37.504244482173178</v>
      </c>
      <c r="Z9" s="87">
        <v>35.11035653650255</v>
      </c>
      <c r="AA9" s="88">
        <v>34.312393887945674</v>
      </c>
      <c r="AB9" s="87">
        <v>34.312393887945674</v>
      </c>
      <c r="AC9" s="87">
        <v>31.918505942275043</v>
      </c>
      <c r="AD9" s="87">
        <v>31.918505942275043</v>
      </c>
      <c r="AE9" s="87">
        <v>32.716468590831916</v>
      </c>
      <c r="AF9" s="87">
        <v>35.908319185059426</v>
      </c>
      <c r="AG9" s="87">
        <v>38.302207130730054</v>
      </c>
      <c r="AH9" s="87">
        <v>38.302207130730054</v>
      </c>
      <c r="AI9" s="87">
        <v>38.302207130730054</v>
      </c>
      <c r="AJ9" s="87">
        <v>39.100169779286929</v>
      </c>
      <c r="AK9" s="87">
        <v>40.696095076400681</v>
      </c>
      <c r="AL9" s="87">
        <v>43.089983022071308</v>
      </c>
      <c r="AM9" s="89">
        <v>43.089983022071308</v>
      </c>
      <c r="AN9" s="89">
        <v>43.887945670628184</v>
      </c>
      <c r="AO9" s="89">
        <v>41.494057724957557</v>
      </c>
      <c r="AP9" s="89">
        <v>40.696095076400681</v>
      </c>
      <c r="AQ9" s="89">
        <v>41.494057724957557</v>
      </c>
      <c r="AR9" s="89">
        <v>43.887945670628184</v>
      </c>
      <c r="AS9" s="89">
        <v>47.079796264855688</v>
      </c>
      <c r="AT9" s="89">
        <v>48.675721561969439</v>
      </c>
      <c r="AU9" s="89">
        <v>51.86757215619695</v>
      </c>
      <c r="AV9" s="89">
        <v>51.069609507640074</v>
      </c>
      <c r="AW9" s="89">
        <v>50.271646859083191</v>
      </c>
      <c r="AX9" s="89">
        <v>47.877758913412563</v>
      </c>
      <c r="AY9" s="89">
        <v>47.877758913412563</v>
      </c>
      <c r="AZ9" s="89">
        <v>49.473684210526315</v>
      </c>
      <c r="BA9" s="89">
        <v>49.473684210526315</v>
      </c>
      <c r="BB9" s="89">
        <v>47.877758913412563</v>
      </c>
      <c r="BC9" s="89">
        <v>44.685908319185067</v>
      </c>
      <c r="BD9" s="89">
        <v>43.089983022071308</v>
      </c>
      <c r="BE9" s="89">
        <v>43.887945670628184</v>
      </c>
      <c r="BF9" s="89">
        <v>46.281833616298819</v>
      </c>
      <c r="BG9" s="89">
        <v>49.473684210526315</v>
      </c>
      <c r="BH9" s="89">
        <v>50.271646859083191</v>
      </c>
      <c r="BI9" s="89">
        <v>50.271646859083191</v>
      </c>
      <c r="BJ9" s="89">
        <v>50.271646859083191</v>
      </c>
      <c r="BK9" s="89">
        <v>53.463497453310701</v>
      </c>
      <c r="BL9" s="89">
        <v>56.655348047538197</v>
      </c>
      <c r="BM9" s="89">
        <v>58.251273344651956</v>
      </c>
      <c r="BN9" s="89">
        <v>59.049235993208832</v>
      </c>
      <c r="BO9" s="89">
        <v>56.655348047538197</v>
      </c>
      <c r="BP9" s="89">
        <v>55.059422750424453</v>
      </c>
      <c r="BQ9" s="89">
        <v>53.463497453310701</v>
      </c>
      <c r="BR9" s="89">
        <v>52.665534804753825</v>
      </c>
      <c r="BS9" s="89">
        <v>53.463497453310701</v>
      </c>
      <c r="BT9" s="90">
        <v>53.463497453310701</v>
      </c>
      <c r="BU9" s="89">
        <v>54.261460101867577</v>
      </c>
      <c r="BV9" s="89">
        <v>52.665534804753825</v>
      </c>
      <c r="BW9" s="89">
        <v>51.86757215619695</v>
      </c>
      <c r="BX9" s="89">
        <v>48.675721561969439</v>
      </c>
      <c r="BY9" s="89">
        <v>47.079796264855688</v>
      </c>
      <c r="BZ9" s="89">
        <v>44.685908319185067</v>
      </c>
      <c r="CA9" s="89">
        <v>38.302207130730054</v>
      </c>
      <c r="CB9" s="89">
        <v>35.11035653650255</v>
      </c>
      <c r="CC9" s="89">
        <v>34.312393887945674</v>
      </c>
      <c r="CD9" s="89">
        <v>37.504244482173178</v>
      </c>
      <c r="CE9" s="89">
        <v>40.696095076400681</v>
      </c>
      <c r="CF9" s="89">
        <v>43.089983022071308</v>
      </c>
      <c r="CG9" s="89">
        <v>43.089983022071308</v>
      </c>
      <c r="CH9" s="89">
        <v>40.696095076400681</v>
      </c>
      <c r="CI9" s="89">
        <v>35.908319185059426</v>
      </c>
      <c r="CJ9" s="90">
        <v>288.86247877758916</v>
      </c>
    </row>
    <row r="10" spans="1:88" s="7" customFormat="1" ht="15.75" x14ac:dyDescent="0.25">
      <c r="A10" s="32" t="s">
        <v>10</v>
      </c>
      <c r="B10" s="38">
        <v>71.663920922570014</v>
      </c>
      <c r="C10" s="39">
        <v>3370.3542009884677</v>
      </c>
      <c r="D10" s="100"/>
      <c r="E10" s="98">
        <v>44.789950576606259</v>
      </c>
      <c r="F10" s="98">
        <v>30.098846787479406</v>
      </c>
      <c r="G10" s="100"/>
      <c r="H10" s="36">
        <v>35.831960461285007</v>
      </c>
      <c r="I10" s="87">
        <v>36.548599670510704</v>
      </c>
      <c r="J10" s="87">
        <v>37.981878088962105</v>
      </c>
      <c r="K10" s="87">
        <v>38.698517298187809</v>
      </c>
      <c r="L10" s="87">
        <v>40.131795716639211</v>
      </c>
      <c r="M10" s="87">
        <v>40.131795716639211</v>
      </c>
      <c r="N10" s="87">
        <v>40.131795716639211</v>
      </c>
      <c r="O10" s="87">
        <v>38.698517298187809</v>
      </c>
      <c r="P10" s="87">
        <v>40.131795716639211</v>
      </c>
      <c r="Q10" s="88">
        <v>41.565074135090612</v>
      </c>
      <c r="R10" s="87">
        <v>46.581548599670512</v>
      </c>
      <c r="S10" s="87">
        <v>48.014827018121906</v>
      </c>
      <c r="T10" s="87">
        <v>45.864909390444808</v>
      </c>
      <c r="U10" s="87">
        <v>40.848434925864908</v>
      </c>
      <c r="V10" s="87">
        <v>36.548599670510704</v>
      </c>
      <c r="W10" s="87">
        <v>36.548599670510704</v>
      </c>
      <c r="X10" s="87">
        <v>38.698517298187809</v>
      </c>
      <c r="Y10" s="87">
        <v>39.415156507413506</v>
      </c>
      <c r="Z10" s="87">
        <v>35.831960461285007</v>
      </c>
      <c r="AA10" s="88">
        <v>33.682042833607909</v>
      </c>
      <c r="AB10" s="87">
        <v>32.248764415156508</v>
      </c>
      <c r="AC10" s="87">
        <v>30.815485996705107</v>
      </c>
      <c r="AD10" s="87">
        <v>30.098846787479406</v>
      </c>
      <c r="AE10" s="87">
        <v>31.532125205930807</v>
      </c>
      <c r="AF10" s="87">
        <v>35.11532125205931</v>
      </c>
      <c r="AG10" s="87">
        <v>39.415156507413506</v>
      </c>
      <c r="AH10" s="87">
        <v>42.281713344316302</v>
      </c>
      <c r="AI10" s="87">
        <v>44.431630971993407</v>
      </c>
      <c r="AJ10" s="87">
        <v>43.71499176276771</v>
      </c>
      <c r="AK10" s="87">
        <v>42.998352553542006</v>
      </c>
      <c r="AL10" s="87">
        <v>44.431630971993407</v>
      </c>
      <c r="AM10" s="89">
        <v>45.864909390444808</v>
      </c>
      <c r="AN10" s="89">
        <v>48.73146622734761</v>
      </c>
      <c r="AO10" s="89">
        <v>47.298187808896209</v>
      </c>
      <c r="AP10" s="89">
        <v>44.431630971993407</v>
      </c>
      <c r="AQ10" s="89">
        <v>42.281713344316302</v>
      </c>
      <c r="AR10" s="89">
        <v>42.281713344316302</v>
      </c>
      <c r="AS10" s="89">
        <v>41.565074135090612</v>
      </c>
      <c r="AT10" s="89">
        <v>43.71499176276771</v>
      </c>
      <c r="AU10" s="89">
        <v>44.431630971993407</v>
      </c>
      <c r="AV10" s="89">
        <v>45.864909390444808</v>
      </c>
      <c r="AW10" s="89">
        <v>45.148270181219104</v>
      </c>
      <c r="AX10" s="89">
        <v>44.431630971993407</v>
      </c>
      <c r="AY10" s="89">
        <v>42.998352553542006</v>
      </c>
      <c r="AZ10" s="89">
        <v>43.71499176276771</v>
      </c>
      <c r="BA10" s="89">
        <v>45.148270181219104</v>
      </c>
      <c r="BB10" s="89">
        <v>45.864909390444808</v>
      </c>
      <c r="BC10" s="89">
        <v>45.864909390444808</v>
      </c>
      <c r="BD10" s="89">
        <v>45.148270181219104</v>
      </c>
      <c r="BE10" s="89">
        <v>44.431630971993407</v>
      </c>
      <c r="BF10" s="89">
        <v>43.71499176276771</v>
      </c>
      <c r="BG10" s="89">
        <v>45.864909390444808</v>
      </c>
      <c r="BH10" s="89">
        <v>48.014827018121906</v>
      </c>
      <c r="BI10" s="89">
        <v>50.164744645799011</v>
      </c>
      <c r="BJ10" s="89">
        <v>51.598023064250413</v>
      </c>
      <c r="BK10" s="89">
        <v>51.598023064250413</v>
      </c>
      <c r="BL10" s="89">
        <v>50.164744645799011</v>
      </c>
      <c r="BM10" s="89">
        <v>48.73146622734761</v>
      </c>
      <c r="BN10" s="89">
        <v>46.581548599670512</v>
      </c>
      <c r="BO10" s="89">
        <v>43.71499176276771</v>
      </c>
      <c r="BP10" s="89">
        <v>40.848434925864908</v>
      </c>
      <c r="BQ10" s="89">
        <v>37.981878088962105</v>
      </c>
      <c r="BR10" s="89">
        <v>37.265238879736408</v>
      </c>
      <c r="BS10" s="89">
        <v>36.548599670510704</v>
      </c>
      <c r="BT10" s="90">
        <v>37.981878088962105</v>
      </c>
      <c r="BU10" s="89">
        <v>40.131795716639211</v>
      </c>
      <c r="BV10" s="89">
        <v>40.131795716639211</v>
      </c>
      <c r="BW10" s="89">
        <v>37.981878088962105</v>
      </c>
      <c r="BX10" s="89">
        <v>34.398682042833606</v>
      </c>
      <c r="BY10" s="89">
        <v>34.398682042833606</v>
      </c>
      <c r="BZ10" s="89">
        <v>35.11532125205931</v>
      </c>
      <c r="CA10" s="89">
        <v>32.248764415156508</v>
      </c>
      <c r="CB10" s="89">
        <v>29.382207578253706</v>
      </c>
      <c r="CC10" s="89">
        <v>27.232289950576604</v>
      </c>
      <c r="CD10" s="89">
        <v>26.515650741350907</v>
      </c>
      <c r="CE10" s="89">
        <v>26.515650741350907</v>
      </c>
      <c r="CF10" s="89">
        <v>26.515650741350907</v>
      </c>
      <c r="CG10" s="89">
        <v>24.365733113673805</v>
      </c>
      <c r="CH10" s="89">
        <v>22.215815485996703</v>
      </c>
      <c r="CI10" s="89">
        <v>20.782537067545306</v>
      </c>
      <c r="CJ10" s="90">
        <v>183.45963756177923</v>
      </c>
    </row>
    <row r="11" spans="1:88" s="7" customFormat="1" ht="15.75" x14ac:dyDescent="0.25">
      <c r="A11" s="32" t="s">
        <v>11</v>
      </c>
      <c r="B11" s="38">
        <v>73.411764705882348</v>
      </c>
      <c r="C11" s="39">
        <v>3771.1623529411759</v>
      </c>
      <c r="D11" s="100"/>
      <c r="E11" s="98">
        <v>44.047058823529404</v>
      </c>
      <c r="F11" s="98">
        <v>29.599623529411765</v>
      </c>
      <c r="G11" s="100"/>
      <c r="H11" s="36">
        <v>35.237647058823526</v>
      </c>
      <c r="I11" s="87">
        <v>35.97176470588235</v>
      </c>
      <c r="J11" s="87">
        <v>36.705882352941174</v>
      </c>
      <c r="K11" s="87">
        <v>36.705882352941174</v>
      </c>
      <c r="L11" s="87">
        <v>38.174117647058821</v>
      </c>
      <c r="M11" s="87">
        <v>39.642352941176469</v>
      </c>
      <c r="N11" s="87">
        <v>42.578823529411764</v>
      </c>
      <c r="O11" s="87">
        <v>42.578823529411764</v>
      </c>
      <c r="P11" s="87">
        <v>42.578823529411764</v>
      </c>
      <c r="Q11" s="88">
        <v>41.84470588235294</v>
      </c>
      <c r="R11" s="87">
        <v>44.047058823529404</v>
      </c>
      <c r="S11" s="87">
        <v>46.9835294117647</v>
      </c>
      <c r="T11" s="87">
        <v>49.185882352941171</v>
      </c>
      <c r="U11" s="87">
        <v>49.185882352941171</v>
      </c>
      <c r="V11" s="87">
        <v>48.451764705882354</v>
      </c>
      <c r="W11" s="87">
        <v>47.717647058823523</v>
      </c>
      <c r="X11" s="87">
        <v>45.515294117647052</v>
      </c>
      <c r="Y11" s="87">
        <v>41.110588235294117</v>
      </c>
      <c r="Z11" s="87">
        <v>37.44</v>
      </c>
      <c r="AA11" s="88">
        <v>35.97176470588235</v>
      </c>
      <c r="AB11" s="87">
        <v>35.237647058823526</v>
      </c>
      <c r="AC11" s="87">
        <v>36.705882352941174</v>
      </c>
      <c r="AD11" s="87">
        <v>37.44</v>
      </c>
      <c r="AE11" s="87">
        <v>40.376470588235293</v>
      </c>
      <c r="AF11" s="87">
        <v>41.110588235294117</v>
      </c>
      <c r="AG11" s="87">
        <v>43.312941176470588</v>
      </c>
      <c r="AH11" s="87">
        <v>44.047058823529404</v>
      </c>
      <c r="AI11" s="87">
        <v>45.515294117647052</v>
      </c>
      <c r="AJ11" s="87">
        <v>45.515294117647052</v>
      </c>
      <c r="AK11" s="87">
        <v>47.717647058823523</v>
      </c>
      <c r="AL11" s="87">
        <v>49.92</v>
      </c>
      <c r="AM11" s="89">
        <v>49.185882352941171</v>
      </c>
      <c r="AN11" s="89">
        <v>46.9835294117647</v>
      </c>
      <c r="AO11" s="89">
        <v>44.781176470588235</v>
      </c>
      <c r="AP11" s="89">
        <v>43.312941176470588</v>
      </c>
      <c r="AQ11" s="89">
        <v>42.578823529411764</v>
      </c>
      <c r="AR11" s="89">
        <v>43.312941176470588</v>
      </c>
      <c r="AS11" s="89">
        <v>45.515294117647052</v>
      </c>
      <c r="AT11" s="89">
        <v>48.451764705882354</v>
      </c>
      <c r="AU11" s="89">
        <v>49.92</v>
      </c>
      <c r="AV11" s="89">
        <v>49.185882352941171</v>
      </c>
      <c r="AW11" s="89">
        <v>50.654117647058818</v>
      </c>
      <c r="AX11" s="89">
        <v>52.85647058823529</v>
      </c>
      <c r="AY11" s="89">
        <v>53.590588235294121</v>
      </c>
      <c r="AZ11" s="89">
        <v>53.590588235294121</v>
      </c>
      <c r="BA11" s="89">
        <v>54.324705882352937</v>
      </c>
      <c r="BB11" s="89">
        <v>56.527058823529408</v>
      </c>
      <c r="BC11" s="89">
        <v>57.261176470588232</v>
      </c>
      <c r="BD11" s="89">
        <v>54.324705882352937</v>
      </c>
      <c r="BE11" s="89">
        <v>52.122352941176466</v>
      </c>
      <c r="BF11" s="89">
        <v>49.185882352941171</v>
      </c>
      <c r="BG11" s="89">
        <v>48.451764705882354</v>
      </c>
      <c r="BH11" s="89">
        <v>49.185882352941171</v>
      </c>
      <c r="BI11" s="89">
        <v>51.388235294117642</v>
      </c>
      <c r="BJ11" s="89">
        <v>55.058823529411754</v>
      </c>
      <c r="BK11" s="89">
        <v>55.058823529411754</v>
      </c>
      <c r="BL11" s="89">
        <v>55.058823529411754</v>
      </c>
      <c r="BM11" s="89">
        <v>52.85647058823529</v>
      </c>
      <c r="BN11" s="89">
        <v>50.654117647058818</v>
      </c>
      <c r="BO11" s="89">
        <v>49.185882352941171</v>
      </c>
      <c r="BP11" s="89">
        <v>51.388235294117642</v>
      </c>
      <c r="BQ11" s="89">
        <v>55.058823529411754</v>
      </c>
      <c r="BR11" s="89">
        <v>56.527058823529408</v>
      </c>
      <c r="BS11" s="89">
        <v>52.85647058823529</v>
      </c>
      <c r="BT11" s="90">
        <v>49.185882352941171</v>
      </c>
      <c r="BU11" s="89">
        <v>47.717647058823523</v>
      </c>
      <c r="BV11" s="89">
        <v>47.717647058823523</v>
      </c>
      <c r="BW11" s="89">
        <v>46.9835294117647</v>
      </c>
      <c r="BX11" s="89">
        <v>44.047058823529404</v>
      </c>
      <c r="BY11" s="89">
        <v>42.578823529411764</v>
      </c>
      <c r="BZ11" s="89">
        <v>41.110588235294117</v>
      </c>
      <c r="CA11" s="89">
        <v>38.174117647058821</v>
      </c>
      <c r="CB11" s="89">
        <v>35.237647058823526</v>
      </c>
      <c r="CC11" s="89">
        <v>30.832941176470584</v>
      </c>
      <c r="CD11" s="89">
        <v>27.896470588235292</v>
      </c>
      <c r="CE11" s="89">
        <v>25.694117647058821</v>
      </c>
      <c r="CF11" s="89">
        <v>25.694117647058821</v>
      </c>
      <c r="CG11" s="89">
        <v>23.49176470588235</v>
      </c>
      <c r="CH11" s="89">
        <v>22.757647058823526</v>
      </c>
      <c r="CI11" s="89">
        <v>22.757647058823526</v>
      </c>
      <c r="CJ11" s="90">
        <v>214.36235294117648</v>
      </c>
    </row>
    <row r="12" spans="1:88" s="7" customFormat="1" ht="15.75" x14ac:dyDescent="0.25">
      <c r="A12" s="32" t="s">
        <v>12</v>
      </c>
      <c r="B12" s="38">
        <v>73.66255144032921</v>
      </c>
      <c r="C12" s="39">
        <v>2587.028806584362</v>
      </c>
      <c r="D12" s="100"/>
      <c r="E12" s="98">
        <v>34.068930041152264</v>
      </c>
      <c r="F12" s="98">
        <v>22.894320987654318</v>
      </c>
      <c r="G12" s="100"/>
      <c r="H12" s="36">
        <v>27.255144032921809</v>
      </c>
      <c r="I12" s="87">
        <v>26.518518518518519</v>
      </c>
      <c r="J12" s="87">
        <v>25.781893004115222</v>
      </c>
      <c r="K12" s="87">
        <v>25.781893004115222</v>
      </c>
      <c r="L12" s="87">
        <v>27.991769547325099</v>
      </c>
      <c r="M12" s="87">
        <v>30.201646090534979</v>
      </c>
      <c r="N12" s="87">
        <v>32.411522633744852</v>
      </c>
      <c r="O12" s="87">
        <v>33.884773662551439</v>
      </c>
      <c r="P12" s="87">
        <v>33.884773662551439</v>
      </c>
      <c r="Q12" s="88">
        <v>31.674897119341558</v>
      </c>
      <c r="R12" s="87">
        <v>30.201646090534979</v>
      </c>
      <c r="S12" s="87">
        <v>29.465020576131682</v>
      </c>
      <c r="T12" s="87">
        <v>33.148148148148145</v>
      </c>
      <c r="U12" s="87">
        <v>34.621399176954725</v>
      </c>
      <c r="V12" s="87">
        <v>34.621399176954725</v>
      </c>
      <c r="W12" s="87">
        <v>31.674897119341558</v>
      </c>
      <c r="X12" s="87">
        <v>30.201646090534979</v>
      </c>
      <c r="Y12" s="87">
        <v>27.991769547325099</v>
      </c>
      <c r="Z12" s="87">
        <v>23.572016460905346</v>
      </c>
      <c r="AA12" s="88">
        <v>22.098765432098762</v>
      </c>
      <c r="AB12" s="87">
        <v>19.888888888888886</v>
      </c>
      <c r="AC12" s="87">
        <v>19.888888888888886</v>
      </c>
      <c r="AD12" s="87">
        <v>20.625514403292176</v>
      </c>
      <c r="AE12" s="87">
        <v>22.098765432098762</v>
      </c>
      <c r="AF12" s="87">
        <v>25.045267489711932</v>
      </c>
      <c r="AG12" s="87">
        <v>29.465020576131682</v>
      </c>
      <c r="AH12" s="87">
        <v>32.411522633744852</v>
      </c>
      <c r="AI12" s="87">
        <v>34.621399176954725</v>
      </c>
      <c r="AJ12" s="87">
        <v>36.094650205761312</v>
      </c>
      <c r="AK12" s="87">
        <v>37.567901234567898</v>
      </c>
      <c r="AL12" s="87">
        <v>40.514403292181065</v>
      </c>
      <c r="AM12" s="89">
        <v>40.514403292181065</v>
      </c>
      <c r="AN12" s="89">
        <v>41.251028806584351</v>
      </c>
      <c r="AO12" s="89">
        <v>39.041152263374485</v>
      </c>
      <c r="AP12" s="89">
        <v>36.094650205761312</v>
      </c>
      <c r="AQ12" s="89">
        <v>33.148148148148145</v>
      </c>
      <c r="AR12" s="89">
        <v>31.674897119341558</v>
      </c>
      <c r="AS12" s="89">
        <v>31.674897119341558</v>
      </c>
      <c r="AT12" s="89">
        <v>33.884773662551439</v>
      </c>
      <c r="AU12" s="89">
        <v>34.621399176954725</v>
      </c>
      <c r="AV12" s="89">
        <v>33.148148148148145</v>
      </c>
      <c r="AW12" s="89">
        <v>32.411522633744852</v>
      </c>
      <c r="AX12" s="89">
        <v>33.148148148148145</v>
      </c>
      <c r="AY12" s="89">
        <v>33.884773662551439</v>
      </c>
      <c r="AZ12" s="89">
        <v>36.831275720164605</v>
      </c>
      <c r="BA12" s="89">
        <v>37.567901234567898</v>
      </c>
      <c r="BB12" s="89">
        <v>37.567901234567898</v>
      </c>
      <c r="BC12" s="89">
        <v>35.358024691358025</v>
      </c>
      <c r="BD12" s="89">
        <v>33.884773662551439</v>
      </c>
      <c r="BE12" s="89">
        <v>33.148148148148145</v>
      </c>
      <c r="BF12" s="89">
        <v>34.621399176954725</v>
      </c>
      <c r="BG12" s="89">
        <v>37.567901234567898</v>
      </c>
      <c r="BH12" s="89">
        <v>40.514403292181065</v>
      </c>
      <c r="BI12" s="89">
        <v>41.251028806584351</v>
      </c>
      <c r="BJ12" s="89">
        <v>39.777777777777771</v>
      </c>
      <c r="BK12" s="89">
        <v>37.567901234567898</v>
      </c>
      <c r="BL12" s="89">
        <v>36.831275720164605</v>
      </c>
      <c r="BM12" s="89">
        <v>37.567901234567898</v>
      </c>
      <c r="BN12" s="89">
        <v>39.041152263374485</v>
      </c>
      <c r="BO12" s="89">
        <v>41.251028806584351</v>
      </c>
      <c r="BP12" s="89">
        <v>39.777777777777771</v>
      </c>
      <c r="BQ12" s="89">
        <v>38.304526748971192</v>
      </c>
      <c r="BR12" s="89">
        <v>34.621399176954725</v>
      </c>
      <c r="BS12" s="89">
        <v>32.411522633744852</v>
      </c>
      <c r="BT12" s="90">
        <v>30.938271604938269</v>
      </c>
      <c r="BU12" s="89">
        <v>31.674897119341558</v>
      </c>
      <c r="BV12" s="89">
        <v>31.674897119341558</v>
      </c>
      <c r="BW12" s="89">
        <v>30.201646090534979</v>
      </c>
      <c r="BX12" s="89">
        <v>25.781893004115222</v>
      </c>
      <c r="BY12" s="89">
        <v>22.835390946502056</v>
      </c>
      <c r="BZ12" s="89">
        <v>21.362139917695472</v>
      </c>
      <c r="CA12" s="89">
        <v>19.888888888888886</v>
      </c>
      <c r="CB12" s="89">
        <v>19.152263374485596</v>
      </c>
      <c r="CC12" s="89">
        <v>17.679012345679013</v>
      </c>
      <c r="CD12" s="89">
        <v>16.942386831275719</v>
      </c>
      <c r="CE12" s="89">
        <v>15.469135802469134</v>
      </c>
      <c r="CF12" s="89">
        <v>14.732510288065841</v>
      </c>
      <c r="CG12" s="89">
        <v>15.469135802469134</v>
      </c>
      <c r="CH12" s="89">
        <v>15.469135802469134</v>
      </c>
      <c r="CI12" s="89">
        <v>14.732510288065841</v>
      </c>
      <c r="CJ12" s="90">
        <v>131.85596707818928</v>
      </c>
    </row>
    <row r="13" spans="1:88" x14ac:dyDescent="0.25">
      <c r="A13" s="40" t="s">
        <v>13</v>
      </c>
      <c r="B13" s="41">
        <v>62.924901185770757</v>
      </c>
      <c r="C13" s="42">
        <v>9819.430830039526</v>
      </c>
      <c r="D13" s="100"/>
      <c r="E13" s="99">
        <v>136.8616600790514</v>
      </c>
      <c r="F13" s="99">
        <v>91.971035573122535</v>
      </c>
      <c r="G13" s="100"/>
      <c r="H13" s="46">
        <v>109.48932806324112</v>
      </c>
      <c r="I13" s="91">
        <v>108.86007905138342</v>
      </c>
      <c r="J13" s="91">
        <v>106.34308300395259</v>
      </c>
      <c r="K13" s="91">
        <v>105.71383399209488</v>
      </c>
      <c r="L13" s="91">
        <v>108.2308300395257</v>
      </c>
      <c r="M13" s="91">
        <v>117.0403162055336</v>
      </c>
      <c r="N13" s="91">
        <v>123.33280632411068</v>
      </c>
      <c r="O13" s="91">
        <v>125.22055335968381</v>
      </c>
      <c r="P13" s="91">
        <v>127.10830039525693</v>
      </c>
      <c r="Q13" s="92">
        <v>125.22055335968381</v>
      </c>
      <c r="R13" s="91">
        <v>128.99604743083006</v>
      </c>
      <c r="S13" s="91">
        <v>127.73754940711464</v>
      </c>
      <c r="T13" s="91">
        <v>127.10830039525693</v>
      </c>
      <c r="U13" s="91">
        <v>122.70355731225298</v>
      </c>
      <c r="V13" s="91">
        <v>118.29881422924902</v>
      </c>
      <c r="W13" s="91">
        <v>116.4110671936759</v>
      </c>
      <c r="X13" s="91">
        <v>118.29881422924902</v>
      </c>
      <c r="Y13" s="91">
        <v>122.07430830039527</v>
      </c>
      <c r="Z13" s="91">
        <v>121.44505928853756</v>
      </c>
      <c r="AA13" s="92">
        <v>123.33280632411068</v>
      </c>
      <c r="AB13" s="91">
        <v>122.07430830039527</v>
      </c>
      <c r="AC13" s="91">
        <v>123.33280632411068</v>
      </c>
      <c r="AD13" s="91">
        <v>127.73754940711464</v>
      </c>
      <c r="AE13" s="91">
        <v>129.62529644268776</v>
      </c>
      <c r="AF13" s="91">
        <v>128.99604743083006</v>
      </c>
      <c r="AG13" s="91">
        <v>127.73754940711464</v>
      </c>
      <c r="AH13" s="91">
        <v>130.25454545454545</v>
      </c>
      <c r="AI13" s="91">
        <v>135.91778656126485</v>
      </c>
      <c r="AJ13" s="91">
        <v>142.21027667984191</v>
      </c>
      <c r="AK13" s="91">
        <v>150.39051383399212</v>
      </c>
      <c r="AL13" s="91">
        <v>154.16600790513837</v>
      </c>
      <c r="AM13" s="93">
        <v>151.01976284584981</v>
      </c>
      <c r="AN13" s="93">
        <v>151.01976284584981</v>
      </c>
      <c r="AO13" s="93">
        <v>140.32252964426877</v>
      </c>
      <c r="AP13" s="93">
        <v>130.88379446640317</v>
      </c>
      <c r="AQ13" s="93">
        <v>123.33280632411068</v>
      </c>
      <c r="AR13" s="93">
        <v>125.84980237154151</v>
      </c>
      <c r="AS13" s="93">
        <v>130.25454545454545</v>
      </c>
      <c r="AT13" s="93">
        <v>137.80553359683796</v>
      </c>
      <c r="AU13" s="93">
        <v>137.80553359683796</v>
      </c>
      <c r="AV13" s="93">
        <v>132.77154150197629</v>
      </c>
      <c r="AW13" s="93">
        <v>124.5913043478261</v>
      </c>
      <c r="AX13" s="93">
        <v>125.22055335968381</v>
      </c>
      <c r="AY13" s="93">
        <v>128.36679841897234</v>
      </c>
      <c r="AZ13" s="93">
        <v>137.80553359683796</v>
      </c>
      <c r="BA13" s="93">
        <v>143.46877470355733</v>
      </c>
      <c r="BB13" s="93">
        <v>145.35652173913047</v>
      </c>
      <c r="BC13" s="93">
        <v>142.83952569169961</v>
      </c>
      <c r="BD13" s="93">
        <v>137.17628458498027</v>
      </c>
      <c r="BE13" s="93">
        <v>135.28853754940712</v>
      </c>
      <c r="BF13" s="93">
        <v>135.28853754940712</v>
      </c>
      <c r="BG13" s="93">
        <v>137.80553359683796</v>
      </c>
      <c r="BH13" s="93">
        <v>142.21027667984191</v>
      </c>
      <c r="BI13" s="93">
        <v>146.61501976284586</v>
      </c>
      <c r="BJ13" s="93">
        <v>146.61501976284586</v>
      </c>
      <c r="BK13" s="93">
        <v>141.58102766798419</v>
      </c>
      <c r="BL13" s="93">
        <v>137.17628458498027</v>
      </c>
      <c r="BM13" s="93">
        <v>131.51304347826087</v>
      </c>
      <c r="BN13" s="93">
        <v>128.36679841897234</v>
      </c>
      <c r="BO13" s="93">
        <v>126.47905138339922</v>
      </c>
      <c r="BP13" s="93">
        <v>121.44505928853756</v>
      </c>
      <c r="BQ13" s="93">
        <v>117.0403162055336</v>
      </c>
      <c r="BR13" s="93">
        <v>111.37707509881425</v>
      </c>
      <c r="BS13" s="93">
        <v>106.34308300395259</v>
      </c>
      <c r="BT13" s="94">
        <v>105.08458498023715</v>
      </c>
      <c r="BU13" s="93">
        <v>102.56758893280634</v>
      </c>
      <c r="BV13" s="93">
        <v>99.421343873517799</v>
      </c>
      <c r="BW13" s="93">
        <v>95.016600790513834</v>
      </c>
      <c r="BX13" s="93">
        <v>90.611857707509898</v>
      </c>
      <c r="BY13" s="93">
        <v>88.094861660079061</v>
      </c>
      <c r="BZ13" s="93">
        <v>83.690118577075097</v>
      </c>
      <c r="CA13" s="93">
        <v>74.880632411067197</v>
      </c>
      <c r="CB13" s="93">
        <v>70.475889328063246</v>
      </c>
      <c r="CC13" s="93">
        <v>68.588142292490133</v>
      </c>
      <c r="CD13" s="93">
        <v>66.700395256917005</v>
      </c>
      <c r="CE13" s="93">
        <v>62.295652173913048</v>
      </c>
      <c r="CF13" s="93">
        <v>57.261660079051389</v>
      </c>
      <c r="CG13" s="93">
        <v>51.59841897233202</v>
      </c>
      <c r="CH13" s="93">
        <v>48.452173913043481</v>
      </c>
      <c r="CI13" s="93">
        <v>45.305928853754949</v>
      </c>
      <c r="CJ13" s="94">
        <v>342.94071146245062</v>
      </c>
    </row>
    <row r="14" spans="1:88" x14ac:dyDescent="0.25">
      <c r="A14" s="47" t="s">
        <v>23</v>
      </c>
      <c r="B14" s="17"/>
      <c r="C14" s="48"/>
      <c r="D14" s="48"/>
      <c r="E14" s="48"/>
      <c r="F14" s="48"/>
      <c r="G14" s="48"/>
      <c r="H14" s="34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spans="1:88" x14ac:dyDescent="0.25">
      <c r="A15" s="47" t="s">
        <v>15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18"/>
      <c r="AI15" s="18"/>
      <c r="AJ15" s="18"/>
      <c r="AK15" s="18"/>
      <c r="AL15" s="18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spans="1:88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spans="1:88" x14ac:dyDescent="0.25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spans="1:88" x14ac:dyDescent="0.25">
      <c r="A18" s="21"/>
      <c r="B18" s="50"/>
      <c r="C18" s="51" t="s">
        <v>24</v>
      </c>
      <c r="D18" s="50"/>
      <c r="E18" s="108" t="s">
        <v>36</v>
      </c>
      <c r="F18" s="108"/>
      <c r="G18" s="50"/>
      <c r="H18" s="109" t="s">
        <v>28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</row>
    <row r="19" spans="1:88" x14ac:dyDescent="0.25">
      <c r="A19" s="25" t="s">
        <v>34</v>
      </c>
      <c r="B19" s="52"/>
      <c r="C19" s="50" t="s">
        <v>30</v>
      </c>
      <c r="D19" s="50"/>
      <c r="E19" s="108"/>
      <c r="F19" s="108"/>
      <c r="G19" s="50"/>
      <c r="H19" s="67">
        <v>0</v>
      </c>
      <c r="I19" s="30">
        <v>1</v>
      </c>
      <c r="J19" s="30">
        <v>2</v>
      </c>
      <c r="K19" s="30">
        <v>3</v>
      </c>
      <c r="L19" s="30">
        <v>4</v>
      </c>
      <c r="M19" s="30">
        <v>5</v>
      </c>
      <c r="N19" s="30">
        <v>6</v>
      </c>
      <c r="O19" s="30">
        <v>7</v>
      </c>
      <c r="P19" s="30">
        <v>8</v>
      </c>
      <c r="Q19" s="30">
        <v>9</v>
      </c>
      <c r="R19" s="70">
        <v>10</v>
      </c>
      <c r="S19" s="30">
        <v>11</v>
      </c>
      <c r="T19" s="30">
        <v>12</v>
      </c>
      <c r="U19" s="69">
        <v>13</v>
      </c>
      <c r="V19" s="30">
        <v>14</v>
      </c>
      <c r="W19" s="30">
        <v>15</v>
      </c>
      <c r="X19" s="30">
        <v>16</v>
      </c>
      <c r="Y19" s="71">
        <v>17</v>
      </c>
      <c r="Z19" s="69">
        <v>18</v>
      </c>
      <c r="AA19" s="69">
        <v>19</v>
      </c>
      <c r="AB19" s="69">
        <v>20</v>
      </c>
      <c r="AC19" s="69">
        <v>21</v>
      </c>
      <c r="AD19" s="69">
        <v>22</v>
      </c>
      <c r="AE19" s="69">
        <v>23</v>
      </c>
      <c r="AF19" s="30">
        <v>24</v>
      </c>
      <c r="AG19" s="30">
        <v>25</v>
      </c>
      <c r="AH19" s="30">
        <v>26</v>
      </c>
      <c r="AI19" s="30">
        <v>27</v>
      </c>
      <c r="AJ19" s="30">
        <v>28</v>
      </c>
      <c r="AK19" s="30">
        <v>29</v>
      </c>
      <c r="AL19" s="30">
        <v>30</v>
      </c>
      <c r="AM19" s="72">
        <v>31</v>
      </c>
      <c r="AN19" s="72">
        <v>32</v>
      </c>
      <c r="AO19" s="72">
        <v>33</v>
      </c>
      <c r="AP19" s="72">
        <v>34</v>
      </c>
      <c r="AQ19" s="72">
        <v>35</v>
      </c>
      <c r="AR19" s="72">
        <v>36</v>
      </c>
      <c r="AS19" s="72">
        <v>37</v>
      </c>
      <c r="AT19" s="72">
        <v>38</v>
      </c>
      <c r="AU19" s="72">
        <v>39</v>
      </c>
      <c r="AV19" s="72">
        <v>40</v>
      </c>
      <c r="AW19" s="72">
        <v>41</v>
      </c>
      <c r="AX19" s="72">
        <v>42</v>
      </c>
      <c r="AY19" s="72">
        <v>43</v>
      </c>
      <c r="AZ19" s="72">
        <v>44</v>
      </c>
      <c r="BA19" s="72">
        <v>45</v>
      </c>
      <c r="BB19" s="72">
        <v>46</v>
      </c>
      <c r="BC19" s="72">
        <v>47</v>
      </c>
      <c r="BD19" s="72">
        <v>48</v>
      </c>
      <c r="BE19" s="72">
        <v>49</v>
      </c>
      <c r="BF19" s="72">
        <v>50</v>
      </c>
      <c r="BG19" s="72">
        <v>51</v>
      </c>
      <c r="BH19" s="72">
        <v>52</v>
      </c>
      <c r="BI19" s="72">
        <v>53</v>
      </c>
      <c r="BJ19" s="72">
        <v>54</v>
      </c>
      <c r="BK19" s="72">
        <v>55</v>
      </c>
      <c r="BL19" s="72">
        <v>56</v>
      </c>
      <c r="BM19" s="72">
        <v>57</v>
      </c>
      <c r="BN19" s="72">
        <v>58</v>
      </c>
      <c r="BO19" s="72">
        <v>59</v>
      </c>
      <c r="BP19" s="72">
        <v>60</v>
      </c>
      <c r="BQ19" s="72">
        <v>61</v>
      </c>
      <c r="BR19" s="72">
        <v>62</v>
      </c>
      <c r="BS19" s="72">
        <v>63</v>
      </c>
      <c r="BT19" s="72">
        <v>64</v>
      </c>
      <c r="BU19" s="72">
        <v>65</v>
      </c>
      <c r="BV19" s="72">
        <v>66</v>
      </c>
      <c r="BW19" s="72">
        <v>67</v>
      </c>
      <c r="BX19" s="72">
        <v>68</v>
      </c>
      <c r="BY19" s="72">
        <v>69</v>
      </c>
      <c r="BZ19" s="72">
        <v>70</v>
      </c>
      <c r="CA19" s="72">
        <v>71</v>
      </c>
      <c r="CB19" s="72">
        <v>72</v>
      </c>
      <c r="CC19" s="72">
        <v>73</v>
      </c>
      <c r="CD19" s="72">
        <v>74</v>
      </c>
      <c r="CE19" s="72">
        <v>75</v>
      </c>
      <c r="CF19" s="72">
        <v>76</v>
      </c>
      <c r="CG19" s="72">
        <v>77</v>
      </c>
      <c r="CH19" s="72">
        <v>78</v>
      </c>
      <c r="CI19" s="72">
        <v>79</v>
      </c>
      <c r="CJ19" s="101" t="s">
        <v>37</v>
      </c>
    </row>
    <row r="20" spans="1:88" ht="15" customHeight="1" x14ac:dyDescent="0.25">
      <c r="A20" s="54"/>
      <c r="B20" s="52"/>
      <c r="C20" s="31" t="s">
        <v>40</v>
      </c>
      <c r="D20" s="50"/>
      <c r="E20" s="69" t="s">
        <v>32</v>
      </c>
      <c r="F20" s="69" t="s">
        <v>33</v>
      </c>
      <c r="G20" s="50"/>
      <c r="H20" s="59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0"/>
      <c r="T20" s="56"/>
      <c r="U20" s="59"/>
      <c r="V20" s="60"/>
      <c r="W20" s="56"/>
      <c r="X20" s="28"/>
      <c r="Y20" s="24"/>
      <c r="Z20" s="53"/>
      <c r="AA20" s="53"/>
      <c r="AB20" s="69"/>
      <c r="AC20" s="69"/>
      <c r="AD20" s="69"/>
      <c r="AE20" s="69"/>
      <c r="AF20" s="29"/>
      <c r="AG20" s="28"/>
      <c r="AH20" s="28"/>
      <c r="AI20" s="28"/>
      <c r="AJ20" s="28"/>
      <c r="AK20" s="28"/>
      <c r="AL20" s="28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4"/>
    </row>
    <row r="21" spans="1:88" x14ac:dyDescent="0.25">
      <c r="A21" s="54"/>
      <c r="B21" s="52"/>
      <c r="C21" s="52"/>
      <c r="D21" s="50"/>
      <c r="E21" s="50"/>
      <c r="F21" s="50"/>
      <c r="G21" s="50"/>
      <c r="H21" s="55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56"/>
      <c r="T21" s="56"/>
      <c r="U21" s="55"/>
      <c r="V21" s="56"/>
      <c r="W21" s="56"/>
      <c r="X21" s="56"/>
      <c r="Y21" s="58"/>
      <c r="Z21" s="59"/>
      <c r="AA21" s="59"/>
      <c r="AB21" s="22"/>
      <c r="AC21" s="55"/>
      <c r="AD21" s="55"/>
      <c r="AE21" s="55"/>
      <c r="AF21" s="56"/>
      <c r="AG21" s="56"/>
      <c r="AH21" s="56"/>
      <c r="AI21" s="56"/>
      <c r="AJ21" s="56"/>
      <c r="AK21" s="56"/>
      <c r="AL21" s="56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6"/>
      <c r="BU21" s="80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6"/>
    </row>
    <row r="22" spans="1:88" x14ac:dyDescent="0.25">
      <c r="A22" s="32" t="s">
        <v>9</v>
      </c>
      <c r="B22" s="33"/>
      <c r="C22" s="33">
        <v>4670</v>
      </c>
      <c r="D22" s="33"/>
      <c r="E22" s="33">
        <v>47.5</v>
      </c>
      <c r="F22" s="33">
        <v>31.92</v>
      </c>
      <c r="G22" s="33"/>
      <c r="H22" s="34">
        <v>38</v>
      </c>
      <c r="I22" s="34">
        <v>39</v>
      </c>
      <c r="J22" s="34">
        <v>38</v>
      </c>
      <c r="K22" s="34">
        <v>38</v>
      </c>
      <c r="L22" s="34">
        <v>40</v>
      </c>
      <c r="M22" s="34">
        <v>44</v>
      </c>
      <c r="N22" s="34">
        <v>48</v>
      </c>
      <c r="O22" s="34">
        <v>48</v>
      </c>
      <c r="P22" s="34">
        <v>50</v>
      </c>
      <c r="Q22" s="35">
        <v>50</v>
      </c>
      <c r="R22" s="34">
        <v>51</v>
      </c>
      <c r="S22" s="34">
        <v>48</v>
      </c>
      <c r="T22" s="37">
        <v>43</v>
      </c>
      <c r="U22" s="34">
        <v>42</v>
      </c>
      <c r="V22" s="34">
        <v>43</v>
      </c>
      <c r="W22" s="37">
        <v>46</v>
      </c>
      <c r="X22" s="37">
        <v>48</v>
      </c>
      <c r="Y22" s="37">
        <v>47</v>
      </c>
      <c r="Z22" s="37">
        <v>44</v>
      </c>
      <c r="AA22" s="34">
        <v>43</v>
      </c>
      <c r="AB22" s="36">
        <v>43</v>
      </c>
      <c r="AC22" s="37">
        <v>40</v>
      </c>
      <c r="AD22" s="37">
        <v>40</v>
      </c>
      <c r="AE22" s="37">
        <v>41</v>
      </c>
      <c r="AF22" s="37">
        <v>45</v>
      </c>
      <c r="AG22" s="37">
        <v>48</v>
      </c>
      <c r="AH22" s="64">
        <v>48</v>
      </c>
      <c r="AI22" s="64">
        <v>48</v>
      </c>
      <c r="AJ22" s="64">
        <v>49</v>
      </c>
      <c r="AK22" s="64">
        <v>51</v>
      </c>
      <c r="AL22" s="64">
        <v>54</v>
      </c>
      <c r="AM22" s="65">
        <v>54</v>
      </c>
      <c r="AN22" s="65">
        <v>55</v>
      </c>
      <c r="AO22" s="65">
        <v>52</v>
      </c>
      <c r="AP22" s="65">
        <v>51</v>
      </c>
      <c r="AQ22" s="65">
        <v>52</v>
      </c>
      <c r="AR22" s="65">
        <v>55</v>
      </c>
      <c r="AS22" s="65">
        <v>59</v>
      </c>
      <c r="AT22" s="65">
        <v>61</v>
      </c>
      <c r="AU22" s="65">
        <v>65</v>
      </c>
      <c r="AV22" s="65">
        <v>64</v>
      </c>
      <c r="AW22" s="65">
        <v>63</v>
      </c>
      <c r="AX22" s="65">
        <v>60</v>
      </c>
      <c r="AY22" s="65">
        <v>60</v>
      </c>
      <c r="AZ22" s="65">
        <v>62</v>
      </c>
      <c r="BA22" s="65">
        <v>62</v>
      </c>
      <c r="BB22" s="65">
        <v>60</v>
      </c>
      <c r="BC22" s="65">
        <v>56</v>
      </c>
      <c r="BD22" s="65">
        <v>54</v>
      </c>
      <c r="BE22" s="65">
        <v>55</v>
      </c>
      <c r="BF22" s="65">
        <v>58</v>
      </c>
      <c r="BG22" s="65">
        <v>62</v>
      </c>
      <c r="BH22" s="65">
        <v>63</v>
      </c>
      <c r="BI22" s="65">
        <v>63</v>
      </c>
      <c r="BJ22" s="65">
        <v>63</v>
      </c>
      <c r="BK22" s="65">
        <v>67</v>
      </c>
      <c r="BL22" s="65">
        <v>71</v>
      </c>
      <c r="BM22" s="65">
        <v>73</v>
      </c>
      <c r="BN22" s="65">
        <v>74</v>
      </c>
      <c r="BO22" s="65">
        <v>71</v>
      </c>
      <c r="BP22" s="65">
        <v>69</v>
      </c>
      <c r="BQ22" s="65">
        <v>67</v>
      </c>
      <c r="BR22" s="65">
        <v>66</v>
      </c>
      <c r="BS22" s="65">
        <v>67</v>
      </c>
      <c r="BT22" s="77">
        <v>67</v>
      </c>
      <c r="BU22" s="81">
        <v>68</v>
      </c>
      <c r="BV22" s="65">
        <v>66</v>
      </c>
      <c r="BW22" s="65">
        <v>65</v>
      </c>
      <c r="BX22" s="65">
        <v>61</v>
      </c>
      <c r="BY22" s="65">
        <v>59</v>
      </c>
      <c r="BZ22" s="65">
        <v>56</v>
      </c>
      <c r="CA22" s="65">
        <v>48</v>
      </c>
      <c r="CB22" s="65">
        <v>44</v>
      </c>
      <c r="CC22" s="65">
        <v>43</v>
      </c>
      <c r="CD22" s="65">
        <v>47</v>
      </c>
      <c r="CE22" s="65">
        <v>51</v>
      </c>
      <c r="CF22" s="65">
        <v>54</v>
      </c>
      <c r="CG22" s="65">
        <v>54</v>
      </c>
      <c r="CH22" s="65">
        <v>51</v>
      </c>
      <c r="CI22" s="65">
        <v>45</v>
      </c>
      <c r="CJ22" s="77">
        <v>362</v>
      </c>
    </row>
    <row r="23" spans="1:88" x14ac:dyDescent="0.25">
      <c r="A23" s="32" t="s">
        <v>10</v>
      </c>
      <c r="B23" s="33"/>
      <c r="C23" s="33">
        <v>4703</v>
      </c>
      <c r="D23" s="33"/>
      <c r="E23" s="33">
        <v>62.5</v>
      </c>
      <c r="F23" s="33">
        <v>42</v>
      </c>
      <c r="G23" s="33"/>
      <c r="H23" s="34">
        <v>50</v>
      </c>
      <c r="I23" s="34">
        <v>51</v>
      </c>
      <c r="J23" s="34">
        <v>53</v>
      </c>
      <c r="K23" s="34">
        <v>54</v>
      </c>
      <c r="L23" s="34">
        <v>56</v>
      </c>
      <c r="M23" s="34">
        <v>56</v>
      </c>
      <c r="N23" s="34">
        <v>56</v>
      </c>
      <c r="O23" s="34">
        <v>54</v>
      </c>
      <c r="P23" s="34">
        <v>56</v>
      </c>
      <c r="Q23" s="35">
        <v>58</v>
      </c>
      <c r="R23" s="34">
        <v>65</v>
      </c>
      <c r="S23" s="34">
        <v>67</v>
      </c>
      <c r="T23" s="37">
        <v>64</v>
      </c>
      <c r="U23" s="34">
        <v>57</v>
      </c>
      <c r="V23" s="34">
        <v>51</v>
      </c>
      <c r="W23" s="37">
        <v>51</v>
      </c>
      <c r="X23" s="37">
        <v>54</v>
      </c>
      <c r="Y23" s="37">
        <v>55</v>
      </c>
      <c r="Z23" s="37">
        <v>50</v>
      </c>
      <c r="AA23" s="34">
        <v>47</v>
      </c>
      <c r="AB23" s="36">
        <v>45</v>
      </c>
      <c r="AC23" s="37">
        <v>43</v>
      </c>
      <c r="AD23" s="37">
        <v>42</v>
      </c>
      <c r="AE23" s="37">
        <v>44</v>
      </c>
      <c r="AF23" s="37">
        <v>49</v>
      </c>
      <c r="AG23" s="37">
        <v>55</v>
      </c>
      <c r="AH23" s="64">
        <v>59</v>
      </c>
      <c r="AI23" s="64">
        <v>62</v>
      </c>
      <c r="AJ23" s="64">
        <v>61</v>
      </c>
      <c r="AK23" s="64">
        <v>60</v>
      </c>
      <c r="AL23" s="64">
        <v>62</v>
      </c>
      <c r="AM23" s="65">
        <v>64</v>
      </c>
      <c r="AN23" s="65">
        <v>68</v>
      </c>
      <c r="AO23" s="65">
        <v>66</v>
      </c>
      <c r="AP23" s="65">
        <v>62</v>
      </c>
      <c r="AQ23" s="65">
        <v>59</v>
      </c>
      <c r="AR23" s="65">
        <v>59</v>
      </c>
      <c r="AS23" s="65">
        <v>58</v>
      </c>
      <c r="AT23" s="65">
        <v>61</v>
      </c>
      <c r="AU23" s="65">
        <v>62</v>
      </c>
      <c r="AV23" s="65">
        <v>64</v>
      </c>
      <c r="AW23" s="65">
        <v>63</v>
      </c>
      <c r="AX23" s="65">
        <v>62</v>
      </c>
      <c r="AY23" s="65">
        <v>60</v>
      </c>
      <c r="AZ23" s="65">
        <v>61</v>
      </c>
      <c r="BA23" s="65">
        <v>63</v>
      </c>
      <c r="BB23" s="65">
        <v>64</v>
      </c>
      <c r="BC23" s="65">
        <v>64</v>
      </c>
      <c r="BD23" s="65">
        <v>63</v>
      </c>
      <c r="BE23" s="65">
        <v>62</v>
      </c>
      <c r="BF23" s="65">
        <v>61</v>
      </c>
      <c r="BG23" s="65">
        <v>64</v>
      </c>
      <c r="BH23" s="65">
        <v>67</v>
      </c>
      <c r="BI23" s="65">
        <v>70</v>
      </c>
      <c r="BJ23" s="65">
        <v>72</v>
      </c>
      <c r="BK23" s="65">
        <v>72</v>
      </c>
      <c r="BL23" s="65">
        <v>70</v>
      </c>
      <c r="BM23" s="65">
        <v>68</v>
      </c>
      <c r="BN23" s="65">
        <v>65</v>
      </c>
      <c r="BO23" s="65">
        <v>61</v>
      </c>
      <c r="BP23" s="65">
        <v>57</v>
      </c>
      <c r="BQ23" s="65">
        <v>53</v>
      </c>
      <c r="BR23" s="65">
        <v>52</v>
      </c>
      <c r="BS23" s="65">
        <v>51</v>
      </c>
      <c r="BT23" s="77">
        <v>53</v>
      </c>
      <c r="BU23" s="81">
        <v>56</v>
      </c>
      <c r="BV23" s="65">
        <v>56</v>
      </c>
      <c r="BW23" s="65">
        <v>53</v>
      </c>
      <c r="BX23" s="65">
        <v>48</v>
      </c>
      <c r="BY23" s="65">
        <v>48</v>
      </c>
      <c r="BZ23" s="65">
        <v>49</v>
      </c>
      <c r="CA23" s="65">
        <v>45</v>
      </c>
      <c r="CB23" s="65">
        <v>41</v>
      </c>
      <c r="CC23" s="65">
        <v>38</v>
      </c>
      <c r="CD23" s="65">
        <v>37</v>
      </c>
      <c r="CE23" s="65">
        <v>37</v>
      </c>
      <c r="CF23" s="65">
        <v>37</v>
      </c>
      <c r="CG23" s="65">
        <v>34</v>
      </c>
      <c r="CH23" s="65">
        <v>31</v>
      </c>
      <c r="CI23" s="65">
        <v>29</v>
      </c>
      <c r="CJ23" s="77">
        <v>256</v>
      </c>
    </row>
    <row r="24" spans="1:88" x14ac:dyDescent="0.25">
      <c r="A24" s="32" t="s">
        <v>11</v>
      </c>
      <c r="B24" s="33"/>
      <c r="C24" s="33">
        <v>5137</v>
      </c>
      <c r="D24" s="33"/>
      <c r="E24" s="33">
        <v>60</v>
      </c>
      <c r="F24" s="33">
        <v>40.32</v>
      </c>
      <c r="G24" s="33"/>
      <c r="H24" s="34">
        <v>48</v>
      </c>
      <c r="I24" s="34">
        <v>49</v>
      </c>
      <c r="J24" s="34">
        <v>50</v>
      </c>
      <c r="K24" s="34">
        <v>50</v>
      </c>
      <c r="L24" s="34">
        <v>52</v>
      </c>
      <c r="M24" s="34">
        <v>54</v>
      </c>
      <c r="N24" s="34">
        <v>58</v>
      </c>
      <c r="O24" s="34">
        <v>58</v>
      </c>
      <c r="P24" s="34">
        <v>58</v>
      </c>
      <c r="Q24" s="35">
        <v>57</v>
      </c>
      <c r="R24" s="34">
        <v>60</v>
      </c>
      <c r="S24" s="34">
        <v>64</v>
      </c>
      <c r="T24" s="37">
        <v>67</v>
      </c>
      <c r="U24" s="34">
        <v>67</v>
      </c>
      <c r="V24" s="34">
        <v>66</v>
      </c>
      <c r="W24" s="37">
        <v>65</v>
      </c>
      <c r="X24" s="37">
        <v>62</v>
      </c>
      <c r="Y24" s="37">
        <v>56</v>
      </c>
      <c r="Z24" s="37">
        <v>51</v>
      </c>
      <c r="AA24" s="34">
        <v>49</v>
      </c>
      <c r="AB24" s="36">
        <v>48</v>
      </c>
      <c r="AC24" s="37">
        <v>50</v>
      </c>
      <c r="AD24" s="37">
        <v>51</v>
      </c>
      <c r="AE24" s="37">
        <v>55</v>
      </c>
      <c r="AF24" s="37">
        <v>56</v>
      </c>
      <c r="AG24" s="37">
        <v>59</v>
      </c>
      <c r="AH24" s="64">
        <v>60</v>
      </c>
      <c r="AI24" s="64">
        <v>62</v>
      </c>
      <c r="AJ24" s="64">
        <v>62</v>
      </c>
      <c r="AK24" s="64">
        <v>65</v>
      </c>
      <c r="AL24" s="64">
        <v>68</v>
      </c>
      <c r="AM24" s="65">
        <v>67</v>
      </c>
      <c r="AN24" s="65">
        <v>64</v>
      </c>
      <c r="AO24" s="65">
        <v>61</v>
      </c>
      <c r="AP24" s="65">
        <v>59</v>
      </c>
      <c r="AQ24" s="65">
        <v>58</v>
      </c>
      <c r="AR24" s="65">
        <v>59</v>
      </c>
      <c r="AS24" s="65">
        <v>62</v>
      </c>
      <c r="AT24" s="65">
        <v>66</v>
      </c>
      <c r="AU24" s="65">
        <v>68</v>
      </c>
      <c r="AV24" s="65">
        <v>67</v>
      </c>
      <c r="AW24" s="65">
        <v>69</v>
      </c>
      <c r="AX24" s="65">
        <v>72</v>
      </c>
      <c r="AY24" s="65">
        <v>73</v>
      </c>
      <c r="AZ24" s="65">
        <v>73</v>
      </c>
      <c r="BA24" s="65">
        <v>74</v>
      </c>
      <c r="BB24" s="65">
        <v>77</v>
      </c>
      <c r="BC24" s="65">
        <v>78</v>
      </c>
      <c r="BD24" s="65">
        <v>74</v>
      </c>
      <c r="BE24" s="65">
        <v>71</v>
      </c>
      <c r="BF24" s="65">
        <v>67</v>
      </c>
      <c r="BG24" s="65">
        <v>66</v>
      </c>
      <c r="BH24" s="65">
        <v>67</v>
      </c>
      <c r="BI24" s="65">
        <v>70</v>
      </c>
      <c r="BJ24" s="65">
        <v>75</v>
      </c>
      <c r="BK24" s="65">
        <v>75</v>
      </c>
      <c r="BL24" s="65">
        <v>75</v>
      </c>
      <c r="BM24" s="65">
        <v>72</v>
      </c>
      <c r="BN24" s="65">
        <v>69</v>
      </c>
      <c r="BO24" s="65">
        <v>67</v>
      </c>
      <c r="BP24" s="65">
        <v>70</v>
      </c>
      <c r="BQ24" s="65">
        <v>75</v>
      </c>
      <c r="BR24" s="65">
        <v>77</v>
      </c>
      <c r="BS24" s="65">
        <v>72</v>
      </c>
      <c r="BT24" s="77">
        <v>67</v>
      </c>
      <c r="BU24" s="81">
        <v>65</v>
      </c>
      <c r="BV24" s="65">
        <v>65</v>
      </c>
      <c r="BW24" s="65">
        <v>64</v>
      </c>
      <c r="BX24" s="65">
        <v>60</v>
      </c>
      <c r="BY24" s="65">
        <v>58</v>
      </c>
      <c r="BZ24" s="65">
        <v>56</v>
      </c>
      <c r="CA24" s="65">
        <v>52</v>
      </c>
      <c r="CB24" s="65">
        <v>48</v>
      </c>
      <c r="CC24" s="65">
        <v>42</v>
      </c>
      <c r="CD24" s="65">
        <v>38</v>
      </c>
      <c r="CE24" s="65">
        <v>35</v>
      </c>
      <c r="CF24" s="65">
        <v>35</v>
      </c>
      <c r="CG24" s="65">
        <v>32</v>
      </c>
      <c r="CH24" s="65">
        <v>31</v>
      </c>
      <c r="CI24" s="65">
        <v>31</v>
      </c>
      <c r="CJ24" s="77">
        <v>292</v>
      </c>
    </row>
    <row r="25" spans="1:88" x14ac:dyDescent="0.25">
      <c r="A25" s="32" t="s">
        <v>12</v>
      </c>
      <c r="B25" s="33"/>
      <c r="C25" s="33">
        <v>3512</v>
      </c>
      <c r="D25" s="33"/>
      <c r="E25" s="33">
        <v>46.25</v>
      </c>
      <c r="F25" s="33">
        <v>31.08</v>
      </c>
      <c r="G25" s="33"/>
      <c r="H25" s="34">
        <v>37</v>
      </c>
      <c r="I25" s="34">
        <v>36</v>
      </c>
      <c r="J25" s="34">
        <v>35</v>
      </c>
      <c r="K25" s="34">
        <v>35</v>
      </c>
      <c r="L25" s="34">
        <v>38</v>
      </c>
      <c r="M25" s="34">
        <v>41</v>
      </c>
      <c r="N25" s="34">
        <v>44</v>
      </c>
      <c r="O25" s="34">
        <v>46</v>
      </c>
      <c r="P25" s="34">
        <v>46</v>
      </c>
      <c r="Q25" s="35">
        <v>43</v>
      </c>
      <c r="R25" s="34">
        <v>41</v>
      </c>
      <c r="S25" s="34">
        <v>40</v>
      </c>
      <c r="T25" s="37">
        <v>45</v>
      </c>
      <c r="U25" s="34">
        <v>47</v>
      </c>
      <c r="V25" s="34">
        <v>47</v>
      </c>
      <c r="W25" s="37">
        <v>43</v>
      </c>
      <c r="X25" s="37">
        <v>41</v>
      </c>
      <c r="Y25" s="37">
        <v>38</v>
      </c>
      <c r="Z25" s="37">
        <v>32</v>
      </c>
      <c r="AA25" s="34">
        <v>30</v>
      </c>
      <c r="AB25" s="36">
        <v>27</v>
      </c>
      <c r="AC25" s="37">
        <v>27</v>
      </c>
      <c r="AD25" s="37">
        <v>28</v>
      </c>
      <c r="AE25" s="37">
        <v>30</v>
      </c>
      <c r="AF25" s="37">
        <v>34</v>
      </c>
      <c r="AG25" s="37">
        <v>40</v>
      </c>
      <c r="AH25" s="64">
        <v>44</v>
      </c>
      <c r="AI25" s="64">
        <v>47</v>
      </c>
      <c r="AJ25" s="64">
        <v>49</v>
      </c>
      <c r="AK25" s="64">
        <v>51</v>
      </c>
      <c r="AL25" s="64">
        <v>55</v>
      </c>
      <c r="AM25" s="65">
        <v>55</v>
      </c>
      <c r="AN25" s="65">
        <v>56</v>
      </c>
      <c r="AO25" s="65">
        <v>53</v>
      </c>
      <c r="AP25" s="65">
        <v>49</v>
      </c>
      <c r="AQ25" s="65">
        <v>45</v>
      </c>
      <c r="AR25" s="65">
        <v>43</v>
      </c>
      <c r="AS25" s="65">
        <v>43</v>
      </c>
      <c r="AT25" s="65">
        <v>46</v>
      </c>
      <c r="AU25" s="65">
        <v>47</v>
      </c>
      <c r="AV25" s="65">
        <v>45</v>
      </c>
      <c r="AW25" s="65">
        <v>44</v>
      </c>
      <c r="AX25" s="65">
        <v>45</v>
      </c>
      <c r="AY25" s="65">
        <v>46</v>
      </c>
      <c r="AZ25" s="65">
        <v>50</v>
      </c>
      <c r="BA25" s="65">
        <v>51</v>
      </c>
      <c r="BB25" s="65">
        <v>51</v>
      </c>
      <c r="BC25" s="65">
        <v>48</v>
      </c>
      <c r="BD25" s="65">
        <v>46</v>
      </c>
      <c r="BE25" s="65">
        <v>45</v>
      </c>
      <c r="BF25" s="65">
        <v>47</v>
      </c>
      <c r="BG25" s="65">
        <v>51</v>
      </c>
      <c r="BH25" s="65">
        <v>55</v>
      </c>
      <c r="BI25" s="65">
        <v>56</v>
      </c>
      <c r="BJ25" s="65">
        <v>54</v>
      </c>
      <c r="BK25" s="65">
        <v>51</v>
      </c>
      <c r="BL25" s="65">
        <v>50</v>
      </c>
      <c r="BM25" s="65">
        <v>51</v>
      </c>
      <c r="BN25" s="65">
        <v>53</v>
      </c>
      <c r="BO25" s="65">
        <v>56</v>
      </c>
      <c r="BP25" s="65">
        <v>54</v>
      </c>
      <c r="BQ25" s="65">
        <v>52</v>
      </c>
      <c r="BR25" s="65">
        <v>47</v>
      </c>
      <c r="BS25" s="65">
        <v>44</v>
      </c>
      <c r="BT25" s="77">
        <v>42</v>
      </c>
      <c r="BU25" s="81">
        <v>43</v>
      </c>
      <c r="BV25" s="65">
        <v>43</v>
      </c>
      <c r="BW25" s="65">
        <v>41</v>
      </c>
      <c r="BX25" s="65">
        <v>35</v>
      </c>
      <c r="BY25" s="65">
        <v>31</v>
      </c>
      <c r="BZ25" s="65">
        <v>29</v>
      </c>
      <c r="CA25" s="65">
        <v>27</v>
      </c>
      <c r="CB25" s="65">
        <v>26</v>
      </c>
      <c r="CC25" s="65">
        <v>24</v>
      </c>
      <c r="CD25" s="65">
        <v>23</v>
      </c>
      <c r="CE25" s="65">
        <v>21</v>
      </c>
      <c r="CF25" s="65">
        <v>20</v>
      </c>
      <c r="CG25" s="65">
        <v>21</v>
      </c>
      <c r="CH25" s="65">
        <v>21</v>
      </c>
      <c r="CI25" s="65">
        <v>20</v>
      </c>
      <c r="CJ25" s="77">
        <v>179</v>
      </c>
    </row>
    <row r="26" spans="1:88" x14ac:dyDescent="0.25">
      <c r="A26" s="61" t="s">
        <v>13</v>
      </c>
      <c r="B26" s="33"/>
      <c r="C26" s="45">
        <v>15605</v>
      </c>
      <c r="D26" s="33"/>
      <c r="E26" s="45">
        <v>217.5</v>
      </c>
      <c r="F26" s="45">
        <v>146.16</v>
      </c>
      <c r="G26" s="33"/>
      <c r="H26" s="43">
        <v>174</v>
      </c>
      <c r="I26" s="43">
        <v>173</v>
      </c>
      <c r="J26" s="43">
        <v>169</v>
      </c>
      <c r="K26" s="43">
        <v>168</v>
      </c>
      <c r="L26" s="43">
        <v>172</v>
      </c>
      <c r="M26" s="43">
        <v>186</v>
      </c>
      <c r="N26" s="43">
        <v>196</v>
      </c>
      <c r="O26" s="43">
        <v>199</v>
      </c>
      <c r="P26" s="43">
        <v>202</v>
      </c>
      <c r="Q26" s="44">
        <v>199</v>
      </c>
      <c r="R26" s="43">
        <v>205</v>
      </c>
      <c r="S26" s="43">
        <v>203</v>
      </c>
      <c r="T26" s="43">
        <v>202</v>
      </c>
      <c r="U26" s="43">
        <v>195</v>
      </c>
      <c r="V26" s="43">
        <v>188</v>
      </c>
      <c r="W26" s="43">
        <v>185</v>
      </c>
      <c r="X26" s="43">
        <v>188</v>
      </c>
      <c r="Y26" s="43">
        <v>194</v>
      </c>
      <c r="Z26" s="43">
        <v>193</v>
      </c>
      <c r="AA26" s="43">
        <v>196</v>
      </c>
      <c r="AB26" s="46">
        <v>194</v>
      </c>
      <c r="AC26" s="43">
        <v>196</v>
      </c>
      <c r="AD26" s="43">
        <v>203</v>
      </c>
      <c r="AE26" s="43">
        <v>206</v>
      </c>
      <c r="AF26" s="43">
        <v>205</v>
      </c>
      <c r="AG26" s="43">
        <v>203</v>
      </c>
      <c r="AH26" s="62">
        <v>207</v>
      </c>
      <c r="AI26" s="62">
        <v>216</v>
      </c>
      <c r="AJ26" s="62">
        <v>226</v>
      </c>
      <c r="AK26" s="62">
        <v>239</v>
      </c>
      <c r="AL26" s="62">
        <v>245</v>
      </c>
      <c r="AM26" s="78">
        <v>240</v>
      </c>
      <c r="AN26" s="78">
        <v>240</v>
      </c>
      <c r="AO26" s="78">
        <v>223</v>
      </c>
      <c r="AP26" s="78">
        <v>208</v>
      </c>
      <c r="AQ26" s="78">
        <v>196</v>
      </c>
      <c r="AR26" s="78">
        <v>200</v>
      </c>
      <c r="AS26" s="78">
        <v>207</v>
      </c>
      <c r="AT26" s="78">
        <v>219</v>
      </c>
      <c r="AU26" s="78">
        <v>219</v>
      </c>
      <c r="AV26" s="78">
        <v>211</v>
      </c>
      <c r="AW26" s="78">
        <v>198</v>
      </c>
      <c r="AX26" s="78">
        <v>199</v>
      </c>
      <c r="AY26" s="78">
        <v>204</v>
      </c>
      <c r="AZ26" s="78">
        <v>219</v>
      </c>
      <c r="BA26" s="78">
        <v>228</v>
      </c>
      <c r="BB26" s="78">
        <v>231</v>
      </c>
      <c r="BC26" s="78">
        <v>227</v>
      </c>
      <c r="BD26" s="78">
        <v>218</v>
      </c>
      <c r="BE26" s="78">
        <v>215</v>
      </c>
      <c r="BF26" s="78">
        <v>215</v>
      </c>
      <c r="BG26" s="78">
        <v>219</v>
      </c>
      <c r="BH26" s="78">
        <v>226</v>
      </c>
      <c r="BI26" s="78">
        <v>233</v>
      </c>
      <c r="BJ26" s="78">
        <v>233</v>
      </c>
      <c r="BK26" s="78">
        <v>225</v>
      </c>
      <c r="BL26" s="78">
        <v>218</v>
      </c>
      <c r="BM26" s="78">
        <v>209</v>
      </c>
      <c r="BN26" s="78">
        <v>204</v>
      </c>
      <c r="BO26" s="78">
        <v>201</v>
      </c>
      <c r="BP26" s="78">
        <v>193</v>
      </c>
      <c r="BQ26" s="78">
        <v>186</v>
      </c>
      <c r="BR26" s="78">
        <v>177</v>
      </c>
      <c r="BS26" s="78">
        <v>169</v>
      </c>
      <c r="BT26" s="79">
        <v>167</v>
      </c>
      <c r="BU26" s="82">
        <v>163</v>
      </c>
      <c r="BV26" s="78">
        <v>158</v>
      </c>
      <c r="BW26" s="78">
        <v>151</v>
      </c>
      <c r="BX26" s="78">
        <v>144</v>
      </c>
      <c r="BY26" s="78">
        <v>140</v>
      </c>
      <c r="BZ26" s="78">
        <v>133</v>
      </c>
      <c r="CA26" s="78">
        <v>119</v>
      </c>
      <c r="CB26" s="78">
        <v>112</v>
      </c>
      <c r="CC26" s="78">
        <v>109</v>
      </c>
      <c r="CD26" s="78">
        <v>106</v>
      </c>
      <c r="CE26" s="78">
        <v>99</v>
      </c>
      <c r="CF26" s="78">
        <v>91</v>
      </c>
      <c r="CG26" s="78">
        <v>82</v>
      </c>
      <c r="CH26" s="78">
        <v>77</v>
      </c>
      <c r="CI26" s="78">
        <v>72</v>
      </c>
      <c r="CJ26" s="79">
        <v>545</v>
      </c>
    </row>
    <row r="27" spans="1:88" x14ac:dyDescent="0.25">
      <c r="A27" s="97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</row>
    <row r="28" spans="1:88" x14ac:dyDescent="0.25">
      <c r="A28" s="1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"/>
      <c r="BS28" s="8"/>
      <c r="BT28" s="8"/>
      <c r="BU28" s="2"/>
      <c r="BV28" s="2"/>
      <c r="BW28" s="2"/>
      <c r="BX28" s="2"/>
      <c r="BY28" s="2"/>
      <c r="BZ28" s="8"/>
      <c r="CA28" s="8"/>
      <c r="CB28" s="8"/>
    </row>
    <row r="29" spans="1:88" x14ac:dyDescent="0.25">
      <c r="A29" s="9" t="s">
        <v>38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5"/>
      <c r="BT29" s="5"/>
      <c r="BU29" s="2"/>
      <c r="BV29" s="2"/>
      <c r="BW29" s="2"/>
      <c r="BX29" s="2"/>
      <c r="BY29" s="2"/>
      <c r="BZ29" s="5"/>
      <c r="CA29" s="5"/>
      <c r="CB29" s="5"/>
    </row>
    <row r="30" spans="1:88" x14ac:dyDescent="0.25">
      <c r="A30" s="9" t="s">
        <v>35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5"/>
      <c r="BT30" s="5"/>
      <c r="BU30" s="2"/>
      <c r="BV30" s="2"/>
      <c r="BW30" s="2"/>
      <c r="BX30" s="2"/>
      <c r="BY30" s="2"/>
      <c r="BZ30" s="5"/>
      <c r="CA30" s="5"/>
      <c r="CB30" s="5"/>
    </row>
    <row r="31" spans="1:88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5"/>
      <c r="BT31" s="5"/>
      <c r="BU31" s="2"/>
      <c r="BV31" s="2"/>
      <c r="BW31" s="2"/>
      <c r="BX31" s="2"/>
      <c r="BY31" s="2"/>
      <c r="BZ31" s="5"/>
      <c r="CA31" s="5"/>
      <c r="CB31" s="5"/>
    </row>
    <row r="32" spans="1:88" x14ac:dyDescent="0.25">
      <c r="A32" s="1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5"/>
      <c r="CA32" s="5"/>
      <c r="CB32" s="5"/>
    </row>
    <row r="33" spans="1:82" x14ac:dyDescent="0.25">
      <c r="A33" s="1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3"/>
      <c r="BV41" s="3"/>
      <c r="BW41" s="3"/>
      <c r="BX41" s="3"/>
      <c r="BY41" s="3"/>
      <c r="BZ41" s="3"/>
      <c r="CA41" s="3"/>
      <c r="CB41" s="2"/>
      <c r="CC41" s="2"/>
      <c r="CD41" s="2"/>
    </row>
    <row r="42" spans="1:8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3"/>
      <c r="BV42" s="3"/>
      <c r="BW42" s="3"/>
      <c r="BX42" s="3"/>
      <c r="BY42" s="3"/>
      <c r="BZ42" s="3"/>
      <c r="CA42" s="3"/>
      <c r="CB42" s="2"/>
      <c r="CC42" s="2"/>
      <c r="CD42" s="2"/>
    </row>
    <row r="43" spans="1:8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3"/>
      <c r="BV43" s="3"/>
      <c r="BW43" s="3"/>
      <c r="BX43" s="3"/>
      <c r="BY43" s="3"/>
      <c r="BZ43" s="3"/>
      <c r="CA43" s="3"/>
      <c r="CB43" s="2"/>
      <c r="CC43" s="2"/>
      <c r="CD43" s="2"/>
    </row>
    <row r="44" spans="1:82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3"/>
      <c r="BV44" s="3"/>
      <c r="BW44" s="3"/>
      <c r="BX44" s="3"/>
      <c r="BY44" s="3"/>
      <c r="BZ44" s="3"/>
      <c r="CA44" s="3"/>
      <c r="CB44" s="2"/>
      <c r="CC44" s="2"/>
      <c r="CD44" s="2"/>
    </row>
  </sheetData>
  <mergeCells count="12">
    <mergeCell ref="E6:F6"/>
    <mergeCell ref="E18:F19"/>
    <mergeCell ref="H6:CJ6"/>
    <mergeCell ref="H18:CJ18"/>
    <mergeCell ref="B1:T1"/>
    <mergeCell ref="V1:AJ1"/>
    <mergeCell ref="AL1:AZ1"/>
    <mergeCell ref="BB1:BP1"/>
    <mergeCell ref="B2:U2"/>
    <mergeCell ref="V2:AK2"/>
    <mergeCell ref="AL2:BA2"/>
    <mergeCell ref="BB2:BQ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workbookViewId="0">
      <selection activeCell="E11" sqref="E11"/>
    </sheetView>
  </sheetViews>
  <sheetFormatPr baseColWidth="10" defaultRowHeight="15" x14ac:dyDescent="0.25"/>
  <cols>
    <col min="2" max="2" width="14" bestFit="1" customWidth="1"/>
  </cols>
  <sheetData>
    <row r="1" spans="1:7" x14ac:dyDescent="0.25">
      <c r="B1" t="s">
        <v>41</v>
      </c>
    </row>
    <row r="2" spans="1:7" x14ac:dyDescent="0.25">
      <c r="B2" s="13"/>
      <c r="C2" s="13" t="s">
        <v>17</v>
      </c>
      <c r="D2" s="13" t="s">
        <v>25</v>
      </c>
      <c r="E2" s="13" t="s">
        <v>0</v>
      </c>
      <c r="F2" s="13" t="s">
        <v>1</v>
      </c>
      <c r="G2" s="13" t="s">
        <v>2</v>
      </c>
    </row>
    <row r="3" spans="1:7" x14ac:dyDescent="0.25">
      <c r="A3">
        <v>2</v>
      </c>
      <c r="B3" s="13" t="s">
        <v>18</v>
      </c>
      <c r="C3" s="13">
        <f>256+214</f>
        <v>470</v>
      </c>
      <c r="D3" s="13">
        <f>64+55</f>
        <v>119</v>
      </c>
      <c r="E3" s="13">
        <f t="shared" ref="E3:E7" si="0">C3+D3</f>
        <v>589</v>
      </c>
      <c r="F3" s="14">
        <f t="shared" ref="F3:F7" si="1">C3/E3*100</f>
        <v>79.79626485568761</v>
      </c>
      <c r="G3" s="14">
        <f t="shared" ref="G3:G7" si="2">D3/E3*100</f>
        <v>20.203735144312393</v>
      </c>
    </row>
    <row r="4" spans="1:7" x14ac:dyDescent="0.25">
      <c r="A4">
        <v>3</v>
      </c>
      <c r="B4" s="13" t="s">
        <v>19</v>
      </c>
      <c r="C4" s="13">
        <f>299+136</f>
        <v>435</v>
      </c>
      <c r="D4" s="13">
        <f>133+39</f>
        <v>172</v>
      </c>
      <c r="E4" s="13">
        <f t="shared" si="0"/>
        <v>607</v>
      </c>
      <c r="F4" s="14">
        <f t="shared" si="1"/>
        <v>71.663920922570014</v>
      </c>
      <c r="G4" s="14">
        <f t="shared" si="2"/>
        <v>28.336079077429982</v>
      </c>
    </row>
    <row r="5" spans="1:7" x14ac:dyDescent="0.25">
      <c r="A5">
        <v>4</v>
      </c>
      <c r="B5" s="13" t="s">
        <v>20</v>
      </c>
      <c r="C5" s="13">
        <f>362+262</f>
        <v>624</v>
      </c>
      <c r="D5" s="13">
        <f>127+99</f>
        <v>226</v>
      </c>
      <c r="E5" s="13">
        <f t="shared" si="0"/>
        <v>850</v>
      </c>
      <c r="F5" s="14">
        <f t="shared" si="1"/>
        <v>73.411764705882348</v>
      </c>
      <c r="G5" s="14">
        <f t="shared" si="2"/>
        <v>26.588235294117645</v>
      </c>
    </row>
    <row r="6" spans="1:7" x14ac:dyDescent="0.25">
      <c r="A6">
        <v>5</v>
      </c>
      <c r="B6" s="13" t="s">
        <v>21</v>
      </c>
      <c r="C6" s="13">
        <f>299+238</f>
        <v>537</v>
      </c>
      <c r="D6" s="13">
        <f>115+77</f>
        <v>192</v>
      </c>
      <c r="E6" s="13">
        <f t="shared" si="0"/>
        <v>729</v>
      </c>
      <c r="F6" s="14">
        <f t="shared" si="1"/>
        <v>73.66255144032921</v>
      </c>
      <c r="G6" s="14">
        <f t="shared" si="2"/>
        <v>26.337448559670783</v>
      </c>
    </row>
    <row r="7" spans="1:7" x14ac:dyDescent="0.25">
      <c r="A7">
        <v>6</v>
      </c>
      <c r="B7" s="13" t="s">
        <v>22</v>
      </c>
      <c r="C7" s="13">
        <f>1347+245</f>
        <v>1592</v>
      </c>
      <c r="D7" s="13">
        <f>749+189</f>
        <v>938</v>
      </c>
      <c r="E7" s="13">
        <f t="shared" si="0"/>
        <v>2530</v>
      </c>
      <c r="F7" s="14">
        <f t="shared" si="1"/>
        <v>62.924901185770757</v>
      </c>
      <c r="G7" s="14">
        <f t="shared" si="2"/>
        <v>37.07509881422925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Pob Total por Grupo Etario</vt:lpstr>
      <vt:lpstr>PobFemenina por Grupo Etario</vt:lpstr>
      <vt:lpstr>Estimación Peso Relativo Hosp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rgaNetbook</dc:creator>
  <cp:lastModifiedBy>Rosa Gajardo Abarza</cp:lastModifiedBy>
  <dcterms:created xsi:type="dcterms:W3CDTF">2014-01-28T13:48:12Z</dcterms:created>
  <dcterms:modified xsi:type="dcterms:W3CDTF">2020-10-23T13:39:40Z</dcterms:modified>
</cp:coreProperties>
</file>