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35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AQ151" i="13" l="1"/>
  <c r="AP151" i="13"/>
  <c r="AO151" i="13"/>
  <c r="AN151" i="13"/>
  <c r="AM151" i="13"/>
  <c r="AL151" i="13"/>
  <c r="AK151" i="13"/>
  <c r="AJ151" i="13"/>
  <c r="AI151" i="13"/>
  <c r="AH151" i="13"/>
  <c r="AG151" i="13"/>
  <c r="AF151" i="13"/>
  <c r="AE151" i="13"/>
  <c r="AD151" i="13"/>
  <c r="AC151" i="13"/>
  <c r="AB151" i="13"/>
  <c r="AA151" i="13"/>
  <c r="Z151" i="13"/>
  <c r="Y151" i="13"/>
  <c r="X151" i="13"/>
  <c r="W151" i="13"/>
  <c r="V151" i="13"/>
  <c r="U151" i="13"/>
  <c r="T151" i="13"/>
  <c r="S151" i="13"/>
  <c r="R151" i="13"/>
  <c r="Q151" i="13"/>
  <c r="P151" i="13"/>
  <c r="O151" i="13"/>
  <c r="N151" i="13"/>
  <c r="M151" i="13"/>
  <c r="L151" i="13"/>
  <c r="K151" i="13"/>
  <c r="J151" i="13"/>
  <c r="I151" i="13"/>
  <c r="H151" i="13"/>
  <c r="G151" i="13"/>
  <c r="F151" i="13"/>
  <c r="E151" i="13"/>
  <c r="D151" i="13"/>
  <c r="C151" i="13" s="1"/>
  <c r="E150" i="13"/>
  <c r="D150" i="13"/>
  <c r="C150" i="13"/>
  <c r="CH149" i="13"/>
  <c r="CB149" i="13" s="1"/>
  <c r="CG149" i="13"/>
  <c r="CA149" i="13" s="1"/>
  <c r="E149" i="13"/>
  <c r="D149" i="13"/>
  <c r="C149" i="13" s="1"/>
  <c r="CJ149" i="13" s="1"/>
  <c r="CD149" i="13" s="1"/>
  <c r="CL148" i="13"/>
  <c r="CJ148" i="13"/>
  <c r="CD148" i="13" s="1"/>
  <c r="CF148" i="13"/>
  <c r="E148" i="13"/>
  <c r="D148" i="13"/>
  <c r="C148" i="13"/>
  <c r="CH148" i="13" s="1"/>
  <c r="CB148" i="13" s="1"/>
  <c r="E143" i="13"/>
  <c r="D143" i="13"/>
  <c r="C143" i="13" s="1"/>
  <c r="CI142" i="13"/>
  <c r="CC142" i="13" s="1"/>
  <c r="E142" i="13"/>
  <c r="D142" i="13"/>
  <c r="C142" i="13"/>
  <c r="AQ141" i="13"/>
  <c r="AP141" i="13"/>
  <c r="AO141" i="13"/>
  <c r="AN141" i="13"/>
  <c r="AM141" i="13"/>
  <c r="AL141" i="13"/>
  <c r="AK141" i="13"/>
  <c r="AJ141" i="13"/>
  <c r="AI141" i="13"/>
  <c r="AH141" i="13"/>
  <c r="AG141" i="13"/>
  <c r="AF141" i="13"/>
  <c r="AE141" i="13"/>
  <c r="AD141" i="13"/>
  <c r="AC141" i="13"/>
  <c r="AB141" i="13"/>
  <c r="AA141" i="13"/>
  <c r="Z141" i="13"/>
  <c r="Y141" i="13"/>
  <c r="X141" i="13"/>
  <c r="W141" i="13"/>
  <c r="V141" i="13"/>
  <c r="U141" i="13"/>
  <c r="T141" i="13"/>
  <c r="S141" i="13"/>
  <c r="R141" i="13"/>
  <c r="Q141" i="13"/>
  <c r="P141" i="13"/>
  <c r="O141" i="13"/>
  <c r="N141" i="13"/>
  <c r="M141" i="13"/>
  <c r="L141" i="13"/>
  <c r="K141" i="13"/>
  <c r="J141" i="13"/>
  <c r="I141" i="13"/>
  <c r="H141" i="13"/>
  <c r="G141" i="13"/>
  <c r="E141" i="13" s="1"/>
  <c r="F141" i="13"/>
  <c r="D141" i="13" s="1"/>
  <c r="C141" i="13"/>
  <c r="CG140" i="13"/>
  <c r="CA140" i="13"/>
  <c r="E140" i="13"/>
  <c r="C140" i="13" s="1"/>
  <c r="D140" i="13"/>
  <c r="CI139" i="13"/>
  <c r="CC139" i="13" s="1"/>
  <c r="E139" i="13"/>
  <c r="C139" i="13" s="1"/>
  <c r="D139" i="13"/>
  <c r="E138" i="13"/>
  <c r="D138" i="13"/>
  <c r="C138" i="13"/>
  <c r="CH137" i="13"/>
  <c r="CB137" i="13" s="1"/>
  <c r="E137" i="13"/>
  <c r="D137" i="13"/>
  <c r="C137" i="13"/>
  <c r="CG136" i="13"/>
  <c r="CA136" i="13" s="1"/>
  <c r="E136" i="13"/>
  <c r="C136" i="13" s="1"/>
  <c r="D136" i="13"/>
  <c r="CI135" i="13"/>
  <c r="CC135" i="13"/>
  <c r="E135" i="13"/>
  <c r="C135" i="13" s="1"/>
  <c r="D135" i="13"/>
  <c r="E134" i="13"/>
  <c r="D134" i="13"/>
  <c r="C134" i="13" s="1"/>
  <c r="E133" i="13"/>
  <c r="D133" i="13"/>
  <c r="C133" i="13"/>
  <c r="E132" i="13"/>
  <c r="D132" i="13"/>
  <c r="C132" i="13"/>
  <c r="CJ131" i="13"/>
  <c r="CD131" i="13" s="1"/>
  <c r="E131" i="13"/>
  <c r="C131" i="13" s="1"/>
  <c r="D131" i="13"/>
  <c r="B126" i="13"/>
  <c r="D122" i="13"/>
  <c r="B122" i="13" s="1"/>
  <c r="C122" i="13"/>
  <c r="D121" i="13"/>
  <c r="C121" i="13"/>
  <c r="B121" i="13" s="1"/>
  <c r="D120" i="13"/>
  <c r="C120" i="13"/>
  <c r="B120" i="13"/>
  <c r="D111" i="13"/>
  <c r="C111" i="13"/>
  <c r="B111" i="13"/>
  <c r="CH111" i="13" s="1"/>
  <c r="CB111" i="13" s="1"/>
  <c r="D106" i="13"/>
  <c r="C106" i="13"/>
  <c r="B106" i="13"/>
  <c r="D105" i="13"/>
  <c r="B105" i="13" s="1"/>
  <c r="C105" i="13"/>
  <c r="D100" i="13"/>
  <c r="C100" i="13"/>
  <c r="B100" i="13"/>
  <c r="CG74" i="13"/>
  <c r="CA74" i="13" s="1"/>
  <c r="E74" i="13"/>
  <c r="D74" i="13"/>
  <c r="C74" i="13" s="1"/>
  <c r="CH74" i="13" s="1"/>
  <c r="CB74" i="13" s="1"/>
  <c r="E73" i="13"/>
  <c r="D73" i="13"/>
  <c r="E72" i="13"/>
  <c r="D72" i="13"/>
  <c r="C72" i="13" s="1"/>
  <c r="CG72" i="13" s="1"/>
  <c r="CA72" i="13" s="1"/>
  <c r="E71" i="13"/>
  <c r="D71" i="13"/>
  <c r="CG70" i="13"/>
  <c r="CA70" i="13" s="1"/>
  <c r="E70" i="13"/>
  <c r="D70" i="13"/>
  <c r="C70" i="13" s="1"/>
  <c r="CH70" i="13" s="1"/>
  <c r="CB70" i="13" s="1"/>
  <c r="E69" i="13"/>
  <c r="D69" i="13"/>
  <c r="E68" i="13"/>
  <c r="D68" i="13"/>
  <c r="C68" i="13" s="1"/>
  <c r="CG68" i="13" s="1"/>
  <c r="CA68" i="13" s="1"/>
  <c r="E67" i="13"/>
  <c r="D67" i="13"/>
  <c r="CG66" i="13"/>
  <c r="CA66" i="13" s="1"/>
  <c r="E66" i="13"/>
  <c r="D66" i="13"/>
  <c r="C66" i="13" s="1"/>
  <c r="CH66" i="13" s="1"/>
  <c r="CB66" i="13" s="1"/>
  <c r="E65" i="13"/>
  <c r="D65" i="13"/>
  <c r="E64" i="13"/>
  <c r="D64" i="13"/>
  <c r="C64" i="13" s="1"/>
  <c r="CG64" i="13" s="1"/>
  <c r="CA64" i="13" s="1"/>
  <c r="E63" i="13"/>
  <c r="D63" i="13"/>
  <c r="CG62" i="13"/>
  <c r="CA62" i="13" s="1"/>
  <c r="E62" i="13"/>
  <c r="D62" i="13"/>
  <c r="C62" i="13" s="1"/>
  <c r="CH62" i="13" s="1"/>
  <c r="CB62" i="13" s="1"/>
  <c r="E61" i="13"/>
  <c r="D61" i="13"/>
  <c r="E60" i="13"/>
  <c r="D60" i="13"/>
  <c r="C60" i="13" s="1"/>
  <c r="CG60" i="13" s="1"/>
  <c r="CA60" i="13" s="1"/>
  <c r="E59" i="13"/>
  <c r="D59" i="13"/>
  <c r="E58" i="13"/>
  <c r="D58" i="13"/>
  <c r="C58" i="13"/>
  <c r="CH58" i="13" s="1"/>
  <c r="CB58" i="13" s="1"/>
  <c r="E57" i="13"/>
  <c r="D57" i="13"/>
  <c r="C57" i="13" s="1"/>
  <c r="E56" i="13"/>
  <c r="D56" i="13"/>
  <c r="C56" i="13"/>
  <c r="CH56" i="13" s="1"/>
  <c r="CB56" i="13" s="1"/>
  <c r="E55" i="13"/>
  <c r="D55" i="13"/>
  <c r="C55" i="13" s="1"/>
  <c r="E54" i="13"/>
  <c r="D54" i="13"/>
  <c r="C54" i="13"/>
  <c r="CH54" i="13" s="1"/>
  <c r="CB54" i="13" s="1"/>
  <c r="E53" i="13"/>
  <c r="D53" i="13"/>
  <c r="C53" i="13" s="1"/>
  <c r="E48" i="13"/>
  <c r="D48" i="13"/>
  <c r="C48" i="13"/>
  <c r="CH48" i="13" s="1"/>
  <c r="CB48" i="13" s="1"/>
  <c r="E47" i="13"/>
  <c r="D47" i="13"/>
  <c r="C47" i="13" s="1"/>
  <c r="C35" i="13"/>
  <c r="G31" i="13"/>
  <c r="F31" i="13"/>
  <c r="E31" i="13" s="1"/>
  <c r="B31" i="13"/>
  <c r="CL27" i="13"/>
  <c r="CK27" i="13"/>
  <c r="CE27" i="13" s="1"/>
  <c r="CG27" i="13"/>
  <c r="CA27" i="13" s="1"/>
  <c r="CF27" i="13"/>
  <c r="E27" i="13"/>
  <c r="D27" i="13"/>
  <c r="C27" i="13" s="1"/>
  <c r="CI27" i="13" s="1"/>
  <c r="CC27" i="13" s="1"/>
  <c r="CL26" i="13"/>
  <c r="CK26" i="13"/>
  <c r="CE26" i="13" s="1"/>
  <c r="CG26" i="13"/>
  <c r="CA26" i="13" s="1"/>
  <c r="CF26" i="13"/>
  <c r="E26" i="13"/>
  <c r="D26" i="13"/>
  <c r="C26" i="13" s="1"/>
  <c r="CI26" i="13" s="1"/>
  <c r="CC26" i="13" s="1"/>
  <c r="CL25" i="13"/>
  <c r="CK25" i="13"/>
  <c r="CE25" i="13" s="1"/>
  <c r="CG25" i="13"/>
  <c r="CA25" i="13" s="1"/>
  <c r="CF25" i="13"/>
  <c r="E25" i="13"/>
  <c r="D25" i="13"/>
  <c r="C25" i="13" s="1"/>
  <c r="CI25" i="13" s="1"/>
  <c r="CC25" i="13" s="1"/>
  <c r="CL24" i="13"/>
  <c r="CK24" i="13"/>
  <c r="CE24" i="13" s="1"/>
  <c r="CG24" i="13"/>
  <c r="CA24" i="13" s="1"/>
  <c r="CF24" i="13"/>
  <c r="E24" i="13"/>
  <c r="D24" i="13"/>
  <c r="C24" i="13" s="1"/>
  <c r="CI24" i="13" s="1"/>
  <c r="CC24" i="13" s="1"/>
  <c r="CK23" i="13"/>
  <c r="CE23" i="13" s="1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 s="1"/>
  <c r="CI23" i="13" s="1"/>
  <c r="CC23" i="13" s="1"/>
  <c r="CL22" i="13"/>
  <c r="CF22" i="13" s="1"/>
  <c r="CG22" i="13"/>
  <c r="CA22" i="13" s="1"/>
  <c r="E22" i="13"/>
  <c r="D22" i="13"/>
  <c r="C22" i="13" s="1"/>
  <c r="CI22" i="13" s="1"/>
  <c r="CC22" i="13" s="1"/>
  <c r="CL21" i="13"/>
  <c r="CF21" i="13" s="1"/>
  <c r="CG21" i="13"/>
  <c r="CA21" i="13" s="1"/>
  <c r="E21" i="13"/>
  <c r="D21" i="13"/>
  <c r="C21" i="13" s="1"/>
  <c r="CI21" i="13" s="1"/>
  <c r="CC21" i="13" s="1"/>
  <c r="CL20" i="13"/>
  <c r="CF20" i="13" s="1"/>
  <c r="CG20" i="13"/>
  <c r="CA20" i="13" s="1"/>
  <c r="E20" i="13"/>
  <c r="D20" i="13"/>
  <c r="C20" i="13" s="1"/>
  <c r="CI20" i="13" s="1"/>
  <c r="CC20" i="13" s="1"/>
  <c r="CL19" i="13"/>
  <c r="CF19" i="13" s="1"/>
  <c r="CG19" i="13"/>
  <c r="CA19" i="13" s="1"/>
  <c r="E19" i="13"/>
  <c r="D19" i="13"/>
  <c r="C19" i="13" s="1"/>
  <c r="CI19" i="13" s="1"/>
  <c r="CC19" i="13" s="1"/>
  <c r="CL18" i="13"/>
  <c r="CF18" i="13" s="1"/>
  <c r="CG18" i="13"/>
  <c r="CA18" i="13" s="1"/>
  <c r="E18" i="13"/>
  <c r="D18" i="13"/>
  <c r="C18" i="13" s="1"/>
  <c r="CI18" i="13" s="1"/>
  <c r="CC18" i="13" s="1"/>
  <c r="CL17" i="13"/>
  <c r="CF17" i="13" s="1"/>
  <c r="CG17" i="13"/>
  <c r="CA17" i="13" s="1"/>
  <c r="E17" i="13"/>
  <c r="D17" i="13"/>
  <c r="C17" i="13" s="1"/>
  <c r="CI17" i="13" s="1"/>
  <c r="CC17" i="13" s="1"/>
  <c r="CL16" i="13"/>
  <c r="CF16" i="13" s="1"/>
  <c r="CG16" i="13"/>
  <c r="CA16" i="13" s="1"/>
  <c r="E16" i="13"/>
  <c r="D16" i="13"/>
  <c r="C16" i="13" s="1"/>
  <c r="CI16" i="13" s="1"/>
  <c r="CC16" i="13" s="1"/>
  <c r="CL15" i="13"/>
  <c r="CF15" i="13" s="1"/>
  <c r="CG15" i="13"/>
  <c r="CA15" i="13" s="1"/>
  <c r="E15" i="13"/>
  <c r="D15" i="13"/>
  <c r="C15" i="13" s="1"/>
  <c r="CI15" i="13" s="1"/>
  <c r="CC15" i="13" s="1"/>
  <c r="CL14" i="13"/>
  <c r="CF14" i="13" s="1"/>
  <c r="CG14" i="13"/>
  <c r="CA14" i="13" s="1"/>
  <c r="E14" i="13"/>
  <c r="D14" i="13"/>
  <c r="C14" i="13" s="1"/>
  <c r="CI14" i="13" s="1"/>
  <c r="CC14" i="13" s="1"/>
  <c r="CL13" i="13"/>
  <c r="CF13" i="13" s="1"/>
  <c r="CG13" i="13"/>
  <c r="CA13" i="13" s="1"/>
  <c r="E13" i="13"/>
  <c r="D13" i="13"/>
  <c r="C13" i="13" s="1"/>
  <c r="CI13" i="13" s="1"/>
  <c r="CC13" i="13" s="1"/>
  <c r="A5" i="13"/>
  <c r="A4" i="13"/>
  <c r="A3" i="13"/>
  <c r="A2" i="13"/>
  <c r="CH57" i="13" l="1"/>
  <c r="CB57" i="13" s="1"/>
  <c r="CG57" i="13"/>
  <c r="CA57" i="13" s="1"/>
  <c r="AO57" i="13" s="1"/>
  <c r="AS13" i="13"/>
  <c r="AS14" i="13"/>
  <c r="AS17" i="13"/>
  <c r="AS18" i="13"/>
  <c r="AS21" i="13"/>
  <c r="AS22" i="13"/>
  <c r="CH47" i="13"/>
  <c r="CB47" i="13" s="1"/>
  <c r="CG47" i="13"/>
  <c r="CA47" i="13" s="1"/>
  <c r="AO47" i="13" s="1"/>
  <c r="AO68" i="13"/>
  <c r="CI134" i="13"/>
  <c r="CC134" i="13" s="1"/>
  <c r="CG134" i="13"/>
  <c r="CA134" i="13" s="1"/>
  <c r="CL134" i="13"/>
  <c r="CF134" i="13" s="1"/>
  <c r="CJ134" i="13"/>
  <c r="CD134" i="13" s="1"/>
  <c r="CH134" i="13"/>
  <c r="CB134" i="13" s="1"/>
  <c r="CH53" i="13"/>
  <c r="CB53" i="13" s="1"/>
  <c r="CG53" i="13"/>
  <c r="CA53" i="13" s="1"/>
  <c r="AO53" i="13" s="1"/>
  <c r="AO72" i="13"/>
  <c r="CH55" i="13"/>
  <c r="CB55" i="13" s="1"/>
  <c r="CG55" i="13"/>
  <c r="CA55" i="13" s="1"/>
  <c r="AO55" i="13" s="1"/>
  <c r="CH60" i="13"/>
  <c r="CB60" i="13" s="1"/>
  <c r="AO60" i="13" s="1"/>
  <c r="CH64" i="13"/>
  <c r="CB64" i="13" s="1"/>
  <c r="AO64" i="13" s="1"/>
  <c r="CH68" i="13"/>
  <c r="CB68" i="13" s="1"/>
  <c r="CH72" i="13"/>
  <c r="CB72" i="13" s="1"/>
  <c r="CG111" i="13"/>
  <c r="CA111" i="13" s="1"/>
  <c r="AN111" i="13" s="1"/>
  <c r="CL133" i="13"/>
  <c r="CF133" i="13" s="1"/>
  <c r="CG133" i="13"/>
  <c r="CA133" i="13" s="1"/>
  <c r="CJ133" i="13"/>
  <c r="CD133" i="13" s="1"/>
  <c r="CI133" i="13"/>
  <c r="CC133" i="13" s="1"/>
  <c r="CJ141" i="13"/>
  <c r="CD141" i="13" s="1"/>
  <c r="CL141" i="13"/>
  <c r="CF141" i="13" s="1"/>
  <c r="CI141" i="13"/>
  <c r="CC141" i="13" s="1"/>
  <c r="CG141" i="13"/>
  <c r="CA141" i="13" s="1"/>
  <c r="CH13" i="13"/>
  <c r="CB13" i="13" s="1"/>
  <c r="CH14" i="13"/>
  <c r="CB14" i="13" s="1"/>
  <c r="CH15" i="13"/>
  <c r="CB15" i="13" s="1"/>
  <c r="AS15" i="13" s="1"/>
  <c r="CH16" i="13"/>
  <c r="CB16" i="13" s="1"/>
  <c r="AS16" i="13" s="1"/>
  <c r="CH17" i="13"/>
  <c r="CB17" i="13" s="1"/>
  <c r="CH18" i="13"/>
  <c r="CB18" i="13" s="1"/>
  <c r="CH19" i="13"/>
  <c r="CB19" i="13" s="1"/>
  <c r="AS19" i="13" s="1"/>
  <c r="CH20" i="13"/>
  <c r="CB20" i="13" s="1"/>
  <c r="AS20" i="13" s="1"/>
  <c r="CH21" i="13"/>
  <c r="CB21" i="13" s="1"/>
  <c r="CH22" i="13"/>
  <c r="CB22" i="13" s="1"/>
  <c r="CG23" i="13"/>
  <c r="CL23" i="13"/>
  <c r="CF23" i="13" s="1"/>
  <c r="CG58" i="13"/>
  <c r="CA58" i="13" s="1"/>
  <c r="AO58" i="13" s="1"/>
  <c r="AO62" i="13"/>
  <c r="AO66" i="13"/>
  <c r="AO70" i="13"/>
  <c r="AO74" i="13"/>
  <c r="CI132" i="13"/>
  <c r="CC132" i="13" s="1"/>
  <c r="CJ132" i="13"/>
  <c r="CD132" i="13" s="1"/>
  <c r="CH132" i="13"/>
  <c r="CB132" i="13" s="1"/>
  <c r="CI136" i="13"/>
  <c r="CC136" i="13" s="1"/>
  <c r="CJ136" i="13"/>
  <c r="CD136" i="13" s="1"/>
  <c r="CH136" i="13"/>
  <c r="CB136" i="13" s="1"/>
  <c r="CL136" i="13"/>
  <c r="CF136" i="13" s="1"/>
  <c r="AR136" i="13" s="1"/>
  <c r="CI138" i="13"/>
  <c r="CC138" i="13" s="1"/>
  <c r="CG138" i="13"/>
  <c r="CA138" i="13" s="1"/>
  <c r="CL138" i="13"/>
  <c r="CF138" i="13" s="1"/>
  <c r="CL139" i="13"/>
  <c r="CF139" i="13" s="1"/>
  <c r="AR139" i="13" s="1"/>
  <c r="CG139" i="13"/>
  <c r="CA139" i="13" s="1"/>
  <c r="CH139" i="13"/>
  <c r="CB139" i="13" s="1"/>
  <c r="CJ139" i="13"/>
  <c r="CD139" i="13" s="1"/>
  <c r="CH141" i="13"/>
  <c r="CB141" i="13" s="1"/>
  <c r="CJ143" i="13"/>
  <c r="CD143" i="13" s="1"/>
  <c r="CH143" i="13"/>
  <c r="CB143" i="13" s="1"/>
  <c r="CG143" i="13"/>
  <c r="CA143" i="13" s="1"/>
  <c r="CI143" i="13"/>
  <c r="CC143" i="13" s="1"/>
  <c r="CH150" i="13"/>
  <c r="CB150" i="13" s="1"/>
  <c r="CL150" i="13"/>
  <c r="CF150" i="13" s="1"/>
  <c r="CJ150" i="13"/>
  <c r="CD150" i="13" s="1"/>
  <c r="CJ13" i="13"/>
  <c r="CD13" i="13" s="1"/>
  <c r="CJ14" i="13"/>
  <c r="CD14" i="13" s="1"/>
  <c r="CJ15" i="13"/>
  <c r="CD15" i="13" s="1"/>
  <c r="CJ16" i="13"/>
  <c r="CD16" i="13" s="1"/>
  <c r="CJ17" i="13"/>
  <c r="CD17" i="13" s="1"/>
  <c r="CJ18" i="13"/>
  <c r="CD18" i="13" s="1"/>
  <c r="CJ19" i="13"/>
  <c r="CD19" i="13" s="1"/>
  <c r="CJ20" i="13"/>
  <c r="CD20" i="13" s="1"/>
  <c r="CJ21" i="13"/>
  <c r="CD21" i="13" s="1"/>
  <c r="CJ22" i="13"/>
  <c r="CD22" i="13" s="1"/>
  <c r="CH23" i="13"/>
  <c r="CH24" i="13"/>
  <c r="CB24" i="13" s="1"/>
  <c r="AS24" i="13" s="1"/>
  <c r="CH25" i="13"/>
  <c r="CB25" i="13" s="1"/>
  <c r="CH26" i="13"/>
  <c r="CB26" i="13" s="1"/>
  <c r="CH27" i="13"/>
  <c r="CB27" i="13" s="1"/>
  <c r="CG48" i="13"/>
  <c r="CA48" i="13" s="1"/>
  <c r="AO48" i="13" s="1"/>
  <c r="CG54" i="13"/>
  <c r="CA54" i="13" s="1"/>
  <c r="AO54" i="13" s="1"/>
  <c r="CG56" i="13"/>
  <c r="CA56" i="13" s="1"/>
  <c r="AO56" i="13" s="1"/>
  <c r="CL131" i="13"/>
  <c r="CF131" i="13" s="1"/>
  <c r="CG131" i="13"/>
  <c r="CA131" i="13" s="1"/>
  <c r="CH131" i="13"/>
  <c r="CB131" i="13" s="1"/>
  <c r="CG132" i="13"/>
  <c r="CA132" i="13" s="1"/>
  <c r="CH133" i="13"/>
  <c r="CB133" i="13" s="1"/>
  <c r="CL137" i="13"/>
  <c r="CF137" i="13" s="1"/>
  <c r="AR137" i="13" s="1"/>
  <c r="CG137" i="13"/>
  <c r="CA137" i="13" s="1"/>
  <c r="CJ137" i="13"/>
  <c r="CD137" i="13" s="1"/>
  <c r="CI137" i="13"/>
  <c r="CC137" i="13" s="1"/>
  <c r="CH138" i="13"/>
  <c r="CB138" i="13" s="1"/>
  <c r="CH142" i="13"/>
  <c r="CB142" i="13" s="1"/>
  <c r="CL142" i="13"/>
  <c r="CF142" i="13" s="1"/>
  <c r="CJ142" i="13"/>
  <c r="CD142" i="13" s="1"/>
  <c r="CL143" i="13"/>
  <c r="CF143" i="13" s="1"/>
  <c r="AR143" i="13" s="1"/>
  <c r="CG150" i="13"/>
  <c r="CA150" i="13" s="1"/>
  <c r="CK13" i="13"/>
  <c r="CE13" i="13" s="1"/>
  <c r="CK14" i="13"/>
  <c r="CE14" i="13" s="1"/>
  <c r="CK15" i="13"/>
  <c r="CE15" i="13" s="1"/>
  <c r="CK16" i="13"/>
  <c r="CE16" i="13" s="1"/>
  <c r="CK17" i="13"/>
  <c r="CE17" i="13" s="1"/>
  <c r="CK18" i="13"/>
  <c r="CE18" i="13" s="1"/>
  <c r="CK19" i="13"/>
  <c r="CE19" i="13" s="1"/>
  <c r="CK20" i="13"/>
  <c r="CE20" i="13" s="1"/>
  <c r="CK21" i="13"/>
  <c r="CE21" i="13" s="1"/>
  <c r="CK22" i="13"/>
  <c r="CE22" i="13" s="1"/>
  <c r="CJ23" i="13"/>
  <c r="CD23" i="13" s="1"/>
  <c r="CJ24" i="13"/>
  <c r="CD24" i="13" s="1"/>
  <c r="CJ25" i="13"/>
  <c r="CD25" i="13" s="1"/>
  <c r="CJ26" i="13"/>
  <c r="CD26" i="13" s="1"/>
  <c r="CJ27" i="13"/>
  <c r="CD27" i="13" s="1"/>
  <c r="CI131" i="13"/>
  <c r="CC131" i="13" s="1"/>
  <c r="CL132" i="13"/>
  <c r="CF132" i="13" s="1"/>
  <c r="CL135" i="13"/>
  <c r="CF135" i="13" s="1"/>
  <c r="CG135" i="13"/>
  <c r="CA135" i="13" s="1"/>
  <c r="CH135" i="13"/>
  <c r="CB135" i="13" s="1"/>
  <c r="CJ135" i="13"/>
  <c r="CD135" i="13" s="1"/>
  <c r="CJ138" i="13"/>
  <c r="CD138" i="13" s="1"/>
  <c r="CI140" i="13"/>
  <c r="CC140" i="13" s="1"/>
  <c r="CJ140" i="13"/>
  <c r="CD140" i="13" s="1"/>
  <c r="CH140" i="13"/>
  <c r="CB140" i="13" s="1"/>
  <c r="CL140" i="13"/>
  <c r="CF140" i="13" s="1"/>
  <c r="CG142" i="13"/>
  <c r="CA142" i="13" s="1"/>
  <c r="CI150" i="13"/>
  <c r="CC150" i="13" s="1"/>
  <c r="CG148" i="13"/>
  <c r="CA148" i="13" s="1"/>
  <c r="AR148" i="13" s="1"/>
  <c r="CI149" i="13"/>
  <c r="CC149" i="13" s="1"/>
  <c r="C59" i="13"/>
  <c r="C61" i="13"/>
  <c r="C63" i="13"/>
  <c r="C65" i="13"/>
  <c r="C67" i="13"/>
  <c r="C69" i="13"/>
  <c r="C71" i="13"/>
  <c r="C73" i="13"/>
  <c r="CI148" i="13"/>
  <c r="CC148" i="13" s="1"/>
  <c r="CL149" i="13"/>
  <c r="CF149" i="13" s="1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X151" i="12"/>
  <c r="W151" i="12"/>
  <c r="V151" i="12"/>
  <c r="U151" i="12"/>
  <c r="T151" i="12"/>
  <c r="S151" i="12"/>
  <c r="R151" i="12"/>
  <c r="Q151" i="12"/>
  <c r="P151" i="12"/>
  <c r="O151" i="12"/>
  <c r="N151" i="12"/>
  <c r="M151" i="12"/>
  <c r="L151" i="12"/>
  <c r="K151" i="12"/>
  <c r="J151" i="12"/>
  <c r="I151" i="12"/>
  <c r="H151" i="12"/>
  <c r="G151" i="12"/>
  <c r="F151" i="12"/>
  <c r="D151" i="12" s="1"/>
  <c r="E151" i="12"/>
  <c r="E150" i="12"/>
  <c r="D150" i="12"/>
  <c r="C150" i="12" s="1"/>
  <c r="CH149" i="12"/>
  <c r="CB149" i="12" s="1"/>
  <c r="E149" i="12"/>
  <c r="D149" i="12"/>
  <c r="C149" i="12"/>
  <c r="CH148" i="12"/>
  <c r="CB148" i="12" s="1"/>
  <c r="E148" i="12"/>
  <c r="C148" i="12" s="1"/>
  <c r="D148" i="12"/>
  <c r="CJ143" i="12"/>
  <c r="CD143" i="12" s="1"/>
  <c r="CI143" i="12"/>
  <c r="CC143" i="12"/>
  <c r="E143" i="12"/>
  <c r="C143" i="12" s="1"/>
  <c r="D143" i="12"/>
  <c r="CL142" i="12"/>
  <c r="CF142" i="12" s="1"/>
  <c r="CJ142" i="12"/>
  <c r="CD142" i="12" s="1"/>
  <c r="E142" i="12"/>
  <c r="D142" i="12"/>
  <c r="C142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X141" i="12"/>
  <c r="W141" i="12"/>
  <c r="V141" i="12"/>
  <c r="U141" i="12"/>
  <c r="T141" i="12"/>
  <c r="S141" i="12"/>
  <c r="R141" i="12"/>
  <c r="Q141" i="12"/>
  <c r="P141" i="12"/>
  <c r="O141" i="12"/>
  <c r="N141" i="12"/>
  <c r="M141" i="12"/>
  <c r="L141" i="12"/>
  <c r="K141" i="12"/>
  <c r="J141" i="12"/>
  <c r="I141" i="12"/>
  <c r="H141" i="12"/>
  <c r="D141" i="12" s="1"/>
  <c r="C141" i="12" s="1"/>
  <c r="G141" i="12"/>
  <c r="E141" i="12" s="1"/>
  <c r="F141" i="12"/>
  <c r="E140" i="12"/>
  <c r="D140" i="12"/>
  <c r="CJ139" i="12"/>
  <c r="CD139" i="12" s="1"/>
  <c r="CI139" i="12"/>
  <c r="CC139" i="12" s="1"/>
  <c r="E139" i="12"/>
  <c r="D139" i="12"/>
  <c r="C139" i="12" s="1"/>
  <c r="E138" i="12"/>
  <c r="D138" i="12"/>
  <c r="CI137" i="12"/>
  <c r="CC137" i="12" s="1"/>
  <c r="E137" i="12"/>
  <c r="D137" i="12"/>
  <c r="C137" i="12"/>
  <c r="E136" i="12"/>
  <c r="D136" i="12"/>
  <c r="E135" i="12"/>
  <c r="D135" i="12"/>
  <c r="C135" i="12" s="1"/>
  <c r="E134" i="12"/>
  <c r="D134" i="12"/>
  <c r="C134" i="12" s="1"/>
  <c r="CG133" i="12"/>
  <c r="CA133" i="12" s="1"/>
  <c r="E133" i="12"/>
  <c r="D133" i="12"/>
  <c r="C133" i="12"/>
  <c r="E132" i="12"/>
  <c r="D132" i="12"/>
  <c r="E131" i="12"/>
  <c r="D131" i="12"/>
  <c r="C131" i="12" s="1"/>
  <c r="B126" i="12"/>
  <c r="D122" i="12"/>
  <c r="C122" i="12"/>
  <c r="B122" i="12" s="1"/>
  <c r="D121" i="12"/>
  <c r="B121" i="12" s="1"/>
  <c r="C121" i="12"/>
  <c r="D120" i="12"/>
  <c r="C120" i="12"/>
  <c r="B120" i="12" s="1"/>
  <c r="D111" i="12"/>
  <c r="C111" i="12"/>
  <c r="B111" i="12" s="1"/>
  <c r="CG111" i="12" s="1"/>
  <c r="CA111" i="12" s="1"/>
  <c r="D106" i="12"/>
  <c r="C106" i="12"/>
  <c r="B106" i="12"/>
  <c r="D105" i="12"/>
  <c r="C105" i="12"/>
  <c r="B105" i="12"/>
  <c r="D100" i="12"/>
  <c r="C100" i="12"/>
  <c r="B100" i="12"/>
  <c r="E74" i="12"/>
  <c r="D74" i="12"/>
  <c r="C74" i="12"/>
  <c r="CH74" i="12" s="1"/>
  <c r="CB74" i="12" s="1"/>
  <c r="CG73" i="12"/>
  <c r="CA73" i="12" s="1"/>
  <c r="AO73" i="12" s="1"/>
  <c r="E73" i="12"/>
  <c r="D73" i="12"/>
  <c r="C73" i="12"/>
  <c r="CH73" i="12" s="1"/>
  <c r="CB73" i="12" s="1"/>
  <c r="E72" i="12"/>
  <c r="D72" i="12"/>
  <c r="C72" i="12"/>
  <c r="CH71" i="12"/>
  <c r="CB71" i="12" s="1"/>
  <c r="E71" i="12"/>
  <c r="C71" i="12" s="1"/>
  <c r="CG71" i="12" s="1"/>
  <c r="CA71" i="12" s="1"/>
  <c r="D71" i="12"/>
  <c r="E70" i="12"/>
  <c r="C70" i="12" s="1"/>
  <c r="D70" i="12"/>
  <c r="E69" i="12"/>
  <c r="D69" i="12"/>
  <c r="C69" i="12"/>
  <c r="CH69" i="12" s="1"/>
  <c r="CB69" i="12" s="1"/>
  <c r="E68" i="12"/>
  <c r="C68" i="12" s="1"/>
  <c r="D68" i="12"/>
  <c r="CH67" i="12"/>
  <c r="CB67" i="12" s="1"/>
  <c r="CG67" i="12"/>
  <c r="CA67" i="12" s="1"/>
  <c r="AO67" i="12" s="1"/>
  <c r="E67" i="12"/>
  <c r="C67" i="12" s="1"/>
  <c r="D67" i="12"/>
  <c r="E66" i="12"/>
  <c r="C66" i="12" s="1"/>
  <c r="CG66" i="12" s="1"/>
  <c r="CA66" i="12" s="1"/>
  <c r="D66" i="12"/>
  <c r="E65" i="12"/>
  <c r="D65" i="12"/>
  <c r="C65" i="12"/>
  <c r="E64" i="12"/>
  <c r="C64" i="12" s="1"/>
  <c r="CG64" i="12" s="1"/>
  <c r="CA64" i="12" s="1"/>
  <c r="D64" i="12"/>
  <c r="CH63" i="12"/>
  <c r="CB63" i="12" s="1"/>
  <c r="CG63" i="12"/>
  <c r="CA63" i="12" s="1"/>
  <c r="AO63" i="12"/>
  <c r="E63" i="12"/>
  <c r="C63" i="12" s="1"/>
  <c r="D63" i="12"/>
  <c r="CG62" i="12"/>
  <c r="CA62" i="12" s="1"/>
  <c r="E62" i="12"/>
  <c r="D62" i="12"/>
  <c r="C62" i="12"/>
  <c r="CH62" i="12" s="1"/>
  <c r="CB62" i="12" s="1"/>
  <c r="E61" i="12"/>
  <c r="D61" i="12"/>
  <c r="C61" i="12"/>
  <c r="CH61" i="12" s="1"/>
  <c r="CB61" i="12" s="1"/>
  <c r="CA60" i="12"/>
  <c r="E60" i="12"/>
  <c r="D60" i="12"/>
  <c r="C60" i="12"/>
  <c r="CG60" i="12" s="1"/>
  <c r="E59" i="12"/>
  <c r="C59" i="12" s="1"/>
  <c r="D59" i="12"/>
  <c r="E58" i="12"/>
  <c r="D58" i="12"/>
  <c r="C58" i="12"/>
  <c r="CH58" i="12" s="1"/>
  <c r="CB58" i="12" s="1"/>
  <c r="CG57" i="12"/>
  <c r="CA57" i="12" s="1"/>
  <c r="AO57" i="12" s="1"/>
  <c r="E57" i="12"/>
  <c r="D57" i="12"/>
  <c r="C57" i="12"/>
  <c r="CH57" i="12" s="1"/>
  <c r="CB57" i="12" s="1"/>
  <c r="E56" i="12"/>
  <c r="D56" i="12"/>
  <c r="C56" i="12"/>
  <c r="E55" i="12"/>
  <c r="C55" i="12" s="1"/>
  <c r="CG55" i="12" s="1"/>
  <c r="CA55" i="12" s="1"/>
  <c r="D55" i="12"/>
  <c r="E54" i="12"/>
  <c r="C54" i="12" s="1"/>
  <c r="D54" i="12"/>
  <c r="E53" i="12"/>
  <c r="D53" i="12"/>
  <c r="C53" i="12"/>
  <c r="CH53" i="12" s="1"/>
  <c r="CB53" i="12" s="1"/>
  <c r="E48" i="12"/>
  <c r="C48" i="12" s="1"/>
  <c r="D48" i="12"/>
  <c r="CH47" i="12"/>
  <c r="CB47" i="12" s="1"/>
  <c r="CG47" i="12"/>
  <c r="CA47" i="12" s="1"/>
  <c r="AO47" i="12" s="1"/>
  <c r="E47" i="12"/>
  <c r="C47" i="12" s="1"/>
  <c r="D47" i="12"/>
  <c r="C35" i="12"/>
  <c r="G31" i="12"/>
  <c r="E31" i="12" s="1"/>
  <c r="F31" i="12"/>
  <c r="B31" i="12"/>
  <c r="CL27" i="12"/>
  <c r="CF27" i="12"/>
  <c r="E27" i="12"/>
  <c r="D27" i="12"/>
  <c r="C27" i="12"/>
  <c r="E26" i="12"/>
  <c r="D26" i="12"/>
  <c r="C26" i="12"/>
  <c r="E25" i="12"/>
  <c r="D25" i="12"/>
  <c r="C25" i="12"/>
  <c r="E24" i="12"/>
  <c r="D24" i="12"/>
  <c r="CG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 s="1"/>
  <c r="CK22" i="12"/>
  <c r="CE22" i="12" s="1"/>
  <c r="E22" i="12"/>
  <c r="D22" i="12"/>
  <c r="C22" i="12" s="1"/>
  <c r="CK21" i="12"/>
  <c r="CE21" i="12" s="1"/>
  <c r="E21" i="12"/>
  <c r="D21" i="12"/>
  <c r="C21" i="12" s="1"/>
  <c r="CK20" i="12"/>
  <c r="CE20" i="12" s="1"/>
  <c r="CG20" i="12"/>
  <c r="CA20" i="12" s="1"/>
  <c r="E20" i="12"/>
  <c r="D20" i="12"/>
  <c r="C20" i="12" s="1"/>
  <c r="CL19" i="12"/>
  <c r="CK19" i="12"/>
  <c r="CE19" i="12" s="1"/>
  <c r="CG19" i="12"/>
  <c r="CA19" i="12" s="1"/>
  <c r="CF19" i="12"/>
  <c r="E19" i="12"/>
  <c r="D19" i="12"/>
  <c r="C19" i="12" s="1"/>
  <c r="CI19" i="12" s="1"/>
  <c r="CC19" i="12" s="1"/>
  <c r="CL18" i="12"/>
  <c r="CK18" i="12"/>
  <c r="CE18" i="12" s="1"/>
  <c r="CG18" i="12"/>
  <c r="CA18" i="12" s="1"/>
  <c r="CF18" i="12"/>
  <c r="E18" i="12"/>
  <c r="D18" i="12"/>
  <c r="C18" i="12" s="1"/>
  <c r="CI18" i="12" s="1"/>
  <c r="CC18" i="12" s="1"/>
  <c r="CL17" i="12"/>
  <c r="CK17" i="12"/>
  <c r="CE17" i="12" s="1"/>
  <c r="CG17" i="12"/>
  <c r="CA17" i="12" s="1"/>
  <c r="CF17" i="12"/>
  <c r="E17" i="12"/>
  <c r="D17" i="12"/>
  <c r="C17" i="12" s="1"/>
  <c r="CI17" i="12" s="1"/>
  <c r="CC17" i="12" s="1"/>
  <c r="CL16" i="12"/>
  <c r="CK16" i="12"/>
  <c r="CE16" i="12" s="1"/>
  <c r="CG16" i="12"/>
  <c r="CA16" i="12" s="1"/>
  <c r="CF16" i="12"/>
  <c r="E16" i="12"/>
  <c r="D16" i="12"/>
  <c r="C16" i="12" s="1"/>
  <c r="CI16" i="12" s="1"/>
  <c r="CC16" i="12" s="1"/>
  <c r="CL15" i="12"/>
  <c r="CK15" i="12"/>
  <c r="CE15" i="12" s="1"/>
  <c r="CG15" i="12"/>
  <c r="CA15" i="12" s="1"/>
  <c r="CF15" i="12"/>
  <c r="E15" i="12"/>
  <c r="D15" i="12"/>
  <c r="C15" i="12" s="1"/>
  <c r="CI15" i="12" s="1"/>
  <c r="CC15" i="12" s="1"/>
  <c r="CL14" i="12"/>
  <c r="CK14" i="12"/>
  <c r="CE14" i="12" s="1"/>
  <c r="CG14" i="12"/>
  <c r="CA14" i="12" s="1"/>
  <c r="CF14" i="12"/>
  <c r="E14" i="12"/>
  <c r="D14" i="12"/>
  <c r="C14" i="12" s="1"/>
  <c r="CI14" i="12" s="1"/>
  <c r="CC14" i="12" s="1"/>
  <c r="CL13" i="12"/>
  <c r="CK13" i="12"/>
  <c r="CE13" i="12" s="1"/>
  <c r="CG13" i="12"/>
  <c r="CF13" i="12"/>
  <c r="E13" i="12"/>
  <c r="D13" i="12"/>
  <c r="C13" i="12" s="1"/>
  <c r="CI13" i="12" s="1"/>
  <c r="CC13" i="12" s="1"/>
  <c r="A5" i="12"/>
  <c r="A4" i="12"/>
  <c r="A3" i="12"/>
  <c r="A2" i="12"/>
  <c r="CG67" i="13" l="1"/>
  <c r="CA67" i="13" s="1"/>
  <c r="CH67" i="13"/>
  <c r="CB67" i="13" s="1"/>
  <c r="CG59" i="13"/>
  <c r="CA59" i="13" s="1"/>
  <c r="CH59" i="13"/>
  <c r="CB59" i="13" s="1"/>
  <c r="CG73" i="13"/>
  <c r="CA73" i="13" s="1"/>
  <c r="AO73" i="13" s="1"/>
  <c r="CH73" i="13"/>
  <c r="CB73" i="13" s="1"/>
  <c r="CG65" i="13"/>
  <c r="CA65" i="13" s="1"/>
  <c r="CH65" i="13"/>
  <c r="CB65" i="13" s="1"/>
  <c r="AR140" i="13"/>
  <c r="AR135" i="13"/>
  <c r="AR131" i="13"/>
  <c r="AS27" i="13"/>
  <c r="AR138" i="13"/>
  <c r="CG71" i="13"/>
  <c r="CA71" i="13" s="1"/>
  <c r="CH71" i="13"/>
  <c r="CB71" i="13" s="1"/>
  <c r="CG63" i="13"/>
  <c r="CA63" i="13" s="1"/>
  <c r="CH63" i="13"/>
  <c r="CB63" i="13" s="1"/>
  <c r="AR132" i="13"/>
  <c r="AR142" i="13"/>
  <c r="AS26" i="13"/>
  <c r="AR150" i="13"/>
  <c r="AR134" i="13"/>
  <c r="AR149" i="13"/>
  <c r="CG69" i="13"/>
  <c r="CA69" i="13" s="1"/>
  <c r="CH69" i="13"/>
  <c r="CB69" i="13" s="1"/>
  <c r="CG61" i="13"/>
  <c r="CA61" i="13" s="1"/>
  <c r="CH61" i="13"/>
  <c r="CB61" i="13" s="1"/>
  <c r="AS25" i="13"/>
  <c r="AR133" i="13"/>
  <c r="A172" i="13"/>
  <c r="CL141" i="12"/>
  <c r="CF141" i="12" s="1"/>
  <c r="CG141" i="12"/>
  <c r="CA141" i="12" s="1"/>
  <c r="CJ141" i="12"/>
  <c r="CD141" i="12" s="1"/>
  <c r="CH141" i="12"/>
  <c r="CB141" i="12" s="1"/>
  <c r="CI141" i="12"/>
  <c r="CC141" i="12" s="1"/>
  <c r="CI150" i="12"/>
  <c r="CC150" i="12" s="1"/>
  <c r="CG150" i="12"/>
  <c r="CA150" i="12" s="1"/>
  <c r="CJ150" i="12"/>
  <c r="CD150" i="12" s="1"/>
  <c r="CH150" i="12"/>
  <c r="CB150" i="12" s="1"/>
  <c r="CL150" i="12"/>
  <c r="CF150" i="12" s="1"/>
  <c r="CK26" i="12"/>
  <c r="CE26" i="12" s="1"/>
  <c r="CG26" i="12"/>
  <c r="CA26" i="12" s="1"/>
  <c r="CJ26" i="12"/>
  <c r="CD26" i="12" s="1"/>
  <c r="CH26" i="12"/>
  <c r="CB26" i="12" s="1"/>
  <c r="CG56" i="12"/>
  <c r="CA56" i="12" s="1"/>
  <c r="CH56" i="12"/>
  <c r="CB56" i="12" s="1"/>
  <c r="CG68" i="12"/>
  <c r="CA68" i="12" s="1"/>
  <c r="CH68" i="12"/>
  <c r="CB68" i="12" s="1"/>
  <c r="CH70" i="12"/>
  <c r="CB70" i="12" s="1"/>
  <c r="CG70" i="12"/>
  <c r="CA70" i="12" s="1"/>
  <c r="CJ134" i="12"/>
  <c r="CD134" i="12" s="1"/>
  <c r="CG134" i="12"/>
  <c r="CA134" i="12" s="1"/>
  <c r="CL134" i="12"/>
  <c r="CF134" i="12" s="1"/>
  <c r="CI134" i="12"/>
  <c r="CC134" i="12" s="1"/>
  <c r="CH135" i="12"/>
  <c r="CB135" i="12" s="1"/>
  <c r="CG135" i="12"/>
  <c r="CA135" i="12" s="1"/>
  <c r="CJ135" i="12"/>
  <c r="CD135" i="12" s="1"/>
  <c r="CI135" i="12"/>
  <c r="CC135" i="12" s="1"/>
  <c r="CL135" i="12"/>
  <c r="CF135" i="12" s="1"/>
  <c r="CA13" i="12"/>
  <c r="CI21" i="12"/>
  <c r="CC21" i="12" s="1"/>
  <c r="CL21" i="12"/>
  <c r="CF21" i="12" s="1"/>
  <c r="CH21" i="12"/>
  <c r="CB21" i="12" s="1"/>
  <c r="CI22" i="12"/>
  <c r="CC22" i="12" s="1"/>
  <c r="CL22" i="12"/>
  <c r="CF22" i="12" s="1"/>
  <c r="CH22" i="12"/>
  <c r="CB22" i="12" s="1"/>
  <c r="A172" i="12"/>
  <c r="CI23" i="12"/>
  <c r="CC23" i="12" s="1"/>
  <c r="CL23" i="12"/>
  <c r="CF23" i="12" s="1"/>
  <c r="CH23" i="12"/>
  <c r="CJ23" i="12"/>
  <c r="CD23" i="12" s="1"/>
  <c r="CK25" i="12"/>
  <c r="CE25" i="12" s="1"/>
  <c r="CL25" i="12"/>
  <c r="CF25" i="12" s="1"/>
  <c r="CG25" i="12"/>
  <c r="CA25" i="12" s="1"/>
  <c r="CJ25" i="12"/>
  <c r="CD25" i="12" s="1"/>
  <c r="CI25" i="12"/>
  <c r="CC25" i="12" s="1"/>
  <c r="CI26" i="12"/>
  <c r="CC26" i="12" s="1"/>
  <c r="CG53" i="12"/>
  <c r="CA53" i="12" s="1"/>
  <c r="AO53" i="12" s="1"/>
  <c r="CG58" i="12"/>
  <c r="CA58" i="12" s="1"/>
  <c r="AO58" i="12" s="1"/>
  <c r="CH60" i="12"/>
  <c r="CB60" i="12" s="1"/>
  <c r="AO60" i="12" s="1"/>
  <c r="AO62" i="12"/>
  <c r="AO64" i="12"/>
  <c r="AO66" i="12"/>
  <c r="CG72" i="12"/>
  <c r="CA72" i="12" s="1"/>
  <c r="CH72" i="12"/>
  <c r="CB72" i="12" s="1"/>
  <c r="CI148" i="12"/>
  <c r="CC148" i="12" s="1"/>
  <c r="CJ148" i="12"/>
  <c r="CD148" i="12" s="1"/>
  <c r="CL148" i="12"/>
  <c r="CF148" i="12" s="1"/>
  <c r="CH13" i="12"/>
  <c r="CB13" i="12" s="1"/>
  <c r="CH14" i="12"/>
  <c r="CB14" i="12" s="1"/>
  <c r="AS14" i="12" s="1"/>
  <c r="CH15" i="12"/>
  <c r="CB15" i="12" s="1"/>
  <c r="CH16" i="12"/>
  <c r="CB16" i="12" s="1"/>
  <c r="AS16" i="12" s="1"/>
  <c r="CH17" i="12"/>
  <c r="CB17" i="12" s="1"/>
  <c r="AS17" i="12" s="1"/>
  <c r="CH18" i="12"/>
  <c r="CB18" i="12" s="1"/>
  <c r="AS18" i="12" s="1"/>
  <c r="CH19" i="12"/>
  <c r="CB19" i="12" s="1"/>
  <c r="CI20" i="12"/>
  <c r="CC20" i="12" s="1"/>
  <c r="CL20" i="12"/>
  <c r="CF20" i="12" s="1"/>
  <c r="CH20" i="12"/>
  <c r="CB20" i="12" s="1"/>
  <c r="AS20" i="12" s="1"/>
  <c r="CG21" i="12"/>
  <c r="CA21" i="12" s="1"/>
  <c r="CG22" i="12"/>
  <c r="CA22" i="12" s="1"/>
  <c r="CK23" i="12"/>
  <c r="CE23" i="12" s="1"/>
  <c r="CL26" i="12"/>
  <c r="CF26" i="12" s="1"/>
  <c r="CH64" i="12"/>
  <c r="CB64" i="12" s="1"/>
  <c r="CH66" i="12"/>
  <c r="CB66" i="12" s="1"/>
  <c r="CG69" i="12"/>
  <c r="CA69" i="12" s="1"/>
  <c r="AO69" i="12" s="1"/>
  <c r="CG74" i="12"/>
  <c r="CA74" i="12" s="1"/>
  <c r="AO74" i="12" s="1"/>
  <c r="CH111" i="12"/>
  <c r="CB111" i="12" s="1"/>
  <c r="AN111" i="12" s="1"/>
  <c r="CH131" i="12"/>
  <c r="CB131" i="12" s="1"/>
  <c r="CG131" i="12"/>
  <c r="CA131" i="12" s="1"/>
  <c r="CI131" i="12"/>
  <c r="CC131" i="12" s="1"/>
  <c r="CJ131" i="12"/>
  <c r="CD131" i="12" s="1"/>
  <c r="CH137" i="12"/>
  <c r="CB137" i="12" s="1"/>
  <c r="CJ137" i="12"/>
  <c r="CD137" i="12" s="1"/>
  <c r="CL137" i="12"/>
  <c r="CF137" i="12" s="1"/>
  <c r="CJ13" i="12"/>
  <c r="CD13" i="12" s="1"/>
  <c r="CJ14" i="12"/>
  <c r="CD14" i="12" s="1"/>
  <c r="CJ15" i="12"/>
  <c r="CD15" i="12" s="1"/>
  <c r="CJ16" i="12"/>
  <c r="CD16" i="12" s="1"/>
  <c r="CJ17" i="12"/>
  <c r="CD17" i="12" s="1"/>
  <c r="CJ18" i="12"/>
  <c r="CD18" i="12" s="1"/>
  <c r="CJ19" i="12"/>
  <c r="CD19" i="12" s="1"/>
  <c r="CJ20" i="12"/>
  <c r="CD20" i="12" s="1"/>
  <c r="CJ21" i="12"/>
  <c r="CD21" i="12" s="1"/>
  <c r="CJ22" i="12"/>
  <c r="CD22" i="12" s="1"/>
  <c r="C24" i="12"/>
  <c r="CH25" i="12"/>
  <c r="CB25" i="12" s="1"/>
  <c r="CG48" i="12"/>
  <c r="CA48" i="12" s="1"/>
  <c r="CH48" i="12"/>
  <c r="CB48" i="12" s="1"/>
  <c r="CH54" i="12"/>
  <c r="CB54" i="12" s="1"/>
  <c r="CG54" i="12"/>
  <c r="CA54" i="12" s="1"/>
  <c r="CH55" i="12"/>
  <c r="CB55" i="12" s="1"/>
  <c r="AO55" i="12" s="1"/>
  <c r="CH59" i="12"/>
  <c r="CB59" i="12" s="1"/>
  <c r="CG59" i="12"/>
  <c r="CA59" i="12" s="1"/>
  <c r="AO59" i="12" s="1"/>
  <c r="CH65" i="12"/>
  <c r="CB65" i="12" s="1"/>
  <c r="CG65" i="12"/>
  <c r="CA65" i="12" s="1"/>
  <c r="AO65" i="12" s="1"/>
  <c r="AO71" i="12"/>
  <c r="CL131" i="12"/>
  <c r="CF131" i="12" s="1"/>
  <c r="AR131" i="12" s="1"/>
  <c r="CH134" i="12"/>
  <c r="CB134" i="12" s="1"/>
  <c r="CG137" i="12"/>
  <c r="CA137" i="12" s="1"/>
  <c r="CI142" i="12"/>
  <c r="CC142" i="12" s="1"/>
  <c r="CG142" i="12"/>
  <c r="CA142" i="12" s="1"/>
  <c r="AR142" i="12" s="1"/>
  <c r="CH142" i="12"/>
  <c r="CB142" i="12" s="1"/>
  <c r="CG148" i="12"/>
  <c r="CA148" i="12" s="1"/>
  <c r="CK27" i="12"/>
  <c r="CE27" i="12" s="1"/>
  <c r="CG27" i="12"/>
  <c r="CA27" i="12" s="1"/>
  <c r="AS27" i="12" s="1"/>
  <c r="CI27" i="12"/>
  <c r="CC27" i="12" s="1"/>
  <c r="CH27" i="12"/>
  <c r="CB27" i="12" s="1"/>
  <c r="CH133" i="12"/>
  <c r="CB133" i="12" s="1"/>
  <c r="CJ133" i="12"/>
  <c r="CD133" i="12" s="1"/>
  <c r="CI133" i="12"/>
  <c r="CC133" i="12" s="1"/>
  <c r="C151" i="12"/>
  <c r="CJ27" i="12"/>
  <c r="CD27" i="12" s="1"/>
  <c r="CG61" i="12"/>
  <c r="CA61" i="12" s="1"/>
  <c r="AO61" i="12" s="1"/>
  <c r="CL133" i="12"/>
  <c r="CF133" i="12" s="1"/>
  <c r="C138" i="12"/>
  <c r="CH139" i="12"/>
  <c r="CB139" i="12" s="1"/>
  <c r="CG139" i="12"/>
  <c r="CA139" i="12" s="1"/>
  <c r="CL139" i="12"/>
  <c r="CF139" i="12" s="1"/>
  <c r="CL143" i="12"/>
  <c r="CF143" i="12" s="1"/>
  <c r="CG143" i="12"/>
  <c r="CA143" i="12" s="1"/>
  <c r="CH143" i="12"/>
  <c r="CB143" i="12" s="1"/>
  <c r="CL149" i="12"/>
  <c r="CF149" i="12" s="1"/>
  <c r="CG149" i="12"/>
  <c r="CA149" i="12" s="1"/>
  <c r="CJ149" i="12"/>
  <c r="CD149" i="12" s="1"/>
  <c r="CI149" i="12"/>
  <c r="CC149" i="12" s="1"/>
  <c r="C132" i="12"/>
  <c r="C136" i="12"/>
  <c r="C140" i="12"/>
  <c r="AO69" i="13" l="1"/>
  <c r="AO63" i="13"/>
  <c r="B172" i="13"/>
  <c r="AO67" i="13"/>
  <c r="AO65" i="13"/>
  <c r="AO61" i="13"/>
  <c r="AO71" i="13"/>
  <c r="AO59" i="13"/>
  <c r="CK24" i="12"/>
  <c r="CE24" i="12" s="1"/>
  <c r="CG24" i="12"/>
  <c r="CA24" i="12" s="1"/>
  <c r="CL24" i="12"/>
  <c r="CF24" i="12" s="1"/>
  <c r="CJ24" i="12"/>
  <c r="CD24" i="12" s="1"/>
  <c r="CH24" i="12"/>
  <c r="CB24" i="12" s="1"/>
  <c r="CI24" i="12"/>
  <c r="CC24" i="12" s="1"/>
  <c r="AS26" i="12"/>
  <c r="CJ140" i="12"/>
  <c r="CD140" i="12" s="1"/>
  <c r="CI140" i="12"/>
  <c r="CC140" i="12" s="1"/>
  <c r="CL140" i="12"/>
  <c r="CF140" i="12" s="1"/>
  <c r="AR140" i="12" s="1"/>
  <c r="CH140" i="12"/>
  <c r="CB140" i="12" s="1"/>
  <c r="CG140" i="12"/>
  <c r="CA140" i="12" s="1"/>
  <c r="AS25" i="12"/>
  <c r="AR135" i="12"/>
  <c r="AO56" i="12"/>
  <c r="CJ136" i="12"/>
  <c r="CD136" i="12" s="1"/>
  <c r="CI136" i="12"/>
  <c r="CC136" i="12" s="1"/>
  <c r="CH136" i="12"/>
  <c r="CB136" i="12" s="1"/>
  <c r="CG136" i="12"/>
  <c r="CA136" i="12" s="1"/>
  <c r="CL136" i="12"/>
  <c r="CF136" i="12" s="1"/>
  <c r="AR143" i="12"/>
  <c r="CJ138" i="12"/>
  <c r="CD138" i="12" s="1"/>
  <c r="CG138" i="12"/>
  <c r="CA138" i="12" s="1"/>
  <c r="CL138" i="12"/>
  <c r="CF138" i="12" s="1"/>
  <c r="CI138" i="12"/>
  <c r="CC138" i="12" s="1"/>
  <c r="CH138" i="12"/>
  <c r="CB138" i="12" s="1"/>
  <c r="AO48" i="12"/>
  <c r="AS22" i="12"/>
  <c r="AR148" i="12"/>
  <c r="AO68" i="12"/>
  <c r="AR150" i="12"/>
  <c r="CJ132" i="12"/>
  <c r="CD132" i="12" s="1"/>
  <c r="CI132" i="12"/>
  <c r="CC132" i="12" s="1"/>
  <c r="CG132" i="12"/>
  <c r="CA132" i="12" s="1"/>
  <c r="CL132" i="12"/>
  <c r="CF132" i="12" s="1"/>
  <c r="CH132" i="12"/>
  <c r="CB132" i="12" s="1"/>
  <c r="AR149" i="12"/>
  <c r="AR139" i="12"/>
  <c r="AR133" i="12"/>
  <c r="AO54" i="12"/>
  <c r="AR137" i="12"/>
  <c r="AS21" i="12"/>
  <c r="AS19" i="12"/>
  <c r="AS15" i="12"/>
  <c r="AO72" i="12"/>
  <c r="AS13" i="12"/>
  <c r="AR134" i="12"/>
  <c r="AO70" i="12"/>
  <c r="AR132" i="12" l="1"/>
  <c r="B172" i="12"/>
  <c r="AS24" i="12"/>
  <c r="AR138" i="12"/>
  <c r="AR136" i="12"/>
  <c r="AQ151" i="11" l="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X151" i="11"/>
  <c r="W151" i="11"/>
  <c r="V151" i="11"/>
  <c r="U151" i="11"/>
  <c r="T151" i="11"/>
  <c r="S151" i="11"/>
  <c r="R151" i="11"/>
  <c r="Q151" i="11"/>
  <c r="P151" i="11"/>
  <c r="O151" i="11"/>
  <c r="N151" i="11"/>
  <c r="M151" i="11"/>
  <c r="L151" i="11"/>
  <c r="K151" i="11"/>
  <c r="J151" i="11"/>
  <c r="I151" i="11"/>
  <c r="H151" i="11"/>
  <c r="G151" i="11"/>
  <c r="E151" i="11" s="1"/>
  <c r="F151" i="11"/>
  <c r="D151" i="11" s="1"/>
  <c r="C151" i="11"/>
  <c r="CL150" i="11"/>
  <c r="CF150" i="11" s="1"/>
  <c r="E150" i="11"/>
  <c r="D150" i="11"/>
  <c r="C150" i="11" s="1"/>
  <c r="E149" i="11"/>
  <c r="D149" i="11"/>
  <c r="C149" i="11"/>
  <c r="CL148" i="11"/>
  <c r="CF148" i="11" s="1"/>
  <c r="E148" i="11"/>
  <c r="D148" i="11"/>
  <c r="C148" i="11" s="1"/>
  <c r="E143" i="11"/>
  <c r="D143" i="11"/>
  <c r="C143" i="11"/>
  <c r="CL142" i="11"/>
  <c r="CF142" i="11" s="1"/>
  <c r="E142" i="11"/>
  <c r="D142" i="11"/>
  <c r="C142" i="11" s="1"/>
  <c r="AQ141" i="11"/>
  <c r="AP141" i="11"/>
  <c r="AO141" i="11"/>
  <c r="AN141" i="11"/>
  <c r="AM141" i="11"/>
  <c r="AL141" i="11"/>
  <c r="AK141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X141" i="11"/>
  <c r="W141" i="11"/>
  <c r="V141" i="11"/>
  <c r="U141" i="11"/>
  <c r="T141" i="11"/>
  <c r="S141" i="11"/>
  <c r="R141" i="11"/>
  <c r="Q141" i="11"/>
  <c r="P141" i="11"/>
  <c r="O141" i="11"/>
  <c r="N141" i="11"/>
  <c r="M141" i="11"/>
  <c r="L141" i="11"/>
  <c r="K141" i="11"/>
  <c r="J141" i="11"/>
  <c r="I141" i="11"/>
  <c r="H141" i="11"/>
  <c r="D141" i="11" s="1"/>
  <c r="C141" i="11" s="1"/>
  <c r="G141" i="11"/>
  <c r="E141" i="11" s="1"/>
  <c r="F141" i="11"/>
  <c r="CI140" i="11"/>
  <c r="CC140" i="11"/>
  <c r="E140" i="11"/>
  <c r="C140" i="11" s="1"/>
  <c r="D140" i="11"/>
  <c r="CL139" i="11"/>
  <c r="CF139" i="11" s="1"/>
  <c r="E139" i="11"/>
  <c r="D139" i="11"/>
  <c r="C139" i="11"/>
  <c r="CI138" i="11"/>
  <c r="CC138" i="11"/>
  <c r="E138" i="11"/>
  <c r="C138" i="11" s="1"/>
  <c r="D138" i="11"/>
  <c r="CL137" i="11"/>
  <c r="CF137" i="11" s="1"/>
  <c r="E137" i="11"/>
  <c r="D137" i="11"/>
  <c r="C137" i="11"/>
  <c r="CI136" i="11"/>
  <c r="CC136" i="11"/>
  <c r="E136" i="11"/>
  <c r="C136" i="11" s="1"/>
  <c r="D136" i="11"/>
  <c r="CL135" i="11"/>
  <c r="CF135" i="11" s="1"/>
  <c r="E135" i="11"/>
  <c r="D135" i="11"/>
  <c r="C135" i="11"/>
  <c r="CI134" i="11"/>
  <c r="CC134" i="11"/>
  <c r="E134" i="11"/>
  <c r="C134" i="11" s="1"/>
  <c r="D134" i="11"/>
  <c r="CL133" i="11"/>
  <c r="CF133" i="11" s="1"/>
  <c r="E133" i="11"/>
  <c r="D133" i="11"/>
  <c r="C133" i="11"/>
  <c r="CI132" i="11"/>
  <c r="CC132" i="11"/>
  <c r="E132" i="11"/>
  <c r="C132" i="11" s="1"/>
  <c r="D132" i="11"/>
  <c r="CL131" i="11"/>
  <c r="CF131" i="11" s="1"/>
  <c r="E131" i="11"/>
  <c r="D131" i="11"/>
  <c r="C131" i="11"/>
  <c r="B126" i="11"/>
  <c r="D122" i="11"/>
  <c r="C122" i="11"/>
  <c r="B122" i="11"/>
  <c r="D121" i="11"/>
  <c r="C121" i="11"/>
  <c r="B121" i="11"/>
  <c r="D120" i="11"/>
  <c r="B120" i="11" s="1"/>
  <c r="C120" i="11"/>
  <c r="D111" i="11"/>
  <c r="B111" i="11" s="1"/>
  <c r="C111" i="11"/>
  <c r="D106" i="11"/>
  <c r="C106" i="11"/>
  <c r="B106" i="11" s="1"/>
  <c r="D105" i="11"/>
  <c r="C105" i="11"/>
  <c r="B105" i="11"/>
  <c r="D100" i="11"/>
  <c r="C100" i="11"/>
  <c r="B100" i="11"/>
  <c r="E74" i="11"/>
  <c r="D74" i="11"/>
  <c r="C74" i="11"/>
  <c r="CH73" i="11"/>
  <c r="CB73" i="11" s="1"/>
  <c r="E73" i="11"/>
  <c r="D73" i="11"/>
  <c r="C73" i="11"/>
  <c r="CG73" i="11" s="1"/>
  <c r="CA73" i="11" s="1"/>
  <c r="E72" i="11"/>
  <c r="D72" i="11"/>
  <c r="C72" i="11"/>
  <c r="E71" i="11"/>
  <c r="D71" i="11"/>
  <c r="C71" i="11"/>
  <c r="E70" i="11"/>
  <c r="D70" i="11"/>
  <c r="C70" i="11" s="1"/>
  <c r="CG70" i="11" s="1"/>
  <c r="CA70" i="11" s="1"/>
  <c r="E69" i="11"/>
  <c r="D69" i="11"/>
  <c r="C69" i="11" s="1"/>
  <c r="CG69" i="11" s="1"/>
  <c r="CA69" i="11" s="1"/>
  <c r="E68" i="11"/>
  <c r="D68" i="11"/>
  <c r="C68" i="11" s="1"/>
  <c r="E67" i="11"/>
  <c r="D67" i="11"/>
  <c r="C67" i="11"/>
  <c r="CH66" i="11"/>
  <c r="CB66" i="11" s="1"/>
  <c r="E66" i="11"/>
  <c r="D66" i="11"/>
  <c r="C66" i="11" s="1"/>
  <c r="CG66" i="11" s="1"/>
  <c r="CA66" i="11" s="1"/>
  <c r="AO66" i="11" s="1"/>
  <c r="CH65" i="11"/>
  <c r="CB65" i="11" s="1"/>
  <c r="E65" i="11"/>
  <c r="D65" i="11"/>
  <c r="C65" i="11" s="1"/>
  <c r="CG65" i="11" s="1"/>
  <c r="CA65" i="11" s="1"/>
  <c r="E64" i="11"/>
  <c r="D64" i="11"/>
  <c r="C64" i="11"/>
  <c r="E63" i="11"/>
  <c r="D63" i="11"/>
  <c r="C63" i="11"/>
  <c r="E62" i="11"/>
  <c r="D62" i="11"/>
  <c r="C62" i="11" s="1"/>
  <c r="CG62" i="11" s="1"/>
  <c r="CA62" i="11" s="1"/>
  <c r="E61" i="11"/>
  <c r="D61" i="11"/>
  <c r="C61" i="11" s="1"/>
  <c r="CG61" i="11" s="1"/>
  <c r="CA61" i="11" s="1"/>
  <c r="E60" i="11"/>
  <c r="D60" i="11"/>
  <c r="C60" i="11" s="1"/>
  <c r="E59" i="11"/>
  <c r="D59" i="11"/>
  <c r="C59" i="11"/>
  <c r="CH58" i="11"/>
  <c r="CB58" i="11" s="1"/>
  <c r="E58" i="11"/>
  <c r="D58" i="11"/>
  <c r="C58" i="11" s="1"/>
  <c r="CG58" i="11" s="1"/>
  <c r="CA58" i="11" s="1"/>
  <c r="AO58" i="11" s="1"/>
  <c r="CH57" i="11"/>
  <c r="CB57" i="11" s="1"/>
  <c r="E57" i="11"/>
  <c r="D57" i="11"/>
  <c r="C57" i="11" s="1"/>
  <c r="CG57" i="11" s="1"/>
  <c r="CA57" i="11" s="1"/>
  <c r="E56" i="11"/>
  <c r="D56" i="11"/>
  <c r="C56" i="11"/>
  <c r="E55" i="11"/>
  <c r="D55" i="11"/>
  <c r="C55" i="11"/>
  <c r="E54" i="11"/>
  <c r="D54" i="11"/>
  <c r="C54" i="11" s="1"/>
  <c r="CG54" i="11" s="1"/>
  <c r="CA54" i="11" s="1"/>
  <c r="E53" i="11"/>
  <c r="D53" i="11"/>
  <c r="C53" i="11" s="1"/>
  <c r="CG53" i="11" s="1"/>
  <c r="CA53" i="11" s="1"/>
  <c r="E48" i="11"/>
  <c r="D48" i="11"/>
  <c r="C48" i="11" s="1"/>
  <c r="E47" i="11"/>
  <c r="D47" i="11"/>
  <c r="C47" i="11"/>
  <c r="C35" i="11"/>
  <c r="G31" i="11"/>
  <c r="F31" i="11"/>
  <c r="E31" i="11"/>
  <c r="B31" i="11"/>
  <c r="E27" i="11"/>
  <c r="D27" i="11"/>
  <c r="C27" i="11"/>
  <c r="E26" i="11"/>
  <c r="D26" i="11"/>
  <c r="C26" i="11" s="1"/>
  <c r="CH25" i="11"/>
  <c r="CB25" i="11" s="1"/>
  <c r="E25" i="11"/>
  <c r="D25" i="11"/>
  <c r="C25" i="11"/>
  <c r="CL24" i="11"/>
  <c r="CF24" i="11" s="1"/>
  <c r="E24" i="11"/>
  <c r="D24" i="11"/>
  <c r="C24" i="11"/>
  <c r="CH24" i="11" s="1"/>
  <c r="CB24" i="11" s="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E23" i="11" s="1"/>
  <c r="F23" i="11"/>
  <c r="D23" i="11" s="1"/>
  <c r="C23" i="11" s="1"/>
  <c r="E22" i="11"/>
  <c r="D22" i="11"/>
  <c r="C22" i="11"/>
  <c r="CL21" i="11"/>
  <c r="CF21" i="11" s="1"/>
  <c r="CH21" i="11"/>
  <c r="CB21" i="11" s="1"/>
  <c r="E21" i="11"/>
  <c r="D21" i="11"/>
  <c r="C21" i="11"/>
  <c r="E20" i="11"/>
  <c r="D20" i="11"/>
  <c r="C20" i="11"/>
  <c r="CI20" i="11" s="1"/>
  <c r="CC20" i="11" s="1"/>
  <c r="CL19" i="11"/>
  <c r="CF19" i="11" s="1"/>
  <c r="CH19" i="11"/>
  <c r="CB19" i="11" s="1"/>
  <c r="E19" i="11"/>
  <c r="D19" i="11"/>
  <c r="C19" i="11"/>
  <c r="E18" i="11"/>
  <c r="D18" i="11"/>
  <c r="C18" i="11"/>
  <c r="CL17" i="11"/>
  <c r="CF17" i="11" s="1"/>
  <c r="CH17" i="11"/>
  <c r="CB17" i="11" s="1"/>
  <c r="E17" i="11"/>
  <c r="D17" i="11"/>
  <c r="C17" i="11"/>
  <c r="E16" i="11"/>
  <c r="D16" i="11"/>
  <c r="C16" i="11"/>
  <c r="E15" i="11"/>
  <c r="D15" i="11"/>
  <c r="C15" i="11" s="1"/>
  <c r="CJ14" i="11"/>
  <c r="CD14" i="11" s="1"/>
  <c r="E14" i="11"/>
  <c r="D14" i="11"/>
  <c r="C14" i="11"/>
  <c r="E13" i="11"/>
  <c r="D13" i="11"/>
  <c r="C13" i="11"/>
  <c r="A5" i="11"/>
  <c r="A4" i="11"/>
  <c r="A3" i="11"/>
  <c r="A2" i="11"/>
  <c r="A172" i="11" l="1"/>
  <c r="CK23" i="11"/>
  <c r="CE23" i="11" s="1"/>
  <c r="CG23" i="11"/>
  <c r="CJ23" i="11"/>
  <c r="CD23" i="11" s="1"/>
  <c r="CH23" i="11"/>
  <c r="CL23" i="11"/>
  <c r="CF23" i="11" s="1"/>
  <c r="CI23" i="11"/>
  <c r="CC23" i="11" s="1"/>
  <c r="CG60" i="11"/>
  <c r="CA60" i="11" s="1"/>
  <c r="AO60" i="11" s="1"/>
  <c r="CH60" i="11"/>
  <c r="CB60" i="11" s="1"/>
  <c r="CG68" i="11"/>
  <c r="CA68" i="11" s="1"/>
  <c r="CH68" i="11"/>
  <c r="CB68" i="11" s="1"/>
  <c r="CH141" i="11"/>
  <c r="CB141" i="11" s="1"/>
  <c r="CL141" i="11"/>
  <c r="CF141" i="11" s="1"/>
  <c r="CG141" i="11"/>
  <c r="CA141" i="11" s="1"/>
  <c r="CJ141" i="11"/>
  <c r="CD141" i="11" s="1"/>
  <c r="CI141" i="11"/>
  <c r="CC141" i="11" s="1"/>
  <c r="CG48" i="11"/>
  <c r="CA48" i="11" s="1"/>
  <c r="AO48" i="11" s="1"/>
  <c r="CH48" i="11"/>
  <c r="CB48" i="11" s="1"/>
  <c r="CK15" i="11"/>
  <c r="CE15" i="11" s="1"/>
  <c r="CG15" i="11"/>
  <c r="CA15" i="11" s="1"/>
  <c r="CJ15" i="11"/>
  <c r="CD15" i="11" s="1"/>
  <c r="CL15" i="11"/>
  <c r="CF15" i="11" s="1"/>
  <c r="CI15" i="11"/>
  <c r="CC15" i="11" s="1"/>
  <c r="CH15" i="11"/>
  <c r="CB15" i="11" s="1"/>
  <c r="CL26" i="11"/>
  <c r="CF26" i="11" s="1"/>
  <c r="CH26" i="11"/>
  <c r="CB26" i="11" s="1"/>
  <c r="CK26" i="11"/>
  <c r="CE26" i="11" s="1"/>
  <c r="CJ26" i="11"/>
  <c r="CD26" i="11" s="1"/>
  <c r="CG26" i="11"/>
  <c r="CA26" i="11" s="1"/>
  <c r="CI26" i="11"/>
  <c r="CC26" i="11" s="1"/>
  <c r="CK13" i="11"/>
  <c r="CE13" i="11" s="1"/>
  <c r="CG13" i="11"/>
  <c r="CK16" i="11"/>
  <c r="CE16" i="11" s="1"/>
  <c r="CG16" i="11"/>
  <c r="CA16" i="11" s="1"/>
  <c r="CJ16" i="11"/>
  <c r="CD16" i="11" s="1"/>
  <c r="CI16" i="11"/>
  <c r="CC16" i="11" s="1"/>
  <c r="CK18" i="11"/>
  <c r="CE18" i="11" s="1"/>
  <c r="CG18" i="11"/>
  <c r="CA18" i="11" s="1"/>
  <c r="CJ18" i="11"/>
  <c r="CD18" i="11" s="1"/>
  <c r="CI18" i="11"/>
  <c r="CC18" i="11" s="1"/>
  <c r="CK22" i="11"/>
  <c r="CE22" i="11" s="1"/>
  <c r="CG22" i="11"/>
  <c r="CA22" i="11" s="1"/>
  <c r="CJ22" i="11"/>
  <c r="CD22" i="11" s="1"/>
  <c r="CI22" i="11"/>
  <c r="CC22" i="11" s="1"/>
  <c r="CG56" i="11"/>
  <c r="CA56" i="11" s="1"/>
  <c r="AO56" i="11" s="1"/>
  <c r="CH56" i="11"/>
  <c r="CB56" i="11" s="1"/>
  <c r="CG64" i="11"/>
  <c r="CA64" i="11" s="1"/>
  <c r="CH64" i="11"/>
  <c r="CB64" i="11" s="1"/>
  <c r="CH13" i="11"/>
  <c r="CB13" i="11" s="1"/>
  <c r="CK14" i="11"/>
  <c r="CE14" i="11" s="1"/>
  <c r="CG14" i="11"/>
  <c r="CA14" i="11" s="1"/>
  <c r="CL14" i="11"/>
  <c r="CF14" i="11" s="1"/>
  <c r="CL16" i="11"/>
  <c r="CF16" i="11" s="1"/>
  <c r="CL18" i="11"/>
  <c r="CF18" i="11" s="1"/>
  <c r="CL25" i="11"/>
  <c r="CF25" i="11" s="1"/>
  <c r="CK25" i="11"/>
  <c r="CE25" i="11" s="1"/>
  <c r="CG25" i="11"/>
  <c r="CA25" i="11" s="1"/>
  <c r="CJ25" i="11"/>
  <c r="CD25" i="11" s="1"/>
  <c r="CI25" i="11"/>
  <c r="CC25" i="11" s="1"/>
  <c r="CL27" i="11"/>
  <c r="CF27" i="11" s="1"/>
  <c r="CH27" i="11"/>
  <c r="CB27" i="11" s="1"/>
  <c r="CK27" i="11"/>
  <c r="CE27" i="11" s="1"/>
  <c r="CJ27" i="11"/>
  <c r="CD27" i="11" s="1"/>
  <c r="AO65" i="11"/>
  <c r="CG67" i="11"/>
  <c r="CA67" i="11" s="1"/>
  <c r="AO67" i="11" s="1"/>
  <c r="CH67" i="11"/>
  <c r="CB67" i="11" s="1"/>
  <c r="AO73" i="11"/>
  <c r="CG74" i="11"/>
  <c r="CA74" i="11" s="1"/>
  <c r="AO74" i="11" s="1"/>
  <c r="CH74" i="11"/>
  <c r="CB74" i="11" s="1"/>
  <c r="CH143" i="11"/>
  <c r="CB143" i="11" s="1"/>
  <c r="CL143" i="11"/>
  <c r="CF143" i="11" s="1"/>
  <c r="CG143" i="11"/>
  <c r="CA143" i="11" s="1"/>
  <c r="CH149" i="11"/>
  <c r="CB149" i="11" s="1"/>
  <c r="CL149" i="11"/>
  <c r="CF149" i="11" s="1"/>
  <c r="CG149" i="11"/>
  <c r="CA149" i="11" s="1"/>
  <c r="CI13" i="11"/>
  <c r="CC13" i="11" s="1"/>
  <c r="CH14" i="11"/>
  <c r="CB14" i="11" s="1"/>
  <c r="CK17" i="11"/>
  <c r="CE17" i="11" s="1"/>
  <c r="CG17" i="11"/>
  <c r="CA17" i="11" s="1"/>
  <c r="CJ17" i="11"/>
  <c r="CD17" i="11" s="1"/>
  <c r="CI17" i="11"/>
  <c r="CC17" i="11" s="1"/>
  <c r="CK19" i="11"/>
  <c r="CE19" i="11" s="1"/>
  <c r="CG19" i="11"/>
  <c r="CA19" i="11" s="1"/>
  <c r="CJ19" i="11"/>
  <c r="CD19" i="11" s="1"/>
  <c r="CI19" i="11"/>
  <c r="CC19" i="11" s="1"/>
  <c r="CK21" i="11"/>
  <c r="CE21" i="11" s="1"/>
  <c r="CG21" i="11"/>
  <c r="CA21" i="11" s="1"/>
  <c r="CJ21" i="11"/>
  <c r="CD21" i="11" s="1"/>
  <c r="CI21" i="11"/>
  <c r="CC21" i="11" s="1"/>
  <c r="CG27" i="11"/>
  <c r="CA27" i="11" s="1"/>
  <c r="CH53" i="11"/>
  <c r="CB53" i="11" s="1"/>
  <c r="AO53" i="11" s="1"/>
  <c r="CH54" i="11"/>
  <c r="CB54" i="11" s="1"/>
  <c r="AO54" i="11" s="1"/>
  <c r="CH61" i="11"/>
  <c r="CB61" i="11" s="1"/>
  <c r="CH62" i="11"/>
  <c r="CB62" i="11" s="1"/>
  <c r="AO62" i="11" s="1"/>
  <c r="CH69" i="11"/>
  <c r="CB69" i="11" s="1"/>
  <c r="CH70" i="11"/>
  <c r="CB70" i="11" s="1"/>
  <c r="AO70" i="11" s="1"/>
  <c r="CI131" i="11"/>
  <c r="CC131" i="11" s="1"/>
  <c r="CH131" i="11"/>
  <c r="CB131" i="11" s="1"/>
  <c r="CG131" i="11"/>
  <c r="CA131" i="11" s="1"/>
  <c r="AR131" i="11" s="1"/>
  <c r="CI133" i="11"/>
  <c r="CC133" i="11" s="1"/>
  <c r="CH133" i="11"/>
  <c r="CB133" i="11" s="1"/>
  <c r="CG133" i="11"/>
  <c r="CA133" i="11" s="1"/>
  <c r="CI135" i="11"/>
  <c r="CC135" i="11" s="1"/>
  <c r="CH135" i="11"/>
  <c r="CB135" i="11" s="1"/>
  <c r="AR135" i="11" s="1"/>
  <c r="CG135" i="11"/>
  <c r="CA135" i="11" s="1"/>
  <c r="CI137" i="11"/>
  <c r="CC137" i="11" s="1"/>
  <c r="CH137" i="11"/>
  <c r="CB137" i="11" s="1"/>
  <c r="CG137" i="11"/>
  <c r="CA137" i="11" s="1"/>
  <c r="AR137" i="11" s="1"/>
  <c r="CI139" i="11"/>
  <c r="CC139" i="11" s="1"/>
  <c r="CH139" i="11"/>
  <c r="CB139" i="11" s="1"/>
  <c r="CG139" i="11"/>
  <c r="CA139" i="11" s="1"/>
  <c r="AR139" i="11" s="1"/>
  <c r="CI143" i="11"/>
  <c r="CC143" i="11" s="1"/>
  <c r="CI149" i="11"/>
  <c r="CC149" i="11" s="1"/>
  <c r="CL13" i="11"/>
  <c r="CF13" i="11" s="1"/>
  <c r="CK20" i="11"/>
  <c r="CE20" i="11" s="1"/>
  <c r="CG20" i="11"/>
  <c r="CA20" i="11" s="1"/>
  <c r="CJ20" i="11"/>
  <c r="CD20" i="11" s="1"/>
  <c r="CG72" i="11"/>
  <c r="CA72" i="11" s="1"/>
  <c r="CH72" i="11"/>
  <c r="CB72" i="11" s="1"/>
  <c r="AR133" i="11"/>
  <c r="CL20" i="11"/>
  <c r="CF20" i="11" s="1"/>
  <c r="CL22" i="11"/>
  <c r="CF22" i="11" s="1"/>
  <c r="CG47" i="11"/>
  <c r="CA47" i="11" s="1"/>
  <c r="CH47" i="11"/>
  <c r="CB47" i="11" s="1"/>
  <c r="AO57" i="11"/>
  <c r="CG59" i="11"/>
  <c r="CA59" i="11" s="1"/>
  <c r="AO59" i="11" s="1"/>
  <c r="CH59" i="11"/>
  <c r="CB59" i="11" s="1"/>
  <c r="CJ13" i="11"/>
  <c r="CD13" i="11" s="1"/>
  <c r="CI14" i="11"/>
  <c r="CC14" i="11" s="1"/>
  <c r="CH16" i="11"/>
  <c r="CB16" i="11" s="1"/>
  <c r="CH18" i="11"/>
  <c r="CB18" i="11" s="1"/>
  <c r="CH20" i="11"/>
  <c r="CB20" i="11" s="1"/>
  <c r="CH22" i="11"/>
  <c r="CB22" i="11" s="1"/>
  <c r="CK24" i="11"/>
  <c r="CE24" i="11" s="1"/>
  <c r="CG24" i="11"/>
  <c r="CA24" i="11" s="1"/>
  <c r="CJ24" i="11"/>
  <c r="CD24" i="11" s="1"/>
  <c r="CI24" i="11"/>
  <c r="CC24" i="11" s="1"/>
  <c r="CI27" i="11"/>
  <c r="CC27" i="11" s="1"/>
  <c r="CG55" i="11"/>
  <c r="CA55" i="11" s="1"/>
  <c r="CH55" i="11"/>
  <c r="CB55" i="11" s="1"/>
  <c r="AO61" i="11"/>
  <c r="CG63" i="11"/>
  <c r="CA63" i="11" s="1"/>
  <c r="CH63" i="11"/>
  <c r="CB63" i="11" s="1"/>
  <c r="AO69" i="11"/>
  <c r="CG71" i="11"/>
  <c r="CA71" i="11" s="1"/>
  <c r="AO71" i="11" s="1"/>
  <c r="CH71" i="11"/>
  <c r="CB71" i="11" s="1"/>
  <c r="CH111" i="11"/>
  <c r="CB111" i="11" s="1"/>
  <c r="CG111" i="11"/>
  <c r="CA111" i="11" s="1"/>
  <c r="AN111" i="11" s="1"/>
  <c r="CJ131" i="11"/>
  <c r="CD131" i="11" s="1"/>
  <c r="CJ133" i="11"/>
  <c r="CD133" i="11" s="1"/>
  <c r="CJ135" i="11"/>
  <c r="CD135" i="11" s="1"/>
  <c r="CJ137" i="11"/>
  <c r="CD137" i="11" s="1"/>
  <c r="CJ139" i="11"/>
  <c r="CD139" i="11" s="1"/>
  <c r="CJ143" i="11"/>
  <c r="CD143" i="11" s="1"/>
  <c r="CJ149" i="11"/>
  <c r="CD149" i="11" s="1"/>
  <c r="CJ142" i="11"/>
  <c r="CD142" i="11" s="1"/>
  <c r="AR142" i="11" s="1"/>
  <c r="CI142" i="11"/>
  <c r="CC142" i="11" s="1"/>
  <c r="CG142" i="11"/>
  <c r="CA142" i="11" s="1"/>
  <c r="CJ148" i="11"/>
  <c r="CD148" i="11" s="1"/>
  <c r="CI148" i="11"/>
  <c r="CC148" i="11" s="1"/>
  <c r="AR148" i="11" s="1"/>
  <c r="CG148" i="11"/>
  <c r="CA148" i="11" s="1"/>
  <c r="CJ150" i="11"/>
  <c r="CD150" i="11" s="1"/>
  <c r="CI150" i="11"/>
  <c r="CC150" i="11" s="1"/>
  <c r="CG150" i="11"/>
  <c r="CA150" i="11" s="1"/>
  <c r="AR150" i="11" s="1"/>
  <c r="CL132" i="11"/>
  <c r="CF132" i="11" s="1"/>
  <c r="CG132" i="11"/>
  <c r="CA132" i="11" s="1"/>
  <c r="CJ132" i="11"/>
  <c r="CD132" i="11" s="1"/>
  <c r="CH132" i="11"/>
  <c r="CB132" i="11" s="1"/>
  <c r="CL134" i="11"/>
  <c r="CF134" i="11" s="1"/>
  <c r="CG134" i="11"/>
  <c r="CA134" i="11" s="1"/>
  <c r="CJ134" i="11"/>
  <c r="CD134" i="11" s="1"/>
  <c r="CH134" i="11"/>
  <c r="CB134" i="11" s="1"/>
  <c r="CL136" i="11"/>
  <c r="CF136" i="11" s="1"/>
  <c r="CG136" i="11"/>
  <c r="CA136" i="11" s="1"/>
  <c r="CJ136" i="11"/>
  <c r="CD136" i="11" s="1"/>
  <c r="CH136" i="11"/>
  <c r="CB136" i="11" s="1"/>
  <c r="CL138" i="11"/>
  <c r="CF138" i="11" s="1"/>
  <c r="CG138" i="11"/>
  <c r="CA138" i="11" s="1"/>
  <c r="CJ138" i="11"/>
  <c r="CD138" i="11" s="1"/>
  <c r="CH138" i="11"/>
  <c r="CB138" i="11" s="1"/>
  <c r="CL140" i="11"/>
  <c r="CF140" i="11" s="1"/>
  <c r="CG140" i="11"/>
  <c r="CA140" i="11" s="1"/>
  <c r="CJ140" i="11"/>
  <c r="CD140" i="11" s="1"/>
  <c r="CH140" i="11"/>
  <c r="CB140" i="11" s="1"/>
  <c r="CH142" i="11"/>
  <c r="CB142" i="11" s="1"/>
  <c r="CH148" i="11"/>
  <c r="CB148" i="11" s="1"/>
  <c r="CH150" i="11"/>
  <c r="CB150" i="11" s="1"/>
  <c r="AS15" i="11" l="1"/>
  <c r="AS19" i="11"/>
  <c r="AS14" i="11"/>
  <c r="AO64" i="11"/>
  <c r="AO63" i="11"/>
  <c r="AS24" i="11"/>
  <c r="AO47" i="11"/>
  <c r="AO72" i="11"/>
  <c r="AS27" i="11"/>
  <c r="AR149" i="11"/>
  <c r="AS22" i="11"/>
  <c r="AS18" i="11"/>
  <c r="AS16" i="11"/>
  <c r="AO68" i="11"/>
  <c r="AS20" i="11"/>
  <c r="B172" i="11"/>
  <c r="CA13" i="11"/>
  <c r="AS13" i="11" s="1"/>
  <c r="AO55" i="11"/>
  <c r="AS21" i="11"/>
  <c r="AS17" i="11"/>
  <c r="AR143" i="11"/>
  <c r="AR140" i="11"/>
  <c r="AR138" i="11"/>
  <c r="AR136" i="11"/>
  <c r="AR134" i="11"/>
  <c r="AR132" i="11"/>
  <c r="AS25" i="11"/>
  <c r="AS26" i="11"/>
  <c r="AQ151" i="10" l="1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E151" i="10"/>
  <c r="D151" i="10"/>
  <c r="C151" i="10" s="1"/>
  <c r="E150" i="10"/>
  <c r="D150" i="10"/>
  <c r="C150" i="10"/>
  <c r="CI150" i="10" s="1"/>
  <c r="CC150" i="10" s="1"/>
  <c r="CG149" i="10"/>
  <c r="CA149" i="10" s="1"/>
  <c r="E149" i="10"/>
  <c r="D149" i="10"/>
  <c r="C149" i="10" s="1"/>
  <c r="E148" i="10"/>
  <c r="D148" i="10"/>
  <c r="C148" i="10"/>
  <c r="CI148" i="10" s="1"/>
  <c r="CC148" i="10" s="1"/>
  <c r="CG143" i="10"/>
  <c r="CA143" i="10" s="1"/>
  <c r="E143" i="10"/>
  <c r="D143" i="10"/>
  <c r="C143" i="10" s="1"/>
  <c r="E142" i="10"/>
  <c r="D142" i="10"/>
  <c r="C142" i="10"/>
  <c r="CI142" i="10" s="1"/>
  <c r="CC142" i="10" s="1"/>
  <c r="AQ141" i="10"/>
  <c r="AP141" i="10"/>
  <c r="AO141" i="10"/>
  <c r="AN141" i="10"/>
  <c r="AM141" i="10"/>
  <c r="AL141" i="10"/>
  <c r="AK141" i="10"/>
  <c r="AJ141" i="10"/>
  <c r="AI141" i="10"/>
  <c r="AH141" i="10"/>
  <c r="AG141" i="10"/>
  <c r="AF141" i="10"/>
  <c r="AE141" i="10"/>
  <c r="AD141" i="10"/>
  <c r="AC141" i="10"/>
  <c r="AB141" i="10"/>
  <c r="AA141" i="10"/>
  <c r="Z141" i="10"/>
  <c r="Y141" i="10"/>
  <c r="X141" i="10"/>
  <c r="W141" i="10"/>
  <c r="V141" i="10"/>
  <c r="U141" i="10"/>
  <c r="T141" i="10"/>
  <c r="S141" i="10"/>
  <c r="R141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D141" i="10" s="1"/>
  <c r="C141" i="10" s="1"/>
  <c r="E141" i="10"/>
  <c r="E140" i="10"/>
  <c r="D140" i="10"/>
  <c r="C140" i="10" s="1"/>
  <c r="E139" i="10"/>
  <c r="D139" i="10"/>
  <c r="CG138" i="10"/>
  <c r="CA138" i="10" s="1"/>
  <c r="E138" i="10"/>
  <c r="D138" i="10"/>
  <c r="C138" i="10" s="1"/>
  <c r="E137" i="10"/>
  <c r="D137" i="10"/>
  <c r="E136" i="10"/>
  <c r="D136" i="10"/>
  <c r="C136" i="10" s="1"/>
  <c r="E135" i="10"/>
  <c r="D135" i="10"/>
  <c r="CG134" i="10"/>
  <c r="CA134" i="10" s="1"/>
  <c r="E134" i="10"/>
  <c r="D134" i="10"/>
  <c r="C134" i="10" s="1"/>
  <c r="E133" i="10"/>
  <c r="D133" i="10"/>
  <c r="E132" i="10"/>
  <c r="D132" i="10"/>
  <c r="C132" i="10" s="1"/>
  <c r="E131" i="10"/>
  <c r="D131" i="10"/>
  <c r="B126" i="10"/>
  <c r="D122" i="10"/>
  <c r="C122" i="10"/>
  <c r="B122" i="10" s="1"/>
  <c r="D121" i="10"/>
  <c r="C121" i="10"/>
  <c r="D120" i="10"/>
  <c r="C120" i="10"/>
  <c r="B120" i="10" s="1"/>
  <c r="D111" i="10"/>
  <c r="C111" i="10"/>
  <c r="B111" i="10" s="1"/>
  <c r="D106" i="10"/>
  <c r="C106" i="10"/>
  <c r="B106" i="10"/>
  <c r="D105" i="10"/>
  <c r="C105" i="10"/>
  <c r="B105" i="10" s="1"/>
  <c r="D100" i="10"/>
  <c r="C100" i="10"/>
  <c r="B100" i="10"/>
  <c r="E74" i="10"/>
  <c r="C74" i="10" s="1"/>
  <c r="D74" i="10"/>
  <c r="E73" i="10"/>
  <c r="D73" i="10"/>
  <c r="C73" i="10" s="1"/>
  <c r="E72" i="10"/>
  <c r="C72" i="10" s="1"/>
  <c r="D72" i="10"/>
  <c r="E71" i="10"/>
  <c r="D71" i="10"/>
  <c r="C71" i="10" s="1"/>
  <c r="E70" i="10"/>
  <c r="C70" i="10" s="1"/>
  <c r="D70" i="10"/>
  <c r="E69" i="10"/>
  <c r="D69" i="10"/>
  <c r="C69" i="10" s="1"/>
  <c r="E68" i="10"/>
  <c r="C68" i="10" s="1"/>
  <c r="D68" i="10"/>
  <c r="E67" i="10"/>
  <c r="D67" i="10"/>
  <c r="C67" i="10" s="1"/>
  <c r="E66" i="10"/>
  <c r="C66" i="10" s="1"/>
  <c r="D66" i="10"/>
  <c r="E65" i="10"/>
  <c r="D65" i="10"/>
  <c r="C65" i="10" s="1"/>
  <c r="E64" i="10"/>
  <c r="C64" i="10" s="1"/>
  <c r="D64" i="10"/>
  <c r="E63" i="10"/>
  <c r="D63" i="10"/>
  <c r="C63" i="10" s="1"/>
  <c r="E62" i="10"/>
  <c r="C62" i="10" s="1"/>
  <c r="D62" i="10"/>
  <c r="E61" i="10"/>
  <c r="D61" i="10"/>
  <c r="C61" i="10" s="1"/>
  <c r="E60" i="10"/>
  <c r="C60" i="10" s="1"/>
  <c r="D60" i="10"/>
  <c r="E59" i="10"/>
  <c r="D59" i="10"/>
  <c r="C59" i="10" s="1"/>
  <c r="E58" i="10"/>
  <c r="C58" i="10" s="1"/>
  <c r="D58" i="10"/>
  <c r="CG57" i="10"/>
  <c r="CA57" i="10" s="1"/>
  <c r="AO57" i="10" s="1"/>
  <c r="E57" i="10"/>
  <c r="C57" i="10" s="1"/>
  <c r="CH57" i="10" s="1"/>
  <c r="CB57" i="10" s="1"/>
  <c r="D57" i="10"/>
  <c r="CH56" i="10"/>
  <c r="CB56" i="10" s="1"/>
  <c r="AO56" i="10" s="1"/>
  <c r="CG56" i="10"/>
  <c r="CA56" i="10" s="1"/>
  <c r="E56" i="10"/>
  <c r="C56" i="10" s="1"/>
  <c r="D56" i="10"/>
  <c r="CG55" i="10"/>
  <c r="CA55" i="10" s="1"/>
  <c r="AO55" i="10" s="1"/>
  <c r="E55" i="10"/>
  <c r="C55" i="10" s="1"/>
  <c r="CH55" i="10" s="1"/>
  <c r="CB55" i="10" s="1"/>
  <c r="D55" i="10"/>
  <c r="CH54" i="10"/>
  <c r="CB54" i="10" s="1"/>
  <c r="AO54" i="10"/>
  <c r="E54" i="10"/>
  <c r="C54" i="10" s="1"/>
  <c r="CG54" i="10" s="1"/>
  <c r="CA54" i="10" s="1"/>
  <c r="D54" i="10"/>
  <c r="E53" i="10"/>
  <c r="C53" i="10" s="1"/>
  <c r="CH53" i="10" s="1"/>
  <c r="CB53" i="10" s="1"/>
  <c r="D53" i="10"/>
  <c r="CH48" i="10"/>
  <c r="CB48" i="10" s="1"/>
  <c r="CG48" i="10"/>
  <c r="CA48" i="10" s="1"/>
  <c r="AO48" i="10"/>
  <c r="E48" i="10"/>
  <c r="C48" i="10" s="1"/>
  <c r="D48" i="10"/>
  <c r="E47" i="10"/>
  <c r="D47" i="10"/>
  <c r="C35" i="10"/>
  <c r="G31" i="10"/>
  <c r="F31" i="10"/>
  <c r="E31" i="10" s="1"/>
  <c r="B31" i="10"/>
  <c r="CL27" i="10"/>
  <c r="CF27" i="10" s="1"/>
  <c r="CH27" i="10"/>
  <c r="CB27" i="10" s="1"/>
  <c r="E27" i="10"/>
  <c r="D27" i="10"/>
  <c r="C27" i="10"/>
  <c r="E26" i="10"/>
  <c r="D26" i="10"/>
  <c r="C26" i="10"/>
  <c r="CK25" i="10"/>
  <c r="CH25" i="10"/>
  <c r="CB25" i="10" s="1"/>
  <c r="CE25" i="10"/>
  <c r="E25" i="10"/>
  <c r="D25" i="10"/>
  <c r="C25" i="10"/>
  <c r="CJ25" i="10" s="1"/>
  <c r="CD25" i="10" s="1"/>
  <c r="E24" i="10"/>
  <c r="D24" i="10"/>
  <c r="C24" i="10"/>
  <c r="CL24" i="10" s="1"/>
  <c r="CF24" i="10" s="1"/>
  <c r="AR23" i="10"/>
  <c r="AQ23" i="10"/>
  <c r="AP23" i="10"/>
  <c r="AO23" i="10"/>
  <c r="AN23" i="10"/>
  <c r="AM23" i="10"/>
  <c r="AL23" i="10"/>
  <c r="AK23" i="10"/>
  <c r="AJ23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D23" i="10" s="1"/>
  <c r="E23" i="10"/>
  <c r="E22" i="10"/>
  <c r="D22" i="10"/>
  <c r="C22" i="10"/>
  <c r="CK21" i="10"/>
  <c r="CH21" i="10"/>
  <c r="CB21" i="10" s="1"/>
  <c r="CE21" i="10"/>
  <c r="E21" i="10"/>
  <c r="D21" i="10"/>
  <c r="C21" i="10"/>
  <c r="CJ21" i="10" s="1"/>
  <c r="CD21" i="10" s="1"/>
  <c r="E20" i="10"/>
  <c r="D20" i="10"/>
  <c r="C20" i="10"/>
  <c r="CL20" i="10" s="1"/>
  <c r="CF20" i="10" s="1"/>
  <c r="E19" i="10"/>
  <c r="C19" i="10" s="1"/>
  <c r="D19" i="10"/>
  <c r="E18" i="10"/>
  <c r="C18" i="10" s="1"/>
  <c r="D18" i="10"/>
  <c r="CI17" i="10"/>
  <c r="CC17" i="10" s="1"/>
  <c r="E17" i="10"/>
  <c r="D17" i="10"/>
  <c r="C17" i="10"/>
  <c r="E16" i="10"/>
  <c r="D16" i="10"/>
  <c r="C16" i="10"/>
  <c r="CI16" i="10" s="1"/>
  <c r="CC16" i="10" s="1"/>
  <c r="E15" i="10"/>
  <c r="C15" i="10" s="1"/>
  <c r="D15" i="10"/>
  <c r="E14" i="10"/>
  <c r="C14" i="10" s="1"/>
  <c r="D14" i="10"/>
  <c r="CI13" i="10"/>
  <c r="CC13" i="10" s="1"/>
  <c r="E13" i="10"/>
  <c r="D13" i="10"/>
  <c r="C13" i="10"/>
  <c r="A5" i="10"/>
  <c r="A4" i="10"/>
  <c r="A3" i="10"/>
  <c r="A2" i="10"/>
  <c r="CJ19" i="10" l="1"/>
  <c r="CD19" i="10" s="1"/>
  <c r="CL19" i="10"/>
  <c r="CF19" i="10" s="1"/>
  <c r="CH19" i="10"/>
  <c r="CB19" i="10" s="1"/>
  <c r="CI19" i="10"/>
  <c r="CC19" i="10" s="1"/>
  <c r="CK19" i="10"/>
  <c r="CE19" i="10" s="1"/>
  <c r="CG19" i="10"/>
  <c r="CA19" i="10" s="1"/>
  <c r="CJ15" i="10"/>
  <c r="CD15" i="10" s="1"/>
  <c r="CL15" i="10"/>
  <c r="CF15" i="10" s="1"/>
  <c r="CH15" i="10"/>
  <c r="CB15" i="10" s="1"/>
  <c r="CI15" i="10"/>
  <c r="CC15" i="10" s="1"/>
  <c r="CG15" i="10"/>
  <c r="CA15" i="10" s="1"/>
  <c r="CK15" i="10"/>
  <c r="CE15" i="10" s="1"/>
  <c r="CJ18" i="10"/>
  <c r="CD18" i="10" s="1"/>
  <c r="CL18" i="10"/>
  <c r="CF18" i="10" s="1"/>
  <c r="CH18" i="10"/>
  <c r="CB18" i="10" s="1"/>
  <c r="CK18" i="10"/>
  <c r="CE18" i="10" s="1"/>
  <c r="CG18" i="10"/>
  <c r="CA18" i="10" s="1"/>
  <c r="CI18" i="10"/>
  <c r="CC18" i="10" s="1"/>
  <c r="CJ14" i="10"/>
  <c r="CD14" i="10" s="1"/>
  <c r="CL14" i="10"/>
  <c r="CF14" i="10" s="1"/>
  <c r="CH14" i="10"/>
  <c r="CB14" i="10" s="1"/>
  <c r="CK14" i="10"/>
  <c r="CE14" i="10" s="1"/>
  <c r="CI14" i="10"/>
  <c r="CC14" i="10" s="1"/>
  <c r="CG14" i="10"/>
  <c r="CA14" i="10" s="1"/>
  <c r="CJ22" i="10"/>
  <c r="CD22" i="10" s="1"/>
  <c r="CK22" i="10"/>
  <c r="CE22" i="10" s="1"/>
  <c r="CH22" i="10"/>
  <c r="CB22" i="10" s="1"/>
  <c r="CJ26" i="10"/>
  <c r="CD26" i="10" s="1"/>
  <c r="CK26" i="10"/>
  <c r="CE26" i="10" s="1"/>
  <c r="CH26" i="10"/>
  <c r="CB26" i="10" s="1"/>
  <c r="CH63" i="10"/>
  <c r="CB63" i="10" s="1"/>
  <c r="CG63" i="10"/>
  <c r="CA63" i="10" s="1"/>
  <c r="CH67" i="10"/>
  <c r="CB67" i="10" s="1"/>
  <c r="CG67" i="10"/>
  <c r="CA67" i="10" s="1"/>
  <c r="AO67" i="10" s="1"/>
  <c r="CI132" i="10"/>
  <c r="CC132" i="10" s="1"/>
  <c r="CH132" i="10"/>
  <c r="CB132" i="10" s="1"/>
  <c r="CJ132" i="10"/>
  <c r="CD132" i="10" s="1"/>
  <c r="CL132" i="10"/>
  <c r="CF132" i="10" s="1"/>
  <c r="CG132" i="10"/>
  <c r="CA132" i="10" s="1"/>
  <c r="CJ13" i="10"/>
  <c r="CD13" i="10" s="1"/>
  <c r="CL13" i="10"/>
  <c r="CF13" i="10" s="1"/>
  <c r="CH13" i="10"/>
  <c r="CB13" i="10" s="1"/>
  <c r="CJ17" i="10"/>
  <c r="CD17" i="10" s="1"/>
  <c r="CL17" i="10"/>
  <c r="CF17" i="10" s="1"/>
  <c r="CH17" i="10"/>
  <c r="CB17" i="10" s="1"/>
  <c r="CK17" i="10"/>
  <c r="CE17" i="10" s="1"/>
  <c r="CG20" i="10"/>
  <c r="CA20" i="10" s="1"/>
  <c r="C23" i="10"/>
  <c r="CG26" i="10"/>
  <c r="CA26" i="10" s="1"/>
  <c r="CH71" i="10"/>
  <c r="CB71" i="10" s="1"/>
  <c r="CG71" i="10"/>
  <c r="CA71" i="10" s="1"/>
  <c r="AO71" i="10" s="1"/>
  <c r="CJ141" i="10"/>
  <c r="CD141" i="10" s="1"/>
  <c r="CI141" i="10"/>
  <c r="CC141" i="10" s="1"/>
  <c r="CH141" i="10"/>
  <c r="CB141" i="10" s="1"/>
  <c r="CL141" i="10"/>
  <c r="CF141" i="10" s="1"/>
  <c r="CG141" i="10"/>
  <c r="CA141" i="10" s="1"/>
  <c r="CG13" i="10"/>
  <c r="CG17" i="10"/>
  <c r="CA17" i="10" s="1"/>
  <c r="CL22" i="10"/>
  <c r="CF22" i="10" s="1"/>
  <c r="CL26" i="10"/>
  <c r="CF26" i="10" s="1"/>
  <c r="CJ16" i="10"/>
  <c r="CD16" i="10" s="1"/>
  <c r="CL16" i="10"/>
  <c r="CF16" i="10" s="1"/>
  <c r="CH16" i="10"/>
  <c r="CB16" i="10" s="1"/>
  <c r="CK16" i="10"/>
  <c r="CE16" i="10" s="1"/>
  <c r="CJ20" i="10"/>
  <c r="CD20" i="10" s="1"/>
  <c r="CH20" i="10"/>
  <c r="CB20" i="10" s="1"/>
  <c r="CK20" i="10"/>
  <c r="CE20" i="10" s="1"/>
  <c r="CJ24" i="10"/>
  <c r="CD24" i="10" s="1"/>
  <c r="CH24" i="10"/>
  <c r="CB24" i="10" s="1"/>
  <c r="CK24" i="10"/>
  <c r="CE24" i="10" s="1"/>
  <c r="CH59" i="10"/>
  <c r="CB59" i="10" s="1"/>
  <c r="CG59" i="10"/>
  <c r="CA59" i="10" s="1"/>
  <c r="CK13" i="10"/>
  <c r="CE13" i="10" s="1"/>
  <c r="CG22" i="10"/>
  <c r="CA22" i="10" s="1"/>
  <c r="CG24" i="10"/>
  <c r="CA24" i="10" s="1"/>
  <c r="AS24" i="10" s="1"/>
  <c r="CG53" i="10"/>
  <c r="CA53" i="10" s="1"/>
  <c r="AO53" i="10" s="1"/>
  <c r="CH69" i="10"/>
  <c r="CB69" i="10" s="1"/>
  <c r="CG69" i="10"/>
  <c r="CA69" i="10" s="1"/>
  <c r="AO69" i="10" s="1"/>
  <c r="CH73" i="10"/>
  <c r="CB73" i="10" s="1"/>
  <c r="CG73" i="10"/>
  <c r="CA73" i="10" s="1"/>
  <c r="CI136" i="10"/>
  <c r="CC136" i="10" s="1"/>
  <c r="CH136" i="10"/>
  <c r="CB136" i="10" s="1"/>
  <c r="CJ136" i="10"/>
  <c r="CD136" i="10" s="1"/>
  <c r="CL136" i="10"/>
  <c r="CF136" i="10" s="1"/>
  <c r="CG136" i="10"/>
  <c r="CA136" i="10" s="1"/>
  <c r="CG16" i="10"/>
  <c r="CA16" i="10" s="1"/>
  <c r="CI20" i="10"/>
  <c r="CC20" i="10" s="1"/>
  <c r="CI22" i="10"/>
  <c r="CC22" i="10" s="1"/>
  <c r="CI24" i="10"/>
  <c r="CC24" i="10" s="1"/>
  <c r="CI26" i="10"/>
  <c r="CC26" i="10" s="1"/>
  <c r="CH61" i="10"/>
  <c r="CB61" i="10" s="1"/>
  <c r="CG61" i="10"/>
  <c r="CA61" i="10" s="1"/>
  <c r="CH65" i="10"/>
  <c r="CB65" i="10" s="1"/>
  <c r="CG65" i="10"/>
  <c r="CA65" i="10" s="1"/>
  <c r="AO65" i="10" s="1"/>
  <c r="CI140" i="10"/>
  <c r="CC140" i="10" s="1"/>
  <c r="CH140" i="10"/>
  <c r="CB140" i="10" s="1"/>
  <c r="CJ140" i="10"/>
  <c r="CD140" i="10" s="1"/>
  <c r="CL140" i="10"/>
  <c r="CF140" i="10" s="1"/>
  <c r="CG140" i="10"/>
  <c r="CA140" i="10" s="1"/>
  <c r="CI134" i="10"/>
  <c r="CC134" i="10" s="1"/>
  <c r="CH134" i="10"/>
  <c r="CB134" i="10" s="1"/>
  <c r="CJ134" i="10"/>
  <c r="CD134" i="10" s="1"/>
  <c r="CL134" i="10"/>
  <c r="CF134" i="10" s="1"/>
  <c r="AR134" i="10" s="1"/>
  <c r="CI138" i="10"/>
  <c r="CC138" i="10" s="1"/>
  <c r="CH138" i="10"/>
  <c r="CB138" i="10" s="1"/>
  <c r="CJ138" i="10"/>
  <c r="CD138" i="10" s="1"/>
  <c r="CL138" i="10"/>
  <c r="CF138" i="10" s="1"/>
  <c r="AR138" i="10" s="1"/>
  <c r="CJ149" i="10"/>
  <c r="CD149" i="10" s="1"/>
  <c r="CI149" i="10"/>
  <c r="CC149" i="10" s="1"/>
  <c r="CH149" i="10"/>
  <c r="CB149" i="10" s="1"/>
  <c r="CL149" i="10"/>
  <c r="CF149" i="10" s="1"/>
  <c r="AR149" i="10" s="1"/>
  <c r="CI21" i="10"/>
  <c r="CC21" i="10" s="1"/>
  <c r="CI25" i="10"/>
  <c r="CC25" i="10" s="1"/>
  <c r="CJ27" i="10"/>
  <c r="CD27" i="10" s="1"/>
  <c r="CK27" i="10"/>
  <c r="CE27" i="10" s="1"/>
  <c r="CG27" i="10"/>
  <c r="CA27" i="10" s="1"/>
  <c r="CI27" i="10"/>
  <c r="CC27" i="10" s="1"/>
  <c r="CH111" i="10"/>
  <c r="CB111" i="10" s="1"/>
  <c r="CG111" i="10"/>
  <c r="CA111" i="10" s="1"/>
  <c r="AN111" i="10" s="1"/>
  <c r="CJ143" i="10"/>
  <c r="CD143" i="10" s="1"/>
  <c r="CI143" i="10"/>
  <c r="CC143" i="10" s="1"/>
  <c r="CH143" i="10"/>
  <c r="CB143" i="10" s="1"/>
  <c r="CL143" i="10"/>
  <c r="CF143" i="10" s="1"/>
  <c r="AR143" i="10" s="1"/>
  <c r="CG21" i="10"/>
  <c r="CA21" i="10" s="1"/>
  <c r="AS21" i="10" s="1"/>
  <c r="CL21" i="10"/>
  <c r="CF21" i="10" s="1"/>
  <c r="CG25" i="10"/>
  <c r="CA25" i="10" s="1"/>
  <c r="CL25" i="10"/>
  <c r="CF25" i="10" s="1"/>
  <c r="C47" i="10"/>
  <c r="CH58" i="10"/>
  <c r="CB58" i="10" s="1"/>
  <c r="CG58" i="10"/>
  <c r="CA58" i="10" s="1"/>
  <c r="AO58" i="10" s="1"/>
  <c r="CH60" i="10"/>
  <c r="CB60" i="10" s="1"/>
  <c r="CG60" i="10"/>
  <c r="CA60" i="10" s="1"/>
  <c r="CH62" i="10"/>
  <c r="CB62" i="10" s="1"/>
  <c r="CG62" i="10"/>
  <c r="CA62" i="10" s="1"/>
  <c r="AO62" i="10" s="1"/>
  <c r="CH64" i="10"/>
  <c r="CB64" i="10" s="1"/>
  <c r="CG64" i="10"/>
  <c r="CA64" i="10" s="1"/>
  <c r="CH66" i="10"/>
  <c r="CB66" i="10" s="1"/>
  <c r="CG66" i="10"/>
  <c r="CA66" i="10" s="1"/>
  <c r="AO66" i="10" s="1"/>
  <c r="CH68" i="10"/>
  <c r="CB68" i="10" s="1"/>
  <c r="CG68" i="10"/>
  <c r="CA68" i="10" s="1"/>
  <c r="CH70" i="10"/>
  <c r="CB70" i="10" s="1"/>
  <c r="CG70" i="10"/>
  <c r="CA70" i="10" s="1"/>
  <c r="AO70" i="10" s="1"/>
  <c r="CH72" i="10"/>
  <c r="CB72" i="10" s="1"/>
  <c r="CG72" i="10"/>
  <c r="CA72" i="10" s="1"/>
  <c r="CH74" i="10"/>
  <c r="CB74" i="10" s="1"/>
  <c r="CG74" i="10"/>
  <c r="CA74" i="10" s="1"/>
  <c r="AO74" i="10" s="1"/>
  <c r="B121" i="10"/>
  <c r="C131" i="10"/>
  <c r="C133" i="10"/>
  <c r="C135" i="10"/>
  <c r="C137" i="10"/>
  <c r="C139" i="10"/>
  <c r="CH142" i="10"/>
  <c r="CB142" i="10" s="1"/>
  <c r="CL142" i="10"/>
  <c r="CF142" i="10" s="1"/>
  <c r="CG142" i="10"/>
  <c r="CA142" i="10" s="1"/>
  <c r="CJ142" i="10"/>
  <c r="CD142" i="10" s="1"/>
  <c r="CH148" i="10"/>
  <c r="CB148" i="10" s="1"/>
  <c r="CL148" i="10"/>
  <c r="CF148" i="10" s="1"/>
  <c r="CG148" i="10"/>
  <c r="CA148" i="10" s="1"/>
  <c r="CJ148" i="10"/>
  <c r="CD148" i="10" s="1"/>
  <c r="CH150" i="10"/>
  <c r="CB150" i="10" s="1"/>
  <c r="CL150" i="10"/>
  <c r="CF150" i="10" s="1"/>
  <c r="CG150" i="10"/>
  <c r="CA150" i="10" s="1"/>
  <c r="CJ150" i="10"/>
  <c r="CD150" i="10" s="1"/>
  <c r="AS15" i="10" l="1"/>
  <c r="AR148" i="10"/>
  <c r="AS25" i="10"/>
  <c r="AR140" i="10"/>
  <c r="AR132" i="10"/>
  <c r="CL139" i="10"/>
  <c r="CF139" i="10" s="1"/>
  <c r="CG139" i="10"/>
  <c r="CA139" i="10" s="1"/>
  <c r="CJ139" i="10"/>
  <c r="CD139" i="10" s="1"/>
  <c r="CI139" i="10"/>
  <c r="CC139" i="10" s="1"/>
  <c r="CH139" i="10"/>
  <c r="CB139" i="10" s="1"/>
  <c r="CL131" i="10"/>
  <c r="CF131" i="10" s="1"/>
  <c r="CG131" i="10"/>
  <c r="CA131" i="10" s="1"/>
  <c r="CJ131" i="10"/>
  <c r="CD131" i="10" s="1"/>
  <c r="CI131" i="10"/>
  <c r="CC131" i="10" s="1"/>
  <c r="CH131" i="10"/>
  <c r="CB131" i="10" s="1"/>
  <c r="AO72" i="10"/>
  <c r="AO68" i="10"/>
  <c r="AO64" i="10"/>
  <c r="AO60" i="10"/>
  <c r="CH47" i="10"/>
  <c r="CB47" i="10" s="1"/>
  <c r="CG47" i="10"/>
  <c r="CA47" i="10" s="1"/>
  <c r="AS27" i="10"/>
  <c r="AO61" i="10"/>
  <c r="AR136" i="10"/>
  <c r="AO73" i="10"/>
  <c r="AO59" i="10"/>
  <c r="CJ23" i="10"/>
  <c r="CD23" i="10" s="1"/>
  <c r="A172" i="10"/>
  <c r="CI23" i="10"/>
  <c r="CC23" i="10" s="1"/>
  <c r="CL23" i="10"/>
  <c r="CF23" i="10" s="1"/>
  <c r="CG23" i="10"/>
  <c r="CH23" i="10"/>
  <c r="CK23" i="10"/>
  <c r="CE23" i="10" s="1"/>
  <c r="AO63" i="10"/>
  <c r="AS14" i="10"/>
  <c r="CL137" i="10"/>
  <c r="CF137" i="10" s="1"/>
  <c r="CG137" i="10"/>
  <c r="CA137" i="10" s="1"/>
  <c r="CJ137" i="10"/>
  <c r="CD137" i="10" s="1"/>
  <c r="CI137" i="10"/>
  <c r="CC137" i="10" s="1"/>
  <c r="CH137" i="10"/>
  <c r="CB137" i="10" s="1"/>
  <c r="AS20" i="10"/>
  <c r="AR150" i="10"/>
  <c r="AR142" i="10"/>
  <c r="CL135" i="10"/>
  <c r="CF135" i="10" s="1"/>
  <c r="CG135" i="10"/>
  <c r="CA135" i="10" s="1"/>
  <c r="CJ135" i="10"/>
  <c r="CD135" i="10" s="1"/>
  <c r="CI135" i="10"/>
  <c r="CC135" i="10" s="1"/>
  <c r="CH135" i="10"/>
  <c r="CB135" i="10" s="1"/>
  <c r="AS16" i="10"/>
  <c r="AS22" i="10"/>
  <c r="AS17" i="10"/>
  <c r="AS19" i="10"/>
  <c r="CL133" i="10"/>
  <c r="CF133" i="10" s="1"/>
  <c r="CG133" i="10"/>
  <c r="CA133" i="10" s="1"/>
  <c r="CJ133" i="10"/>
  <c r="CD133" i="10" s="1"/>
  <c r="CI133" i="10"/>
  <c r="CC133" i="10" s="1"/>
  <c r="CH133" i="10"/>
  <c r="CB133" i="10" s="1"/>
  <c r="B172" i="10"/>
  <c r="CA13" i="10"/>
  <c r="AS13" i="10" s="1"/>
  <c r="AS26" i="10"/>
  <c r="AS18" i="10"/>
  <c r="AR135" i="10" l="1"/>
  <c r="AR137" i="10"/>
  <c r="AR131" i="10"/>
  <c r="AR139" i="10"/>
  <c r="AR133" i="10"/>
  <c r="AO47" i="10"/>
  <c r="AQ150" i="1" l="1"/>
  <c r="AP150" i="1"/>
  <c r="AO150" i="1"/>
  <c r="AN150" i="1"/>
  <c r="AM150" i="1"/>
  <c r="AL150" i="1"/>
  <c r="AK150" i="1"/>
  <c r="AJ150" i="1"/>
  <c r="AI150" i="1"/>
  <c r="AH150" i="1"/>
  <c r="AG150" i="1"/>
  <c r="AF150" i="1"/>
  <c r="AE150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AQ148" i="1"/>
  <c r="AP148" i="1"/>
  <c r="AO148" i="1"/>
  <c r="AN148" i="1"/>
  <c r="AM148" i="1"/>
  <c r="AL148" i="1"/>
  <c r="AK148" i="1"/>
  <c r="AJ148" i="1"/>
  <c r="AI148" i="1"/>
  <c r="AH148" i="1"/>
  <c r="AG148" i="1"/>
  <c r="AF148" i="1"/>
  <c r="AE148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AQ143" i="1"/>
  <c r="AP143" i="1"/>
  <c r="AO143" i="1"/>
  <c r="AN143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AQ142" i="1"/>
  <c r="AP142" i="1"/>
  <c r="AO142" i="1"/>
  <c r="AN142" i="1"/>
  <c r="AM142" i="1"/>
  <c r="AL142" i="1"/>
  <c r="AK142" i="1"/>
  <c r="AJ142" i="1"/>
  <c r="AI142" i="1"/>
  <c r="AH142" i="1"/>
  <c r="AG142" i="1"/>
  <c r="AF142" i="1"/>
  <c r="AE142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AQ139" i="1"/>
  <c r="AP139" i="1"/>
  <c r="AO139" i="1"/>
  <c r="AN139" i="1"/>
  <c r="AM139" i="1"/>
  <c r="AL139" i="1"/>
  <c r="AK139" i="1"/>
  <c r="AJ139" i="1"/>
  <c r="AI139" i="1"/>
  <c r="AH139" i="1"/>
  <c r="AG139" i="1"/>
  <c r="AF139" i="1"/>
  <c r="AE139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AQ138" i="1"/>
  <c r="AP138" i="1"/>
  <c r="AO138" i="1"/>
  <c r="AN138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AQ137" i="1"/>
  <c r="AP137" i="1"/>
  <c r="AO137" i="1"/>
  <c r="AN137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AQ135" i="1"/>
  <c r="AP135" i="1"/>
  <c r="AO135" i="1"/>
  <c r="AN135" i="1"/>
  <c r="AM135" i="1"/>
  <c r="AL135" i="1"/>
  <c r="AK135" i="1"/>
  <c r="AJ135" i="1"/>
  <c r="AI135" i="1"/>
  <c r="AH135" i="1"/>
  <c r="AG135" i="1"/>
  <c r="AF135" i="1"/>
  <c r="AE135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AQ134" i="1"/>
  <c r="AP134" i="1"/>
  <c r="AO134" i="1"/>
  <c r="AN134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AQ133" i="1"/>
  <c r="AP133" i="1"/>
  <c r="AO133" i="1"/>
  <c r="AN133" i="1"/>
  <c r="AM133" i="1"/>
  <c r="AL133" i="1"/>
  <c r="AK133" i="1"/>
  <c r="AJ133" i="1"/>
  <c r="AI133" i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AQ132" i="1"/>
  <c r="AP132" i="1"/>
  <c r="AO132" i="1"/>
  <c r="AN132" i="1"/>
  <c r="AM132" i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I126" i="1"/>
  <c r="H126" i="1"/>
  <c r="G126" i="1"/>
  <c r="F126" i="1"/>
  <c r="E126" i="1"/>
  <c r="D126" i="1"/>
  <c r="C126" i="1"/>
  <c r="J122" i="1"/>
  <c r="I122" i="1"/>
  <c r="H122" i="1"/>
  <c r="G122" i="1"/>
  <c r="F122" i="1"/>
  <c r="E122" i="1"/>
  <c r="J121" i="1"/>
  <c r="I121" i="1"/>
  <c r="H121" i="1"/>
  <c r="G121" i="1"/>
  <c r="F121" i="1"/>
  <c r="E121" i="1"/>
  <c r="J120" i="1"/>
  <c r="I120" i="1"/>
  <c r="H120" i="1"/>
  <c r="G120" i="1"/>
  <c r="F120" i="1"/>
  <c r="E120" i="1"/>
  <c r="E115" i="1"/>
  <c r="D115" i="1"/>
  <c r="C115" i="1"/>
  <c r="B115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N106" i="1"/>
  <c r="M106" i="1"/>
  <c r="L106" i="1"/>
  <c r="K106" i="1"/>
  <c r="J106" i="1"/>
  <c r="I106" i="1"/>
  <c r="H106" i="1"/>
  <c r="G106" i="1"/>
  <c r="F106" i="1"/>
  <c r="E106" i="1"/>
  <c r="N105" i="1"/>
  <c r="M105" i="1"/>
  <c r="L105" i="1"/>
  <c r="K105" i="1"/>
  <c r="J105" i="1"/>
  <c r="I105" i="1"/>
  <c r="H105" i="1"/>
  <c r="G105" i="1"/>
  <c r="F105" i="1"/>
  <c r="E105" i="1"/>
  <c r="I81" i="1"/>
  <c r="G81" i="1"/>
  <c r="E81" i="1"/>
  <c r="C81" i="1"/>
  <c r="J80" i="1"/>
  <c r="I80" i="1"/>
  <c r="H80" i="1"/>
  <c r="G80" i="1"/>
  <c r="F80" i="1"/>
  <c r="E80" i="1"/>
  <c r="D80" i="1"/>
  <c r="C80" i="1"/>
  <c r="J79" i="1"/>
  <c r="I79" i="1"/>
  <c r="H79" i="1"/>
  <c r="G79" i="1"/>
  <c r="F79" i="1"/>
  <c r="E79" i="1"/>
  <c r="D79" i="1"/>
  <c r="C79" i="1"/>
  <c r="J78" i="1"/>
  <c r="I78" i="1"/>
  <c r="H78" i="1"/>
  <c r="G78" i="1"/>
  <c r="F78" i="1"/>
  <c r="E78" i="1"/>
  <c r="D78" i="1"/>
  <c r="C7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D31" i="1"/>
  <c r="C31" i="1"/>
  <c r="AQ151" i="9"/>
  <c r="AP151" i="9"/>
  <c r="AO151" i="9"/>
  <c r="AN151" i="9"/>
  <c r="AM151" i="9"/>
  <c r="AL151" i="9"/>
  <c r="AK151" i="9"/>
  <c r="AJ151" i="9"/>
  <c r="AI151" i="9"/>
  <c r="AH151" i="9"/>
  <c r="AG151" i="9"/>
  <c r="AF151" i="9"/>
  <c r="AE151" i="9"/>
  <c r="AD151" i="9"/>
  <c r="AC151" i="9"/>
  <c r="AB151" i="9"/>
  <c r="AA151" i="9"/>
  <c r="Z151" i="9"/>
  <c r="Y151" i="9"/>
  <c r="X151" i="9"/>
  <c r="W151" i="9"/>
  <c r="V151" i="9"/>
  <c r="U151" i="9"/>
  <c r="T151" i="9"/>
  <c r="S151" i="9"/>
  <c r="R151" i="9"/>
  <c r="Q151" i="9"/>
  <c r="P151" i="9"/>
  <c r="O151" i="9"/>
  <c r="N151" i="9"/>
  <c r="M151" i="9"/>
  <c r="L151" i="9"/>
  <c r="K151" i="9"/>
  <c r="J151" i="9"/>
  <c r="I151" i="9"/>
  <c r="H151" i="9"/>
  <c r="G151" i="9"/>
  <c r="E151" i="9" s="1"/>
  <c r="F151" i="9"/>
  <c r="D151" i="9"/>
  <c r="C151" i="9" s="1"/>
  <c r="CI150" i="9"/>
  <c r="CC150" i="9" s="1"/>
  <c r="E150" i="9"/>
  <c r="D150" i="9"/>
  <c r="C150" i="9" s="1"/>
  <c r="CL149" i="9"/>
  <c r="CG149" i="9"/>
  <c r="CA149" i="9" s="1"/>
  <c r="CF149" i="9"/>
  <c r="E149" i="9"/>
  <c r="D149" i="9"/>
  <c r="C149" i="9"/>
  <c r="E148" i="9"/>
  <c r="D148" i="9"/>
  <c r="CJ143" i="9"/>
  <c r="CD143" i="9" s="1"/>
  <c r="E143" i="9"/>
  <c r="D143" i="9"/>
  <c r="C143" i="9" s="1"/>
  <c r="E142" i="9"/>
  <c r="D142" i="9"/>
  <c r="C142" i="9" s="1"/>
  <c r="AQ141" i="9"/>
  <c r="AP141" i="9"/>
  <c r="AO141" i="9"/>
  <c r="AN141" i="9"/>
  <c r="AM141" i="9"/>
  <c r="AL141" i="9"/>
  <c r="AK141" i="9"/>
  <c r="AJ141" i="9"/>
  <c r="AI141" i="9"/>
  <c r="AH141" i="9"/>
  <c r="AG141" i="9"/>
  <c r="AF141" i="9"/>
  <c r="AE141" i="9"/>
  <c r="AD141" i="9"/>
  <c r="AC141" i="9"/>
  <c r="AB141" i="9"/>
  <c r="AA141" i="9"/>
  <c r="Z141" i="9"/>
  <c r="Y141" i="9"/>
  <c r="X141" i="9"/>
  <c r="W141" i="9"/>
  <c r="V141" i="9"/>
  <c r="U141" i="9"/>
  <c r="T141" i="9"/>
  <c r="S141" i="9"/>
  <c r="R141" i="9"/>
  <c r="Q141" i="9"/>
  <c r="P141" i="9"/>
  <c r="O141" i="9"/>
  <c r="N141" i="9"/>
  <c r="M141" i="9"/>
  <c r="L141" i="9"/>
  <c r="K141" i="9"/>
  <c r="J141" i="9"/>
  <c r="I141" i="9"/>
  <c r="H141" i="9"/>
  <c r="D141" i="9" s="1"/>
  <c r="C141" i="9" s="1"/>
  <c r="G141" i="9"/>
  <c r="E141" i="9" s="1"/>
  <c r="F141" i="9"/>
  <c r="CH140" i="9"/>
  <c r="CB140" i="9" s="1"/>
  <c r="E140" i="9"/>
  <c r="D140" i="9"/>
  <c r="C140" i="9"/>
  <c r="CG139" i="9"/>
  <c r="CA139" i="9" s="1"/>
  <c r="E139" i="9"/>
  <c r="C139" i="9" s="1"/>
  <c r="D139" i="9"/>
  <c r="CI138" i="9"/>
  <c r="CC138" i="9"/>
  <c r="E138" i="9"/>
  <c r="C138" i="9" s="1"/>
  <c r="D138" i="9"/>
  <c r="E137" i="9"/>
  <c r="D137" i="9"/>
  <c r="C137" i="9" s="1"/>
  <c r="E136" i="9"/>
  <c r="D136" i="9"/>
  <c r="C136" i="9"/>
  <c r="CG135" i="9"/>
  <c r="CA135" i="9"/>
  <c r="E135" i="9"/>
  <c r="C135" i="9" s="1"/>
  <c r="D135" i="9"/>
  <c r="CI134" i="9"/>
  <c r="CC134" i="9" s="1"/>
  <c r="E134" i="9"/>
  <c r="C134" i="9" s="1"/>
  <c r="D134" i="9"/>
  <c r="E133" i="9"/>
  <c r="D133" i="9"/>
  <c r="C133" i="9"/>
  <c r="CH132" i="9"/>
  <c r="CB132" i="9" s="1"/>
  <c r="E132" i="9"/>
  <c r="D132" i="9"/>
  <c r="C132" i="9"/>
  <c r="CG131" i="9"/>
  <c r="CA131" i="9" s="1"/>
  <c r="E131" i="9"/>
  <c r="C131" i="9" s="1"/>
  <c r="D131" i="9"/>
  <c r="B126" i="9"/>
  <c r="D122" i="9"/>
  <c r="B122" i="9" s="1"/>
  <c r="C122" i="9"/>
  <c r="D121" i="9"/>
  <c r="C121" i="9"/>
  <c r="B121" i="9" s="1"/>
  <c r="D120" i="9"/>
  <c r="C120" i="9"/>
  <c r="B120" i="9"/>
  <c r="D111" i="9"/>
  <c r="C111" i="9"/>
  <c r="B111" i="9"/>
  <c r="D106" i="9"/>
  <c r="C106" i="9"/>
  <c r="D105" i="9"/>
  <c r="C105" i="9"/>
  <c r="B105" i="9"/>
  <c r="D100" i="9"/>
  <c r="C100" i="9"/>
  <c r="B100" i="9"/>
  <c r="CH74" i="9"/>
  <c r="CB74" i="9" s="1"/>
  <c r="AO74" i="9"/>
  <c r="E74" i="9"/>
  <c r="D74" i="9"/>
  <c r="C74" i="9"/>
  <c r="CG74" i="9" s="1"/>
  <c r="CA74" i="9" s="1"/>
  <c r="CH73" i="9"/>
  <c r="CB73" i="9"/>
  <c r="E73" i="9"/>
  <c r="D73" i="9"/>
  <c r="C73" i="9" s="1"/>
  <c r="CG73" i="9" s="1"/>
  <c r="CA73" i="9" s="1"/>
  <c r="E72" i="9"/>
  <c r="D72" i="9"/>
  <c r="C72" i="9"/>
  <c r="E71" i="9"/>
  <c r="D71" i="9"/>
  <c r="C71" i="9"/>
  <c r="CH70" i="9"/>
  <c r="CB70" i="9" s="1"/>
  <c r="AO70" i="9"/>
  <c r="E70" i="9"/>
  <c r="D70" i="9"/>
  <c r="C70" i="9"/>
  <c r="CG70" i="9" s="1"/>
  <c r="CA70" i="9" s="1"/>
  <c r="CH69" i="9"/>
  <c r="CB69" i="9"/>
  <c r="E69" i="9"/>
  <c r="D69" i="9"/>
  <c r="C69" i="9" s="1"/>
  <c r="CG69" i="9" s="1"/>
  <c r="CA69" i="9" s="1"/>
  <c r="E68" i="9"/>
  <c r="D68" i="9"/>
  <c r="C68" i="9"/>
  <c r="E67" i="9"/>
  <c r="D67" i="9"/>
  <c r="C67" i="9"/>
  <c r="CH66" i="9"/>
  <c r="CB66" i="9" s="1"/>
  <c r="E66" i="9"/>
  <c r="D66" i="9"/>
  <c r="C66" i="9"/>
  <c r="CG66" i="9" s="1"/>
  <c r="CA66" i="9" s="1"/>
  <c r="AO66" i="9" s="1"/>
  <c r="E65" i="9"/>
  <c r="D65" i="9"/>
  <c r="C65" i="9" s="1"/>
  <c r="CG65" i="9" s="1"/>
  <c r="CA65" i="9" s="1"/>
  <c r="E64" i="9"/>
  <c r="D64" i="9"/>
  <c r="C64" i="9" s="1"/>
  <c r="E63" i="9"/>
  <c r="D63" i="9"/>
  <c r="C63" i="9"/>
  <c r="CH62" i="9"/>
  <c r="CB62" i="9" s="1"/>
  <c r="AO62" i="9"/>
  <c r="E62" i="9"/>
  <c r="D62" i="9"/>
  <c r="C62" i="9"/>
  <c r="CG62" i="9" s="1"/>
  <c r="CA62" i="9" s="1"/>
  <c r="CH61" i="9"/>
  <c r="CB61" i="9" s="1"/>
  <c r="E61" i="9"/>
  <c r="D61" i="9"/>
  <c r="C61" i="9" s="1"/>
  <c r="CG61" i="9" s="1"/>
  <c r="CA61" i="9" s="1"/>
  <c r="E60" i="9"/>
  <c r="D60" i="9"/>
  <c r="C60" i="9" s="1"/>
  <c r="E59" i="9"/>
  <c r="D59" i="9"/>
  <c r="C59" i="9"/>
  <c r="CH58" i="9"/>
  <c r="CB58" i="9" s="1"/>
  <c r="E58" i="9"/>
  <c r="D58" i="9"/>
  <c r="C58" i="9"/>
  <c r="CG58" i="9" s="1"/>
  <c r="CA58" i="9" s="1"/>
  <c r="AO58" i="9" s="1"/>
  <c r="E57" i="9"/>
  <c r="D57" i="9"/>
  <c r="C57" i="9" s="1"/>
  <c r="CG57" i="9" s="1"/>
  <c r="CA57" i="9" s="1"/>
  <c r="E56" i="9"/>
  <c r="D56" i="9"/>
  <c r="C56" i="9"/>
  <c r="CG56" i="9" s="1"/>
  <c r="CA56" i="9" s="1"/>
  <c r="E55" i="9"/>
  <c r="D55" i="9"/>
  <c r="C55" i="9"/>
  <c r="E54" i="9"/>
  <c r="D54" i="9"/>
  <c r="C54" i="9"/>
  <c r="CG54" i="9" s="1"/>
  <c r="CA54" i="9" s="1"/>
  <c r="E53" i="9"/>
  <c r="D53" i="9"/>
  <c r="C53" i="9" s="1"/>
  <c r="CG53" i="9" s="1"/>
  <c r="CA53" i="9" s="1"/>
  <c r="CA48" i="9"/>
  <c r="E48" i="9"/>
  <c r="D48" i="9"/>
  <c r="C48" i="9"/>
  <c r="CG48" i="9" s="1"/>
  <c r="E47" i="9"/>
  <c r="D47" i="9"/>
  <c r="C47" i="9" s="1"/>
  <c r="C35" i="9"/>
  <c r="G31" i="9"/>
  <c r="F31" i="9"/>
  <c r="E31" i="9" s="1"/>
  <c r="B31" i="9"/>
  <c r="CI27" i="9"/>
  <c r="CC27" i="9" s="1"/>
  <c r="E27" i="9"/>
  <c r="D27" i="9"/>
  <c r="C27" i="9"/>
  <c r="E26" i="9"/>
  <c r="D26" i="9"/>
  <c r="C26" i="9"/>
  <c r="E25" i="9"/>
  <c r="D25" i="9"/>
  <c r="C25" i="9"/>
  <c r="E24" i="9"/>
  <c r="D24" i="9"/>
  <c r="C24" i="9" s="1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E23" i="9" s="1"/>
  <c r="F23" i="9"/>
  <c r="D23" i="9"/>
  <c r="C23" i="9" s="1"/>
  <c r="CJ22" i="9"/>
  <c r="CI22" i="9"/>
  <c r="CC22" i="9" s="1"/>
  <c r="CD22" i="9"/>
  <c r="E22" i="9"/>
  <c r="D22" i="9"/>
  <c r="C22" i="9"/>
  <c r="CJ21" i="9"/>
  <c r="CD21" i="9" s="1"/>
  <c r="E21" i="9"/>
  <c r="D21" i="9"/>
  <c r="C21" i="9"/>
  <c r="E20" i="9"/>
  <c r="D20" i="9"/>
  <c r="C20" i="9"/>
  <c r="E19" i="9"/>
  <c r="D19" i="9"/>
  <c r="C19" i="9" s="1"/>
  <c r="CJ18" i="9"/>
  <c r="CI18" i="9"/>
  <c r="CC18" i="9" s="1"/>
  <c r="CD18" i="9"/>
  <c r="E18" i="9"/>
  <c r="D18" i="9"/>
  <c r="C18" i="9"/>
  <c r="CJ17" i="9"/>
  <c r="CD17" i="9" s="1"/>
  <c r="E17" i="9"/>
  <c r="D17" i="9"/>
  <c r="C17" i="9"/>
  <c r="E16" i="9"/>
  <c r="D16" i="9"/>
  <c r="C16" i="9"/>
  <c r="E15" i="9"/>
  <c r="D15" i="9"/>
  <c r="C15" i="9" s="1"/>
  <c r="CJ14" i="9"/>
  <c r="CI14" i="9"/>
  <c r="CC14" i="9" s="1"/>
  <c r="CD14" i="9"/>
  <c r="E14" i="9"/>
  <c r="D14" i="9"/>
  <c r="C14" i="9"/>
  <c r="CJ13" i="9"/>
  <c r="CD13" i="9" s="1"/>
  <c r="E13" i="9"/>
  <c r="D13" i="9"/>
  <c r="C13" i="9"/>
  <c r="A5" i="9"/>
  <c r="A4" i="9"/>
  <c r="A3" i="9"/>
  <c r="A2" i="9"/>
  <c r="CK15" i="9" l="1"/>
  <c r="CE15" i="9" s="1"/>
  <c r="CG15" i="9"/>
  <c r="CA15" i="9" s="1"/>
  <c r="CL15" i="9"/>
  <c r="CF15" i="9" s="1"/>
  <c r="CJ15" i="9"/>
  <c r="CD15" i="9" s="1"/>
  <c r="CI15" i="9"/>
  <c r="CC15" i="9" s="1"/>
  <c r="CH15" i="9"/>
  <c r="CB15" i="9" s="1"/>
  <c r="CG60" i="9"/>
  <c r="CA60" i="9" s="1"/>
  <c r="AO60" i="9" s="1"/>
  <c r="CH60" i="9"/>
  <c r="CB60" i="9" s="1"/>
  <c r="CG64" i="9"/>
  <c r="CA64" i="9" s="1"/>
  <c r="CH64" i="9"/>
  <c r="CB64" i="9" s="1"/>
  <c r="CH141" i="9"/>
  <c r="CB141" i="9" s="1"/>
  <c r="CJ141" i="9"/>
  <c r="CD141" i="9" s="1"/>
  <c r="CI141" i="9"/>
  <c r="CC141" i="9" s="1"/>
  <c r="CG141" i="9"/>
  <c r="CA141" i="9" s="1"/>
  <c r="CL141" i="9"/>
  <c r="CF141" i="9" s="1"/>
  <c r="CK23" i="9"/>
  <c r="CE23" i="9" s="1"/>
  <c r="CG23" i="9"/>
  <c r="CH23" i="9"/>
  <c r="CL23" i="9"/>
  <c r="CF23" i="9" s="1"/>
  <c r="CJ23" i="9"/>
  <c r="CD23" i="9" s="1"/>
  <c r="CI23" i="9"/>
  <c r="CC23" i="9" s="1"/>
  <c r="CK24" i="9"/>
  <c r="CE24" i="9" s="1"/>
  <c r="CG24" i="9"/>
  <c r="CA24" i="9" s="1"/>
  <c r="CL24" i="9"/>
  <c r="CF24" i="9" s="1"/>
  <c r="CJ24" i="9"/>
  <c r="CD24" i="9" s="1"/>
  <c r="CI24" i="9"/>
  <c r="CC24" i="9" s="1"/>
  <c r="CH24" i="9"/>
  <c r="CB24" i="9" s="1"/>
  <c r="CG47" i="9"/>
  <c r="CA47" i="9" s="1"/>
  <c r="CH47" i="9"/>
  <c r="CB47" i="9" s="1"/>
  <c r="AO54" i="9"/>
  <c r="CI137" i="9"/>
  <c r="CC137" i="9" s="1"/>
  <c r="CG137" i="9"/>
  <c r="CA137" i="9" s="1"/>
  <c r="CL137" i="9"/>
  <c r="CF137" i="9" s="1"/>
  <c r="CJ137" i="9"/>
  <c r="CD137" i="9" s="1"/>
  <c r="CH137" i="9"/>
  <c r="CB137" i="9" s="1"/>
  <c r="CK19" i="9"/>
  <c r="CE19" i="9" s="1"/>
  <c r="CG19" i="9"/>
  <c r="CA19" i="9" s="1"/>
  <c r="CL19" i="9"/>
  <c r="CF19" i="9" s="1"/>
  <c r="CJ19" i="9"/>
  <c r="CD19" i="9" s="1"/>
  <c r="CI19" i="9"/>
  <c r="CC19" i="9" s="1"/>
  <c r="CH19" i="9"/>
  <c r="CB19" i="9" s="1"/>
  <c r="CK16" i="9"/>
  <c r="CE16" i="9" s="1"/>
  <c r="CG16" i="9"/>
  <c r="CA16" i="9" s="1"/>
  <c r="CL16" i="9"/>
  <c r="CF16" i="9" s="1"/>
  <c r="CK20" i="9"/>
  <c r="CE20" i="9" s="1"/>
  <c r="CG20" i="9"/>
  <c r="CA20" i="9" s="1"/>
  <c r="CL20" i="9"/>
  <c r="CF20" i="9" s="1"/>
  <c r="CL25" i="9"/>
  <c r="CF25" i="9" s="1"/>
  <c r="CK25" i="9"/>
  <c r="CE25" i="9" s="1"/>
  <c r="CG25" i="9"/>
  <c r="CA25" i="9" s="1"/>
  <c r="CL26" i="9"/>
  <c r="CF26" i="9" s="1"/>
  <c r="CH26" i="9"/>
  <c r="CB26" i="9" s="1"/>
  <c r="CK26" i="9"/>
  <c r="CE26" i="9" s="1"/>
  <c r="CJ26" i="9"/>
  <c r="CD26" i="9" s="1"/>
  <c r="AO65" i="9"/>
  <c r="CG71" i="9"/>
  <c r="CA71" i="9" s="1"/>
  <c r="AO71" i="9" s="1"/>
  <c r="CH71" i="9"/>
  <c r="CB71" i="9" s="1"/>
  <c r="CL136" i="9"/>
  <c r="CF136" i="9" s="1"/>
  <c r="CG136" i="9"/>
  <c r="CA136" i="9" s="1"/>
  <c r="CJ136" i="9"/>
  <c r="CD136" i="9" s="1"/>
  <c r="CI136" i="9"/>
  <c r="CC136" i="9" s="1"/>
  <c r="CK13" i="9"/>
  <c r="CE13" i="9" s="1"/>
  <c r="CG13" i="9"/>
  <c r="CL13" i="9"/>
  <c r="CF13" i="9" s="1"/>
  <c r="CH16" i="9"/>
  <c r="CB16" i="9" s="1"/>
  <c r="CK17" i="9"/>
  <c r="CE17" i="9" s="1"/>
  <c r="CG17" i="9"/>
  <c r="CA17" i="9" s="1"/>
  <c r="CL17" i="9"/>
  <c r="CF17" i="9" s="1"/>
  <c r="CH20" i="9"/>
  <c r="CB20" i="9" s="1"/>
  <c r="CK21" i="9"/>
  <c r="CE21" i="9" s="1"/>
  <c r="CG21" i="9"/>
  <c r="CA21" i="9" s="1"/>
  <c r="CL21" i="9"/>
  <c r="CF21" i="9" s="1"/>
  <c r="CH25" i="9"/>
  <c r="CB25" i="9" s="1"/>
  <c r="CL27" i="9"/>
  <c r="CF27" i="9" s="1"/>
  <c r="CH27" i="9"/>
  <c r="CB27" i="9" s="1"/>
  <c r="CK27" i="9"/>
  <c r="CE27" i="9" s="1"/>
  <c r="CJ27" i="9"/>
  <c r="CD27" i="9" s="1"/>
  <c r="CH54" i="9"/>
  <c r="CB54" i="9" s="1"/>
  <c r="CH56" i="9"/>
  <c r="CB56" i="9" s="1"/>
  <c r="AO56" i="9" s="1"/>
  <c r="CG59" i="9"/>
  <c r="CA59" i="9" s="1"/>
  <c r="AO59" i="9" s="1"/>
  <c r="CH59" i="9"/>
  <c r="CB59" i="9" s="1"/>
  <c r="AO61" i="9"/>
  <c r="CG67" i="9"/>
  <c r="CA67" i="9" s="1"/>
  <c r="CH67" i="9"/>
  <c r="CB67" i="9" s="1"/>
  <c r="CG72" i="9"/>
  <c r="CA72" i="9" s="1"/>
  <c r="CH72" i="9"/>
  <c r="CB72" i="9" s="1"/>
  <c r="CI131" i="9"/>
  <c r="CC131" i="9" s="1"/>
  <c r="CJ131" i="9"/>
  <c r="CD131" i="9" s="1"/>
  <c r="CH131" i="9"/>
  <c r="CB131" i="9" s="1"/>
  <c r="CL131" i="9"/>
  <c r="CF131" i="9" s="1"/>
  <c r="CI133" i="9"/>
  <c r="CC133" i="9" s="1"/>
  <c r="CG133" i="9"/>
  <c r="CA133" i="9" s="1"/>
  <c r="CL133" i="9"/>
  <c r="CF133" i="9" s="1"/>
  <c r="CL134" i="9"/>
  <c r="CF134" i="9" s="1"/>
  <c r="CG134" i="9"/>
  <c r="CA134" i="9" s="1"/>
  <c r="CH134" i="9"/>
  <c r="CB134" i="9" s="1"/>
  <c r="CJ134" i="9"/>
  <c r="CD134" i="9" s="1"/>
  <c r="CI139" i="9"/>
  <c r="CC139" i="9" s="1"/>
  <c r="CJ139" i="9"/>
  <c r="CD139" i="9" s="1"/>
  <c r="CH139" i="9"/>
  <c r="CB139" i="9" s="1"/>
  <c r="CL139" i="9"/>
  <c r="CF139" i="9" s="1"/>
  <c r="CJ142" i="9"/>
  <c r="CD142" i="9" s="1"/>
  <c r="CG142" i="9"/>
  <c r="CA142" i="9" s="1"/>
  <c r="CL142" i="9"/>
  <c r="CF142" i="9" s="1"/>
  <c r="AR142" i="9" s="1"/>
  <c r="CH142" i="9"/>
  <c r="CB142" i="9" s="1"/>
  <c r="CH13" i="9"/>
  <c r="CB13" i="9" s="1"/>
  <c r="CK14" i="9"/>
  <c r="CE14" i="9" s="1"/>
  <c r="CG14" i="9"/>
  <c r="CA14" i="9" s="1"/>
  <c r="AS14" i="9" s="1"/>
  <c r="CL14" i="9"/>
  <c r="CF14" i="9" s="1"/>
  <c r="CI16" i="9"/>
  <c r="CC16" i="9" s="1"/>
  <c r="CH17" i="9"/>
  <c r="CB17" i="9" s="1"/>
  <c r="CK18" i="9"/>
  <c r="CE18" i="9" s="1"/>
  <c r="CG18" i="9"/>
  <c r="CA18" i="9" s="1"/>
  <c r="CL18" i="9"/>
  <c r="CF18" i="9" s="1"/>
  <c r="CI20" i="9"/>
  <c r="CC20" i="9" s="1"/>
  <c r="CH21" i="9"/>
  <c r="CB21" i="9" s="1"/>
  <c r="CK22" i="9"/>
  <c r="CE22" i="9" s="1"/>
  <c r="CG22" i="9"/>
  <c r="CA22" i="9" s="1"/>
  <c r="CL22" i="9"/>
  <c r="CF22" i="9" s="1"/>
  <c r="CI25" i="9"/>
  <c r="CC25" i="9" s="1"/>
  <c r="CG26" i="9"/>
  <c r="CA26" i="9" s="1"/>
  <c r="CH48" i="9"/>
  <c r="CB48" i="9" s="1"/>
  <c r="AO48" i="9" s="1"/>
  <c r="CG55" i="9"/>
  <c r="CA55" i="9" s="1"/>
  <c r="CH55" i="9"/>
  <c r="CB55" i="9" s="1"/>
  <c r="CH57" i="9"/>
  <c r="CB57" i="9" s="1"/>
  <c r="AO57" i="9" s="1"/>
  <c r="CG63" i="9"/>
  <c r="CA63" i="9" s="1"/>
  <c r="CH63" i="9"/>
  <c r="CB63" i="9" s="1"/>
  <c r="CG68" i="9"/>
  <c r="CA68" i="9" s="1"/>
  <c r="AO68" i="9" s="1"/>
  <c r="CH68" i="9"/>
  <c r="CB68" i="9" s="1"/>
  <c r="AO73" i="9"/>
  <c r="CL132" i="9"/>
  <c r="CF132" i="9" s="1"/>
  <c r="CG132" i="9"/>
  <c r="CA132" i="9" s="1"/>
  <c r="CJ132" i="9"/>
  <c r="CD132" i="9" s="1"/>
  <c r="CI132" i="9"/>
  <c r="CC132" i="9" s="1"/>
  <c r="CH133" i="9"/>
  <c r="CB133" i="9" s="1"/>
  <c r="CH136" i="9"/>
  <c r="CB136" i="9" s="1"/>
  <c r="CL140" i="9"/>
  <c r="CF140" i="9" s="1"/>
  <c r="CG140" i="9"/>
  <c r="CA140" i="9" s="1"/>
  <c r="CJ140" i="9"/>
  <c r="CD140" i="9" s="1"/>
  <c r="CI140" i="9"/>
  <c r="CC140" i="9" s="1"/>
  <c r="CI142" i="9"/>
  <c r="CC142" i="9" s="1"/>
  <c r="CI13" i="9"/>
  <c r="CC13" i="9" s="1"/>
  <c r="CH14" i="9"/>
  <c r="CB14" i="9" s="1"/>
  <c r="CJ16" i="9"/>
  <c r="CD16" i="9" s="1"/>
  <c r="CI17" i="9"/>
  <c r="CC17" i="9" s="1"/>
  <c r="CH18" i="9"/>
  <c r="CB18" i="9" s="1"/>
  <c r="CJ20" i="9"/>
  <c r="CD20" i="9" s="1"/>
  <c r="CI21" i="9"/>
  <c r="CC21" i="9" s="1"/>
  <c r="CH22" i="9"/>
  <c r="CB22" i="9" s="1"/>
  <c r="CJ25" i="9"/>
  <c r="CD25" i="9" s="1"/>
  <c r="CI26" i="9"/>
  <c r="CC26" i="9" s="1"/>
  <c r="CG27" i="9"/>
  <c r="CA27" i="9" s="1"/>
  <c r="AS27" i="9" s="1"/>
  <c r="CH53" i="9"/>
  <c r="CB53" i="9" s="1"/>
  <c r="AO53" i="9" s="1"/>
  <c r="CH65" i="9"/>
  <c r="CB65" i="9" s="1"/>
  <c r="AO69" i="9"/>
  <c r="CH111" i="9"/>
  <c r="CB111" i="9" s="1"/>
  <c r="CG111" i="9"/>
  <c r="CA111" i="9" s="1"/>
  <c r="CJ133" i="9"/>
  <c r="CD133" i="9" s="1"/>
  <c r="CI135" i="9"/>
  <c r="CC135" i="9" s="1"/>
  <c r="CJ135" i="9"/>
  <c r="CD135" i="9" s="1"/>
  <c r="CH135" i="9"/>
  <c r="CB135" i="9" s="1"/>
  <c r="CL135" i="9"/>
  <c r="CF135" i="9" s="1"/>
  <c r="CL138" i="9"/>
  <c r="CF138" i="9" s="1"/>
  <c r="CG138" i="9"/>
  <c r="CA138" i="9" s="1"/>
  <c r="CH138" i="9"/>
  <c r="CB138" i="9" s="1"/>
  <c r="CJ138" i="9"/>
  <c r="CD138" i="9" s="1"/>
  <c r="CH143" i="9"/>
  <c r="CB143" i="9" s="1"/>
  <c r="CG143" i="9"/>
  <c r="CA143" i="9" s="1"/>
  <c r="CL143" i="9"/>
  <c r="CF143" i="9" s="1"/>
  <c r="CI143" i="9"/>
  <c r="CC143" i="9" s="1"/>
  <c r="CH149" i="9"/>
  <c r="CB149" i="9" s="1"/>
  <c r="CJ149" i="9"/>
  <c r="CD149" i="9" s="1"/>
  <c r="AR149" i="9" s="1"/>
  <c r="CI149" i="9"/>
  <c r="CC149" i="9" s="1"/>
  <c r="CJ150" i="9"/>
  <c r="CD150" i="9" s="1"/>
  <c r="CG150" i="9"/>
  <c r="CA150" i="9" s="1"/>
  <c r="CL150" i="9"/>
  <c r="CF150" i="9" s="1"/>
  <c r="AR150" i="9" s="1"/>
  <c r="CH150" i="9"/>
  <c r="CB150" i="9" s="1"/>
  <c r="B106" i="9"/>
  <c r="A172" i="9" s="1"/>
  <c r="C148" i="9"/>
  <c r="CJ148" i="9" l="1"/>
  <c r="CD148" i="9" s="1"/>
  <c r="CI148" i="9"/>
  <c r="CC148" i="9" s="1"/>
  <c r="CH148" i="9"/>
  <c r="CB148" i="9" s="1"/>
  <c r="CL148" i="9"/>
  <c r="CF148" i="9" s="1"/>
  <c r="AR148" i="9" s="1"/>
  <c r="CG148" i="9"/>
  <c r="CA148" i="9" s="1"/>
  <c r="AR138" i="9"/>
  <c r="AR132" i="9"/>
  <c r="AO55" i="9"/>
  <c r="AO67" i="9"/>
  <c r="AS21" i="9"/>
  <c r="AS17" i="9"/>
  <c r="B172" i="9"/>
  <c r="CA13" i="9"/>
  <c r="AS13" i="9" s="1"/>
  <c r="AS19" i="9"/>
  <c r="AR137" i="9"/>
  <c r="AR135" i="9"/>
  <c r="AO63" i="9"/>
  <c r="AS22" i="9"/>
  <c r="AR134" i="9"/>
  <c r="AR131" i="9"/>
  <c r="AR136" i="9"/>
  <c r="AS16" i="9"/>
  <c r="AO47" i="9"/>
  <c r="AO64" i="9"/>
  <c r="AS15" i="9"/>
  <c r="AR143" i="9"/>
  <c r="AN111" i="9"/>
  <c r="AR140" i="9"/>
  <c r="AS26" i="9"/>
  <c r="AS18" i="9"/>
  <c r="AR139" i="9"/>
  <c r="AR133" i="9"/>
  <c r="AO72" i="9"/>
  <c r="AS25" i="9"/>
  <c r="AS20" i="9"/>
  <c r="AS24" i="9"/>
  <c r="AQ151" i="8" l="1"/>
  <c r="AP151" i="8"/>
  <c r="AO151" i="8"/>
  <c r="AN151" i="8"/>
  <c r="AM151" i="8"/>
  <c r="AL151" i="8"/>
  <c r="AK151" i="8"/>
  <c r="AJ151" i="8"/>
  <c r="AI151" i="8"/>
  <c r="AH151" i="8"/>
  <c r="AG151" i="8"/>
  <c r="AF151" i="8"/>
  <c r="AE151" i="8"/>
  <c r="AD151" i="8"/>
  <c r="AC151" i="8"/>
  <c r="AB151" i="8"/>
  <c r="AA151" i="8"/>
  <c r="Z151" i="8"/>
  <c r="Y151" i="8"/>
  <c r="X151" i="8"/>
  <c r="W151" i="8"/>
  <c r="V151" i="8"/>
  <c r="U151" i="8"/>
  <c r="T151" i="8"/>
  <c r="S151" i="8"/>
  <c r="R151" i="8"/>
  <c r="Q151" i="8"/>
  <c r="P151" i="8"/>
  <c r="O151" i="8"/>
  <c r="N151" i="8"/>
  <c r="M151" i="8"/>
  <c r="L151" i="8"/>
  <c r="K151" i="8"/>
  <c r="J151" i="8"/>
  <c r="I151" i="8"/>
  <c r="H151" i="8"/>
  <c r="G151" i="8"/>
  <c r="E151" i="8" s="1"/>
  <c r="F151" i="8"/>
  <c r="D151" i="8"/>
  <c r="C151" i="8" s="1"/>
  <c r="CI150" i="8"/>
  <c r="CC150" i="8" s="1"/>
  <c r="E150" i="8"/>
  <c r="D150" i="8"/>
  <c r="C150" i="8" s="1"/>
  <c r="CL149" i="8"/>
  <c r="CG149" i="8"/>
  <c r="CA149" i="8" s="1"/>
  <c r="CF149" i="8"/>
  <c r="E149" i="8"/>
  <c r="D149" i="8"/>
  <c r="C149" i="8"/>
  <c r="E148" i="8"/>
  <c r="D148" i="8"/>
  <c r="CJ143" i="8"/>
  <c r="CD143" i="8" s="1"/>
  <c r="E143" i="8"/>
  <c r="D143" i="8"/>
  <c r="C143" i="8" s="1"/>
  <c r="E142" i="8"/>
  <c r="D142" i="8"/>
  <c r="C142" i="8" s="1"/>
  <c r="AQ141" i="8"/>
  <c r="AP141" i="8"/>
  <c r="AO141" i="8"/>
  <c r="AN141" i="8"/>
  <c r="AM141" i="8"/>
  <c r="AL141" i="8"/>
  <c r="AK141" i="8"/>
  <c r="AJ141" i="8"/>
  <c r="AI141" i="8"/>
  <c r="AH141" i="8"/>
  <c r="AG141" i="8"/>
  <c r="AF141" i="8"/>
  <c r="AE141" i="8"/>
  <c r="AD141" i="8"/>
  <c r="AC141" i="8"/>
  <c r="AB141" i="8"/>
  <c r="AA141" i="8"/>
  <c r="Z141" i="8"/>
  <c r="Y141" i="8"/>
  <c r="X141" i="8"/>
  <c r="W141" i="8"/>
  <c r="V141" i="8"/>
  <c r="U141" i="8"/>
  <c r="T141" i="8"/>
  <c r="S141" i="8"/>
  <c r="R141" i="8"/>
  <c r="Q141" i="8"/>
  <c r="P141" i="8"/>
  <c r="O141" i="8"/>
  <c r="N141" i="8"/>
  <c r="M141" i="8"/>
  <c r="L141" i="8"/>
  <c r="K141" i="8"/>
  <c r="J141" i="8"/>
  <c r="I141" i="8"/>
  <c r="H141" i="8"/>
  <c r="D141" i="8" s="1"/>
  <c r="C141" i="8" s="1"/>
  <c r="G141" i="8"/>
  <c r="E141" i="8" s="1"/>
  <c r="F141" i="8"/>
  <c r="CH140" i="8"/>
  <c r="CB140" i="8" s="1"/>
  <c r="E140" i="8"/>
  <c r="D140" i="8"/>
  <c r="C140" i="8"/>
  <c r="CG139" i="8"/>
  <c r="CA139" i="8" s="1"/>
  <c r="E139" i="8"/>
  <c r="C139" i="8" s="1"/>
  <c r="D139" i="8"/>
  <c r="CI138" i="8"/>
  <c r="CC138" i="8"/>
  <c r="E138" i="8"/>
  <c r="C138" i="8" s="1"/>
  <c r="D138" i="8"/>
  <c r="E137" i="8"/>
  <c r="D137" i="8"/>
  <c r="C137" i="8" s="1"/>
  <c r="E136" i="8"/>
  <c r="D136" i="8"/>
  <c r="C136" i="8"/>
  <c r="CG135" i="8"/>
  <c r="CA135" i="8"/>
  <c r="E135" i="8"/>
  <c r="C135" i="8" s="1"/>
  <c r="D135" i="8"/>
  <c r="CI134" i="8"/>
  <c r="CC134" i="8" s="1"/>
  <c r="E134" i="8"/>
  <c r="C134" i="8" s="1"/>
  <c r="D134" i="8"/>
  <c r="E133" i="8"/>
  <c r="D133" i="8"/>
  <c r="C133" i="8"/>
  <c r="CH132" i="8"/>
  <c r="CB132" i="8" s="1"/>
  <c r="E132" i="8"/>
  <c r="D132" i="8"/>
  <c r="C132" i="8"/>
  <c r="CG131" i="8"/>
  <c r="CA131" i="8" s="1"/>
  <c r="E131" i="8"/>
  <c r="C131" i="8" s="1"/>
  <c r="D131" i="8"/>
  <c r="B126" i="8"/>
  <c r="D122" i="8"/>
  <c r="B122" i="8" s="1"/>
  <c r="C122" i="8"/>
  <c r="D121" i="8"/>
  <c r="C121" i="8"/>
  <c r="B121" i="8" s="1"/>
  <c r="D120" i="8"/>
  <c r="C120" i="8"/>
  <c r="B120" i="8"/>
  <c r="D111" i="8"/>
  <c r="C111" i="8"/>
  <c r="B111" i="8"/>
  <c r="D106" i="8"/>
  <c r="C106" i="8"/>
  <c r="D105" i="8"/>
  <c r="C105" i="8"/>
  <c r="B105" i="8"/>
  <c r="D100" i="8"/>
  <c r="C100" i="8"/>
  <c r="B100" i="8"/>
  <c r="CH74" i="8"/>
  <c r="CB74" i="8" s="1"/>
  <c r="AO74" i="8"/>
  <c r="E74" i="8"/>
  <c r="D74" i="8"/>
  <c r="C74" i="8"/>
  <c r="CG74" i="8" s="1"/>
  <c r="CA74" i="8" s="1"/>
  <c r="CH73" i="8"/>
  <c r="CB73" i="8"/>
  <c r="E73" i="8"/>
  <c r="D73" i="8"/>
  <c r="C73" i="8" s="1"/>
  <c r="CG73" i="8" s="1"/>
  <c r="CA73" i="8" s="1"/>
  <c r="E72" i="8"/>
  <c r="D72" i="8"/>
  <c r="C72" i="8"/>
  <c r="E71" i="8"/>
  <c r="D71" i="8"/>
  <c r="C71" i="8"/>
  <c r="CH70" i="8"/>
  <c r="CB70" i="8" s="1"/>
  <c r="AO70" i="8"/>
  <c r="E70" i="8"/>
  <c r="D70" i="8"/>
  <c r="C70" i="8"/>
  <c r="CG70" i="8" s="1"/>
  <c r="CA70" i="8" s="1"/>
  <c r="CH69" i="8"/>
  <c r="CB69" i="8"/>
  <c r="E69" i="8"/>
  <c r="D69" i="8"/>
  <c r="C69" i="8" s="1"/>
  <c r="CG69" i="8" s="1"/>
  <c r="CA69" i="8" s="1"/>
  <c r="E68" i="8"/>
  <c r="D68" i="8"/>
  <c r="C68" i="8"/>
  <c r="E67" i="8"/>
  <c r="D67" i="8"/>
  <c r="C67" i="8"/>
  <c r="CH66" i="8"/>
  <c r="CB66" i="8" s="1"/>
  <c r="E66" i="8"/>
  <c r="D66" i="8"/>
  <c r="C66" i="8"/>
  <c r="CG66" i="8" s="1"/>
  <c r="CA66" i="8" s="1"/>
  <c r="AO66" i="8" s="1"/>
  <c r="E65" i="8"/>
  <c r="D65" i="8"/>
  <c r="C65" i="8" s="1"/>
  <c r="CG65" i="8" s="1"/>
  <c r="CA65" i="8" s="1"/>
  <c r="E64" i="8"/>
  <c r="D64" i="8"/>
  <c r="C64" i="8" s="1"/>
  <c r="E63" i="8"/>
  <c r="D63" i="8"/>
  <c r="C63" i="8"/>
  <c r="CH62" i="8"/>
  <c r="CB62" i="8" s="1"/>
  <c r="AO62" i="8"/>
  <c r="E62" i="8"/>
  <c r="D62" i="8"/>
  <c r="C62" i="8"/>
  <c r="CG62" i="8" s="1"/>
  <c r="CA62" i="8" s="1"/>
  <c r="CH61" i="8"/>
  <c r="CB61" i="8" s="1"/>
  <c r="E61" i="8"/>
  <c r="D61" i="8"/>
  <c r="C61" i="8" s="1"/>
  <c r="CG61" i="8" s="1"/>
  <c r="CA61" i="8" s="1"/>
  <c r="E60" i="8"/>
  <c r="D60" i="8"/>
  <c r="C60" i="8" s="1"/>
  <c r="E59" i="8"/>
  <c r="D59" i="8"/>
  <c r="C59" i="8"/>
  <c r="CH58" i="8"/>
  <c r="CB58" i="8" s="1"/>
  <c r="E58" i="8"/>
  <c r="D58" i="8"/>
  <c r="C58" i="8"/>
  <c r="CG58" i="8" s="1"/>
  <c r="CA58" i="8" s="1"/>
  <c r="AO58" i="8" s="1"/>
  <c r="E57" i="8"/>
  <c r="D57" i="8"/>
  <c r="C57" i="8" s="1"/>
  <c r="CG57" i="8" s="1"/>
  <c r="CA57" i="8" s="1"/>
  <c r="E56" i="8"/>
  <c r="D56" i="8"/>
  <c r="C56" i="8"/>
  <c r="CG56" i="8" s="1"/>
  <c r="CA56" i="8" s="1"/>
  <c r="E55" i="8"/>
  <c r="D55" i="8"/>
  <c r="C55" i="8"/>
  <c r="E54" i="8"/>
  <c r="D54" i="8"/>
  <c r="C54" i="8"/>
  <c r="CG54" i="8" s="1"/>
  <c r="CA54" i="8" s="1"/>
  <c r="E53" i="8"/>
  <c r="D53" i="8"/>
  <c r="C53" i="8" s="1"/>
  <c r="CG53" i="8" s="1"/>
  <c r="CA53" i="8" s="1"/>
  <c r="CA48" i="8"/>
  <c r="E48" i="8"/>
  <c r="D48" i="8"/>
  <c r="C48" i="8"/>
  <c r="CG48" i="8" s="1"/>
  <c r="E47" i="8"/>
  <c r="D47" i="8"/>
  <c r="C47" i="8" s="1"/>
  <c r="C35" i="8"/>
  <c r="G31" i="8"/>
  <c r="F31" i="8"/>
  <c r="E31" i="8" s="1"/>
  <c r="B31" i="8"/>
  <c r="CI27" i="8"/>
  <c r="CC27" i="8" s="1"/>
  <c r="E27" i="8"/>
  <c r="D27" i="8"/>
  <c r="C27" i="8"/>
  <c r="E26" i="8"/>
  <c r="D26" i="8"/>
  <c r="C26" i="8"/>
  <c r="E25" i="8"/>
  <c r="D25" i="8"/>
  <c r="C25" i="8"/>
  <c r="E24" i="8"/>
  <c r="D24" i="8"/>
  <c r="C24" i="8" s="1"/>
  <c r="AR23" i="8"/>
  <c r="AQ23" i="8"/>
  <c r="AP23" i="8"/>
  <c r="AO23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E23" i="8" s="1"/>
  <c r="F23" i="8"/>
  <c r="D23" i="8"/>
  <c r="C23" i="8" s="1"/>
  <c r="CJ22" i="8"/>
  <c r="CI22" i="8"/>
  <c r="CC22" i="8" s="1"/>
  <c r="CD22" i="8"/>
  <c r="E22" i="8"/>
  <c r="D22" i="8"/>
  <c r="C22" i="8"/>
  <c r="CJ21" i="8"/>
  <c r="CD21" i="8" s="1"/>
  <c r="E21" i="8"/>
  <c r="D21" i="8"/>
  <c r="C21" i="8"/>
  <c r="E20" i="8"/>
  <c r="D20" i="8"/>
  <c r="C20" i="8"/>
  <c r="E19" i="8"/>
  <c r="D19" i="8"/>
  <c r="C19" i="8" s="1"/>
  <c r="CJ18" i="8"/>
  <c r="CI18" i="8"/>
  <c r="CC18" i="8" s="1"/>
  <c r="CD18" i="8"/>
  <c r="E18" i="8"/>
  <c r="D18" i="8"/>
  <c r="C18" i="8"/>
  <c r="CJ17" i="8"/>
  <c r="CD17" i="8" s="1"/>
  <c r="E17" i="8"/>
  <c r="D17" i="8"/>
  <c r="C17" i="8"/>
  <c r="E16" i="8"/>
  <c r="D16" i="8"/>
  <c r="C16" i="8"/>
  <c r="E15" i="8"/>
  <c r="D15" i="8"/>
  <c r="C15" i="8" s="1"/>
  <c r="CJ14" i="8"/>
  <c r="CI14" i="8"/>
  <c r="CC14" i="8" s="1"/>
  <c r="CD14" i="8"/>
  <c r="E14" i="8"/>
  <c r="D14" i="8"/>
  <c r="C14" i="8"/>
  <c r="CJ13" i="8"/>
  <c r="CD13" i="8" s="1"/>
  <c r="E13" i="8"/>
  <c r="D13" i="8"/>
  <c r="C13" i="8"/>
  <c r="A5" i="8"/>
  <c r="A4" i="8"/>
  <c r="A3" i="8"/>
  <c r="A2" i="8"/>
  <c r="CK15" i="8" l="1"/>
  <c r="CE15" i="8" s="1"/>
  <c r="CG15" i="8"/>
  <c r="CA15" i="8" s="1"/>
  <c r="CL15" i="8"/>
  <c r="CF15" i="8" s="1"/>
  <c r="CJ15" i="8"/>
  <c r="CD15" i="8" s="1"/>
  <c r="CI15" i="8"/>
  <c r="CC15" i="8" s="1"/>
  <c r="CH15" i="8"/>
  <c r="CB15" i="8" s="1"/>
  <c r="CG60" i="8"/>
  <c r="CA60" i="8" s="1"/>
  <c r="AO60" i="8" s="1"/>
  <c r="CH60" i="8"/>
  <c r="CB60" i="8" s="1"/>
  <c r="CG64" i="8"/>
  <c r="CA64" i="8" s="1"/>
  <c r="CH64" i="8"/>
  <c r="CB64" i="8" s="1"/>
  <c r="CH141" i="8"/>
  <c r="CB141" i="8" s="1"/>
  <c r="CJ141" i="8"/>
  <c r="CD141" i="8" s="1"/>
  <c r="CI141" i="8"/>
  <c r="CC141" i="8" s="1"/>
  <c r="CG141" i="8"/>
  <c r="CA141" i="8" s="1"/>
  <c r="CL141" i="8"/>
  <c r="CF141" i="8" s="1"/>
  <c r="CK23" i="8"/>
  <c r="CE23" i="8" s="1"/>
  <c r="CG23" i="8"/>
  <c r="CH23" i="8"/>
  <c r="CL23" i="8"/>
  <c r="CF23" i="8" s="1"/>
  <c r="CJ23" i="8"/>
  <c r="CD23" i="8" s="1"/>
  <c r="CI23" i="8"/>
  <c r="CC23" i="8" s="1"/>
  <c r="CK24" i="8"/>
  <c r="CE24" i="8" s="1"/>
  <c r="CG24" i="8"/>
  <c r="CA24" i="8" s="1"/>
  <c r="CL24" i="8"/>
  <c r="CF24" i="8" s="1"/>
  <c r="CJ24" i="8"/>
  <c r="CD24" i="8" s="1"/>
  <c r="CI24" i="8"/>
  <c r="CC24" i="8" s="1"/>
  <c r="CH24" i="8"/>
  <c r="CB24" i="8" s="1"/>
  <c r="CG47" i="8"/>
  <c r="CA47" i="8" s="1"/>
  <c r="CH47" i="8"/>
  <c r="CB47" i="8" s="1"/>
  <c r="AO54" i="8"/>
  <c r="CI137" i="8"/>
  <c r="CC137" i="8" s="1"/>
  <c r="CG137" i="8"/>
  <c r="CA137" i="8" s="1"/>
  <c r="CL137" i="8"/>
  <c r="CF137" i="8" s="1"/>
  <c r="CJ137" i="8"/>
  <c r="CD137" i="8" s="1"/>
  <c r="CH137" i="8"/>
  <c r="CB137" i="8" s="1"/>
  <c r="CK19" i="8"/>
  <c r="CE19" i="8" s="1"/>
  <c r="CG19" i="8"/>
  <c r="CA19" i="8" s="1"/>
  <c r="CL19" i="8"/>
  <c r="CF19" i="8" s="1"/>
  <c r="CJ19" i="8"/>
  <c r="CD19" i="8" s="1"/>
  <c r="CI19" i="8"/>
  <c r="CC19" i="8" s="1"/>
  <c r="CH19" i="8"/>
  <c r="CB19" i="8" s="1"/>
  <c r="CK16" i="8"/>
  <c r="CE16" i="8" s="1"/>
  <c r="CG16" i="8"/>
  <c r="CA16" i="8" s="1"/>
  <c r="CL16" i="8"/>
  <c r="CF16" i="8" s="1"/>
  <c r="CK20" i="8"/>
  <c r="CE20" i="8" s="1"/>
  <c r="CG20" i="8"/>
  <c r="CA20" i="8" s="1"/>
  <c r="CL20" i="8"/>
  <c r="CF20" i="8" s="1"/>
  <c r="CL25" i="8"/>
  <c r="CF25" i="8" s="1"/>
  <c r="CK25" i="8"/>
  <c r="CE25" i="8" s="1"/>
  <c r="CG25" i="8"/>
  <c r="CA25" i="8" s="1"/>
  <c r="CL26" i="8"/>
  <c r="CF26" i="8" s="1"/>
  <c r="CH26" i="8"/>
  <c r="CB26" i="8" s="1"/>
  <c r="CK26" i="8"/>
  <c r="CE26" i="8" s="1"/>
  <c r="CJ26" i="8"/>
  <c r="CD26" i="8" s="1"/>
  <c r="AO65" i="8"/>
  <c r="CG71" i="8"/>
  <c r="CA71" i="8" s="1"/>
  <c r="AO71" i="8" s="1"/>
  <c r="CH71" i="8"/>
  <c r="CB71" i="8" s="1"/>
  <c r="CL136" i="8"/>
  <c r="CF136" i="8" s="1"/>
  <c r="CG136" i="8"/>
  <c r="CA136" i="8" s="1"/>
  <c r="CJ136" i="8"/>
  <c r="CD136" i="8" s="1"/>
  <c r="CI136" i="8"/>
  <c r="CC136" i="8" s="1"/>
  <c r="CK13" i="8"/>
  <c r="CE13" i="8" s="1"/>
  <c r="CG13" i="8"/>
  <c r="CL13" i="8"/>
  <c r="CF13" i="8" s="1"/>
  <c r="CH16" i="8"/>
  <c r="CB16" i="8" s="1"/>
  <c r="CK17" i="8"/>
  <c r="CE17" i="8" s="1"/>
  <c r="CG17" i="8"/>
  <c r="CA17" i="8" s="1"/>
  <c r="CL17" i="8"/>
  <c r="CF17" i="8" s="1"/>
  <c r="CH20" i="8"/>
  <c r="CB20" i="8" s="1"/>
  <c r="CK21" i="8"/>
  <c r="CE21" i="8" s="1"/>
  <c r="CG21" i="8"/>
  <c r="CA21" i="8" s="1"/>
  <c r="CL21" i="8"/>
  <c r="CF21" i="8" s="1"/>
  <c r="CH25" i="8"/>
  <c r="CB25" i="8" s="1"/>
  <c r="CL27" i="8"/>
  <c r="CF27" i="8" s="1"/>
  <c r="CH27" i="8"/>
  <c r="CB27" i="8" s="1"/>
  <c r="CK27" i="8"/>
  <c r="CE27" i="8" s="1"/>
  <c r="CJ27" i="8"/>
  <c r="CD27" i="8" s="1"/>
  <c r="CH54" i="8"/>
  <c r="CB54" i="8" s="1"/>
  <c r="CH56" i="8"/>
  <c r="CB56" i="8" s="1"/>
  <c r="AO56" i="8" s="1"/>
  <c r="CG59" i="8"/>
  <c r="CA59" i="8" s="1"/>
  <c r="AO59" i="8" s="1"/>
  <c r="CH59" i="8"/>
  <c r="CB59" i="8" s="1"/>
  <c r="AO61" i="8"/>
  <c r="CG67" i="8"/>
  <c r="CA67" i="8" s="1"/>
  <c r="CH67" i="8"/>
  <c r="CB67" i="8" s="1"/>
  <c r="CG72" i="8"/>
  <c r="CA72" i="8" s="1"/>
  <c r="CH72" i="8"/>
  <c r="CB72" i="8" s="1"/>
  <c r="CI131" i="8"/>
  <c r="CC131" i="8" s="1"/>
  <c r="CJ131" i="8"/>
  <c r="CD131" i="8" s="1"/>
  <c r="CH131" i="8"/>
  <c r="CB131" i="8" s="1"/>
  <c r="CL131" i="8"/>
  <c r="CF131" i="8" s="1"/>
  <c r="CI133" i="8"/>
  <c r="CC133" i="8" s="1"/>
  <c r="CG133" i="8"/>
  <c r="CA133" i="8" s="1"/>
  <c r="CL133" i="8"/>
  <c r="CF133" i="8" s="1"/>
  <c r="CL134" i="8"/>
  <c r="CF134" i="8" s="1"/>
  <c r="CG134" i="8"/>
  <c r="CA134" i="8" s="1"/>
  <c r="CH134" i="8"/>
  <c r="CB134" i="8" s="1"/>
  <c r="CJ134" i="8"/>
  <c r="CD134" i="8" s="1"/>
  <c r="CI139" i="8"/>
  <c r="CC139" i="8" s="1"/>
  <c r="CJ139" i="8"/>
  <c r="CD139" i="8" s="1"/>
  <c r="CH139" i="8"/>
  <c r="CB139" i="8" s="1"/>
  <c r="CL139" i="8"/>
  <c r="CF139" i="8" s="1"/>
  <c r="CJ142" i="8"/>
  <c r="CD142" i="8" s="1"/>
  <c r="CG142" i="8"/>
  <c r="CA142" i="8" s="1"/>
  <c r="CL142" i="8"/>
  <c r="CF142" i="8" s="1"/>
  <c r="AR142" i="8" s="1"/>
  <c r="CH142" i="8"/>
  <c r="CB142" i="8" s="1"/>
  <c r="CH13" i="8"/>
  <c r="CB13" i="8" s="1"/>
  <c r="CK14" i="8"/>
  <c r="CE14" i="8" s="1"/>
  <c r="CG14" i="8"/>
  <c r="CA14" i="8" s="1"/>
  <c r="AS14" i="8" s="1"/>
  <c r="CL14" i="8"/>
  <c r="CF14" i="8" s="1"/>
  <c r="CI16" i="8"/>
  <c r="CC16" i="8" s="1"/>
  <c r="CH17" i="8"/>
  <c r="CB17" i="8" s="1"/>
  <c r="CK18" i="8"/>
  <c r="CE18" i="8" s="1"/>
  <c r="CG18" i="8"/>
  <c r="CA18" i="8" s="1"/>
  <c r="CL18" i="8"/>
  <c r="CF18" i="8" s="1"/>
  <c r="CI20" i="8"/>
  <c r="CC20" i="8" s="1"/>
  <c r="CH21" i="8"/>
  <c r="CB21" i="8" s="1"/>
  <c r="CK22" i="8"/>
  <c r="CE22" i="8" s="1"/>
  <c r="CG22" i="8"/>
  <c r="CA22" i="8" s="1"/>
  <c r="CL22" i="8"/>
  <c r="CF22" i="8" s="1"/>
  <c r="CI25" i="8"/>
  <c r="CC25" i="8" s="1"/>
  <c r="CG26" i="8"/>
  <c r="CA26" i="8" s="1"/>
  <c r="CH48" i="8"/>
  <c r="CB48" i="8" s="1"/>
  <c r="AO48" i="8" s="1"/>
  <c r="CG55" i="8"/>
  <c r="CA55" i="8" s="1"/>
  <c r="CH55" i="8"/>
  <c r="CB55" i="8" s="1"/>
  <c r="CH57" i="8"/>
  <c r="CB57" i="8" s="1"/>
  <c r="AO57" i="8" s="1"/>
  <c r="CG63" i="8"/>
  <c r="CA63" i="8" s="1"/>
  <c r="CH63" i="8"/>
  <c r="CB63" i="8" s="1"/>
  <c r="CG68" i="8"/>
  <c r="CA68" i="8" s="1"/>
  <c r="AO68" i="8" s="1"/>
  <c r="CH68" i="8"/>
  <c r="CB68" i="8" s="1"/>
  <c r="AO73" i="8"/>
  <c r="CL132" i="8"/>
  <c r="CF132" i="8" s="1"/>
  <c r="CG132" i="8"/>
  <c r="CA132" i="8" s="1"/>
  <c r="CJ132" i="8"/>
  <c r="CD132" i="8" s="1"/>
  <c r="CI132" i="8"/>
  <c r="CC132" i="8" s="1"/>
  <c r="CH133" i="8"/>
  <c r="CB133" i="8" s="1"/>
  <c r="CH136" i="8"/>
  <c r="CB136" i="8" s="1"/>
  <c r="CL140" i="8"/>
  <c r="CF140" i="8" s="1"/>
  <c r="CG140" i="8"/>
  <c r="CA140" i="8" s="1"/>
  <c r="CJ140" i="8"/>
  <c r="CD140" i="8" s="1"/>
  <c r="CI140" i="8"/>
  <c r="CC140" i="8" s="1"/>
  <c r="CI142" i="8"/>
  <c r="CC142" i="8" s="1"/>
  <c r="CI13" i="8"/>
  <c r="CC13" i="8" s="1"/>
  <c r="CH14" i="8"/>
  <c r="CB14" i="8" s="1"/>
  <c r="CJ16" i="8"/>
  <c r="CD16" i="8" s="1"/>
  <c r="CI17" i="8"/>
  <c r="CC17" i="8" s="1"/>
  <c r="CH18" i="8"/>
  <c r="CB18" i="8" s="1"/>
  <c r="CJ20" i="8"/>
  <c r="CD20" i="8" s="1"/>
  <c r="CI21" i="8"/>
  <c r="CC21" i="8" s="1"/>
  <c r="CH22" i="8"/>
  <c r="CB22" i="8" s="1"/>
  <c r="CJ25" i="8"/>
  <c r="CD25" i="8" s="1"/>
  <c r="CI26" i="8"/>
  <c r="CC26" i="8" s="1"/>
  <c r="CG27" i="8"/>
  <c r="CA27" i="8" s="1"/>
  <c r="AS27" i="8" s="1"/>
  <c r="CH53" i="8"/>
  <c r="CB53" i="8" s="1"/>
  <c r="AO53" i="8" s="1"/>
  <c r="CH65" i="8"/>
  <c r="CB65" i="8" s="1"/>
  <c r="AO69" i="8"/>
  <c r="CH111" i="8"/>
  <c r="CB111" i="8" s="1"/>
  <c r="CG111" i="8"/>
  <c r="CA111" i="8" s="1"/>
  <c r="CJ133" i="8"/>
  <c r="CD133" i="8" s="1"/>
  <c r="CI135" i="8"/>
  <c r="CC135" i="8" s="1"/>
  <c r="CJ135" i="8"/>
  <c r="CD135" i="8" s="1"/>
  <c r="CH135" i="8"/>
  <c r="CB135" i="8" s="1"/>
  <c r="CL135" i="8"/>
  <c r="CF135" i="8" s="1"/>
  <c r="CL138" i="8"/>
  <c r="CF138" i="8" s="1"/>
  <c r="CG138" i="8"/>
  <c r="CA138" i="8" s="1"/>
  <c r="CH138" i="8"/>
  <c r="CB138" i="8" s="1"/>
  <c r="CJ138" i="8"/>
  <c r="CD138" i="8" s="1"/>
  <c r="CH143" i="8"/>
  <c r="CB143" i="8" s="1"/>
  <c r="CG143" i="8"/>
  <c r="CA143" i="8" s="1"/>
  <c r="CL143" i="8"/>
  <c r="CF143" i="8" s="1"/>
  <c r="CI143" i="8"/>
  <c r="CC143" i="8" s="1"/>
  <c r="CH149" i="8"/>
  <c r="CB149" i="8" s="1"/>
  <c r="CJ149" i="8"/>
  <c r="CD149" i="8" s="1"/>
  <c r="AR149" i="8" s="1"/>
  <c r="CI149" i="8"/>
  <c r="CC149" i="8" s="1"/>
  <c r="CJ150" i="8"/>
  <c r="CD150" i="8" s="1"/>
  <c r="CG150" i="8"/>
  <c r="CA150" i="8" s="1"/>
  <c r="CL150" i="8"/>
  <c r="CF150" i="8" s="1"/>
  <c r="AR150" i="8" s="1"/>
  <c r="CH150" i="8"/>
  <c r="CB150" i="8" s="1"/>
  <c r="B106" i="8"/>
  <c r="A172" i="8" s="1"/>
  <c r="C148" i="8"/>
  <c r="CJ148" i="8" l="1"/>
  <c r="CD148" i="8" s="1"/>
  <c r="CI148" i="8"/>
  <c r="CC148" i="8" s="1"/>
  <c r="CH148" i="8"/>
  <c r="CB148" i="8" s="1"/>
  <c r="CL148" i="8"/>
  <c r="CF148" i="8" s="1"/>
  <c r="AR148" i="8" s="1"/>
  <c r="CG148" i="8"/>
  <c r="CA148" i="8" s="1"/>
  <c r="AR138" i="8"/>
  <c r="AR132" i="8"/>
  <c r="AO55" i="8"/>
  <c r="AO67" i="8"/>
  <c r="AS21" i="8"/>
  <c r="AS17" i="8"/>
  <c r="B172" i="8"/>
  <c r="CA13" i="8"/>
  <c r="AS13" i="8" s="1"/>
  <c r="AS19" i="8"/>
  <c r="AR137" i="8"/>
  <c r="AR135" i="8"/>
  <c r="AO63" i="8"/>
  <c r="AS22" i="8"/>
  <c r="AR134" i="8"/>
  <c r="AR131" i="8"/>
  <c r="AR136" i="8"/>
  <c r="AS16" i="8"/>
  <c r="AO47" i="8"/>
  <c r="AO64" i="8"/>
  <c r="AS15" i="8"/>
  <c r="AR143" i="8"/>
  <c r="AN111" i="8"/>
  <c r="AR140" i="8"/>
  <c r="AS26" i="8"/>
  <c r="AS18" i="8"/>
  <c r="AR139" i="8"/>
  <c r="AR133" i="8"/>
  <c r="AO72" i="8"/>
  <c r="AS25" i="8"/>
  <c r="AS20" i="8"/>
  <c r="AS24" i="8"/>
  <c r="AQ151" i="7" l="1"/>
  <c r="AP151" i="7"/>
  <c r="AO151" i="7"/>
  <c r="AN151" i="7"/>
  <c r="AM151" i="7"/>
  <c r="AL151" i="7"/>
  <c r="AK151" i="7"/>
  <c r="AJ151" i="7"/>
  <c r="AI151" i="7"/>
  <c r="AH151" i="7"/>
  <c r="AG151" i="7"/>
  <c r="AF151" i="7"/>
  <c r="AE151" i="7"/>
  <c r="AD151" i="7"/>
  <c r="AC151" i="7"/>
  <c r="AB151" i="7"/>
  <c r="AA151" i="7"/>
  <c r="Z151" i="7"/>
  <c r="Y151" i="7"/>
  <c r="X151" i="7"/>
  <c r="W151" i="7"/>
  <c r="V151" i="7"/>
  <c r="U151" i="7"/>
  <c r="T151" i="7"/>
  <c r="S151" i="7"/>
  <c r="R151" i="7"/>
  <c r="Q151" i="7"/>
  <c r="P151" i="7"/>
  <c r="O151" i="7"/>
  <c r="N151" i="7"/>
  <c r="M151" i="7"/>
  <c r="L151" i="7"/>
  <c r="K151" i="7"/>
  <c r="J151" i="7"/>
  <c r="I151" i="7"/>
  <c r="H151" i="7"/>
  <c r="G151" i="7"/>
  <c r="F151" i="7"/>
  <c r="E151" i="7"/>
  <c r="D151" i="7"/>
  <c r="C151" i="7" s="1"/>
  <c r="E150" i="7"/>
  <c r="D150" i="7"/>
  <c r="C150" i="7"/>
  <c r="CH149" i="7"/>
  <c r="CB149" i="7" s="1"/>
  <c r="CG149" i="7"/>
  <c r="CA149" i="7" s="1"/>
  <c r="E149" i="7"/>
  <c r="D149" i="7"/>
  <c r="C149" i="7" s="1"/>
  <c r="CJ149" i="7" s="1"/>
  <c r="CD149" i="7" s="1"/>
  <c r="CL148" i="7"/>
  <c r="CJ148" i="7"/>
  <c r="CD148" i="7" s="1"/>
  <c r="CF148" i="7"/>
  <c r="E148" i="7"/>
  <c r="D148" i="7"/>
  <c r="C148" i="7"/>
  <c r="CH148" i="7" s="1"/>
  <c r="CB148" i="7" s="1"/>
  <c r="E143" i="7"/>
  <c r="D143" i="7"/>
  <c r="C143" i="7" s="1"/>
  <c r="CI142" i="7"/>
  <c r="CC142" i="7" s="1"/>
  <c r="E142" i="7"/>
  <c r="D142" i="7"/>
  <c r="C142" i="7"/>
  <c r="AQ141" i="7"/>
  <c r="AP141" i="7"/>
  <c r="AO141" i="7"/>
  <c r="AN141" i="7"/>
  <c r="AM141" i="7"/>
  <c r="AL141" i="7"/>
  <c r="AK141" i="7"/>
  <c r="AJ141" i="7"/>
  <c r="AI141" i="7"/>
  <c r="AH141" i="7"/>
  <c r="AG141" i="7"/>
  <c r="AF141" i="7"/>
  <c r="AE141" i="7"/>
  <c r="AD141" i="7"/>
  <c r="AC141" i="7"/>
  <c r="AB141" i="7"/>
  <c r="AA141" i="7"/>
  <c r="Z141" i="7"/>
  <c r="Y141" i="7"/>
  <c r="X141" i="7"/>
  <c r="W141" i="7"/>
  <c r="V141" i="7"/>
  <c r="U141" i="7"/>
  <c r="T141" i="7"/>
  <c r="S141" i="7"/>
  <c r="R141" i="7"/>
  <c r="Q141" i="7"/>
  <c r="P141" i="7"/>
  <c r="O141" i="7"/>
  <c r="N141" i="7"/>
  <c r="M141" i="7"/>
  <c r="L141" i="7"/>
  <c r="K141" i="7"/>
  <c r="J141" i="7"/>
  <c r="I141" i="7"/>
  <c r="H141" i="7"/>
  <c r="G141" i="7"/>
  <c r="E141" i="7" s="1"/>
  <c r="F141" i="7"/>
  <c r="D141" i="7" s="1"/>
  <c r="C141" i="7"/>
  <c r="CG140" i="7"/>
  <c r="CA140" i="7"/>
  <c r="E140" i="7"/>
  <c r="C140" i="7" s="1"/>
  <c r="D140" i="7"/>
  <c r="CI139" i="7"/>
  <c r="CC139" i="7" s="1"/>
  <c r="E139" i="7"/>
  <c r="C139" i="7" s="1"/>
  <c r="D139" i="7"/>
  <c r="E138" i="7"/>
  <c r="D138" i="7"/>
  <c r="C138" i="7"/>
  <c r="CH137" i="7"/>
  <c r="CB137" i="7" s="1"/>
  <c r="E137" i="7"/>
  <c r="D137" i="7"/>
  <c r="C137" i="7"/>
  <c r="CG136" i="7"/>
  <c r="CA136" i="7" s="1"/>
  <c r="E136" i="7"/>
  <c r="C136" i="7" s="1"/>
  <c r="D136" i="7"/>
  <c r="CI135" i="7"/>
  <c r="CC135" i="7"/>
  <c r="E135" i="7"/>
  <c r="C135" i="7" s="1"/>
  <c r="D135" i="7"/>
  <c r="E134" i="7"/>
  <c r="D134" i="7"/>
  <c r="C134" i="7" s="1"/>
  <c r="E133" i="7"/>
  <c r="D133" i="7"/>
  <c r="C133" i="7"/>
  <c r="E132" i="7"/>
  <c r="D132" i="7"/>
  <c r="C132" i="7"/>
  <c r="CJ131" i="7"/>
  <c r="CD131" i="7" s="1"/>
  <c r="E131" i="7"/>
  <c r="C131" i="7" s="1"/>
  <c r="D131" i="7"/>
  <c r="B126" i="7"/>
  <c r="D122" i="7"/>
  <c r="B122" i="7" s="1"/>
  <c r="C122" i="7"/>
  <c r="D121" i="7"/>
  <c r="C121" i="7"/>
  <c r="B121" i="7" s="1"/>
  <c r="D120" i="7"/>
  <c r="C120" i="7"/>
  <c r="B120" i="7"/>
  <c r="D111" i="7"/>
  <c r="C111" i="7"/>
  <c r="B111" i="7"/>
  <c r="CH111" i="7" s="1"/>
  <c r="CB111" i="7" s="1"/>
  <c r="D106" i="7"/>
  <c r="C106" i="7"/>
  <c r="B106" i="7"/>
  <c r="D105" i="7"/>
  <c r="B105" i="7" s="1"/>
  <c r="C105" i="7"/>
  <c r="D100" i="7"/>
  <c r="C100" i="7"/>
  <c r="B100" i="7"/>
  <c r="CG74" i="7"/>
  <c r="CA74" i="7" s="1"/>
  <c r="E74" i="7"/>
  <c r="D74" i="7"/>
  <c r="C74" i="7" s="1"/>
  <c r="CH74" i="7" s="1"/>
  <c r="CB74" i="7" s="1"/>
  <c r="E73" i="7"/>
  <c r="D73" i="7"/>
  <c r="E72" i="7"/>
  <c r="D72" i="7"/>
  <c r="C72" i="7" s="1"/>
  <c r="CG72" i="7" s="1"/>
  <c r="CA72" i="7" s="1"/>
  <c r="E71" i="7"/>
  <c r="D71" i="7"/>
  <c r="CG70" i="7"/>
  <c r="CA70" i="7" s="1"/>
  <c r="E70" i="7"/>
  <c r="D70" i="7"/>
  <c r="C70" i="7" s="1"/>
  <c r="CH70" i="7" s="1"/>
  <c r="CB70" i="7" s="1"/>
  <c r="E69" i="7"/>
  <c r="D69" i="7"/>
  <c r="E68" i="7"/>
  <c r="D68" i="7"/>
  <c r="C68" i="7" s="1"/>
  <c r="CG68" i="7" s="1"/>
  <c r="CA68" i="7" s="1"/>
  <c r="E67" i="7"/>
  <c r="D67" i="7"/>
  <c r="CG66" i="7"/>
  <c r="CA66" i="7" s="1"/>
  <c r="E66" i="7"/>
  <c r="D66" i="7"/>
  <c r="C66" i="7" s="1"/>
  <c r="CH66" i="7" s="1"/>
  <c r="CB66" i="7" s="1"/>
  <c r="E65" i="7"/>
  <c r="D65" i="7"/>
  <c r="E64" i="7"/>
  <c r="D64" i="7"/>
  <c r="C64" i="7" s="1"/>
  <c r="CG64" i="7" s="1"/>
  <c r="CA64" i="7" s="1"/>
  <c r="E63" i="7"/>
  <c r="D63" i="7"/>
  <c r="CG62" i="7"/>
  <c r="CA62" i="7" s="1"/>
  <c r="E62" i="7"/>
  <c r="D62" i="7"/>
  <c r="C62" i="7" s="1"/>
  <c r="CH62" i="7" s="1"/>
  <c r="CB62" i="7" s="1"/>
  <c r="E61" i="7"/>
  <c r="D61" i="7"/>
  <c r="E60" i="7"/>
  <c r="D60" i="7"/>
  <c r="C60" i="7" s="1"/>
  <c r="CG60" i="7" s="1"/>
  <c r="CA60" i="7" s="1"/>
  <c r="E59" i="7"/>
  <c r="D59" i="7"/>
  <c r="E58" i="7"/>
  <c r="D58" i="7"/>
  <c r="C58" i="7"/>
  <c r="CH58" i="7" s="1"/>
  <c r="CB58" i="7" s="1"/>
  <c r="E57" i="7"/>
  <c r="D57" i="7"/>
  <c r="C57" i="7" s="1"/>
  <c r="E56" i="7"/>
  <c r="D56" i="7"/>
  <c r="C56" i="7"/>
  <c r="CH56" i="7" s="1"/>
  <c r="CB56" i="7" s="1"/>
  <c r="E55" i="7"/>
  <c r="D55" i="7"/>
  <c r="C55" i="7" s="1"/>
  <c r="E54" i="7"/>
  <c r="D54" i="7"/>
  <c r="C54" i="7"/>
  <c r="CH54" i="7" s="1"/>
  <c r="CB54" i="7" s="1"/>
  <c r="E53" i="7"/>
  <c r="D53" i="7"/>
  <c r="C53" i="7" s="1"/>
  <c r="E48" i="7"/>
  <c r="D48" i="7"/>
  <c r="C48" i="7"/>
  <c r="CH48" i="7" s="1"/>
  <c r="CB48" i="7" s="1"/>
  <c r="E47" i="7"/>
  <c r="D47" i="7"/>
  <c r="C47" i="7" s="1"/>
  <c r="C35" i="7"/>
  <c r="G31" i="7"/>
  <c r="F31" i="7"/>
  <c r="E31" i="7" s="1"/>
  <c r="B31" i="7"/>
  <c r="CL27" i="7"/>
  <c r="CK27" i="7"/>
  <c r="CE27" i="7" s="1"/>
  <c r="CG27" i="7"/>
  <c r="CA27" i="7" s="1"/>
  <c r="CF27" i="7"/>
  <c r="E27" i="7"/>
  <c r="D27" i="7"/>
  <c r="C27" i="7" s="1"/>
  <c r="CI27" i="7" s="1"/>
  <c r="CC27" i="7" s="1"/>
  <c r="CL26" i="7"/>
  <c r="CK26" i="7"/>
  <c r="CE26" i="7" s="1"/>
  <c r="CG26" i="7"/>
  <c r="CA26" i="7" s="1"/>
  <c r="CF26" i="7"/>
  <c r="E26" i="7"/>
  <c r="D26" i="7"/>
  <c r="C26" i="7" s="1"/>
  <c r="CI26" i="7" s="1"/>
  <c r="CC26" i="7" s="1"/>
  <c r="CL25" i="7"/>
  <c r="CK25" i="7"/>
  <c r="CE25" i="7" s="1"/>
  <c r="CG25" i="7"/>
  <c r="CA25" i="7" s="1"/>
  <c r="CF25" i="7"/>
  <c r="E25" i="7"/>
  <c r="D25" i="7"/>
  <c r="C25" i="7" s="1"/>
  <c r="CI25" i="7" s="1"/>
  <c r="CC25" i="7" s="1"/>
  <c r="CL24" i="7"/>
  <c r="CK24" i="7"/>
  <c r="CE24" i="7" s="1"/>
  <c r="CG24" i="7"/>
  <c r="CA24" i="7" s="1"/>
  <c r="CF24" i="7"/>
  <c r="E24" i="7"/>
  <c r="D24" i="7"/>
  <c r="C24" i="7" s="1"/>
  <c r="CI24" i="7" s="1"/>
  <c r="CC24" i="7" s="1"/>
  <c r="CK23" i="7"/>
  <c r="CE23" i="7" s="1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 s="1"/>
  <c r="CI23" i="7" s="1"/>
  <c r="CC23" i="7" s="1"/>
  <c r="CL22" i="7"/>
  <c r="CF22" i="7" s="1"/>
  <c r="CG22" i="7"/>
  <c r="CA22" i="7" s="1"/>
  <c r="E22" i="7"/>
  <c r="D22" i="7"/>
  <c r="C22" i="7" s="1"/>
  <c r="CI22" i="7" s="1"/>
  <c r="CC22" i="7" s="1"/>
  <c r="CL21" i="7"/>
  <c r="CF21" i="7" s="1"/>
  <c r="CG21" i="7"/>
  <c r="CA21" i="7" s="1"/>
  <c r="E21" i="7"/>
  <c r="D21" i="7"/>
  <c r="C21" i="7" s="1"/>
  <c r="CI21" i="7" s="1"/>
  <c r="CC21" i="7" s="1"/>
  <c r="CL20" i="7"/>
  <c r="CF20" i="7" s="1"/>
  <c r="CG20" i="7"/>
  <c r="CA20" i="7" s="1"/>
  <c r="E20" i="7"/>
  <c r="D20" i="7"/>
  <c r="C20" i="7" s="1"/>
  <c r="CI20" i="7" s="1"/>
  <c r="CC20" i="7" s="1"/>
  <c r="CL19" i="7"/>
  <c r="CF19" i="7" s="1"/>
  <c r="CG19" i="7"/>
  <c r="CA19" i="7" s="1"/>
  <c r="E19" i="7"/>
  <c r="D19" i="7"/>
  <c r="C19" i="7" s="1"/>
  <c r="CI19" i="7" s="1"/>
  <c r="CC19" i="7" s="1"/>
  <c r="CL18" i="7"/>
  <c r="CF18" i="7" s="1"/>
  <c r="CG18" i="7"/>
  <c r="CA18" i="7" s="1"/>
  <c r="E18" i="7"/>
  <c r="D18" i="7"/>
  <c r="C18" i="7" s="1"/>
  <c r="CI18" i="7" s="1"/>
  <c r="CC18" i="7" s="1"/>
  <c r="CL17" i="7"/>
  <c r="CF17" i="7" s="1"/>
  <c r="CG17" i="7"/>
  <c r="CA17" i="7" s="1"/>
  <c r="E17" i="7"/>
  <c r="D17" i="7"/>
  <c r="C17" i="7" s="1"/>
  <c r="CI17" i="7" s="1"/>
  <c r="CC17" i="7" s="1"/>
  <c r="CL16" i="7"/>
  <c r="CF16" i="7" s="1"/>
  <c r="CG16" i="7"/>
  <c r="CA16" i="7" s="1"/>
  <c r="E16" i="7"/>
  <c r="D16" i="7"/>
  <c r="C16" i="7" s="1"/>
  <c r="CI16" i="7" s="1"/>
  <c r="CC16" i="7" s="1"/>
  <c r="CL15" i="7"/>
  <c r="CF15" i="7" s="1"/>
  <c r="CG15" i="7"/>
  <c r="CA15" i="7" s="1"/>
  <c r="E15" i="7"/>
  <c r="D15" i="7"/>
  <c r="C15" i="7" s="1"/>
  <c r="CI15" i="7" s="1"/>
  <c r="CC15" i="7" s="1"/>
  <c r="CL14" i="7"/>
  <c r="CF14" i="7" s="1"/>
  <c r="CG14" i="7"/>
  <c r="CA14" i="7" s="1"/>
  <c r="E14" i="7"/>
  <c r="D14" i="7"/>
  <c r="C14" i="7" s="1"/>
  <c r="CI14" i="7" s="1"/>
  <c r="CC14" i="7" s="1"/>
  <c r="CL13" i="7"/>
  <c r="CF13" i="7" s="1"/>
  <c r="CG13" i="7"/>
  <c r="CA13" i="7" s="1"/>
  <c r="E13" i="7"/>
  <c r="D13" i="7"/>
  <c r="C13" i="7" s="1"/>
  <c r="CI13" i="7" s="1"/>
  <c r="CC13" i="7" s="1"/>
  <c r="A5" i="7"/>
  <c r="A4" i="7"/>
  <c r="A3" i="7"/>
  <c r="A2" i="7"/>
  <c r="CH57" i="7" l="1"/>
  <c r="CB57" i="7" s="1"/>
  <c r="CG57" i="7"/>
  <c r="CA57" i="7" s="1"/>
  <c r="AO57" i="7" s="1"/>
  <c r="AS13" i="7"/>
  <c r="AS14" i="7"/>
  <c r="AS17" i="7"/>
  <c r="AS18" i="7"/>
  <c r="AS21" i="7"/>
  <c r="AS22" i="7"/>
  <c r="CH47" i="7"/>
  <c r="CB47" i="7" s="1"/>
  <c r="CG47" i="7"/>
  <c r="CA47" i="7" s="1"/>
  <c r="AO47" i="7" s="1"/>
  <c r="AO68" i="7"/>
  <c r="CI134" i="7"/>
  <c r="CC134" i="7" s="1"/>
  <c r="CG134" i="7"/>
  <c r="CA134" i="7" s="1"/>
  <c r="CL134" i="7"/>
  <c r="CF134" i="7" s="1"/>
  <c r="CJ134" i="7"/>
  <c r="CD134" i="7" s="1"/>
  <c r="CH134" i="7"/>
  <c r="CB134" i="7" s="1"/>
  <c r="CH53" i="7"/>
  <c r="CB53" i="7" s="1"/>
  <c r="CG53" i="7"/>
  <c r="CA53" i="7" s="1"/>
  <c r="AO53" i="7" s="1"/>
  <c r="AO72" i="7"/>
  <c r="CH55" i="7"/>
  <c r="CB55" i="7" s="1"/>
  <c r="CG55" i="7"/>
  <c r="CA55" i="7" s="1"/>
  <c r="AO55" i="7" s="1"/>
  <c r="CH60" i="7"/>
  <c r="CB60" i="7" s="1"/>
  <c r="AO60" i="7" s="1"/>
  <c r="CH64" i="7"/>
  <c r="CB64" i="7" s="1"/>
  <c r="AO64" i="7" s="1"/>
  <c r="CH68" i="7"/>
  <c r="CB68" i="7" s="1"/>
  <c r="CH72" i="7"/>
  <c r="CB72" i="7" s="1"/>
  <c r="CG111" i="7"/>
  <c r="CA111" i="7" s="1"/>
  <c r="AN111" i="7" s="1"/>
  <c r="CL133" i="7"/>
  <c r="CF133" i="7" s="1"/>
  <c r="CG133" i="7"/>
  <c r="CA133" i="7" s="1"/>
  <c r="CJ133" i="7"/>
  <c r="CD133" i="7" s="1"/>
  <c r="CI133" i="7"/>
  <c r="CC133" i="7" s="1"/>
  <c r="CJ141" i="7"/>
  <c r="CD141" i="7" s="1"/>
  <c r="CL141" i="7"/>
  <c r="CF141" i="7" s="1"/>
  <c r="CI141" i="7"/>
  <c r="CC141" i="7" s="1"/>
  <c r="CG141" i="7"/>
  <c r="CA141" i="7" s="1"/>
  <c r="CH13" i="7"/>
  <c r="CB13" i="7" s="1"/>
  <c r="CH14" i="7"/>
  <c r="CB14" i="7" s="1"/>
  <c r="CH15" i="7"/>
  <c r="CB15" i="7" s="1"/>
  <c r="AS15" i="7" s="1"/>
  <c r="CH16" i="7"/>
  <c r="CB16" i="7" s="1"/>
  <c r="AS16" i="7" s="1"/>
  <c r="CH17" i="7"/>
  <c r="CB17" i="7" s="1"/>
  <c r="CH18" i="7"/>
  <c r="CB18" i="7" s="1"/>
  <c r="CH19" i="7"/>
  <c r="CB19" i="7" s="1"/>
  <c r="AS19" i="7" s="1"/>
  <c r="CH20" i="7"/>
  <c r="CB20" i="7" s="1"/>
  <c r="AS20" i="7" s="1"/>
  <c r="CH21" i="7"/>
  <c r="CB21" i="7" s="1"/>
  <c r="CH22" i="7"/>
  <c r="CB22" i="7" s="1"/>
  <c r="CG23" i="7"/>
  <c r="CL23" i="7"/>
  <c r="CF23" i="7" s="1"/>
  <c r="CG58" i="7"/>
  <c r="CA58" i="7" s="1"/>
  <c r="AO58" i="7" s="1"/>
  <c r="AO62" i="7"/>
  <c r="AO66" i="7"/>
  <c r="AO70" i="7"/>
  <c r="AO74" i="7"/>
  <c r="CI132" i="7"/>
  <c r="CC132" i="7" s="1"/>
  <c r="CJ132" i="7"/>
  <c r="CD132" i="7" s="1"/>
  <c r="CH132" i="7"/>
  <c r="CB132" i="7" s="1"/>
  <c r="CI136" i="7"/>
  <c r="CC136" i="7" s="1"/>
  <c r="CJ136" i="7"/>
  <c r="CD136" i="7" s="1"/>
  <c r="CH136" i="7"/>
  <c r="CB136" i="7" s="1"/>
  <c r="CL136" i="7"/>
  <c r="CF136" i="7" s="1"/>
  <c r="AR136" i="7" s="1"/>
  <c r="CI138" i="7"/>
  <c r="CC138" i="7" s="1"/>
  <c r="CG138" i="7"/>
  <c r="CA138" i="7" s="1"/>
  <c r="CL138" i="7"/>
  <c r="CF138" i="7" s="1"/>
  <c r="CL139" i="7"/>
  <c r="CF139" i="7" s="1"/>
  <c r="AR139" i="7" s="1"/>
  <c r="CG139" i="7"/>
  <c r="CA139" i="7" s="1"/>
  <c r="CH139" i="7"/>
  <c r="CB139" i="7" s="1"/>
  <c r="CJ139" i="7"/>
  <c r="CD139" i="7" s="1"/>
  <c r="CH141" i="7"/>
  <c r="CB141" i="7" s="1"/>
  <c r="CJ143" i="7"/>
  <c r="CD143" i="7" s="1"/>
  <c r="CH143" i="7"/>
  <c r="CB143" i="7" s="1"/>
  <c r="CG143" i="7"/>
  <c r="CA143" i="7" s="1"/>
  <c r="CI143" i="7"/>
  <c r="CC143" i="7" s="1"/>
  <c r="CH150" i="7"/>
  <c r="CB150" i="7" s="1"/>
  <c r="CL150" i="7"/>
  <c r="CF150" i="7" s="1"/>
  <c r="CJ150" i="7"/>
  <c r="CD150" i="7" s="1"/>
  <c r="CJ13" i="7"/>
  <c r="CD13" i="7" s="1"/>
  <c r="CJ14" i="7"/>
  <c r="CD14" i="7" s="1"/>
  <c r="CJ15" i="7"/>
  <c r="CD15" i="7" s="1"/>
  <c r="CJ16" i="7"/>
  <c r="CD16" i="7" s="1"/>
  <c r="CJ17" i="7"/>
  <c r="CD17" i="7" s="1"/>
  <c r="CJ18" i="7"/>
  <c r="CD18" i="7" s="1"/>
  <c r="CJ19" i="7"/>
  <c r="CD19" i="7" s="1"/>
  <c r="CJ20" i="7"/>
  <c r="CD20" i="7" s="1"/>
  <c r="CJ21" i="7"/>
  <c r="CD21" i="7" s="1"/>
  <c r="CJ22" i="7"/>
  <c r="CD22" i="7" s="1"/>
  <c r="CH23" i="7"/>
  <c r="CH24" i="7"/>
  <c r="CB24" i="7" s="1"/>
  <c r="AS24" i="7" s="1"/>
  <c r="CH25" i="7"/>
  <c r="CB25" i="7" s="1"/>
  <c r="CH26" i="7"/>
  <c r="CB26" i="7" s="1"/>
  <c r="CH27" i="7"/>
  <c r="CB27" i="7" s="1"/>
  <c r="CG48" i="7"/>
  <c r="CA48" i="7" s="1"/>
  <c r="AO48" i="7" s="1"/>
  <c r="CG54" i="7"/>
  <c r="CA54" i="7" s="1"/>
  <c r="AO54" i="7" s="1"/>
  <c r="CG56" i="7"/>
  <c r="CA56" i="7" s="1"/>
  <c r="AO56" i="7" s="1"/>
  <c r="CL131" i="7"/>
  <c r="CF131" i="7" s="1"/>
  <c r="CG131" i="7"/>
  <c r="CA131" i="7" s="1"/>
  <c r="CH131" i="7"/>
  <c r="CB131" i="7" s="1"/>
  <c r="CG132" i="7"/>
  <c r="CA132" i="7" s="1"/>
  <c r="CH133" i="7"/>
  <c r="CB133" i="7" s="1"/>
  <c r="CL137" i="7"/>
  <c r="CF137" i="7" s="1"/>
  <c r="AR137" i="7" s="1"/>
  <c r="CG137" i="7"/>
  <c r="CA137" i="7" s="1"/>
  <c r="CJ137" i="7"/>
  <c r="CD137" i="7" s="1"/>
  <c r="CI137" i="7"/>
  <c r="CC137" i="7" s="1"/>
  <c r="CH138" i="7"/>
  <c r="CB138" i="7" s="1"/>
  <c r="CH142" i="7"/>
  <c r="CB142" i="7" s="1"/>
  <c r="CL142" i="7"/>
  <c r="CF142" i="7" s="1"/>
  <c r="CJ142" i="7"/>
  <c r="CD142" i="7" s="1"/>
  <c r="CL143" i="7"/>
  <c r="CF143" i="7" s="1"/>
  <c r="AR143" i="7" s="1"/>
  <c r="CG150" i="7"/>
  <c r="CA150" i="7" s="1"/>
  <c r="CK13" i="7"/>
  <c r="CE13" i="7" s="1"/>
  <c r="CK14" i="7"/>
  <c r="CE14" i="7" s="1"/>
  <c r="CK15" i="7"/>
  <c r="CE15" i="7" s="1"/>
  <c r="CK16" i="7"/>
  <c r="CE16" i="7" s="1"/>
  <c r="CK17" i="7"/>
  <c r="CE17" i="7" s="1"/>
  <c r="CK18" i="7"/>
  <c r="CE18" i="7" s="1"/>
  <c r="CK19" i="7"/>
  <c r="CE19" i="7" s="1"/>
  <c r="CK20" i="7"/>
  <c r="CE20" i="7" s="1"/>
  <c r="CK21" i="7"/>
  <c r="CE21" i="7" s="1"/>
  <c r="CK22" i="7"/>
  <c r="CE22" i="7" s="1"/>
  <c r="CJ23" i="7"/>
  <c r="CD23" i="7" s="1"/>
  <c r="CJ24" i="7"/>
  <c r="CD24" i="7" s="1"/>
  <c r="CJ25" i="7"/>
  <c r="CD25" i="7" s="1"/>
  <c r="CJ26" i="7"/>
  <c r="CD26" i="7" s="1"/>
  <c r="CJ27" i="7"/>
  <c r="CD27" i="7" s="1"/>
  <c r="CI131" i="7"/>
  <c r="CC131" i="7" s="1"/>
  <c r="CL132" i="7"/>
  <c r="CF132" i="7" s="1"/>
  <c r="CL135" i="7"/>
  <c r="CF135" i="7" s="1"/>
  <c r="CG135" i="7"/>
  <c r="CA135" i="7" s="1"/>
  <c r="CH135" i="7"/>
  <c r="CB135" i="7" s="1"/>
  <c r="CJ135" i="7"/>
  <c r="CD135" i="7" s="1"/>
  <c r="CJ138" i="7"/>
  <c r="CD138" i="7" s="1"/>
  <c r="CI140" i="7"/>
  <c r="CC140" i="7" s="1"/>
  <c r="CJ140" i="7"/>
  <c r="CD140" i="7" s="1"/>
  <c r="CH140" i="7"/>
  <c r="CB140" i="7" s="1"/>
  <c r="CL140" i="7"/>
  <c r="CF140" i="7" s="1"/>
  <c r="CG142" i="7"/>
  <c r="CA142" i="7" s="1"/>
  <c r="CI150" i="7"/>
  <c r="CC150" i="7" s="1"/>
  <c r="CG148" i="7"/>
  <c r="CA148" i="7" s="1"/>
  <c r="AR148" i="7" s="1"/>
  <c r="CI149" i="7"/>
  <c r="CC149" i="7" s="1"/>
  <c r="C59" i="7"/>
  <c r="C61" i="7"/>
  <c r="C63" i="7"/>
  <c r="C65" i="7"/>
  <c r="C67" i="7"/>
  <c r="C69" i="7"/>
  <c r="C71" i="7"/>
  <c r="C73" i="7"/>
  <c r="CI148" i="7"/>
  <c r="CC148" i="7" s="1"/>
  <c r="CL149" i="7"/>
  <c r="CF149" i="7" s="1"/>
  <c r="CG67" i="7" l="1"/>
  <c r="CA67" i="7" s="1"/>
  <c r="CH67" i="7"/>
  <c r="CB67" i="7" s="1"/>
  <c r="CG59" i="7"/>
  <c r="CA59" i="7" s="1"/>
  <c r="CH59" i="7"/>
  <c r="CB59" i="7" s="1"/>
  <c r="CG73" i="7"/>
  <c r="CA73" i="7" s="1"/>
  <c r="AO73" i="7" s="1"/>
  <c r="CH73" i="7"/>
  <c r="CB73" i="7" s="1"/>
  <c r="CG65" i="7"/>
  <c r="CA65" i="7" s="1"/>
  <c r="CH65" i="7"/>
  <c r="CB65" i="7" s="1"/>
  <c r="AR140" i="7"/>
  <c r="AR135" i="7"/>
  <c r="AR131" i="7"/>
  <c r="AS27" i="7"/>
  <c r="AR138" i="7"/>
  <c r="CG71" i="7"/>
  <c r="CA71" i="7" s="1"/>
  <c r="CH71" i="7"/>
  <c r="CB71" i="7" s="1"/>
  <c r="CG63" i="7"/>
  <c r="CA63" i="7" s="1"/>
  <c r="CH63" i="7"/>
  <c r="CB63" i="7" s="1"/>
  <c r="AR132" i="7"/>
  <c r="AR142" i="7"/>
  <c r="AS26" i="7"/>
  <c r="AR150" i="7"/>
  <c r="AR134" i="7"/>
  <c r="AR149" i="7"/>
  <c r="CG69" i="7"/>
  <c r="CA69" i="7" s="1"/>
  <c r="CH69" i="7"/>
  <c r="CB69" i="7" s="1"/>
  <c r="CG61" i="7"/>
  <c r="CA61" i="7" s="1"/>
  <c r="CH61" i="7"/>
  <c r="CB61" i="7" s="1"/>
  <c r="AS25" i="7"/>
  <c r="AR133" i="7"/>
  <c r="A172" i="7"/>
  <c r="AO69" i="7" l="1"/>
  <c r="AO63" i="7"/>
  <c r="B172" i="7"/>
  <c r="AO67" i="7"/>
  <c r="AO65" i="7"/>
  <c r="AO61" i="7"/>
  <c r="AO71" i="7"/>
  <c r="AO59" i="7"/>
  <c r="AQ151" i="6" l="1"/>
  <c r="AP151" i="6"/>
  <c r="AO151" i="6"/>
  <c r="AN151" i="6"/>
  <c r="AM151" i="6"/>
  <c r="AL151" i="6"/>
  <c r="AK151" i="6"/>
  <c r="AJ151" i="6"/>
  <c r="AI151" i="6"/>
  <c r="AH151" i="6"/>
  <c r="AG151" i="6"/>
  <c r="AF151" i="6"/>
  <c r="AE151" i="6"/>
  <c r="AD151" i="6"/>
  <c r="AC151" i="6"/>
  <c r="AB151" i="6"/>
  <c r="AA151" i="6"/>
  <c r="Z151" i="6"/>
  <c r="Y151" i="6"/>
  <c r="X151" i="6"/>
  <c r="W151" i="6"/>
  <c r="V151" i="6"/>
  <c r="U151" i="6"/>
  <c r="T151" i="6"/>
  <c r="S151" i="6"/>
  <c r="R151" i="6"/>
  <c r="Q151" i="6"/>
  <c r="P151" i="6"/>
  <c r="O151" i="6"/>
  <c r="N151" i="6"/>
  <c r="M151" i="6"/>
  <c r="L151" i="6"/>
  <c r="K151" i="6"/>
  <c r="J151" i="6"/>
  <c r="I151" i="6"/>
  <c r="H151" i="6"/>
  <c r="G151" i="6"/>
  <c r="F151" i="6"/>
  <c r="E151" i="6"/>
  <c r="D151" i="6"/>
  <c r="C151" i="6" s="1"/>
  <c r="E150" i="6"/>
  <c r="D150" i="6"/>
  <c r="C150" i="6"/>
  <c r="CH149" i="6"/>
  <c r="CB149" i="6" s="1"/>
  <c r="CG149" i="6"/>
  <c r="CA149" i="6" s="1"/>
  <c r="E149" i="6"/>
  <c r="D149" i="6"/>
  <c r="C149" i="6" s="1"/>
  <c r="CJ149" i="6" s="1"/>
  <c r="CD149" i="6" s="1"/>
  <c r="CL148" i="6"/>
  <c r="CJ148" i="6"/>
  <c r="CD148" i="6" s="1"/>
  <c r="CF148" i="6"/>
  <c r="E148" i="6"/>
  <c r="D148" i="6"/>
  <c r="C148" i="6"/>
  <c r="CH148" i="6" s="1"/>
  <c r="CB148" i="6" s="1"/>
  <c r="E143" i="6"/>
  <c r="D143" i="6"/>
  <c r="C143" i="6" s="1"/>
  <c r="CI142" i="6"/>
  <c r="CC142" i="6" s="1"/>
  <c r="E142" i="6"/>
  <c r="D142" i="6"/>
  <c r="C142" i="6"/>
  <c r="AQ141" i="6"/>
  <c r="AP141" i="6"/>
  <c r="AO141" i="6"/>
  <c r="AN141" i="6"/>
  <c r="AM141" i="6"/>
  <c r="AL141" i="6"/>
  <c r="AK141" i="6"/>
  <c r="AJ141" i="6"/>
  <c r="AI141" i="6"/>
  <c r="AH141" i="6"/>
  <c r="AG141" i="6"/>
  <c r="AF141" i="6"/>
  <c r="AE141" i="6"/>
  <c r="AD141" i="6"/>
  <c r="AC141" i="6"/>
  <c r="AB141" i="6"/>
  <c r="AA141" i="6"/>
  <c r="Z141" i="6"/>
  <c r="Y141" i="6"/>
  <c r="X141" i="6"/>
  <c r="W141" i="6"/>
  <c r="V141" i="6"/>
  <c r="U141" i="6"/>
  <c r="T141" i="6"/>
  <c r="S141" i="6"/>
  <c r="R141" i="6"/>
  <c r="Q141" i="6"/>
  <c r="P141" i="6"/>
  <c r="O141" i="6"/>
  <c r="N141" i="6"/>
  <c r="M141" i="6"/>
  <c r="L141" i="6"/>
  <c r="K141" i="6"/>
  <c r="J141" i="6"/>
  <c r="I141" i="6"/>
  <c r="H141" i="6"/>
  <c r="G141" i="6"/>
  <c r="E141" i="6" s="1"/>
  <c r="F141" i="6"/>
  <c r="D141" i="6" s="1"/>
  <c r="C141" i="6"/>
  <c r="CG140" i="6"/>
  <c r="CA140" i="6"/>
  <c r="E140" i="6"/>
  <c r="C140" i="6" s="1"/>
  <c r="D140" i="6"/>
  <c r="CI139" i="6"/>
  <c r="CC139" i="6" s="1"/>
  <c r="E139" i="6"/>
  <c r="C139" i="6" s="1"/>
  <c r="D139" i="6"/>
  <c r="E138" i="6"/>
  <c r="D138" i="6"/>
  <c r="C138" i="6"/>
  <c r="CH137" i="6"/>
  <c r="CB137" i="6" s="1"/>
  <c r="E137" i="6"/>
  <c r="D137" i="6"/>
  <c r="C137" i="6"/>
  <c r="CG136" i="6"/>
  <c r="CA136" i="6" s="1"/>
  <c r="E136" i="6"/>
  <c r="C136" i="6" s="1"/>
  <c r="D136" i="6"/>
  <c r="CI135" i="6"/>
  <c r="CC135" i="6"/>
  <c r="E135" i="6"/>
  <c r="C135" i="6" s="1"/>
  <c r="D135" i="6"/>
  <c r="E134" i="6"/>
  <c r="D134" i="6"/>
  <c r="C134" i="6" s="1"/>
  <c r="E133" i="6"/>
  <c r="D133" i="6"/>
  <c r="C133" i="6"/>
  <c r="E132" i="6"/>
  <c r="D132" i="6"/>
  <c r="C132" i="6"/>
  <c r="CJ131" i="6"/>
  <c r="CD131" i="6" s="1"/>
  <c r="E131" i="6"/>
  <c r="C131" i="6" s="1"/>
  <c r="D131" i="6"/>
  <c r="B126" i="6"/>
  <c r="D122" i="6"/>
  <c r="B122" i="6" s="1"/>
  <c r="C122" i="6"/>
  <c r="D121" i="6"/>
  <c r="C121" i="6"/>
  <c r="B121" i="6" s="1"/>
  <c r="D120" i="6"/>
  <c r="C120" i="6"/>
  <c r="B120" i="6"/>
  <c r="D111" i="6"/>
  <c r="C111" i="6"/>
  <c r="B111" i="6"/>
  <c r="CH111" i="6" s="1"/>
  <c r="CB111" i="6" s="1"/>
  <c r="D106" i="6"/>
  <c r="C106" i="6"/>
  <c r="B106" i="6"/>
  <c r="D105" i="6"/>
  <c r="B105" i="6" s="1"/>
  <c r="C105" i="6"/>
  <c r="D100" i="6"/>
  <c r="C100" i="6"/>
  <c r="B100" i="6"/>
  <c r="CG74" i="6"/>
  <c r="CA74" i="6" s="1"/>
  <c r="E74" i="6"/>
  <c r="D74" i="6"/>
  <c r="C74" i="6" s="1"/>
  <c r="CH74" i="6" s="1"/>
  <c r="CB74" i="6" s="1"/>
  <c r="E73" i="6"/>
  <c r="D73" i="6"/>
  <c r="E72" i="6"/>
  <c r="D72" i="6"/>
  <c r="C72" i="6" s="1"/>
  <c r="CG72" i="6" s="1"/>
  <c r="CA72" i="6" s="1"/>
  <c r="E71" i="6"/>
  <c r="D71" i="6"/>
  <c r="CG70" i="6"/>
  <c r="CA70" i="6" s="1"/>
  <c r="E70" i="6"/>
  <c r="D70" i="6"/>
  <c r="C70" i="6" s="1"/>
  <c r="CH70" i="6" s="1"/>
  <c r="CB70" i="6" s="1"/>
  <c r="E69" i="6"/>
  <c r="D69" i="6"/>
  <c r="E68" i="6"/>
  <c r="D68" i="6"/>
  <c r="C68" i="6" s="1"/>
  <c r="CG68" i="6" s="1"/>
  <c r="CA68" i="6" s="1"/>
  <c r="E67" i="6"/>
  <c r="D67" i="6"/>
  <c r="CG66" i="6"/>
  <c r="CA66" i="6" s="1"/>
  <c r="E66" i="6"/>
  <c r="D66" i="6"/>
  <c r="C66" i="6" s="1"/>
  <c r="CH66" i="6" s="1"/>
  <c r="CB66" i="6" s="1"/>
  <c r="E65" i="6"/>
  <c r="D65" i="6"/>
  <c r="E64" i="6"/>
  <c r="D64" i="6"/>
  <c r="C64" i="6" s="1"/>
  <c r="CG64" i="6" s="1"/>
  <c r="CA64" i="6" s="1"/>
  <c r="E63" i="6"/>
  <c r="D63" i="6"/>
  <c r="CG62" i="6"/>
  <c r="CA62" i="6" s="1"/>
  <c r="E62" i="6"/>
  <c r="D62" i="6"/>
  <c r="C62" i="6" s="1"/>
  <c r="CH62" i="6" s="1"/>
  <c r="CB62" i="6" s="1"/>
  <c r="E61" i="6"/>
  <c r="D61" i="6"/>
  <c r="E60" i="6"/>
  <c r="D60" i="6"/>
  <c r="C60" i="6" s="1"/>
  <c r="CG60" i="6" s="1"/>
  <c r="CA60" i="6" s="1"/>
  <c r="E59" i="6"/>
  <c r="D59" i="6"/>
  <c r="E58" i="6"/>
  <c r="D58" i="6"/>
  <c r="C58" i="6"/>
  <c r="CH58" i="6" s="1"/>
  <c r="CB58" i="6" s="1"/>
  <c r="E57" i="6"/>
  <c r="D57" i="6"/>
  <c r="C57" i="6" s="1"/>
  <c r="E56" i="6"/>
  <c r="D56" i="6"/>
  <c r="C56" i="6"/>
  <c r="CH56" i="6" s="1"/>
  <c r="CB56" i="6" s="1"/>
  <c r="E55" i="6"/>
  <c r="D55" i="6"/>
  <c r="C55" i="6" s="1"/>
  <c r="E54" i="6"/>
  <c r="D54" i="6"/>
  <c r="C54" i="6"/>
  <c r="CH54" i="6" s="1"/>
  <c r="CB54" i="6" s="1"/>
  <c r="E53" i="6"/>
  <c r="D53" i="6"/>
  <c r="C53" i="6" s="1"/>
  <c r="E48" i="6"/>
  <c r="D48" i="6"/>
  <c r="C48" i="6"/>
  <c r="CH48" i="6" s="1"/>
  <c r="CB48" i="6" s="1"/>
  <c r="E47" i="6"/>
  <c r="D47" i="6"/>
  <c r="C47" i="6" s="1"/>
  <c r="C35" i="6"/>
  <c r="G31" i="6"/>
  <c r="F31" i="6"/>
  <c r="E31" i="6" s="1"/>
  <c r="B31" i="6"/>
  <c r="CL27" i="6"/>
  <c r="CK27" i="6"/>
  <c r="CE27" i="6" s="1"/>
  <c r="CG27" i="6"/>
  <c r="CA27" i="6" s="1"/>
  <c r="CF27" i="6"/>
  <c r="E27" i="6"/>
  <c r="D27" i="6"/>
  <c r="C27" i="6" s="1"/>
  <c r="CI27" i="6" s="1"/>
  <c r="CC27" i="6" s="1"/>
  <c r="CL26" i="6"/>
  <c r="CK26" i="6"/>
  <c r="CE26" i="6" s="1"/>
  <c r="CG26" i="6"/>
  <c r="CA26" i="6" s="1"/>
  <c r="CF26" i="6"/>
  <c r="E26" i="6"/>
  <c r="D26" i="6"/>
  <c r="C26" i="6" s="1"/>
  <c r="CI26" i="6" s="1"/>
  <c r="CC26" i="6" s="1"/>
  <c r="CL25" i="6"/>
  <c r="CK25" i="6"/>
  <c r="CE25" i="6" s="1"/>
  <c r="CG25" i="6"/>
  <c r="CA25" i="6" s="1"/>
  <c r="CF25" i="6"/>
  <c r="E25" i="6"/>
  <c r="D25" i="6"/>
  <c r="C25" i="6" s="1"/>
  <c r="CI25" i="6" s="1"/>
  <c r="CC25" i="6" s="1"/>
  <c r="CL24" i="6"/>
  <c r="CK24" i="6"/>
  <c r="CE24" i="6" s="1"/>
  <c r="CG24" i="6"/>
  <c r="CA24" i="6" s="1"/>
  <c r="CF24" i="6"/>
  <c r="E24" i="6"/>
  <c r="D24" i="6"/>
  <c r="C24" i="6" s="1"/>
  <c r="CI24" i="6" s="1"/>
  <c r="CC24" i="6" s="1"/>
  <c r="CK23" i="6"/>
  <c r="CE23" i="6" s="1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 s="1"/>
  <c r="CI23" i="6" s="1"/>
  <c r="CC23" i="6" s="1"/>
  <c r="CL22" i="6"/>
  <c r="CF22" i="6" s="1"/>
  <c r="CG22" i="6"/>
  <c r="CA22" i="6" s="1"/>
  <c r="E22" i="6"/>
  <c r="D22" i="6"/>
  <c r="C22" i="6" s="1"/>
  <c r="CI22" i="6" s="1"/>
  <c r="CC22" i="6" s="1"/>
  <c r="CL21" i="6"/>
  <c r="CF21" i="6" s="1"/>
  <c r="CG21" i="6"/>
  <c r="CA21" i="6" s="1"/>
  <c r="E21" i="6"/>
  <c r="D21" i="6"/>
  <c r="C21" i="6" s="1"/>
  <c r="CI21" i="6" s="1"/>
  <c r="CC21" i="6" s="1"/>
  <c r="CL20" i="6"/>
  <c r="CF20" i="6" s="1"/>
  <c r="CG20" i="6"/>
  <c r="CA20" i="6" s="1"/>
  <c r="E20" i="6"/>
  <c r="D20" i="6"/>
  <c r="C20" i="6" s="1"/>
  <c r="CI20" i="6" s="1"/>
  <c r="CC20" i="6" s="1"/>
  <c r="CL19" i="6"/>
  <c r="CF19" i="6" s="1"/>
  <c r="CG19" i="6"/>
  <c r="CA19" i="6" s="1"/>
  <c r="E19" i="6"/>
  <c r="D19" i="6"/>
  <c r="C19" i="6" s="1"/>
  <c r="CI19" i="6" s="1"/>
  <c r="CC19" i="6" s="1"/>
  <c r="CL18" i="6"/>
  <c r="CF18" i="6" s="1"/>
  <c r="CG18" i="6"/>
  <c r="CA18" i="6" s="1"/>
  <c r="E18" i="6"/>
  <c r="D18" i="6"/>
  <c r="C18" i="6" s="1"/>
  <c r="CI18" i="6" s="1"/>
  <c r="CC18" i="6" s="1"/>
  <c r="CL17" i="6"/>
  <c r="CF17" i="6" s="1"/>
  <c r="CG17" i="6"/>
  <c r="CA17" i="6" s="1"/>
  <c r="E17" i="6"/>
  <c r="D17" i="6"/>
  <c r="C17" i="6" s="1"/>
  <c r="CI17" i="6" s="1"/>
  <c r="CC17" i="6" s="1"/>
  <c r="CL16" i="6"/>
  <c r="CF16" i="6" s="1"/>
  <c r="CG16" i="6"/>
  <c r="CA16" i="6" s="1"/>
  <c r="E16" i="6"/>
  <c r="D16" i="6"/>
  <c r="C16" i="6" s="1"/>
  <c r="CI16" i="6" s="1"/>
  <c r="CC16" i="6" s="1"/>
  <c r="CL15" i="6"/>
  <c r="CF15" i="6" s="1"/>
  <c r="CG15" i="6"/>
  <c r="CA15" i="6" s="1"/>
  <c r="E15" i="6"/>
  <c r="D15" i="6"/>
  <c r="C15" i="6" s="1"/>
  <c r="CI15" i="6" s="1"/>
  <c r="CC15" i="6" s="1"/>
  <c r="CL14" i="6"/>
  <c r="CF14" i="6" s="1"/>
  <c r="CG14" i="6"/>
  <c r="CA14" i="6" s="1"/>
  <c r="E14" i="6"/>
  <c r="D14" i="6"/>
  <c r="C14" i="6" s="1"/>
  <c r="CI14" i="6" s="1"/>
  <c r="CC14" i="6" s="1"/>
  <c r="CL13" i="6"/>
  <c r="CF13" i="6" s="1"/>
  <c r="CG13" i="6"/>
  <c r="CA13" i="6" s="1"/>
  <c r="E13" i="6"/>
  <c r="D13" i="6"/>
  <c r="C13" i="6" s="1"/>
  <c r="CI13" i="6" s="1"/>
  <c r="CC13" i="6" s="1"/>
  <c r="A5" i="6"/>
  <c r="A4" i="6"/>
  <c r="A3" i="6"/>
  <c r="A2" i="6"/>
  <c r="CH57" i="6" l="1"/>
  <c r="CB57" i="6" s="1"/>
  <c r="CG57" i="6"/>
  <c r="CA57" i="6" s="1"/>
  <c r="AO57" i="6" s="1"/>
  <c r="AS13" i="6"/>
  <c r="AS14" i="6"/>
  <c r="AS17" i="6"/>
  <c r="AS18" i="6"/>
  <c r="AS21" i="6"/>
  <c r="AS22" i="6"/>
  <c r="CH47" i="6"/>
  <c r="CB47" i="6" s="1"/>
  <c r="CG47" i="6"/>
  <c r="CA47" i="6" s="1"/>
  <c r="AO47" i="6" s="1"/>
  <c r="AO68" i="6"/>
  <c r="CI134" i="6"/>
  <c r="CC134" i="6" s="1"/>
  <c r="CG134" i="6"/>
  <c r="CA134" i="6" s="1"/>
  <c r="CL134" i="6"/>
  <c r="CF134" i="6" s="1"/>
  <c r="CJ134" i="6"/>
  <c r="CD134" i="6" s="1"/>
  <c r="CH134" i="6"/>
  <c r="CB134" i="6" s="1"/>
  <c r="CH53" i="6"/>
  <c r="CB53" i="6" s="1"/>
  <c r="CG53" i="6"/>
  <c r="CA53" i="6" s="1"/>
  <c r="AO53" i="6" s="1"/>
  <c r="AO72" i="6"/>
  <c r="CH55" i="6"/>
  <c r="CB55" i="6" s="1"/>
  <c r="CG55" i="6"/>
  <c r="CA55" i="6" s="1"/>
  <c r="AO55" i="6" s="1"/>
  <c r="CH60" i="6"/>
  <c r="CB60" i="6" s="1"/>
  <c r="AO60" i="6" s="1"/>
  <c r="CH64" i="6"/>
  <c r="CB64" i="6" s="1"/>
  <c r="AO64" i="6" s="1"/>
  <c r="CH68" i="6"/>
  <c r="CB68" i="6" s="1"/>
  <c r="CH72" i="6"/>
  <c r="CB72" i="6" s="1"/>
  <c r="CG111" i="6"/>
  <c r="CA111" i="6" s="1"/>
  <c r="AN111" i="6" s="1"/>
  <c r="CL133" i="6"/>
  <c r="CF133" i="6" s="1"/>
  <c r="CG133" i="6"/>
  <c r="CA133" i="6" s="1"/>
  <c r="CJ133" i="6"/>
  <c r="CD133" i="6" s="1"/>
  <c r="CI133" i="6"/>
  <c r="CC133" i="6" s="1"/>
  <c r="CJ141" i="6"/>
  <c r="CD141" i="6" s="1"/>
  <c r="CL141" i="6"/>
  <c r="CF141" i="6" s="1"/>
  <c r="CI141" i="6"/>
  <c r="CC141" i="6" s="1"/>
  <c r="CG141" i="6"/>
  <c r="CA141" i="6" s="1"/>
  <c r="CH13" i="6"/>
  <c r="CB13" i="6" s="1"/>
  <c r="CH14" i="6"/>
  <c r="CB14" i="6" s="1"/>
  <c r="CH15" i="6"/>
  <c r="CB15" i="6" s="1"/>
  <c r="AS15" i="6" s="1"/>
  <c r="CH16" i="6"/>
  <c r="CB16" i="6" s="1"/>
  <c r="AS16" i="6" s="1"/>
  <c r="CH17" i="6"/>
  <c r="CB17" i="6" s="1"/>
  <c r="CH18" i="6"/>
  <c r="CB18" i="6" s="1"/>
  <c r="CH19" i="6"/>
  <c r="CB19" i="6" s="1"/>
  <c r="AS19" i="6" s="1"/>
  <c r="CH20" i="6"/>
  <c r="CB20" i="6" s="1"/>
  <c r="AS20" i="6" s="1"/>
  <c r="CH21" i="6"/>
  <c r="CB21" i="6" s="1"/>
  <c r="CH22" i="6"/>
  <c r="CB22" i="6" s="1"/>
  <c r="CG23" i="6"/>
  <c r="CL23" i="6"/>
  <c r="CF23" i="6" s="1"/>
  <c r="CG58" i="6"/>
  <c r="CA58" i="6" s="1"/>
  <c r="AO58" i="6" s="1"/>
  <c r="AO62" i="6"/>
  <c r="AO66" i="6"/>
  <c r="AO70" i="6"/>
  <c r="AO74" i="6"/>
  <c r="CI132" i="6"/>
  <c r="CC132" i="6" s="1"/>
  <c r="CJ132" i="6"/>
  <c r="CD132" i="6" s="1"/>
  <c r="CH132" i="6"/>
  <c r="CB132" i="6" s="1"/>
  <c r="CI136" i="6"/>
  <c r="CC136" i="6" s="1"/>
  <c r="CJ136" i="6"/>
  <c r="CD136" i="6" s="1"/>
  <c r="CH136" i="6"/>
  <c r="CB136" i="6" s="1"/>
  <c r="CL136" i="6"/>
  <c r="CF136" i="6" s="1"/>
  <c r="AR136" i="6" s="1"/>
  <c r="CI138" i="6"/>
  <c r="CC138" i="6" s="1"/>
  <c r="CG138" i="6"/>
  <c r="CA138" i="6" s="1"/>
  <c r="CL138" i="6"/>
  <c r="CF138" i="6" s="1"/>
  <c r="CL139" i="6"/>
  <c r="CF139" i="6" s="1"/>
  <c r="AR139" i="6" s="1"/>
  <c r="CG139" i="6"/>
  <c r="CA139" i="6" s="1"/>
  <c r="CH139" i="6"/>
  <c r="CB139" i="6" s="1"/>
  <c r="CJ139" i="6"/>
  <c r="CD139" i="6" s="1"/>
  <c r="CH141" i="6"/>
  <c r="CB141" i="6" s="1"/>
  <c r="CJ143" i="6"/>
  <c r="CD143" i="6" s="1"/>
  <c r="CH143" i="6"/>
  <c r="CB143" i="6" s="1"/>
  <c r="CG143" i="6"/>
  <c r="CA143" i="6" s="1"/>
  <c r="CI143" i="6"/>
  <c r="CC143" i="6" s="1"/>
  <c r="CH150" i="6"/>
  <c r="CB150" i="6" s="1"/>
  <c r="CL150" i="6"/>
  <c r="CF150" i="6" s="1"/>
  <c r="CJ150" i="6"/>
  <c r="CD150" i="6" s="1"/>
  <c r="CJ13" i="6"/>
  <c r="CD13" i="6" s="1"/>
  <c r="CJ14" i="6"/>
  <c r="CD14" i="6" s="1"/>
  <c r="CJ15" i="6"/>
  <c r="CD15" i="6" s="1"/>
  <c r="CJ16" i="6"/>
  <c r="CD16" i="6" s="1"/>
  <c r="CJ17" i="6"/>
  <c r="CD17" i="6" s="1"/>
  <c r="CJ18" i="6"/>
  <c r="CD18" i="6" s="1"/>
  <c r="CJ19" i="6"/>
  <c r="CD19" i="6" s="1"/>
  <c r="CJ20" i="6"/>
  <c r="CD20" i="6" s="1"/>
  <c r="CJ21" i="6"/>
  <c r="CD21" i="6" s="1"/>
  <c r="CJ22" i="6"/>
  <c r="CD22" i="6" s="1"/>
  <c r="CH23" i="6"/>
  <c r="CH24" i="6"/>
  <c r="CB24" i="6" s="1"/>
  <c r="AS24" i="6" s="1"/>
  <c r="CH25" i="6"/>
  <c r="CB25" i="6" s="1"/>
  <c r="CH26" i="6"/>
  <c r="CB26" i="6" s="1"/>
  <c r="CH27" i="6"/>
  <c r="CB27" i="6" s="1"/>
  <c r="CG48" i="6"/>
  <c r="CA48" i="6" s="1"/>
  <c r="AO48" i="6" s="1"/>
  <c r="CG54" i="6"/>
  <c r="CA54" i="6" s="1"/>
  <c r="AO54" i="6" s="1"/>
  <c r="CG56" i="6"/>
  <c r="CA56" i="6" s="1"/>
  <c r="AO56" i="6" s="1"/>
  <c r="CL131" i="6"/>
  <c r="CF131" i="6" s="1"/>
  <c r="CG131" i="6"/>
  <c r="CA131" i="6" s="1"/>
  <c r="CH131" i="6"/>
  <c r="CB131" i="6" s="1"/>
  <c r="CG132" i="6"/>
  <c r="CA132" i="6" s="1"/>
  <c r="CH133" i="6"/>
  <c r="CB133" i="6" s="1"/>
  <c r="CL137" i="6"/>
  <c r="CF137" i="6" s="1"/>
  <c r="AR137" i="6" s="1"/>
  <c r="CG137" i="6"/>
  <c r="CA137" i="6" s="1"/>
  <c r="CJ137" i="6"/>
  <c r="CD137" i="6" s="1"/>
  <c r="CI137" i="6"/>
  <c r="CC137" i="6" s="1"/>
  <c r="CH138" i="6"/>
  <c r="CB138" i="6" s="1"/>
  <c r="CH142" i="6"/>
  <c r="CB142" i="6" s="1"/>
  <c r="CL142" i="6"/>
  <c r="CF142" i="6" s="1"/>
  <c r="CJ142" i="6"/>
  <c r="CD142" i="6" s="1"/>
  <c r="CL143" i="6"/>
  <c r="CF143" i="6" s="1"/>
  <c r="AR143" i="6" s="1"/>
  <c r="CG150" i="6"/>
  <c r="CA150" i="6" s="1"/>
  <c r="CK13" i="6"/>
  <c r="CE13" i="6" s="1"/>
  <c r="CK14" i="6"/>
  <c r="CE14" i="6" s="1"/>
  <c r="CK15" i="6"/>
  <c r="CE15" i="6" s="1"/>
  <c r="CK16" i="6"/>
  <c r="CE16" i="6" s="1"/>
  <c r="CK17" i="6"/>
  <c r="CE17" i="6" s="1"/>
  <c r="CK18" i="6"/>
  <c r="CE18" i="6" s="1"/>
  <c r="CK19" i="6"/>
  <c r="CE19" i="6" s="1"/>
  <c r="CK20" i="6"/>
  <c r="CE20" i="6" s="1"/>
  <c r="CK21" i="6"/>
  <c r="CE21" i="6" s="1"/>
  <c r="CK22" i="6"/>
  <c r="CE22" i="6" s="1"/>
  <c r="CJ23" i="6"/>
  <c r="CD23" i="6" s="1"/>
  <c r="CJ24" i="6"/>
  <c r="CD24" i="6" s="1"/>
  <c r="CJ25" i="6"/>
  <c r="CD25" i="6" s="1"/>
  <c r="CJ26" i="6"/>
  <c r="CD26" i="6" s="1"/>
  <c r="CJ27" i="6"/>
  <c r="CD27" i="6" s="1"/>
  <c r="CI131" i="6"/>
  <c r="CC131" i="6" s="1"/>
  <c r="CL132" i="6"/>
  <c r="CF132" i="6" s="1"/>
  <c r="CL135" i="6"/>
  <c r="CF135" i="6" s="1"/>
  <c r="CG135" i="6"/>
  <c r="CA135" i="6" s="1"/>
  <c r="CH135" i="6"/>
  <c r="CB135" i="6" s="1"/>
  <c r="CJ135" i="6"/>
  <c r="CD135" i="6" s="1"/>
  <c r="CJ138" i="6"/>
  <c r="CD138" i="6" s="1"/>
  <c r="CI140" i="6"/>
  <c r="CC140" i="6" s="1"/>
  <c r="CJ140" i="6"/>
  <c r="CD140" i="6" s="1"/>
  <c r="CH140" i="6"/>
  <c r="CB140" i="6" s="1"/>
  <c r="CL140" i="6"/>
  <c r="CF140" i="6" s="1"/>
  <c r="CG142" i="6"/>
  <c r="CA142" i="6" s="1"/>
  <c r="CI150" i="6"/>
  <c r="CC150" i="6" s="1"/>
  <c r="CG148" i="6"/>
  <c r="CA148" i="6" s="1"/>
  <c r="AR148" i="6" s="1"/>
  <c r="CI149" i="6"/>
  <c r="CC149" i="6" s="1"/>
  <c r="C59" i="6"/>
  <c r="C61" i="6"/>
  <c r="C63" i="6"/>
  <c r="C65" i="6"/>
  <c r="C67" i="6"/>
  <c r="C69" i="6"/>
  <c r="C71" i="6"/>
  <c r="C73" i="6"/>
  <c r="CI148" i="6"/>
  <c r="CC148" i="6" s="1"/>
  <c r="CL149" i="6"/>
  <c r="CF149" i="6" s="1"/>
  <c r="CG67" i="6" l="1"/>
  <c r="CA67" i="6" s="1"/>
  <c r="CH67" i="6"/>
  <c r="CB67" i="6" s="1"/>
  <c r="CG59" i="6"/>
  <c r="CA59" i="6" s="1"/>
  <c r="CH59" i="6"/>
  <c r="CB59" i="6" s="1"/>
  <c r="CG73" i="6"/>
  <c r="CA73" i="6" s="1"/>
  <c r="AO73" i="6" s="1"/>
  <c r="CH73" i="6"/>
  <c r="CB73" i="6" s="1"/>
  <c r="CG65" i="6"/>
  <c r="CA65" i="6" s="1"/>
  <c r="CH65" i="6"/>
  <c r="CB65" i="6" s="1"/>
  <c r="AR140" i="6"/>
  <c r="AR135" i="6"/>
  <c r="AR131" i="6"/>
  <c r="AS27" i="6"/>
  <c r="AR138" i="6"/>
  <c r="CG71" i="6"/>
  <c r="CA71" i="6" s="1"/>
  <c r="CH71" i="6"/>
  <c r="CB71" i="6" s="1"/>
  <c r="CG63" i="6"/>
  <c r="CA63" i="6" s="1"/>
  <c r="CH63" i="6"/>
  <c r="CB63" i="6" s="1"/>
  <c r="AR132" i="6"/>
  <c r="AR142" i="6"/>
  <c r="AS26" i="6"/>
  <c r="AR150" i="6"/>
  <c r="AR134" i="6"/>
  <c r="AR149" i="6"/>
  <c r="CG69" i="6"/>
  <c r="CA69" i="6" s="1"/>
  <c r="CH69" i="6"/>
  <c r="CB69" i="6" s="1"/>
  <c r="CG61" i="6"/>
  <c r="CA61" i="6" s="1"/>
  <c r="CH61" i="6"/>
  <c r="CB61" i="6" s="1"/>
  <c r="AS25" i="6"/>
  <c r="AR133" i="6"/>
  <c r="A172" i="6"/>
  <c r="AO69" i="6" l="1"/>
  <c r="AO63" i="6"/>
  <c r="B172" i="6"/>
  <c r="AO67" i="6"/>
  <c r="AO65" i="6"/>
  <c r="AO61" i="6"/>
  <c r="AO71" i="6"/>
  <c r="AO59" i="6"/>
  <c r="AQ151" i="5" l="1"/>
  <c r="AP151" i="5"/>
  <c r="AO151" i="5"/>
  <c r="AN151" i="5"/>
  <c r="AM151" i="5"/>
  <c r="AL151" i="5"/>
  <c r="AK151" i="5"/>
  <c r="AJ151" i="5"/>
  <c r="AI151" i="5"/>
  <c r="AH151" i="5"/>
  <c r="AG151" i="5"/>
  <c r="AF151" i="5"/>
  <c r="AE151" i="5"/>
  <c r="AD151" i="5"/>
  <c r="AC151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O151" i="5"/>
  <c r="N151" i="5"/>
  <c r="M151" i="5"/>
  <c r="L151" i="5"/>
  <c r="K151" i="5"/>
  <c r="J151" i="5"/>
  <c r="I151" i="5"/>
  <c r="H151" i="5"/>
  <c r="G151" i="5"/>
  <c r="E151" i="5" s="1"/>
  <c r="F151" i="5"/>
  <c r="D151" i="5" s="1"/>
  <c r="C151" i="5"/>
  <c r="CL150" i="5"/>
  <c r="CF150" i="5" s="1"/>
  <c r="E150" i="5"/>
  <c r="D150" i="5"/>
  <c r="C150" i="5" s="1"/>
  <c r="E149" i="5"/>
  <c r="D149" i="5"/>
  <c r="C149" i="5"/>
  <c r="CL148" i="5"/>
  <c r="CF148" i="5" s="1"/>
  <c r="E148" i="5"/>
  <c r="D148" i="5"/>
  <c r="C148" i="5" s="1"/>
  <c r="E143" i="5"/>
  <c r="D143" i="5"/>
  <c r="C143" i="5"/>
  <c r="CL142" i="5"/>
  <c r="CF142" i="5" s="1"/>
  <c r="E142" i="5"/>
  <c r="D142" i="5"/>
  <c r="C142" i="5" s="1"/>
  <c r="AQ141" i="5"/>
  <c r="AP141" i="5"/>
  <c r="AO141" i="5"/>
  <c r="AN141" i="5"/>
  <c r="AM141" i="5"/>
  <c r="AL141" i="5"/>
  <c r="AK141" i="5"/>
  <c r="AJ141" i="5"/>
  <c r="AI141" i="5"/>
  <c r="AH141" i="5"/>
  <c r="AG141" i="5"/>
  <c r="AF141" i="5"/>
  <c r="AE141" i="5"/>
  <c r="AD141" i="5"/>
  <c r="AC141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O141" i="5"/>
  <c r="N141" i="5"/>
  <c r="M141" i="5"/>
  <c r="L141" i="5"/>
  <c r="K141" i="5"/>
  <c r="J141" i="5"/>
  <c r="I141" i="5"/>
  <c r="H141" i="5"/>
  <c r="D141" i="5" s="1"/>
  <c r="C141" i="5" s="1"/>
  <c r="G141" i="5"/>
  <c r="E141" i="5" s="1"/>
  <c r="F141" i="5"/>
  <c r="CI140" i="5"/>
  <c r="CC140" i="5"/>
  <c r="E140" i="5"/>
  <c r="C140" i="5" s="1"/>
  <c r="D140" i="5"/>
  <c r="CL139" i="5"/>
  <c r="CF139" i="5" s="1"/>
  <c r="E139" i="5"/>
  <c r="D139" i="5"/>
  <c r="C139" i="5"/>
  <c r="CI138" i="5"/>
  <c r="CC138" i="5"/>
  <c r="E138" i="5"/>
  <c r="C138" i="5" s="1"/>
  <c r="D138" i="5"/>
  <c r="CL137" i="5"/>
  <c r="CF137" i="5" s="1"/>
  <c r="E137" i="5"/>
  <c r="D137" i="5"/>
  <c r="C137" i="5"/>
  <c r="CI136" i="5"/>
  <c r="CC136" i="5"/>
  <c r="E136" i="5"/>
  <c r="C136" i="5" s="1"/>
  <c r="D136" i="5"/>
  <c r="CL135" i="5"/>
  <c r="CF135" i="5" s="1"/>
  <c r="E135" i="5"/>
  <c r="D135" i="5"/>
  <c r="C135" i="5"/>
  <c r="CI134" i="5"/>
  <c r="CC134" i="5"/>
  <c r="E134" i="5"/>
  <c r="C134" i="5" s="1"/>
  <c r="D134" i="5"/>
  <c r="CL133" i="5"/>
  <c r="CF133" i="5" s="1"/>
  <c r="E133" i="5"/>
  <c r="D133" i="5"/>
  <c r="C133" i="5"/>
  <c r="CI132" i="5"/>
  <c r="CC132" i="5"/>
  <c r="E132" i="5"/>
  <c r="C132" i="5" s="1"/>
  <c r="D132" i="5"/>
  <c r="CL131" i="5"/>
  <c r="CF131" i="5" s="1"/>
  <c r="E131" i="5"/>
  <c r="D131" i="5"/>
  <c r="C131" i="5"/>
  <c r="B126" i="5"/>
  <c r="D122" i="5"/>
  <c r="C122" i="5"/>
  <c r="B122" i="5"/>
  <c r="D121" i="5"/>
  <c r="C121" i="5"/>
  <c r="B121" i="5"/>
  <c r="D120" i="5"/>
  <c r="B120" i="5" s="1"/>
  <c r="C120" i="5"/>
  <c r="D111" i="5"/>
  <c r="B111" i="5" s="1"/>
  <c r="C111" i="5"/>
  <c r="D106" i="5"/>
  <c r="C106" i="5"/>
  <c r="B106" i="5" s="1"/>
  <c r="D105" i="5"/>
  <c r="C105" i="5"/>
  <c r="B105" i="5"/>
  <c r="D100" i="5"/>
  <c r="C100" i="5"/>
  <c r="B100" i="5"/>
  <c r="E74" i="5"/>
  <c r="D74" i="5"/>
  <c r="C74" i="5"/>
  <c r="CH73" i="5"/>
  <c r="CB73" i="5" s="1"/>
  <c r="E73" i="5"/>
  <c r="D73" i="5"/>
  <c r="C73" i="5"/>
  <c r="CG73" i="5" s="1"/>
  <c r="CA73" i="5" s="1"/>
  <c r="E72" i="5"/>
  <c r="D72" i="5"/>
  <c r="C72" i="5"/>
  <c r="CH71" i="5"/>
  <c r="CB71" i="5" s="1"/>
  <c r="E71" i="5"/>
  <c r="D71" i="5"/>
  <c r="C71" i="5"/>
  <c r="CG71" i="5" s="1"/>
  <c r="CA71" i="5" s="1"/>
  <c r="AO71" i="5" s="1"/>
  <c r="E70" i="5"/>
  <c r="D70" i="5"/>
  <c r="C70" i="5"/>
  <c r="CH69" i="5"/>
  <c r="CB69" i="5" s="1"/>
  <c r="E69" i="5"/>
  <c r="D69" i="5"/>
  <c r="C69" i="5"/>
  <c r="CG69" i="5" s="1"/>
  <c r="CA69" i="5" s="1"/>
  <c r="AO69" i="5" s="1"/>
  <c r="E68" i="5"/>
  <c r="D68" i="5"/>
  <c r="C68" i="5"/>
  <c r="CH67" i="5"/>
  <c r="CB67" i="5" s="1"/>
  <c r="E67" i="5"/>
  <c r="D67" i="5"/>
  <c r="C67" i="5"/>
  <c r="CG67" i="5" s="1"/>
  <c r="CA67" i="5" s="1"/>
  <c r="E66" i="5"/>
  <c r="D66" i="5"/>
  <c r="C66" i="5"/>
  <c r="CH65" i="5"/>
  <c r="CB65" i="5" s="1"/>
  <c r="E65" i="5"/>
  <c r="D65" i="5"/>
  <c r="C65" i="5"/>
  <c r="CG65" i="5" s="1"/>
  <c r="CA65" i="5" s="1"/>
  <c r="E64" i="5"/>
  <c r="D64" i="5"/>
  <c r="C64" i="5"/>
  <c r="CH63" i="5"/>
  <c r="CB63" i="5" s="1"/>
  <c r="E63" i="5"/>
  <c r="D63" i="5"/>
  <c r="C63" i="5"/>
  <c r="CG63" i="5" s="1"/>
  <c r="CA63" i="5" s="1"/>
  <c r="AO63" i="5" s="1"/>
  <c r="E62" i="5"/>
  <c r="D62" i="5"/>
  <c r="C62" i="5"/>
  <c r="CH61" i="5"/>
  <c r="CB61" i="5" s="1"/>
  <c r="E61" i="5"/>
  <c r="D61" i="5"/>
  <c r="C61" i="5"/>
  <c r="CG61" i="5" s="1"/>
  <c r="CA61" i="5" s="1"/>
  <c r="AO61" i="5" s="1"/>
  <c r="E60" i="5"/>
  <c r="D60" i="5"/>
  <c r="C60" i="5"/>
  <c r="CH59" i="5"/>
  <c r="CB59" i="5" s="1"/>
  <c r="E59" i="5"/>
  <c r="D59" i="5"/>
  <c r="C59" i="5"/>
  <c r="CG59" i="5" s="1"/>
  <c r="CA59" i="5" s="1"/>
  <c r="E58" i="5"/>
  <c r="D58" i="5"/>
  <c r="C58" i="5"/>
  <c r="CH57" i="5"/>
  <c r="CB57" i="5" s="1"/>
  <c r="E57" i="5"/>
  <c r="D57" i="5"/>
  <c r="C57" i="5"/>
  <c r="CG57" i="5" s="1"/>
  <c r="CA57" i="5" s="1"/>
  <c r="E56" i="5"/>
  <c r="D56" i="5"/>
  <c r="C56" i="5"/>
  <c r="E55" i="5"/>
  <c r="D55" i="5"/>
  <c r="C55" i="5" s="1"/>
  <c r="CG55" i="5" s="1"/>
  <c r="CA55" i="5" s="1"/>
  <c r="E54" i="5"/>
  <c r="D54" i="5"/>
  <c r="C54" i="5" s="1"/>
  <c r="CG54" i="5" s="1"/>
  <c r="CA54" i="5" s="1"/>
  <c r="E53" i="5"/>
  <c r="D53" i="5"/>
  <c r="C53" i="5" s="1"/>
  <c r="E48" i="5"/>
  <c r="D48" i="5"/>
  <c r="C48" i="5"/>
  <c r="CH47" i="5"/>
  <c r="CB47" i="5" s="1"/>
  <c r="AO47" i="5"/>
  <c r="E47" i="5"/>
  <c r="D47" i="5"/>
  <c r="C47" i="5" s="1"/>
  <c r="CG47" i="5" s="1"/>
  <c r="CA47" i="5" s="1"/>
  <c r="C35" i="5"/>
  <c r="G31" i="5"/>
  <c r="F31" i="5"/>
  <c r="E31" i="5" s="1"/>
  <c r="B31" i="5"/>
  <c r="CK27" i="5"/>
  <c r="CE27" i="5" s="1"/>
  <c r="CG27" i="5"/>
  <c r="CA27" i="5" s="1"/>
  <c r="E27" i="5"/>
  <c r="D27" i="5"/>
  <c r="C27" i="5"/>
  <c r="CK26" i="5"/>
  <c r="CE26" i="5" s="1"/>
  <c r="CG26" i="5"/>
  <c r="CA26" i="5" s="1"/>
  <c r="E26" i="5"/>
  <c r="D26" i="5"/>
  <c r="C26" i="5"/>
  <c r="E25" i="5"/>
  <c r="D25" i="5"/>
  <c r="CK24" i="5"/>
  <c r="CE24" i="5" s="1"/>
  <c r="E24" i="5"/>
  <c r="D24" i="5"/>
  <c r="C24" i="5" s="1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D23" i="5" s="1"/>
  <c r="C23" i="5" s="1"/>
  <c r="E23" i="5"/>
  <c r="E22" i="5"/>
  <c r="D22" i="5"/>
  <c r="CK21" i="5"/>
  <c r="CE21" i="5" s="1"/>
  <c r="E21" i="5"/>
  <c r="D21" i="5"/>
  <c r="C21" i="5" s="1"/>
  <c r="CG21" i="5" s="1"/>
  <c r="CA21" i="5" s="1"/>
  <c r="E20" i="5"/>
  <c r="D20" i="5"/>
  <c r="E19" i="5"/>
  <c r="D19" i="5"/>
  <c r="E18" i="5"/>
  <c r="D18" i="5"/>
  <c r="E17" i="5"/>
  <c r="D17" i="5"/>
  <c r="E16" i="5"/>
  <c r="D16" i="5"/>
  <c r="C16" i="5" s="1"/>
  <c r="E15" i="5"/>
  <c r="D15" i="5"/>
  <c r="C15" i="5" s="1"/>
  <c r="E14" i="5"/>
  <c r="D14" i="5"/>
  <c r="C14" i="5" s="1"/>
  <c r="E13" i="5"/>
  <c r="D13" i="5"/>
  <c r="C13" i="5" s="1"/>
  <c r="A5" i="5"/>
  <c r="A4" i="5"/>
  <c r="A3" i="5"/>
  <c r="A2" i="5"/>
  <c r="CI14" i="5" l="1"/>
  <c r="CC14" i="5" s="1"/>
  <c r="CK14" i="5"/>
  <c r="CE14" i="5" s="1"/>
  <c r="CG14" i="5"/>
  <c r="CA14" i="5" s="1"/>
  <c r="CL14" i="5"/>
  <c r="CF14" i="5" s="1"/>
  <c r="CH14" i="5"/>
  <c r="CB14" i="5" s="1"/>
  <c r="CJ14" i="5"/>
  <c r="CD14" i="5" s="1"/>
  <c r="CI16" i="5"/>
  <c r="CC16" i="5" s="1"/>
  <c r="CK16" i="5"/>
  <c r="CE16" i="5" s="1"/>
  <c r="CG16" i="5"/>
  <c r="CA16" i="5" s="1"/>
  <c r="AS16" i="5" s="1"/>
  <c r="CL16" i="5"/>
  <c r="CF16" i="5" s="1"/>
  <c r="CH16" i="5"/>
  <c r="CB16" i="5" s="1"/>
  <c r="CJ16" i="5"/>
  <c r="CD16" i="5" s="1"/>
  <c r="CG53" i="5"/>
  <c r="CA53" i="5" s="1"/>
  <c r="CH53" i="5"/>
  <c r="CB53" i="5" s="1"/>
  <c r="CI13" i="5"/>
  <c r="CC13" i="5" s="1"/>
  <c r="CJ13" i="5"/>
  <c r="CD13" i="5" s="1"/>
  <c r="CL13" i="5"/>
  <c r="CF13" i="5" s="1"/>
  <c r="CH13" i="5"/>
  <c r="CB13" i="5" s="1"/>
  <c r="CK13" i="5"/>
  <c r="CE13" i="5" s="1"/>
  <c r="CG13" i="5"/>
  <c r="CI15" i="5"/>
  <c r="CC15" i="5" s="1"/>
  <c r="CJ15" i="5"/>
  <c r="CD15" i="5" s="1"/>
  <c r="CL15" i="5"/>
  <c r="CF15" i="5" s="1"/>
  <c r="CH15" i="5"/>
  <c r="CB15" i="5" s="1"/>
  <c r="CK15" i="5"/>
  <c r="CE15" i="5" s="1"/>
  <c r="CG15" i="5"/>
  <c r="CA15" i="5" s="1"/>
  <c r="CH141" i="5"/>
  <c r="CB141" i="5" s="1"/>
  <c r="CL141" i="5"/>
  <c r="CF141" i="5" s="1"/>
  <c r="CG141" i="5"/>
  <c r="CA141" i="5" s="1"/>
  <c r="CJ141" i="5"/>
  <c r="CD141" i="5" s="1"/>
  <c r="CI141" i="5"/>
  <c r="CC141" i="5" s="1"/>
  <c r="A172" i="5"/>
  <c r="CJ23" i="5"/>
  <c r="CD23" i="5" s="1"/>
  <c r="CI23" i="5"/>
  <c r="CC23" i="5" s="1"/>
  <c r="CL23" i="5"/>
  <c r="CF23" i="5" s="1"/>
  <c r="CG64" i="5"/>
  <c r="CA64" i="5" s="1"/>
  <c r="AO64" i="5" s="1"/>
  <c r="CH64" i="5"/>
  <c r="CB64" i="5" s="1"/>
  <c r="CJ24" i="5"/>
  <c r="CD24" i="5" s="1"/>
  <c r="CI24" i="5"/>
  <c r="CC24" i="5" s="1"/>
  <c r="CL24" i="5"/>
  <c r="CF24" i="5" s="1"/>
  <c r="AO65" i="5"/>
  <c r="AO73" i="5"/>
  <c r="CG74" i="5"/>
  <c r="CA74" i="5" s="1"/>
  <c r="AO74" i="5" s="1"/>
  <c r="CH74" i="5"/>
  <c r="CB74" i="5" s="1"/>
  <c r="CH143" i="5"/>
  <c r="CB143" i="5" s="1"/>
  <c r="CL143" i="5"/>
  <c r="CF143" i="5" s="1"/>
  <c r="CG143" i="5"/>
  <c r="CA143" i="5" s="1"/>
  <c r="CH149" i="5"/>
  <c r="CB149" i="5" s="1"/>
  <c r="CL149" i="5"/>
  <c r="CF149" i="5" s="1"/>
  <c r="CG149" i="5"/>
  <c r="CA149" i="5" s="1"/>
  <c r="C22" i="5"/>
  <c r="CH23" i="5"/>
  <c r="CG24" i="5"/>
  <c r="CA24" i="5" s="1"/>
  <c r="C25" i="5"/>
  <c r="CL26" i="5"/>
  <c r="CF26" i="5" s="1"/>
  <c r="CH26" i="5"/>
  <c r="CB26" i="5" s="1"/>
  <c r="AS26" i="5" s="1"/>
  <c r="CJ26" i="5"/>
  <c r="CD26" i="5" s="1"/>
  <c r="CI26" i="5"/>
  <c r="CC26" i="5" s="1"/>
  <c r="CL27" i="5"/>
  <c r="CF27" i="5" s="1"/>
  <c r="AS27" i="5" s="1"/>
  <c r="CH27" i="5"/>
  <c r="CB27" i="5" s="1"/>
  <c r="CJ27" i="5"/>
  <c r="CD27" i="5" s="1"/>
  <c r="CI27" i="5"/>
  <c r="CC27" i="5" s="1"/>
  <c r="CG48" i="5"/>
  <c r="CA48" i="5" s="1"/>
  <c r="AO48" i="5" s="1"/>
  <c r="CH48" i="5"/>
  <c r="CB48" i="5" s="1"/>
  <c r="AO59" i="5"/>
  <c r="CG60" i="5"/>
  <c r="CA60" i="5" s="1"/>
  <c r="CH60" i="5"/>
  <c r="CB60" i="5" s="1"/>
  <c r="AO67" i="5"/>
  <c r="CG68" i="5"/>
  <c r="CA68" i="5" s="1"/>
  <c r="AO68" i="5" s="1"/>
  <c r="CH68" i="5"/>
  <c r="CB68" i="5" s="1"/>
  <c r="CI131" i="5"/>
  <c r="CC131" i="5" s="1"/>
  <c r="AR131" i="5" s="1"/>
  <c r="CH131" i="5"/>
  <c r="CB131" i="5" s="1"/>
  <c r="CG131" i="5"/>
  <c r="CA131" i="5" s="1"/>
  <c r="CI133" i="5"/>
  <c r="CC133" i="5" s="1"/>
  <c r="CH133" i="5"/>
  <c r="CB133" i="5" s="1"/>
  <c r="AR133" i="5" s="1"/>
  <c r="CG133" i="5"/>
  <c r="CA133" i="5" s="1"/>
  <c r="CI135" i="5"/>
  <c r="CC135" i="5" s="1"/>
  <c r="CH135" i="5"/>
  <c r="CB135" i="5" s="1"/>
  <c r="CG135" i="5"/>
  <c r="CA135" i="5" s="1"/>
  <c r="AR135" i="5" s="1"/>
  <c r="CI137" i="5"/>
  <c r="CC137" i="5" s="1"/>
  <c r="CH137" i="5"/>
  <c r="CB137" i="5" s="1"/>
  <c r="AR137" i="5" s="1"/>
  <c r="CG137" i="5"/>
  <c r="CA137" i="5" s="1"/>
  <c r="CI139" i="5"/>
  <c r="CC139" i="5" s="1"/>
  <c r="CH139" i="5"/>
  <c r="CB139" i="5" s="1"/>
  <c r="CG139" i="5"/>
  <c r="CA139" i="5" s="1"/>
  <c r="CI143" i="5"/>
  <c r="CC143" i="5" s="1"/>
  <c r="CI149" i="5"/>
  <c r="CC149" i="5" s="1"/>
  <c r="CG56" i="5"/>
  <c r="CA56" i="5" s="1"/>
  <c r="AO56" i="5" s="1"/>
  <c r="CH56" i="5"/>
  <c r="CB56" i="5" s="1"/>
  <c r="CG72" i="5"/>
  <c r="CA72" i="5" s="1"/>
  <c r="AO72" i="5" s="1"/>
  <c r="CH72" i="5"/>
  <c r="CB72" i="5" s="1"/>
  <c r="AR139" i="5"/>
  <c r="CJ21" i="5"/>
  <c r="CD21" i="5" s="1"/>
  <c r="CI21" i="5"/>
  <c r="CC21" i="5" s="1"/>
  <c r="CL21" i="5"/>
  <c r="CF21" i="5" s="1"/>
  <c r="CG23" i="5"/>
  <c r="AO57" i="5"/>
  <c r="CG58" i="5"/>
  <c r="CA58" i="5" s="1"/>
  <c r="AO58" i="5" s="1"/>
  <c r="CH58" i="5"/>
  <c r="CB58" i="5" s="1"/>
  <c r="CG66" i="5"/>
  <c r="CA66" i="5" s="1"/>
  <c r="AO66" i="5" s="1"/>
  <c r="CH66" i="5"/>
  <c r="CB66" i="5" s="1"/>
  <c r="C17" i="5"/>
  <c r="C18" i="5"/>
  <c r="C19" i="5"/>
  <c r="C20" i="5"/>
  <c r="CH21" i="5"/>
  <c r="CB21" i="5" s="1"/>
  <c r="AS21" i="5" s="1"/>
  <c r="CK23" i="5"/>
  <c r="CE23" i="5" s="1"/>
  <c r="CH24" i="5"/>
  <c r="CB24" i="5" s="1"/>
  <c r="CH54" i="5"/>
  <c r="CB54" i="5" s="1"/>
  <c r="AO54" i="5" s="1"/>
  <c r="CH55" i="5"/>
  <c r="CB55" i="5" s="1"/>
  <c r="AO55" i="5" s="1"/>
  <c r="CG62" i="5"/>
  <c r="CA62" i="5" s="1"/>
  <c r="CH62" i="5"/>
  <c r="CB62" i="5" s="1"/>
  <c r="CG70" i="5"/>
  <c r="CA70" i="5" s="1"/>
  <c r="CH70" i="5"/>
  <c r="CB70" i="5" s="1"/>
  <c r="CH111" i="5"/>
  <c r="CB111" i="5" s="1"/>
  <c r="CG111" i="5"/>
  <c r="CA111" i="5" s="1"/>
  <c r="AN111" i="5" s="1"/>
  <c r="CJ131" i="5"/>
  <c r="CD131" i="5" s="1"/>
  <c r="CJ133" i="5"/>
  <c r="CD133" i="5" s="1"/>
  <c r="CJ135" i="5"/>
  <c r="CD135" i="5" s="1"/>
  <c r="CJ137" i="5"/>
  <c r="CD137" i="5" s="1"/>
  <c r="CJ139" i="5"/>
  <c r="CD139" i="5" s="1"/>
  <c r="CJ143" i="5"/>
  <c r="CD143" i="5" s="1"/>
  <c r="CJ149" i="5"/>
  <c r="CD149" i="5" s="1"/>
  <c r="CJ142" i="5"/>
  <c r="CD142" i="5" s="1"/>
  <c r="CI142" i="5"/>
  <c r="CC142" i="5" s="1"/>
  <c r="CG142" i="5"/>
  <c r="CA142" i="5" s="1"/>
  <c r="AR142" i="5" s="1"/>
  <c r="CJ148" i="5"/>
  <c r="CD148" i="5" s="1"/>
  <c r="CI148" i="5"/>
  <c r="CC148" i="5" s="1"/>
  <c r="CG148" i="5"/>
  <c r="CA148" i="5" s="1"/>
  <c r="CJ150" i="5"/>
  <c r="CD150" i="5" s="1"/>
  <c r="CI150" i="5"/>
  <c r="CC150" i="5" s="1"/>
  <c r="CG150" i="5"/>
  <c r="CA150" i="5" s="1"/>
  <c r="AR150" i="5" s="1"/>
  <c r="CL132" i="5"/>
  <c r="CF132" i="5" s="1"/>
  <c r="CG132" i="5"/>
  <c r="CA132" i="5" s="1"/>
  <c r="CJ132" i="5"/>
  <c r="CD132" i="5" s="1"/>
  <c r="CH132" i="5"/>
  <c r="CB132" i="5" s="1"/>
  <c r="CL134" i="5"/>
  <c r="CF134" i="5" s="1"/>
  <c r="CG134" i="5"/>
  <c r="CA134" i="5" s="1"/>
  <c r="CJ134" i="5"/>
  <c r="CD134" i="5" s="1"/>
  <c r="CH134" i="5"/>
  <c r="CB134" i="5" s="1"/>
  <c r="CL136" i="5"/>
  <c r="CF136" i="5" s="1"/>
  <c r="CG136" i="5"/>
  <c r="CA136" i="5" s="1"/>
  <c r="CJ136" i="5"/>
  <c r="CD136" i="5" s="1"/>
  <c r="CH136" i="5"/>
  <c r="CB136" i="5" s="1"/>
  <c r="CL138" i="5"/>
  <c r="CF138" i="5" s="1"/>
  <c r="CG138" i="5"/>
  <c r="CA138" i="5" s="1"/>
  <c r="CJ138" i="5"/>
  <c r="CD138" i="5" s="1"/>
  <c r="CH138" i="5"/>
  <c r="CB138" i="5" s="1"/>
  <c r="CL140" i="5"/>
  <c r="CF140" i="5" s="1"/>
  <c r="CG140" i="5"/>
  <c r="CA140" i="5" s="1"/>
  <c r="CJ140" i="5"/>
  <c r="CD140" i="5" s="1"/>
  <c r="CH140" i="5"/>
  <c r="CB140" i="5" s="1"/>
  <c r="CH142" i="5"/>
  <c r="CB142" i="5" s="1"/>
  <c r="CH148" i="5"/>
  <c r="CB148" i="5" s="1"/>
  <c r="AR148" i="5" s="1"/>
  <c r="CH150" i="5"/>
  <c r="CB150" i="5" s="1"/>
  <c r="CI19" i="5" l="1"/>
  <c r="CC19" i="5" s="1"/>
  <c r="CH19" i="5"/>
  <c r="CB19" i="5" s="1"/>
  <c r="CL19" i="5"/>
  <c r="CF19" i="5" s="1"/>
  <c r="CG19" i="5"/>
  <c r="CA19" i="5" s="1"/>
  <c r="CK19" i="5"/>
  <c r="CE19" i="5" s="1"/>
  <c r="CJ19" i="5"/>
  <c r="CD19" i="5" s="1"/>
  <c r="AS24" i="5"/>
  <c r="AR149" i="5"/>
  <c r="AS14" i="5"/>
  <c r="AO62" i="5"/>
  <c r="CI18" i="5"/>
  <c r="CC18" i="5" s="1"/>
  <c r="CH18" i="5"/>
  <c r="CB18" i="5" s="1"/>
  <c r="CK18" i="5"/>
  <c r="CE18" i="5" s="1"/>
  <c r="CJ18" i="5"/>
  <c r="CD18" i="5" s="1"/>
  <c r="CL18" i="5"/>
  <c r="CF18" i="5" s="1"/>
  <c r="CG18" i="5"/>
  <c r="CA18" i="5" s="1"/>
  <c r="CA13" i="5"/>
  <c r="AS13" i="5" s="1"/>
  <c r="AO53" i="5"/>
  <c r="CI17" i="5"/>
  <c r="CC17" i="5" s="1"/>
  <c r="CH17" i="5"/>
  <c r="CB17" i="5" s="1"/>
  <c r="CL17" i="5"/>
  <c r="CF17" i="5" s="1"/>
  <c r="CG17" i="5"/>
  <c r="CA17" i="5" s="1"/>
  <c r="CK17" i="5"/>
  <c r="CE17" i="5" s="1"/>
  <c r="CJ17" i="5"/>
  <c r="CD17" i="5" s="1"/>
  <c r="CJ22" i="5"/>
  <c r="CD22" i="5" s="1"/>
  <c r="CI22" i="5"/>
  <c r="CC22" i="5" s="1"/>
  <c r="CG22" i="5"/>
  <c r="CA22" i="5" s="1"/>
  <c r="CK22" i="5"/>
  <c r="CE22" i="5" s="1"/>
  <c r="CH22" i="5"/>
  <c r="CB22" i="5" s="1"/>
  <c r="CL22" i="5"/>
  <c r="CF22" i="5" s="1"/>
  <c r="AR140" i="5"/>
  <c r="AR138" i="5"/>
  <c r="AR136" i="5"/>
  <c r="AR134" i="5"/>
  <c r="AR132" i="5"/>
  <c r="AO70" i="5"/>
  <c r="CJ20" i="5"/>
  <c r="CD20" i="5" s="1"/>
  <c r="CI20" i="5"/>
  <c r="CC20" i="5" s="1"/>
  <c r="CK20" i="5"/>
  <c r="CE20" i="5" s="1"/>
  <c r="CL20" i="5"/>
  <c r="CF20" i="5" s="1"/>
  <c r="CH20" i="5"/>
  <c r="CB20" i="5" s="1"/>
  <c r="CG20" i="5"/>
  <c r="CA20" i="5" s="1"/>
  <c r="AO60" i="5"/>
  <c r="CL25" i="5"/>
  <c r="CF25" i="5" s="1"/>
  <c r="CJ25" i="5"/>
  <c r="CD25" i="5" s="1"/>
  <c r="CI25" i="5"/>
  <c r="CC25" i="5" s="1"/>
  <c r="CG25" i="5"/>
  <c r="CA25" i="5" s="1"/>
  <c r="CK25" i="5"/>
  <c r="CE25" i="5" s="1"/>
  <c r="CH25" i="5"/>
  <c r="CB25" i="5" s="1"/>
  <c r="AR143" i="5"/>
  <c r="AS15" i="5"/>
  <c r="AS25" i="5" l="1"/>
  <c r="AS22" i="5"/>
  <c r="AS18" i="5"/>
  <c r="AS19" i="5"/>
  <c r="AS20" i="5"/>
  <c r="AS17" i="5"/>
  <c r="B172" i="5"/>
  <c r="D99" i="1" l="1"/>
  <c r="C99" i="1"/>
  <c r="B99" i="1"/>
  <c r="D98" i="1"/>
  <c r="C98" i="1"/>
  <c r="B98" i="1"/>
  <c r="D97" i="1"/>
  <c r="C97" i="1"/>
  <c r="B97" i="1"/>
  <c r="D96" i="1"/>
  <c r="C96" i="1"/>
  <c r="B96" i="1"/>
  <c r="D95" i="1"/>
  <c r="C95" i="1"/>
  <c r="B95" i="1"/>
  <c r="D91" i="1"/>
  <c r="C91" i="1"/>
  <c r="B91" i="1"/>
  <c r="D90" i="1"/>
  <c r="C90" i="1"/>
  <c r="B90" i="1"/>
  <c r="D89" i="1"/>
  <c r="C89" i="1"/>
  <c r="B89" i="1"/>
  <c r="D88" i="1"/>
  <c r="C88" i="1"/>
  <c r="B88" i="1"/>
  <c r="D87" i="1"/>
  <c r="C87" i="1"/>
  <c r="B87" i="1"/>
  <c r="D86" i="1"/>
  <c r="C86" i="1"/>
  <c r="B86" i="1"/>
  <c r="D85" i="1"/>
  <c r="C85" i="1"/>
  <c r="B85" i="1"/>
  <c r="C42" i="1"/>
  <c r="C41" i="1"/>
  <c r="C40" i="1"/>
  <c r="C39" i="1"/>
  <c r="J35" i="1"/>
  <c r="I35" i="1"/>
  <c r="H35" i="1"/>
  <c r="G35" i="1"/>
  <c r="F35" i="1"/>
  <c r="E35" i="1"/>
  <c r="D35" i="1"/>
  <c r="B35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AQ151" i="4" l="1"/>
  <c r="AP151" i="4"/>
  <c r="AO151" i="4"/>
  <c r="AN151" i="4"/>
  <c r="AM151" i="4"/>
  <c r="AL151" i="4"/>
  <c r="AK151" i="4"/>
  <c r="AJ151" i="4"/>
  <c r="AI151" i="4"/>
  <c r="AH151" i="4"/>
  <c r="AG151" i="4"/>
  <c r="AF151" i="4"/>
  <c r="AE151" i="4"/>
  <c r="AD151" i="4"/>
  <c r="AC151" i="4"/>
  <c r="AB151" i="4"/>
  <c r="AA151" i="4"/>
  <c r="Z151" i="4"/>
  <c r="Y151" i="4"/>
  <c r="X151" i="4"/>
  <c r="W151" i="4"/>
  <c r="V151" i="4"/>
  <c r="U151" i="4"/>
  <c r="T151" i="4"/>
  <c r="S151" i="4"/>
  <c r="R151" i="4"/>
  <c r="Q151" i="4"/>
  <c r="P151" i="4"/>
  <c r="O151" i="4"/>
  <c r="N151" i="4"/>
  <c r="M151" i="4"/>
  <c r="L151" i="4"/>
  <c r="K151" i="4"/>
  <c r="J151" i="4"/>
  <c r="I151" i="4"/>
  <c r="H151" i="4"/>
  <c r="G151" i="4"/>
  <c r="F151" i="4"/>
  <c r="D151" i="4" s="1"/>
  <c r="C151" i="4" s="1"/>
  <c r="E151" i="4"/>
  <c r="E150" i="4"/>
  <c r="D150" i="4"/>
  <c r="E149" i="4"/>
  <c r="D149" i="4"/>
  <c r="E148" i="4"/>
  <c r="D148" i="4"/>
  <c r="E143" i="4"/>
  <c r="D143" i="4"/>
  <c r="E142" i="4"/>
  <c r="D142" i="4"/>
  <c r="AQ141" i="4"/>
  <c r="AP141" i="4"/>
  <c r="AO141" i="4"/>
  <c r="AN141" i="4"/>
  <c r="AM141" i="4"/>
  <c r="AL141" i="4"/>
  <c r="AK141" i="4"/>
  <c r="AJ141" i="4"/>
  <c r="AI141" i="4"/>
  <c r="AH141" i="4"/>
  <c r="AG141" i="4"/>
  <c r="AF141" i="4"/>
  <c r="AE141" i="4"/>
  <c r="AD141" i="4"/>
  <c r="AC141" i="4"/>
  <c r="AB141" i="4"/>
  <c r="AA141" i="4"/>
  <c r="Z141" i="4"/>
  <c r="Y141" i="4"/>
  <c r="X141" i="4"/>
  <c r="W141" i="4"/>
  <c r="V141" i="4"/>
  <c r="U141" i="4"/>
  <c r="T141" i="4"/>
  <c r="S141" i="4"/>
  <c r="R141" i="4"/>
  <c r="Q141" i="4"/>
  <c r="P141" i="4"/>
  <c r="O141" i="4"/>
  <c r="N141" i="4"/>
  <c r="M141" i="4"/>
  <c r="L141" i="4"/>
  <c r="K141" i="4"/>
  <c r="J141" i="4"/>
  <c r="I141" i="4"/>
  <c r="H141" i="4"/>
  <c r="G141" i="4"/>
  <c r="E141" i="4" s="1"/>
  <c r="F141" i="4"/>
  <c r="D141" i="4"/>
  <c r="E140" i="4"/>
  <c r="D140" i="4"/>
  <c r="C140" i="4" s="1"/>
  <c r="CJ140" i="4" s="1"/>
  <c r="CD140" i="4" s="1"/>
  <c r="E139" i="4"/>
  <c r="D139" i="4"/>
  <c r="C139" i="4" s="1"/>
  <c r="CJ139" i="4" s="1"/>
  <c r="CD139" i="4" s="1"/>
  <c r="E138" i="4"/>
  <c r="D138" i="4"/>
  <c r="C138" i="4" s="1"/>
  <c r="CJ138" i="4" s="1"/>
  <c r="CD138" i="4" s="1"/>
  <c r="E137" i="4"/>
  <c r="D137" i="4"/>
  <c r="C137" i="4" s="1"/>
  <c r="CJ137" i="4" s="1"/>
  <c r="CD137" i="4" s="1"/>
  <c r="E136" i="4"/>
  <c r="D136" i="4"/>
  <c r="C136" i="4" s="1"/>
  <c r="CJ136" i="4" s="1"/>
  <c r="CD136" i="4" s="1"/>
  <c r="E135" i="4"/>
  <c r="D135" i="4"/>
  <c r="C135" i="4" s="1"/>
  <c r="CJ135" i="4" s="1"/>
  <c r="CD135" i="4" s="1"/>
  <c r="E134" i="4"/>
  <c r="D134" i="4"/>
  <c r="C134" i="4" s="1"/>
  <c r="CJ134" i="4" s="1"/>
  <c r="CD134" i="4" s="1"/>
  <c r="E133" i="4"/>
  <c r="D133" i="4"/>
  <c r="E132" i="4"/>
  <c r="D132" i="4"/>
  <c r="E131" i="4"/>
  <c r="D131" i="4"/>
  <c r="B126" i="4"/>
  <c r="D122" i="4"/>
  <c r="C122" i="4"/>
  <c r="D121" i="4"/>
  <c r="C121" i="4"/>
  <c r="B121" i="4" s="1"/>
  <c r="D120" i="4"/>
  <c r="C120" i="4"/>
  <c r="D111" i="4"/>
  <c r="C111" i="4"/>
  <c r="D106" i="4"/>
  <c r="C106" i="4"/>
  <c r="B106" i="4"/>
  <c r="D105" i="4"/>
  <c r="C105" i="4"/>
  <c r="D100" i="4"/>
  <c r="C100" i="4"/>
  <c r="B100" i="4"/>
  <c r="E74" i="4"/>
  <c r="D74" i="4"/>
  <c r="C74" i="4"/>
  <c r="CH74" i="4" s="1"/>
  <c r="CB74" i="4" s="1"/>
  <c r="E73" i="4"/>
  <c r="D73" i="4"/>
  <c r="C73" i="4" s="1"/>
  <c r="CH73" i="4" s="1"/>
  <c r="CB73" i="4" s="1"/>
  <c r="E72" i="4"/>
  <c r="D72" i="4"/>
  <c r="C72" i="4" s="1"/>
  <c r="CH72" i="4" s="1"/>
  <c r="CB72" i="4" s="1"/>
  <c r="E71" i="4"/>
  <c r="D71" i="4"/>
  <c r="C71" i="4" s="1"/>
  <c r="CH71" i="4" s="1"/>
  <c r="CB71" i="4" s="1"/>
  <c r="E70" i="4"/>
  <c r="D70" i="4"/>
  <c r="C70" i="4"/>
  <c r="CH70" i="4" s="1"/>
  <c r="CB70" i="4" s="1"/>
  <c r="E69" i="4"/>
  <c r="D69" i="4"/>
  <c r="C69" i="4" s="1"/>
  <c r="CH69" i="4" s="1"/>
  <c r="CB69" i="4" s="1"/>
  <c r="E68" i="4"/>
  <c r="D68" i="4"/>
  <c r="C68" i="4" s="1"/>
  <c r="CH68" i="4" s="1"/>
  <c r="CB68" i="4" s="1"/>
  <c r="E67" i="4"/>
  <c r="D67" i="4"/>
  <c r="C67" i="4" s="1"/>
  <c r="CH67" i="4" s="1"/>
  <c r="CB67" i="4" s="1"/>
  <c r="E66" i="4"/>
  <c r="D66" i="4"/>
  <c r="C66" i="4"/>
  <c r="CH66" i="4" s="1"/>
  <c r="CB66" i="4" s="1"/>
  <c r="E65" i="4"/>
  <c r="D65" i="4"/>
  <c r="C65" i="4" s="1"/>
  <c r="CH65" i="4" s="1"/>
  <c r="CB65" i="4" s="1"/>
  <c r="E64" i="4"/>
  <c r="D64" i="4"/>
  <c r="C64" i="4" s="1"/>
  <c r="CH64" i="4" s="1"/>
  <c r="CB64" i="4" s="1"/>
  <c r="E63" i="4"/>
  <c r="D63" i="4"/>
  <c r="C63" i="4" s="1"/>
  <c r="CH63" i="4" s="1"/>
  <c r="CB63" i="4" s="1"/>
  <c r="E62" i="4"/>
  <c r="D62" i="4"/>
  <c r="C62" i="4"/>
  <c r="CH62" i="4" s="1"/>
  <c r="CB62" i="4" s="1"/>
  <c r="E61" i="4"/>
  <c r="D61" i="4"/>
  <c r="C61" i="4" s="1"/>
  <c r="CH61" i="4" s="1"/>
  <c r="CB61" i="4" s="1"/>
  <c r="E60" i="4"/>
  <c r="D60" i="4"/>
  <c r="C60" i="4" s="1"/>
  <c r="CH60" i="4" s="1"/>
  <c r="CB60" i="4" s="1"/>
  <c r="E59" i="4"/>
  <c r="D59" i="4"/>
  <c r="C59" i="4" s="1"/>
  <c r="CH59" i="4" s="1"/>
  <c r="CB59" i="4" s="1"/>
  <c r="E58" i="4"/>
  <c r="D58" i="4"/>
  <c r="C58" i="4"/>
  <c r="CH58" i="4" s="1"/>
  <c r="CB58" i="4" s="1"/>
  <c r="E57" i="4"/>
  <c r="D57" i="4"/>
  <c r="C57" i="4" s="1"/>
  <c r="CH57" i="4" s="1"/>
  <c r="CB57" i="4" s="1"/>
  <c r="E56" i="4"/>
  <c r="D56" i="4"/>
  <c r="C56" i="4" s="1"/>
  <c r="CH56" i="4" s="1"/>
  <c r="CB56" i="4" s="1"/>
  <c r="E55" i="4"/>
  <c r="D55" i="4"/>
  <c r="C55" i="4" s="1"/>
  <c r="CH55" i="4" s="1"/>
  <c r="CB55" i="4" s="1"/>
  <c r="E54" i="4"/>
  <c r="D54" i="4"/>
  <c r="C54" i="4"/>
  <c r="CH54" i="4" s="1"/>
  <c r="CB54" i="4" s="1"/>
  <c r="E53" i="4"/>
  <c r="D53" i="4"/>
  <c r="C53" i="4" s="1"/>
  <c r="CH53" i="4" s="1"/>
  <c r="CB53" i="4" s="1"/>
  <c r="E48" i="4"/>
  <c r="D48" i="4"/>
  <c r="C48" i="4" s="1"/>
  <c r="CH48" i="4" s="1"/>
  <c r="CB48" i="4" s="1"/>
  <c r="E47" i="4"/>
  <c r="D47" i="4"/>
  <c r="C47" i="4" s="1"/>
  <c r="CH47" i="4" s="1"/>
  <c r="CB47" i="4" s="1"/>
  <c r="C35" i="4"/>
  <c r="G31" i="4"/>
  <c r="F31" i="4"/>
  <c r="E31" i="4" s="1"/>
  <c r="B31" i="4"/>
  <c r="E27" i="4"/>
  <c r="D27" i="4"/>
  <c r="E26" i="4"/>
  <c r="D26" i="4"/>
  <c r="C26" i="4" s="1"/>
  <c r="E25" i="4"/>
  <c r="D25" i="4"/>
  <c r="E24" i="4"/>
  <c r="D24" i="4"/>
  <c r="C24" i="4" s="1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E22" i="4"/>
  <c r="D22" i="4"/>
  <c r="C22" i="4" s="1"/>
  <c r="CJ22" i="4" s="1"/>
  <c r="CD22" i="4" s="1"/>
  <c r="E21" i="4"/>
  <c r="D21" i="4"/>
  <c r="E20" i="4"/>
  <c r="D20" i="4"/>
  <c r="C20" i="4" s="1"/>
  <c r="E19" i="4"/>
  <c r="D19" i="4"/>
  <c r="E18" i="4"/>
  <c r="D18" i="4"/>
  <c r="C18" i="4" s="1"/>
  <c r="E17" i="4"/>
  <c r="D17" i="4"/>
  <c r="E16" i="4"/>
  <c r="D16" i="4"/>
  <c r="C16" i="4" s="1"/>
  <c r="E15" i="4"/>
  <c r="D15" i="4"/>
  <c r="E14" i="4"/>
  <c r="D14" i="4"/>
  <c r="C14" i="4" s="1"/>
  <c r="E13" i="4"/>
  <c r="D13" i="4"/>
  <c r="A5" i="4"/>
  <c r="A4" i="4"/>
  <c r="A3" i="4"/>
  <c r="A2" i="4"/>
  <c r="AQ151" i="3"/>
  <c r="AP151" i="3"/>
  <c r="AO151" i="3"/>
  <c r="AN151" i="3"/>
  <c r="AM151" i="3"/>
  <c r="AL151" i="3"/>
  <c r="AK151" i="3"/>
  <c r="AJ151" i="3"/>
  <c r="AI151" i="3"/>
  <c r="AH151" i="3"/>
  <c r="AG151" i="3"/>
  <c r="AF151" i="3"/>
  <c r="AE151" i="3"/>
  <c r="AD151" i="3"/>
  <c r="AC151" i="3"/>
  <c r="AB151" i="3"/>
  <c r="AA151" i="3"/>
  <c r="Z151" i="3"/>
  <c r="Y151" i="3"/>
  <c r="X151" i="3"/>
  <c r="W151" i="3"/>
  <c r="V151" i="3"/>
  <c r="U151" i="3"/>
  <c r="T151" i="3"/>
  <c r="S151" i="3"/>
  <c r="R151" i="3"/>
  <c r="Q151" i="3"/>
  <c r="P151" i="3"/>
  <c r="O151" i="3"/>
  <c r="N151" i="3"/>
  <c r="M151" i="3"/>
  <c r="L151" i="3"/>
  <c r="K151" i="3"/>
  <c r="J151" i="3"/>
  <c r="I151" i="3"/>
  <c r="H151" i="3"/>
  <c r="G151" i="3"/>
  <c r="E151" i="3" s="1"/>
  <c r="F151" i="3"/>
  <c r="D151" i="3" s="1"/>
  <c r="C151" i="3" s="1"/>
  <c r="E150" i="3"/>
  <c r="D150" i="3"/>
  <c r="E149" i="3"/>
  <c r="D149" i="3"/>
  <c r="E148" i="3"/>
  <c r="D148" i="3"/>
  <c r="E143" i="3"/>
  <c r="D143" i="3"/>
  <c r="E142" i="3"/>
  <c r="D142" i="3"/>
  <c r="AQ141" i="3"/>
  <c r="AP141" i="3"/>
  <c r="AO141" i="3"/>
  <c r="AN141" i="3"/>
  <c r="AM141" i="3"/>
  <c r="AL141" i="3"/>
  <c r="AK141" i="3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P141" i="3"/>
  <c r="O141" i="3"/>
  <c r="N141" i="3"/>
  <c r="M141" i="3"/>
  <c r="L141" i="3"/>
  <c r="K141" i="3"/>
  <c r="J141" i="3"/>
  <c r="I141" i="3"/>
  <c r="H141" i="3"/>
  <c r="G141" i="3"/>
  <c r="F141" i="3"/>
  <c r="E141" i="3"/>
  <c r="D141" i="3"/>
  <c r="E140" i="3"/>
  <c r="D140" i="3"/>
  <c r="E139" i="3"/>
  <c r="D139" i="3"/>
  <c r="E138" i="3"/>
  <c r="D138" i="3"/>
  <c r="E137" i="3"/>
  <c r="D137" i="3"/>
  <c r="E136" i="3"/>
  <c r="D136" i="3"/>
  <c r="E135" i="3"/>
  <c r="D135" i="3"/>
  <c r="E134" i="3"/>
  <c r="D134" i="3"/>
  <c r="E133" i="3"/>
  <c r="D133" i="3"/>
  <c r="C133" i="3" s="1"/>
  <c r="E132" i="3"/>
  <c r="D132" i="3"/>
  <c r="E131" i="3"/>
  <c r="D131" i="3"/>
  <c r="C131" i="3" s="1"/>
  <c r="B126" i="3"/>
  <c r="D122" i="3"/>
  <c r="C122" i="3"/>
  <c r="D121" i="3"/>
  <c r="C121" i="3"/>
  <c r="B121" i="3" s="1"/>
  <c r="D120" i="3"/>
  <c r="C120" i="3"/>
  <c r="B120" i="3" s="1"/>
  <c r="D111" i="3"/>
  <c r="C111" i="3"/>
  <c r="D106" i="3"/>
  <c r="C106" i="3"/>
  <c r="B106" i="3" s="1"/>
  <c r="D105" i="3"/>
  <c r="C105" i="3"/>
  <c r="D100" i="3"/>
  <c r="C100" i="3"/>
  <c r="B100" i="3"/>
  <c r="E74" i="3"/>
  <c r="D74" i="3"/>
  <c r="C74" i="3" s="1"/>
  <c r="CH74" i="3" s="1"/>
  <c r="CB74" i="3" s="1"/>
  <c r="E73" i="3"/>
  <c r="D73" i="3"/>
  <c r="C73" i="3"/>
  <c r="CH73" i="3" s="1"/>
  <c r="CB73" i="3" s="1"/>
  <c r="E72" i="3"/>
  <c r="D72" i="3"/>
  <c r="C72" i="3" s="1"/>
  <c r="CH72" i="3" s="1"/>
  <c r="CB72" i="3" s="1"/>
  <c r="E71" i="3"/>
  <c r="D71" i="3"/>
  <c r="C71" i="3" s="1"/>
  <c r="CH71" i="3" s="1"/>
  <c r="CB71" i="3" s="1"/>
  <c r="E70" i="3"/>
  <c r="D70" i="3"/>
  <c r="C70" i="3" s="1"/>
  <c r="CH70" i="3" s="1"/>
  <c r="CB70" i="3" s="1"/>
  <c r="E69" i="3"/>
  <c r="D69" i="3"/>
  <c r="C69" i="3"/>
  <c r="CH69" i="3" s="1"/>
  <c r="CB69" i="3" s="1"/>
  <c r="E68" i="3"/>
  <c r="D68" i="3"/>
  <c r="C68" i="3" s="1"/>
  <c r="CH68" i="3" s="1"/>
  <c r="CB68" i="3" s="1"/>
  <c r="E67" i="3"/>
  <c r="D67" i="3"/>
  <c r="E66" i="3"/>
  <c r="D66" i="3"/>
  <c r="C66" i="3" s="1"/>
  <c r="CH66" i="3" s="1"/>
  <c r="CB66" i="3" s="1"/>
  <c r="E65" i="3"/>
  <c r="D65" i="3"/>
  <c r="C65" i="3"/>
  <c r="CH65" i="3" s="1"/>
  <c r="CB65" i="3" s="1"/>
  <c r="E64" i="3"/>
  <c r="D64" i="3"/>
  <c r="C64" i="3" s="1"/>
  <c r="CH64" i="3" s="1"/>
  <c r="CB64" i="3" s="1"/>
  <c r="E63" i="3"/>
  <c r="D63" i="3"/>
  <c r="C63" i="3" s="1"/>
  <c r="CH63" i="3" s="1"/>
  <c r="CB63" i="3" s="1"/>
  <c r="E62" i="3"/>
  <c r="D62" i="3"/>
  <c r="C62" i="3" s="1"/>
  <c r="CH62" i="3" s="1"/>
  <c r="CB62" i="3" s="1"/>
  <c r="E61" i="3"/>
  <c r="D61" i="3"/>
  <c r="C61" i="3"/>
  <c r="CH61" i="3" s="1"/>
  <c r="CB61" i="3" s="1"/>
  <c r="E60" i="3"/>
  <c r="D60" i="3"/>
  <c r="C60" i="3" s="1"/>
  <c r="CH60" i="3" s="1"/>
  <c r="CB60" i="3" s="1"/>
  <c r="E59" i="3"/>
  <c r="D59" i="3"/>
  <c r="E58" i="3"/>
  <c r="D58" i="3"/>
  <c r="C58" i="3" s="1"/>
  <c r="CH58" i="3" s="1"/>
  <c r="CB58" i="3" s="1"/>
  <c r="E57" i="3"/>
  <c r="D57" i="3"/>
  <c r="C57" i="3"/>
  <c r="CH57" i="3" s="1"/>
  <c r="CB57" i="3" s="1"/>
  <c r="E56" i="3"/>
  <c r="D56" i="3"/>
  <c r="C56" i="3" s="1"/>
  <c r="CH56" i="3" s="1"/>
  <c r="CB56" i="3" s="1"/>
  <c r="E55" i="3"/>
  <c r="D55" i="3"/>
  <c r="C55" i="3" s="1"/>
  <c r="CH55" i="3" s="1"/>
  <c r="CB55" i="3" s="1"/>
  <c r="E54" i="3"/>
  <c r="D54" i="3"/>
  <c r="C54" i="3" s="1"/>
  <c r="CH54" i="3" s="1"/>
  <c r="CB54" i="3" s="1"/>
  <c r="E53" i="3"/>
  <c r="D53" i="3"/>
  <c r="C53" i="3"/>
  <c r="CH53" i="3" s="1"/>
  <c r="CB53" i="3" s="1"/>
  <c r="E48" i="3"/>
  <c r="D48" i="3"/>
  <c r="C48" i="3" s="1"/>
  <c r="CH48" i="3" s="1"/>
  <c r="CB48" i="3" s="1"/>
  <c r="E47" i="3"/>
  <c r="D47" i="3"/>
  <c r="C35" i="3"/>
  <c r="G31" i="3"/>
  <c r="F31" i="3"/>
  <c r="E31" i="3" s="1"/>
  <c r="B31" i="3"/>
  <c r="E27" i="3"/>
  <c r="D27" i="3"/>
  <c r="E26" i="3"/>
  <c r="D26" i="3"/>
  <c r="C26" i="3" s="1"/>
  <c r="E25" i="3"/>
  <c r="D25" i="3"/>
  <c r="E24" i="3"/>
  <c r="D24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D23" i="3" s="1"/>
  <c r="C23" i="3" s="1"/>
  <c r="E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E13" i="3"/>
  <c r="D13" i="3"/>
  <c r="A5" i="3"/>
  <c r="A4" i="3"/>
  <c r="A3" i="3"/>
  <c r="A2" i="3"/>
  <c r="AQ151" i="2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E151" i="2" s="1"/>
  <c r="F151" i="2"/>
  <c r="D151" i="2" s="1"/>
  <c r="C151" i="2" s="1"/>
  <c r="E150" i="2"/>
  <c r="D150" i="2"/>
  <c r="E149" i="2"/>
  <c r="D149" i="2"/>
  <c r="E148" i="2"/>
  <c r="D148" i="2"/>
  <c r="E143" i="2"/>
  <c r="D143" i="2"/>
  <c r="E142" i="2"/>
  <c r="D142" i="2"/>
  <c r="CL141" i="2"/>
  <c r="CF141" i="2" s="1"/>
  <c r="AQ141" i="2"/>
  <c r="AP141" i="2"/>
  <c r="AO141" i="2"/>
  <c r="AN141" i="2"/>
  <c r="AM141" i="2"/>
  <c r="AL141" i="2"/>
  <c r="AK141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C141" i="2" s="1"/>
  <c r="CG141" i="2" s="1"/>
  <c r="CA141" i="2" s="1"/>
  <c r="D141" i="2"/>
  <c r="E140" i="2"/>
  <c r="C140" i="2" s="1"/>
  <c r="CJ140" i="2" s="1"/>
  <c r="CD140" i="2" s="1"/>
  <c r="D140" i="2"/>
  <c r="E139" i="2"/>
  <c r="C139" i="2" s="1"/>
  <c r="CJ139" i="2" s="1"/>
  <c r="CD139" i="2" s="1"/>
  <c r="D139" i="2"/>
  <c r="E138" i="2"/>
  <c r="C138" i="2" s="1"/>
  <c r="CJ138" i="2" s="1"/>
  <c r="CD138" i="2" s="1"/>
  <c r="D138" i="2"/>
  <c r="E137" i="2"/>
  <c r="C137" i="2" s="1"/>
  <c r="CJ137" i="2" s="1"/>
  <c r="CD137" i="2" s="1"/>
  <c r="D137" i="2"/>
  <c r="E136" i="2"/>
  <c r="C136" i="2" s="1"/>
  <c r="CJ136" i="2" s="1"/>
  <c r="CD136" i="2" s="1"/>
  <c r="D136" i="2"/>
  <c r="E135" i="2"/>
  <c r="C135" i="2" s="1"/>
  <c r="CJ135" i="2" s="1"/>
  <c r="CD135" i="2" s="1"/>
  <c r="D135" i="2"/>
  <c r="E134" i="2"/>
  <c r="C134" i="2" s="1"/>
  <c r="CJ134" i="2" s="1"/>
  <c r="CD134" i="2" s="1"/>
  <c r="D134" i="2"/>
  <c r="E133" i="2"/>
  <c r="D133" i="2"/>
  <c r="C133" i="2" s="1"/>
  <c r="E132" i="2"/>
  <c r="D132" i="2"/>
  <c r="C132" i="2" s="1"/>
  <c r="E131" i="2"/>
  <c r="D131" i="2"/>
  <c r="C131" i="2" s="1"/>
  <c r="B126" i="2"/>
  <c r="D122" i="2"/>
  <c r="C122" i="2"/>
  <c r="D121" i="2"/>
  <c r="B121" i="2" s="1"/>
  <c r="C121" i="2"/>
  <c r="D120" i="2"/>
  <c r="C120" i="2"/>
  <c r="B120" i="2" s="1"/>
  <c r="D111" i="2"/>
  <c r="C111" i="2"/>
  <c r="B111" i="2" s="1"/>
  <c r="CG111" i="2" s="1"/>
  <c r="CA111" i="2" s="1"/>
  <c r="D106" i="2"/>
  <c r="C106" i="2"/>
  <c r="B106" i="2" s="1"/>
  <c r="D105" i="2"/>
  <c r="C105" i="2"/>
  <c r="D100" i="2"/>
  <c r="C100" i="2"/>
  <c r="B100" i="2"/>
  <c r="E74" i="2"/>
  <c r="D74" i="2"/>
  <c r="C74" i="2" s="1"/>
  <c r="CH74" i="2" s="1"/>
  <c r="CB74" i="2" s="1"/>
  <c r="E73" i="2"/>
  <c r="D73" i="2"/>
  <c r="C73" i="2"/>
  <c r="CH73" i="2" s="1"/>
  <c r="CB73" i="2" s="1"/>
  <c r="E72" i="2"/>
  <c r="D72" i="2"/>
  <c r="C72" i="2" s="1"/>
  <c r="CH72" i="2" s="1"/>
  <c r="CB72" i="2" s="1"/>
  <c r="E71" i="2"/>
  <c r="C71" i="2" s="1"/>
  <c r="CH71" i="2" s="1"/>
  <c r="CB71" i="2" s="1"/>
  <c r="D71" i="2"/>
  <c r="E70" i="2"/>
  <c r="D70" i="2"/>
  <c r="C70" i="2" s="1"/>
  <c r="CH70" i="2" s="1"/>
  <c r="CB70" i="2" s="1"/>
  <c r="E69" i="2"/>
  <c r="D69" i="2"/>
  <c r="C69" i="2"/>
  <c r="CH69" i="2" s="1"/>
  <c r="CB69" i="2" s="1"/>
  <c r="E68" i="2"/>
  <c r="D68" i="2"/>
  <c r="C68" i="2" s="1"/>
  <c r="CH68" i="2" s="1"/>
  <c r="CB68" i="2" s="1"/>
  <c r="E67" i="2"/>
  <c r="C67" i="2" s="1"/>
  <c r="CH67" i="2" s="1"/>
  <c r="CB67" i="2" s="1"/>
  <c r="D67" i="2"/>
  <c r="E66" i="2"/>
  <c r="D66" i="2"/>
  <c r="C66" i="2" s="1"/>
  <c r="CH66" i="2" s="1"/>
  <c r="CB66" i="2" s="1"/>
  <c r="E65" i="2"/>
  <c r="D65" i="2"/>
  <c r="C65" i="2"/>
  <c r="CH65" i="2" s="1"/>
  <c r="CB65" i="2" s="1"/>
  <c r="E64" i="2"/>
  <c r="D64" i="2"/>
  <c r="C64" i="2" s="1"/>
  <c r="CH64" i="2" s="1"/>
  <c r="CB64" i="2" s="1"/>
  <c r="E63" i="2"/>
  <c r="C63" i="2" s="1"/>
  <c r="CH63" i="2" s="1"/>
  <c r="CB63" i="2" s="1"/>
  <c r="D63" i="2"/>
  <c r="E62" i="2"/>
  <c r="D62" i="2"/>
  <c r="C62" i="2" s="1"/>
  <c r="CH62" i="2" s="1"/>
  <c r="CB62" i="2" s="1"/>
  <c r="E61" i="2"/>
  <c r="D61" i="2"/>
  <c r="C61" i="2"/>
  <c r="CH61" i="2" s="1"/>
  <c r="CB61" i="2" s="1"/>
  <c r="E60" i="2"/>
  <c r="D60" i="2"/>
  <c r="C60" i="2" s="1"/>
  <c r="CH60" i="2" s="1"/>
  <c r="CB60" i="2" s="1"/>
  <c r="E59" i="2"/>
  <c r="C59" i="2" s="1"/>
  <c r="CH59" i="2" s="1"/>
  <c r="CB59" i="2" s="1"/>
  <c r="D59" i="2"/>
  <c r="E58" i="2"/>
  <c r="D58" i="2"/>
  <c r="C58" i="2" s="1"/>
  <c r="CH58" i="2" s="1"/>
  <c r="CB58" i="2" s="1"/>
  <c r="E57" i="2"/>
  <c r="D57" i="2"/>
  <c r="C57" i="2"/>
  <c r="CH57" i="2" s="1"/>
  <c r="CB57" i="2" s="1"/>
  <c r="E56" i="2"/>
  <c r="D56" i="2"/>
  <c r="C56" i="2" s="1"/>
  <c r="CH56" i="2" s="1"/>
  <c r="CB56" i="2" s="1"/>
  <c r="E55" i="2"/>
  <c r="C55" i="2" s="1"/>
  <c r="CH55" i="2" s="1"/>
  <c r="CB55" i="2" s="1"/>
  <c r="D55" i="2"/>
  <c r="E54" i="2"/>
  <c r="D54" i="2"/>
  <c r="C54" i="2" s="1"/>
  <c r="CH54" i="2" s="1"/>
  <c r="CB54" i="2" s="1"/>
  <c r="E53" i="2"/>
  <c r="D53" i="2"/>
  <c r="C53" i="2"/>
  <c r="CH53" i="2" s="1"/>
  <c r="CB53" i="2" s="1"/>
  <c r="E48" i="2"/>
  <c r="D48" i="2"/>
  <c r="C48" i="2" s="1"/>
  <c r="CH48" i="2" s="1"/>
  <c r="CB48" i="2" s="1"/>
  <c r="E47" i="2"/>
  <c r="C47" i="2" s="1"/>
  <c r="CH47" i="2" s="1"/>
  <c r="CB47" i="2" s="1"/>
  <c r="D47" i="2"/>
  <c r="C35" i="2"/>
  <c r="G31" i="2"/>
  <c r="E31" i="2" s="1"/>
  <c r="F31" i="2"/>
  <c r="B31" i="2"/>
  <c r="CJ27" i="2"/>
  <c r="CD27" i="2" s="1"/>
  <c r="E27" i="2"/>
  <c r="D27" i="2"/>
  <c r="C27" i="2" s="1"/>
  <c r="E26" i="2"/>
  <c r="D26" i="2"/>
  <c r="C26" i="2" s="1"/>
  <c r="E25" i="2"/>
  <c r="D25" i="2"/>
  <c r="E24" i="2"/>
  <c r="D24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D23" i="2" s="1"/>
  <c r="C23" i="2" s="1"/>
  <c r="E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4" i="2"/>
  <c r="D14" i="2"/>
  <c r="E13" i="2"/>
  <c r="D13" i="2"/>
  <c r="A5" i="2"/>
  <c r="A4" i="2"/>
  <c r="A3" i="2"/>
  <c r="A2" i="2"/>
  <c r="C141" i="4" l="1"/>
  <c r="C47" i="3"/>
  <c r="C67" i="3"/>
  <c r="CH67" i="3" s="1"/>
  <c r="CB67" i="3" s="1"/>
  <c r="C134" i="3"/>
  <c r="CJ134" i="3" s="1"/>
  <c r="CD134" i="3" s="1"/>
  <c r="C136" i="3"/>
  <c r="CJ136" i="3" s="1"/>
  <c r="CD136" i="3" s="1"/>
  <c r="C138" i="3"/>
  <c r="C140" i="3"/>
  <c r="CJ140" i="3" s="1"/>
  <c r="CD140" i="3" s="1"/>
  <c r="C59" i="3"/>
  <c r="CH59" i="3" s="1"/>
  <c r="CB59" i="3" s="1"/>
  <c r="C135" i="3"/>
  <c r="CJ135" i="3" s="1"/>
  <c r="CD135" i="3" s="1"/>
  <c r="C137" i="3"/>
  <c r="C139" i="3"/>
  <c r="CJ139" i="3" s="1"/>
  <c r="CD139" i="3" s="1"/>
  <c r="C141" i="3"/>
  <c r="C13" i="2"/>
  <c r="C15" i="2"/>
  <c r="C17" i="2"/>
  <c r="C19" i="2"/>
  <c r="C21" i="2"/>
  <c r="C25" i="2"/>
  <c r="CL25" i="2" s="1"/>
  <c r="CF25" i="2" s="1"/>
  <c r="B105" i="2"/>
  <c r="B122" i="2"/>
  <c r="C142" i="2"/>
  <c r="C143" i="2"/>
  <c r="C148" i="2"/>
  <c r="C149" i="2"/>
  <c r="C150" i="2"/>
  <c r="C13" i="3"/>
  <c r="C15" i="3"/>
  <c r="C17" i="3"/>
  <c r="C19" i="3"/>
  <c r="C21" i="3"/>
  <c r="C25" i="3"/>
  <c r="CJ25" i="3" s="1"/>
  <c r="CD25" i="3" s="1"/>
  <c r="B105" i="3"/>
  <c r="B122" i="3"/>
  <c r="C142" i="3"/>
  <c r="C143" i="3"/>
  <c r="C148" i="3"/>
  <c r="C149" i="3"/>
  <c r="C150" i="3"/>
  <c r="C13" i="4"/>
  <c r="CL13" i="4" s="1"/>
  <c r="CF13" i="4" s="1"/>
  <c r="C15" i="4"/>
  <c r="C17" i="4"/>
  <c r="C19" i="4"/>
  <c r="C21" i="4"/>
  <c r="C25" i="4"/>
  <c r="CJ25" i="4" s="1"/>
  <c r="CD25" i="4" s="1"/>
  <c r="B105" i="4"/>
  <c r="B122" i="4"/>
  <c r="A172" i="4" s="1"/>
  <c r="C142" i="4"/>
  <c r="C143" i="4"/>
  <c r="C148" i="4"/>
  <c r="C149" i="4"/>
  <c r="C150" i="4"/>
  <c r="C27" i="3"/>
  <c r="CJ27" i="3" s="1"/>
  <c r="CD27" i="3" s="1"/>
  <c r="B111" i="3"/>
  <c r="CG111" i="3" s="1"/>
  <c r="CA111" i="3" s="1"/>
  <c r="C132" i="3"/>
  <c r="C23" i="4"/>
  <c r="C27" i="4"/>
  <c r="CJ27" i="4" s="1"/>
  <c r="CD27" i="4" s="1"/>
  <c r="B111" i="4"/>
  <c r="CG111" i="4" s="1"/>
  <c r="CA111" i="4" s="1"/>
  <c r="C132" i="4"/>
  <c r="C14" i="2"/>
  <c r="C16" i="2"/>
  <c r="C18" i="2"/>
  <c r="C20" i="2"/>
  <c r="C22" i="2"/>
  <c r="CJ22" i="2" s="1"/>
  <c r="CD22" i="2" s="1"/>
  <c r="C24" i="2"/>
  <c r="C14" i="3"/>
  <c r="C16" i="3"/>
  <c r="C18" i="3"/>
  <c r="C20" i="3"/>
  <c r="C22" i="3"/>
  <c r="CJ22" i="3" s="1"/>
  <c r="CD22" i="3" s="1"/>
  <c r="C24" i="3"/>
  <c r="B120" i="4"/>
  <c r="C131" i="4"/>
  <c r="C133" i="4"/>
  <c r="CK13" i="4"/>
  <c r="CE13" i="4" s="1"/>
  <c r="CI13" i="4"/>
  <c r="CC13" i="4" s="1"/>
  <c r="CG13" i="4"/>
  <c r="CJ13" i="4"/>
  <c r="CD13" i="4" s="1"/>
  <c r="CH13" i="4"/>
  <c r="CB13" i="4" s="1"/>
  <c r="CK14" i="4"/>
  <c r="CE14" i="4" s="1"/>
  <c r="CI14" i="4"/>
  <c r="CC14" i="4" s="1"/>
  <c r="CG14" i="4"/>
  <c r="CA14" i="4" s="1"/>
  <c r="CL14" i="4"/>
  <c r="CF14" i="4" s="1"/>
  <c r="CJ14" i="4"/>
  <c r="CD14" i="4" s="1"/>
  <c r="CH14" i="4"/>
  <c r="CB14" i="4" s="1"/>
  <c r="CK15" i="4"/>
  <c r="CE15" i="4" s="1"/>
  <c r="CI15" i="4"/>
  <c r="CC15" i="4" s="1"/>
  <c r="CG15" i="4"/>
  <c r="CA15" i="4" s="1"/>
  <c r="CL15" i="4"/>
  <c r="CF15" i="4" s="1"/>
  <c r="CJ15" i="4"/>
  <c r="CD15" i="4" s="1"/>
  <c r="CH15" i="4"/>
  <c r="CB15" i="4" s="1"/>
  <c r="CK16" i="4"/>
  <c r="CE16" i="4" s="1"/>
  <c r="CI16" i="4"/>
  <c r="CC16" i="4" s="1"/>
  <c r="CG16" i="4"/>
  <c r="CA16" i="4" s="1"/>
  <c r="CL16" i="4"/>
  <c r="CF16" i="4" s="1"/>
  <c r="CJ16" i="4"/>
  <c r="CD16" i="4" s="1"/>
  <c r="CH16" i="4"/>
  <c r="CB16" i="4" s="1"/>
  <c r="CK17" i="4"/>
  <c r="CE17" i="4" s="1"/>
  <c r="CI17" i="4"/>
  <c r="CC17" i="4" s="1"/>
  <c r="CG17" i="4"/>
  <c r="CA17" i="4" s="1"/>
  <c r="CL17" i="4"/>
  <c r="CF17" i="4" s="1"/>
  <c r="CJ17" i="4"/>
  <c r="CD17" i="4" s="1"/>
  <c r="CH17" i="4"/>
  <c r="CB17" i="4" s="1"/>
  <c r="CK18" i="4"/>
  <c r="CE18" i="4" s="1"/>
  <c r="CI18" i="4"/>
  <c r="CC18" i="4" s="1"/>
  <c r="CG18" i="4"/>
  <c r="CA18" i="4" s="1"/>
  <c r="CL18" i="4"/>
  <c r="CF18" i="4" s="1"/>
  <c r="CJ18" i="4"/>
  <c r="CD18" i="4" s="1"/>
  <c r="CH18" i="4"/>
  <c r="CB18" i="4" s="1"/>
  <c r="CK20" i="4"/>
  <c r="CE20" i="4" s="1"/>
  <c r="CI20" i="4"/>
  <c r="CC20" i="4" s="1"/>
  <c r="CG20" i="4"/>
  <c r="CA20" i="4" s="1"/>
  <c r="CL20" i="4"/>
  <c r="CF20" i="4" s="1"/>
  <c r="CJ20" i="4"/>
  <c r="CD20" i="4" s="1"/>
  <c r="CH20" i="4"/>
  <c r="CB20" i="4" s="1"/>
  <c r="CK21" i="4"/>
  <c r="CE21" i="4" s="1"/>
  <c r="CI21" i="4"/>
  <c r="CC21" i="4" s="1"/>
  <c r="CG21" i="4"/>
  <c r="CA21" i="4" s="1"/>
  <c r="CL21" i="4"/>
  <c r="CF21" i="4" s="1"/>
  <c r="CJ21" i="4"/>
  <c r="CD21" i="4" s="1"/>
  <c r="CH21" i="4"/>
  <c r="CB21" i="4" s="1"/>
  <c r="CK23" i="4"/>
  <c r="CE23" i="4" s="1"/>
  <c r="CI23" i="4"/>
  <c r="CC23" i="4" s="1"/>
  <c r="CG23" i="4"/>
  <c r="CJ23" i="4"/>
  <c r="CD23" i="4" s="1"/>
  <c r="CK24" i="4"/>
  <c r="CE24" i="4" s="1"/>
  <c r="CI24" i="4"/>
  <c r="CC24" i="4" s="1"/>
  <c r="CG24" i="4"/>
  <c r="CA24" i="4" s="1"/>
  <c r="CH24" i="4"/>
  <c r="CB24" i="4" s="1"/>
  <c r="CL24" i="4"/>
  <c r="CF24" i="4" s="1"/>
  <c r="CK26" i="4"/>
  <c r="CE26" i="4" s="1"/>
  <c r="CI26" i="4"/>
  <c r="CC26" i="4" s="1"/>
  <c r="CG26" i="4"/>
  <c r="CA26" i="4" s="1"/>
  <c r="CH26" i="4"/>
  <c r="CB26" i="4" s="1"/>
  <c r="CL26" i="4"/>
  <c r="CF26" i="4" s="1"/>
  <c r="CG48" i="4"/>
  <c r="CA48" i="4" s="1"/>
  <c r="AO48" i="4" s="1"/>
  <c r="CG54" i="4"/>
  <c r="CA54" i="4" s="1"/>
  <c r="AO54" i="4" s="1"/>
  <c r="CG56" i="4"/>
  <c r="CA56" i="4" s="1"/>
  <c r="AO56" i="4" s="1"/>
  <c r="CG58" i="4"/>
  <c r="CA58" i="4" s="1"/>
  <c r="AO58" i="4" s="1"/>
  <c r="CG60" i="4"/>
  <c r="CA60" i="4" s="1"/>
  <c r="AO60" i="4" s="1"/>
  <c r="CG62" i="4"/>
  <c r="CA62" i="4" s="1"/>
  <c r="AO62" i="4" s="1"/>
  <c r="CG64" i="4"/>
  <c r="CA64" i="4" s="1"/>
  <c r="AO64" i="4" s="1"/>
  <c r="CG66" i="4"/>
  <c r="CA66" i="4" s="1"/>
  <c r="AO66" i="4" s="1"/>
  <c r="CG68" i="4"/>
  <c r="CA68" i="4" s="1"/>
  <c r="AO68" i="4" s="1"/>
  <c r="CG70" i="4"/>
  <c r="CA70" i="4" s="1"/>
  <c r="AO70" i="4" s="1"/>
  <c r="CG72" i="4"/>
  <c r="CA72" i="4" s="1"/>
  <c r="AO72" i="4" s="1"/>
  <c r="CG74" i="4"/>
  <c r="CA74" i="4" s="1"/>
  <c r="AO74" i="4" s="1"/>
  <c r="CJ131" i="4"/>
  <c r="CD131" i="4" s="1"/>
  <c r="CH131" i="4"/>
  <c r="CB131" i="4" s="1"/>
  <c r="CI131" i="4"/>
  <c r="CC131" i="4" s="1"/>
  <c r="CL133" i="4"/>
  <c r="CF133" i="4" s="1"/>
  <c r="CI133" i="4"/>
  <c r="CC133" i="4" s="1"/>
  <c r="CG133" i="4"/>
  <c r="CA133" i="4" s="1"/>
  <c r="CH133" i="4"/>
  <c r="CB133" i="4" s="1"/>
  <c r="CJ133" i="4"/>
  <c r="CD133" i="4" s="1"/>
  <c r="CK22" i="4"/>
  <c r="CE22" i="4" s="1"/>
  <c r="CI22" i="4"/>
  <c r="CC22" i="4" s="1"/>
  <c r="CG22" i="4"/>
  <c r="CA22" i="4" s="1"/>
  <c r="CH22" i="4"/>
  <c r="CB22" i="4" s="1"/>
  <c r="CL22" i="4"/>
  <c r="CF22" i="4" s="1"/>
  <c r="CH23" i="4"/>
  <c r="CL23" i="4"/>
  <c r="CF23" i="4" s="1"/>
  <c r="CJ24" i="4"/>
  <c r="CD24" i="4" s="1"/>
  <c r="CK25" i="4"/>
  <c r="CE25" i="4" s="1"/>
  <c r="CI25" i="4"/>
  <c r="CC25" i="4" s="1"/>
  <c r="CG25" i="4"/>
  <c r="CA25" i="4" s="1"/>
  <c r="CH25" i="4"/>
  <c r="CB25" i="4" s="1"/>
  <c r="CL25" i="4"/>
  <c r="CF25" i="4" s="1"/>
  <c r="CJ26" i="4"/>
  <c r="CD26" i="4" s="1"/>
  <c r="CK27" i="4"/>
  <c r="CE27" i="4" s="1"/>
  <c r="CI27" i="4"/>
  <c r="CC27" i="4" s="1"/>
  <c r="CG27" i="4"/>
  <c r="CA27" i="4" s="1"/>
  <c r="CH27" i="4"/>
  <c r="CB27" i="4" s="1"/>
  <c r="CL27" i="4"/>
  <c r="CF27" i="4" s="1"/>
  <c r="CG47" i="4"/>
  <c r="CA47" i="4" s="1"/>
  <c r="AO47" i="4" s="1"/>
  <c r="CG53" i="4"/>
  <c r="CA53" i="4" s="1"/>
  <c r="AO53" i="4" s="1"/>
  <c r="CG55" i="4"/>
  <c r="CA55" i="4" s="1"/>
  <c r="AO55" i="4" s="1"/>
  <c r="CG57" i="4"/>
  <c r="CA57" i="4" s="1"/>
  <c r="AO57" i="4" s="1"/>
  <c r="CG59" i="4"/>
  <c r="CA59" i="4" s="1"/>
  <c r="AO59" i="4" s="1"/>
  <c r="CG61" i="4"/>
  <c r="CA61" i="4" s="1"/>
  <c r="AO61" i="4" s="1"/>
  <c r="CG63" i="4"/>
  <c r="CA63" i="4" s="1"/>
  <c r="AO63" i="4" s="1"/>
  <c r="CG65" i="4"/>
  <c r="CA65" i="4" s="1"/>
  <c r="AO65" i="4" s="1"/>
  <c r="CG67" i="4"/>
  <c r="CA67" i="4" s="1"/>
  <c r="AO67" i="4" s="1"/>
  <c r="CG69" i="4"/>
  <c r="CA69" i="4" s="1"/>
  <c r="AO69" i="4" s="1"/>
  <c r="CG71" i="4"/>
  <c r="CA71" i="4" s="1"/>
  <c r="AO71" i="4" s="1"/>
  <c r="CG73" i="4"/>
  <c r="CA73" i="4" s="1"/>
  <c r="AO73" i="4" s="1"/>
  <c r="CH111" i="4"/>
  <c r="CB111" i="4" s="1"/>
  <c r="AN111" i="4" s="1"/>
  <c r="CG131" i="4"/>
  <c r="CA131" i="4" s="1"/>
  <c r="CL131" i="4"/>
  <c r="CF131" i="4" s="1"/>
  <c r="CL134" i="4"/>
  <c r="CF134" i="4" s="1"/>
  <c r="CI134" i="4"/>
  <c r="CC134" i="4" s="1"/>
  <c r="CG134" i="4"/>
  <c r="CA134" i="4" s="1"/>
  <c r="CH134" i="4"/>
  <c r="CB134" i="4" s="1"/>
  <c r="CL135" i="4"/>
  <c r="CF135" i="4" s="1"/>
  <c r="CI135" i="4"/>
  <c r="CC135" i="4" s="1"/>
  <c r="CG135" i="4"/>
  <c r="CA135" i="4" s="1"/>
  <c r="CH135" i="4"/>
  <c r="CB135" i="4" s="1"/>
  <c r="CL136" i="4"/>
  <c r="CF136" i="4" s="1"/>
  <c r="CI136" i="4"/>
  <c r="CC136" i="4" s="1"/>
  <c r="CG136" i="4"/>
  <c r="CA136" i="4" s="1"/>
  <c r="CH136" i="4"/>
  <c r="CB136" i="4" s="1"/>
  <c r="CL137" i="4"/>
  <c r="CF137" i="4" s="1"/>
  <c r="CI137" i="4"/>
  <c r="CC137" i="4" s="1"/>
  <c r="CG137" i="4"/>
  <c r="CA137" i="4" s="1"/>
  <c r="CH137" i="4"/>
  <c r="CB137" i="4" s="1"/>
  <c r="CL138" i="4"/>
  <c r="CF138" i="4" s="1"/>
  <c r="CI138" i="4"/>
  <c r="CC138" i="4" s="1"/>
  <c r="CG138" i="4"/>
  <c r="CA138" i="4" s="1"/>
  <c r="CH138" i="4"/>
  <c r="CB138" i="4" s="1"/>
  <c r="CL139" i="4"/>
  <c r="CF139" i="4" s="1"/>
  <c r="CI139" i="4"/>
  <c r="CC139" i="4" s="1"/>
  <c r="CG139" i="4"/>
  <c r="CA139" i="4" s="1"/>
  <c r="CH139" i="4"/>
  <c r="CB139" i="4" s="1"/>
  <c r="CL140" i="4"/>
  <c r="CF140" i="4" s="1"/>
  <c r="CI140" i="4"/>
  <c r="CC140" i="4" s="1"/>
  <c r="CG140" i="4"/>
  <c r="CA140" i="4" s="1"/>
  <c r="CH140" i="4"/>
  <c r="CB140" i="4" s="1"/>
  <c r="CJ141" i="4"/>
  <c r="CD141" i="4" s="1"/>
  <c r="CH141" i="4"/>
  <c r="CB141" i="4" s="1"/>
  <c r="CI141" i="4"/>
  <c r="CC141" i="4" s="1"/>
  <c r="CJ142" i="4"/>
  <c r="CD142" i="4" s="1"/>
  <c r="CH142" i="4"/>
  <c r="CB142" i="4" s="1"/>
  <c r="CI142" i="4"/>
  <c r="CC142" i="4" s="1"/>
  <c r="CJ143" i="4"/>
  <c r="CD143" i="4" s="1"/>
  <c r="CH143" i="4"/>
  <c r="CB143" i="4" s="1"/>
  <c r="CI143" i="4"/>
  <c r="CC143" i="4" s="1"/>
  <c r="CJ148" i="4"/>
  <c r="CD148" i="4" s="1"/>
  <c r="CH148" i="4"/>
  <c r="CB148" i="4" s="1"/>
  <c r="CI148" i="4"/>
  <c r="CC148" i="4" s="1"/>
  <c r="CJ150" i="4"/>
  <c r="CD150" i="4" s="1"/>
  <c r="CH150" i="4"/>
  <c r="CB150" i="4" s="1"/>
  <c r="CI150" i="4"/>
  <c r="CC150" i="4" s="1"/>
  <c r="CK14" i="3"/>
  <c r="CE14" i="3" s="1"/>
  <c r="CI14" i="3"/>
  <c r="CC14" i="3" s="1"/>
  <c r="CG14" i="3"/>
  <c r="CA14" i="3" s="1"/>
  <c r="CL14" i="3"/>
  <c r="CF14" i="3" s="1"/>
  <c r="CJ14" i="3"/>
  <c r="CD14" i="3" s="1"/>
  <c r="CH14" i="3"/>
  <c r="CB14" i="3" s="1"/>
  <c r="CK15" i="3"/>
  <c r="CE15" i="3" s="1"/>
  <c r="CI15" i="3"/>
  <c r="CC15" i="3" s="1"/>
  <c r="CG15" i="3"/>
  <c r="CA15" i="3" s="1"/>
  <c r="CL15" i="3"/>
  <c r="CF15" i="3" s="1"/>
  <c r="CJ15" i="3"/>
  <c r="CD15" i="3" s="1"/>
  <c r="CH15" i="3"/>
  <c r="CB15" i="3" s="1"/>
  <c r="CK17" i="3"/>
  <c r="CE17" i="3" s="1"/>
  <c r="CI17" i="3"/>
  <c r="CC17" i="3" s="1"/>
  <c r="CG17" i="3"/>
  <c r="CA17" i="3" s="1"/>
  <c r="CL17" i="3"/>
  <c r="CF17" i="3" s="1"/>
  <c r="CJ17" i="3"/>
  <c r="CD17" i="3" s="1"/>
  <c r="CH17" i="3"/>
  <c r="CB17" i="3" s="1"/>
  <c r="CK18" i="3"/>
  <c r="CE18" i="3" s="1"/>
  <c r="CI18" i="3"/>
  <c r="CC18" i="3" s="1"/>
  <c r="CG18" i="3"/>
  <c r="CA18" i="3" s="1"/>
  <c r="CL18" i="3"/>
  <c r="CF18" i="3" s="1"/>
  <c r="CJ18" i="3"/>
  <c r="CD18" i="3" s="1"/>
  <c r="CH18" i="3"/>
  <c r="CB18" i="3" s="1"/>
  <c r="CK19" i="3"/>
  <c r="CE19" i="3" s="1"/>
  <c r="CI19" i="3"/>
  <c r="CC19" i="3" s="1"/>
  <c r="CG19" i="3"/>
  <c r="CA19" i="3" s="1"/>
  <c r="CL19" i="3"/>
  <c r="CF19" i="3" s="1"/>
  <c r="CJ19" i="3"/>
  <c r="CD19" i="3" s="1"/>
  <c r="CH19" i="3"/>
  <c r="CB19" i="3" s="1"/>
  <c r="CK20" i="3"/>
  <c r="CE20" i="3" s="1"/>
  <c r="CI20" i="3"/>
  <c r="CC20" i="3" s="1"/>
  <c r="CG20" i="3"/>
  <c r="CA20" i="3" s="1"/>
  <c r="CL20" i="3"/>
  <c r="CF20" i="3" s="1"/>
  <c r="CJ20" i="3"/>
  <c r="CD20" i="3" s="1"/>
  <c r="CH20" i="3"/>
  <c r="CB20" i="3" s="1"/>
  <c r="CK23" i="3"/>
  <c r="CE23" i="3" s="1"/>
  <c r="CI23" i="3"/>
  <c r="CC23" i="3" s="1"/>
  <c r="CG23" i="3"/>
  <c r="CJ23" i="3"/>
  <c r="CD23" i="3" s="1"/>
  <c r="CK26" i="3"/>
  <c r="CE26" i="3" s="1"/>
  <c r="CI26" i="3"/>
  <c r="CC26" i="3" s="1"/>
  <c r="CG26" i="3"/>
  <c r="CA26" i="3" s="1"/>
  <c r="CH26" i="3"/>
  <c r="CB26" i="3" s="1"/>
  <c r="CL26" i="3"/>
  <c r="CF26" i="3" s="1"/>
  <c r="CG48" i="3"/>
  <c r="CA48" i="3" s="1"/>
  <c r="AO48" i="3" s="1"/>
  <c r="CG54" i="3"/>
  <c r="CA54" i="3" s="1"/>
  <c r="AO54" i="3" s="1"/>
  <c r="CG56" i="3"/>
  <c r="CA56" i="3" s="1"/>
  <c r="AO56" i="3" s="1"/>
  <c r="CG58" i="3"/>
  <c r="CA58" i="3" s="1"/>
  <c r="AO58" i="3" s="1"/>
  <c r="CG60" i="3"/>
  <c r="CA60" i="3" s="1"/>
  <c r="AO60" i="3" s="1"/>
  <c r="CG62" i="3"/>
  <c r="CA62" i="3" s="1"/>
  <c r="AO62" i="3" s="1"/>
  <c r="CG64" i="3"/>
  <c r="CA64" i="3" s="1"/>
  <c r="AO64" i="3" s="1"/>
  <c r="CG66" i="3"/>
  <c r="CA66" i="3" s="1"/>
  <c r="AO66" i="3" s="1"/>
  <c r="CG68" i="3"/>
  <c r="CA68" i="3" s="1"/>
  <c r="AO68" i="3" s="1"/>
  <c r="CG70" i="3"/>
  <c r="CA70" i="3" s="1"/>
  <c r="AO70" i="3" s="1"/>
  <c r="CG72" i="3"/>
  <c r="CA72" i="3" s="1"/>
  <c r="AO72" i="3" s="1"/>
  <c r="CG74" i="3"/>
  <c r="CA74" i="3" s="1"/>
  <c r="AO74" i="3" s="1"/>
  <c r="CJ131" i="3"/>
  <c r="CD131" i="3" s="1"/>
  <c r="CH131" i="3"/>
  <c r="CB131" i="3" s="1"/>
  <c r="CI131" i="3"/>
  <c r="CC131" i="3" s="1"/>
  <c r="CI132" i="3"/>
  <c r="CC132" i="3" s="1"/>
  <c r="CL133" i="3"/>
  <c r="CF133" i="3" s="1"/>
  <c r="CI133" i="3"/>
  <c r="CC133" i="3" s="1"/>
  <c r="CG133" i="3"/>
  <c r="CA133" i="3" s="1"/>
  <c r="CH133" i="3"/>
  <c r="CB133" i="3" s="1"/>
  <c r="CJ133" i="3"/>
  <c r="CD133" i="3" s="1"/>
  <c r="CK22" i="3"/>
  <c r="CE22" i="3" s="1"/>
  <c r="CI22" i="3"/>
  <c r="CC22" i="3" s="1"/>
  <c r="CG22" i="3"/>
  <c r="CA22" i="3" s="1"/>
  <c r="CH22" i="3"/>
  <c r="CB22" i="3" s="1"/>
  <c r="CL22" i="3"/>
  <c r="CF22" i="3" s="1"/>
  <c r="CH23" i="3"/>
  <c r="CL23" i="3"/>
  <c r="CF23" i="3" s="1"/>
  <c r="CK25" i="3"/>
  <c r="CE25" i="3" s="1"/>
  <c r="CI25" i="3"/>
  <c r="CC25" i="3" s="1"/>
  <c r="CG25" i="3"/>
  <c r="CA25" i="3" s="1"/>
  <c r="CH25" i="3"/>
  <c r="CB25" i="3" s="1"/>
  <c r="CL25" i="3"/>
  <c r="CF25" i="3" s="1"/>
  <c r="CJ26" i="3"/>
  <c r="CD26" i="3" s="1"/>
  <c r="CK27" i="3"/>
  <c r="CE27" i="3" s="1"/>
  <c r="CI27" i="3"/>
  <c r="CC27" i="3" s="1"/>
  <c r="CG27" i="3"/>
  <c r="CA27" i="3" s="1"/>
  <c r="CH27" i="3"/>
  <c r="CB27" i="3" s="1"/>
  <c r="CL27" i="3"/>
  <c r="CF27" i="3" s="1"/>
  <c r="CG53" i="3"/>
  <c r="CA53" i="3" s="1"/>
  <c r="AO53" i="3" s="1"/>
  <c r="CG55" i="3"/>
  <c r="CA55" i="3" s="1"/>
  <c r="AO55" i="3" s="1"/>
  <c r="CG57" i="3"/>
  <c r="CA57" i="3" s="1"/>
  <c r="AO57" i="3" s="1"/>
  <c r="CG59" i="3"/>
  <c r="CA59" i="3" s="1"/>
  <c r="AO59" i="3" s="1"/>
  <c r="CG61" i="3"/>
  <c r="CA61" i="3" s="1"/>
  <c r="AO61" i="3" s="1"/>
  <c r="CG63" i="3"/>
  <c r="CA63" i="3" s="1"/>
  <c r="AO63" i="3" s="1"/>
  <c r="CG65" i="3"/>
  <c r="CA65" i="3" s="1"/>
  <c r="AO65" i="3" s="1"/>
  <c r="CG67" i="3"/>
  <c r="CA67" i="3" s="1"/>
  <c r="AO67" i="3" s="1"/>
  <c r="CG69" i="3"/>
  <c r="CA69" i="3" s="1"/>
  <c r="AO69" i="3" s="1"/>
  <c r="CG71" i="3"/>
  <c r="CA71" i="3" s="1"/>
  <c r="AO71" i="3" s="1"/>
  <c r="CG73" i="3"/>
  <c r="CA73" i="3" s="1"/>
  <c r="AO73" i="3" s="1"/>
  <c r="CH111" i="3"/>
  <c r="CB111" i="3" s="1"/>
  <c r="AN111" i="3" s="1"/>
  <c r="CG131" i="3"/>
  <c r="CA131" i="3" s="1"/>
  <c r="CL131" i="3"/>
  <c r="CF131" i="3" s="1"/>
  <c r="CL134" i="3"/>
  <c r="CF134" i="3" s="1"/>
  <c r="CI134" i="3"/>
  <c r="CC134" i="3" s="1"/>
  <c r="CG134" i="3"/>
  <c r="CA134" i="3" s="1"/>
  <c r="CH134" i="3"/>
  <c r="CB134" i="3" s="1"/>
  <c r="CL135" i="3"/>
  <c r="CF135" i="3" s="1"/>
  <c r="CI135" i="3"/>
  <c r="CC135" i="3" s="1"/>
  <c r="CG135" i="3"/>
  <c r="CA135" i="3" s="1"/>
  <c r="CH135" i="3"/>
  <c r="CB135" i="3" s="1"/>
  <c r="CL136" i="3"/>
  <c r="CF136" i="3" s="1"/>
  <c r="CI136" i="3"/>
  <c r="CC136" i="3" s="1"/>
  <c r="CG136" i="3"/>
  <c r="CA136" i="3" s="1"/>
  <c r="CH136" i="3"/>
  <c r="CB136" i="3" s="1"/>
  <c r="CL139" i="3"/>
  <c r="CF139" i="3" s="1"/>
  <c r="CI139" i="3"/>
  <c r="CC139" i="3" s="1"/>
  <c r="CG139" i="3"/>
  <c r="CA139" i="3" s="1"/>
  <c r="CH139" i="3"/>
  <c r="CB139" i="3" s="1"/>
  <c r="CL140" i="3"/>
  <c r="CF140" i="3" s="1"/>
  <c r="CI140" i="3"/>
  <c r="CC140" i="3" s="1"/>
  <c r="CG140" i="3"/>
  <c r="CA140" i="3" s="1"/>
  <c r="CH140" i="3"/>
  <c r="CB140" i="3" s="1"/>
  <c r="CJ141" i="3"/>
  <c r="CD141" i="3" s="1"/>
  <c r="CH141" i="3"/>
  <c r="CB141" i="3" s="1"/>
  <c r="CI141" i="3"/>
  <c r="CC141" i="3" s="1"/>
  <c r="CJ143" i="3"/>
  <c r="CD143" i="3" s="1"/>
  <c r="CH143" i="3"/>
  <c r="CB143" i="3" s="1"/>
  <c r="CI143" i="3"/>
  <c r="CC143" i="3" s="1"/>
  <c r="CJ148" i="3"/>
  <c r="CD148" i="3" s="1"/>
  <c r="CH148" i="3"/>
  <c r="CB148" i="3" s="1"/>
  <c r="CI148" i="3"/>
  <c r="CC148" i="3" s="1"/>
  <c r="CJ149" i="3"/>
  <c r="CD149" i="3" s="1"/>
  <c r="CH149" i="3"/>
  <c r="CB149" i="3" s="1"/>
  <c r="CI149" i="3"/>
  <c r="CC149" i="3" s="1"/>
  <c r="CK13" i="2"/>
  <c r="CE13" i="2" s="1"/>
  <c r="CI13" i="2"/>
  <c r="CC13" i="2" s="1"/>
  <c r="CG13" i="2"/>
  <c r="CL13" i="2"/>
  <c r="CF13" i="2" s="1"/>
  <c r="CJ13" i="2"/>
  <c r="CD13" i="2" s="1"/>
  <c r="CH13" i="2"/>
  <c r="CB13" i="2" s="1"/>
  <c r="CK14" i="2"/>
  <c r="CE14" i="2" s="1"/>
  <c r="CI14" i="2"/>
  <c r="CC14" i="2" s="1"/>
  <c r="CG14" i="2"/>
  <c r="CA14" i="2" s="1"/>
  <c r="CL14" i="2"/>
  <c r="CF14" i="2" s="1"/>
  <c r="CJ14" i="2"/>
  <c r="CD14" i="2" s="1"/>
  <c r="CH14" i="2"/>
  <c r="CB14" i="2" s="1"/>
  <c r="CK16" i="2"/>
  <c r="CE16" i="2" s="1"/>
  <c r="CI16" i="2"/>
  <c r="CC16" i="2" s="1"/>
  <c r="CG16" i="2"/>
  <c r="CA16" i="2" s="1"/>
  <c r="CL16" i="2"/>
  <c r="CF16" i="2" s="1"/>
  <c r="CJ16" i="2"/>
  <c r="CD16" i="2" s="1"/>
  <c r="CH16" i="2"/>
  <c r="CB16" i="2" s="1"/>
  <c r="CK17" i="2"/>
  <c r="CE17" i="2" s="1"/>
  <c r="CI17" i="2"/>
  <c r="CC17" i="2" s="1"/>
  <c r="CG17" i="2"/>
  <c r="CA17" i="2" s="1"/>
  <c r="CL17" i="2"/>
  <c r="CF17" i="2" s="1"/>
  <c r="CJ17" i="2"/>
  <c r="CD17" i="2" s="1"/>
  <c r="CH17" i="2"/>
  <c r="CB17" i="2" s="1"/>
  <c r="CK18" i="2"/>
  <c r="CE18" i="2" s="1"/>
  <c r="CI18" i="2"/>
  <c r="CC18" i="2" s="1"/>
  <c r="CG18" i="2"/>
  <c r="CA18" i="2" s="1"/>
  <c r="CL18" i="2"/>
  <c r="CF18" i="2" s="1"/>
  <c r="CJ18" i="2"/>
  <c r="CD18" i="2" s="1"/>
  <c r="CH18" i="2"/>
  <c r="CB18" i="2" s="1"/>
  <c r="CK19" i="2"/>
  <c r="CE19" i="2" s="1"/>
  <c r="CI19" i="2"/>
  <c r="CC19" i="2" s="1"/>
  <c r="CG19" i="2"/>
  <c r="CA19" i="2" s="1"/>
  <c r="CL19" i="2"/>
  <c r="CF19" i="2" s="1"/>
  <c r="CJ19" i="2"/>
  <c r="CD19" i="2" s="1"/>
  <c r="CH19" i="2"/>
  <c r="CB19" i="2" s="1"/>
  <c r="CK21" i="2"/>
  <c r="CE21" i="2" s="1"/>
  <c r="CI21" i="2"/>
  <c r="CC21" i="2" s="1"/>
  <c r="CG21" i="2"/>
  <c r="CA21" i="2" s="1"/>
  <c r="CL21" i="2"/>
  <c r="CF21" i="2" s="1"/>
  <c r="CJ21" i="2"/>
  <c r="CD21" i="2" s="1"/>
  <c r="CH21" i="2"/>
  <c r="CB21" i="2" s="1"/>
  <c r="CK23" i="2"/>
  <c r="CE23" i="2" s="1"/>
  <c r="CI23" i="2"/>
  <c r="CC23" i="2" s="1"/>
  <c r="CG23" i="2"/>
  <c r="CJ23" i="2"/>
  <c r="CD23" i="2" s="1"/>
  <c r="CK24" i="2"/>
  <c r="CE24" i="2" s="1"/>
  <c r="CI24" i="2"/>
  <c r="CC24" i="2" s="1"/>
  <c r="CG24" i="2"/>
  <c r="CA24" i="2" s="1"/>
  <c r="CH24" i="2"/>
  <c r="CB24" i="2" s="1"/>
  <c r="CL24" i="2"/>
  <c r="CF24" i="2" s="1"/>
  <c r="CK26" i="2"/>
  <c r="CE26" i="2" s="1"/>
  <c r="CI26" i="2"/>
  <c r="CC26" i="2" s="1"/>
  <c r="CG26" i="2"/>
  <c r="CA26" i="2" s="1"/>
  <c r="CH26" i="2"/>
  <c r="CB26" i="2" s="1"/>
  <c r="CL26" i="2"/>
  <c r="CF26" i="2" s="1"/>
  <c r="CG48" i="2"/>
  <c r="CA48" i="2" s="1"/>
  <c r="AO48" i="2" s="1"/>
  <c r="CG54" i="2"/>
  <c r="CA54" i="2" s="1"/>
  <c r="AO54" i="2" s="1"/>
  <c r="CG56" i="2"/>
  <c r="CA56" i="2" s="1"/>
  <c r="AO56" i="2" s="1"/>
  <c r="CG58" i="2"/>
  <c r="CA58" i="2" s="1"/>
  <c r="AO58" i="2" s="1"/>
  <c r="CG60" i="2"/>
  <c r="CA60" i="2" s="1"/>
  <c r="AO60" i="2" s="1"/>
  <c r="CG62" i="2"/>
  <c r="CA62" i="2" s="1"/>
  <c r="AO62" i="2" s="1"/>
  <c r="CG64" i="2"/>
  <c r="CA64" i="2" s="1"/>
  <c r="AO64" i="2" s="1"/>
  <c r="CG66" i="2"/>
  <c r="CA66" i="2" s="1"/>
  <c r="AO66" i="2" s="1"/>
  <c r="CG68" i="2"/>
  <c r="CA68" i="2" s="1"/>
  <c r="AO68" i="2" s="1"/>
  <c r="CG70" i="2"/>
  <c r="CA70" i="2" s="1"/>
  <c r="AO70" i="2" s="1"/>
  <c r="CG72" i="2"/>
  <c r="CA72" i="2" s="1"/>
  <c r="AO72" i="2" s="1"/>
  <c r="CG74" i="2"/>
  <c r="CA74" i="2" s="1"/>
  <c r="AO74" i="2" s="1"/>
  <c r="CJ131" i="2"/>
  <c r="CD131" i="2" s="1"/>
  <c r="CH131" i="2"/>
  <c r="CB131" i="2" s="1"/>
  <c r="CI131" i="2"/>
  <c r="CC131" i="2" s="1"/>
  <c r="CJ132" i="2"/>
  <c r="CD132" i="2" s="1"/>
  <c r="CH132" i="2"/>
  <c r="CB132" i="2" s="1"/>
  <c r="CI132" i="2"/>
  <c r="CC132" i="2" s="1"/>
  <c r="CL133" i="2"/>
  <c r="CF133" i="2" s="1"/>
  <c r="CI133" i="2"/>
  <c r="CC133" i="2" s="1"/>
  <c r="CG133" i="2"/>
  <c r="CA133" i="2" s="1"/>
  <c r="CH133" i="2"/>
  <c r="CB133" i="2" s="1"/>
  <c r="CJ133" i="2"/>
  <c r="CD133" i="2" s="1"/>
  <c r="CK22" i="2"/>
  <c r="CE22" i="2" s="1"/>
  <c r="CI22" i="2"/>
  <c r="CC22" i="2" s="1"/>
  <c r="CG22" i="2"/>
  <c r="CA22" i="2" s="1"/>
  <c r="CH22" i="2"/>
  <c r="CB22" i="2" s="1"/>
  <c r="CL22" i="2"/>
  <c r="CF22" i="2" s="1"/>
  <c r="CH23" i="2"/>
  <c r="CL23" i="2"/>
  <c r="CF23" i="2" s="1"/>
  <c r="CJ24" i="2"/>
  <c r="CD24" i="2" s="1"/>
  <c r="CJ26" i="2"/>
  <c r="CD26" i="2" s="1"/>
  <c r="CK27" i="2"/>
  <c r="CE27" i="2" s="1"/>
  <c r="CI27" i="2"/>
  <c r="CC27" i="2" s="1"/>
  <c r="CG27" i="2"/>
  <c r="CA27" i="2" s="1"/>
  <c r="CH27" i="2"/>
  <c r="CB27" i="2" s="1"/>
  <c r="CL27" i="2"/>
  <c r="CF27" i="2" s="1"/>
  <c r="CG47" i="2"/>
  <c r="CA47" i="2" s="1"/>
  <c r="AO47" i="2" s="1"/>
  <c r="CG53" i="2"/>
  <c r="CA53" i="2" s="1"/>
  <c r="AO53" i="2" s="1"/>
  <c r="CG55" i="2"/>
  <c r="CA55" i="2" s="1"/>
  <c r="AO55" i="2" s="1"/>
  <c r="CG57" i="2"/>
  <c r="CA57" i="2" s="1"/>
  <c r="AO57" i="2" s="1"/>
  <c r="CG59" i="2"/>
  <c r="CA59" i="2" s="1"/>
  <c r="AO59" i="2" s="1"/>
  <c r="CG61" i="2"/>
  <c r="CA61" i="2" s="1"/>
  <c r="AO61" i="2" s="1"/>
  <c r="CG63" i="2"/>
  <c r="CA63" i="2" s="1"/>
  <c r="AO63" i="2" s="1"/>
  <c r="CG65" i="2"/>
  <c r="CA65" i="2" s="1"/>
  <c r="AO65" i="2" s="1"/>
  <c r="CG67" i="2"/>
  <c r="CA67" i="2" s="1"/>
  <c r="AO67" i="2" s="1"/>
  <c r="CG69" i="2"/>
  <c r="CA69" i="2" s="1"/>
  <c r="AO69" i="2" s="1"/>
  <c r="CG71" i="2"/>
  <c r="CA71" i="2" s="1"/>
  <c r="AO71" i="2" s="1"/>
  <c r="CG73" i="2"/>
  <c r="CA73" i="2" s="1"/>
  <c r="AO73" i="2" s="1"/>
  <c r="CH111" i="2"/>
  <c r="CB111" i="2" s="1"/>
  <c r="AN111" i="2" s="1"/>
  <c r="CG131" i="2"/>
  <c r="CA131" i="2" s="1"/>
  <c r="CL131" i="2"/>
  <c r="CF131" i="2" s="1"/>
  <c r="CG132" i="2"/>
  <c r="CA132" i="2" s="1"/>
  <c r="CL132" i="2"/>
  <c r="CF132" i="2" s="1"/>
  <c r="CL134" i="2"/>
  <c r="CF134" i="2" s="1"/>
  <c r="CI134" i="2"/>
  <c r="CC134" i="2" s="1"/>
  <c r="CG134" i="2"/>
  <c r="CA134" i="2" s="1"/>
  <c r="CH134" i="2"/>
  <c r="CB134" i="2" s="1"/>
  <c r="CL135" i="2"/>
  <c r="CF135" i="2" s="1"/>
  <c r="CI135" i="2"/>
  <c r="CC135" i="2" s="1"/>
  <c r="CG135" i="2"/>
  <c r="CA135" i="2" s="1"/>
  <c r="CH135" i="2"/>
  <c r="CB135" i="2" s="1"/>
  <c r="CL136" i="2"/>
  <c r="CF136" i="2" s="1"/>
  <c r="CI136" i="2"/>
  <c r="CC136" i="2" s="1"/>
  <c r="CG136" i="2"/>
  <c r="CA136" i="2" s="1"/>
  <c r="CH136" i="2"/>
  <c r="CB136" i="2" s="1"/>
  <c r="CL137" i="2"/>
  <c r="CF137" i="2" s="1"/>
  <c r="CI137" i="2"/>
  <c r="CC137" i="2" s="1"/>
  <c r="CG137" i="2"/>
  <c r="CA137" i="2" s="1"/>
  <c r="CH137" i="2"/>
  <c r="CB137" i="2" s="1"/>
  <c r="CL138" i="2"/>
  <c r="CF138" i="2" s="1"/>
  <c r="CI138" i="2"/>
  <c r="CC138" i="2" s="1"/>
  <c r="CG138" i="2"/>
  <c r="CA138" i="2" s="1"/>
  <c r="CH138" i="2"/>
  <c r="CB138" i="2" s="1"/>
  <c r="CL139" i="2"/>
  <c r="CF139" i="2" s="1"/>
  <c r="CI139" i="2"/>
  <c r="CC139" i="2" s="1"/>
  <c r="CG139" i="2"/>
  <c r="CA139" i="2" s="1"/>
  <c r="CH139" i="2"/>
  <c r="CB139" i="2" s="1"/>
  <c r="CL140" i="2"/>
  <c r="CF140" i="2" s="1"/>
  <c r="CI140" i="2"/>
  <c r="CC140" i="2" s="1"/>
  <c r="CG140" i="2"/>
  <c r="CA140" i="2" s="1"/>
  <c r="CH140" i="2"/>
  <c r="CB140" i="2" s="1"/>
  <c r="CJ141" i="2"/>
  <c r="CD141" i="2" s="1"/>
  <c r="CH141" i="2"/>
  <c r="CB141" i="2" s="1"/>
  <c r="CI141" i="2"/>
  <c r="CC141" i="2" s="1"/>
  <c r="CJ142" i="2"/>
  <c r="CD142" i="2" s="1"/>
  <c r="CH142" i="2"/>
  <c r="CB142" i="2" s="1"/>
  <c r="CI142" i="2"/>
  <c r="CC142" i="2" s="1"/>
  <c r="CJ148" i="2"/>
  <c r="CD148" i="2" s="1"/>
  <c r="CH148" i="2"/>
  <c r="CB148" i="2" s="1"/>
  <c r="CI148" i="2"/>
  <c r="CC148" i="2" s="1"/>
  <c r="CJ149" i="2"/>
  <c r="CD149" i="2" s="1"/>
  <c r="CH149" i="2"/>
  <c r="CB149" i="2" s="1"/>
  <c r="CI149" i="2"/>
  <c r="CC149" i="2" s="1"/>
  <c r="CJ150" i="2"/>
  <c r="CD150" i="2" s="1"/>
  <c r="CH150" i="2"/>
  <c r="CB150" i="2" s="1"/>
  <c r="CI150" i="2"/>
  <c r="CC150" i="2" s="1"/>
  <c r="AQ151" i="1"/>
  <c r="AP151" i="1"/>
  <c r="AO151" i="1"/>
  <c r="AN151" i="1"/>
  <c r="AM151" i="1"/>
  <c r="AL151" i="1"/>
  <c r="AK151" i="1"/>
  <c r="AJ151" i="1"/>
  <c r="AI151" i="1"/>
  <c r="AH151" i="1"/>
  <c r="AG151" i="1"/>
  <c r="AF151" i="1"/>
  <c r="AE151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0" i="1"/>
  <c r="D150" i="1"/>
  <c r="E149" i="1"/>
  <c r="D149" i="1"/>
  <c r="E148" i="1"/>
  <c r="D148" i="1"/>
  <c r="E143" i="1"/>
  <c r="D143" i="1"/>
  <c r="E142" i="1"/>
  <c r="D142" i="1"/>
  <c r="AQ141" i="1"/>
  <c r="AP141" i="1"/>
  <c r="AO141" i="1"/>
  <c r="AN141" i="1"/>
  <c r="AM141" i="1"/>
  <c r="AL141" i="1"/>
  <c r="AK141" i="1"/>
  <c r="AJ141" i="1"/>
  <c r="AI141" i="1"/>
  <c r="AH141" i="1"/>
  <c r="AG141" i="1"/>
  <c r="AF141" i="1"/>
  <c r="AE141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0" i="1"/>
  <c r="D140" i="1"/>
  <c r="E139" i="1"/>
  <c r="D139" i="1"/>
  <c r="C139" i="1" s="1"/>
  <c r="CJ139" i="1" s="1"/>
  <c r="CD139" i="1" s="1"/>
  <c r="E138" i="1"/>
  <c r="D138" i="1"/>
  <c r="E137" i="1"/>
  <c r="D137" i="1"/>
  <c r="C137" i="1" s="1"/>
  <c r="CJ137" i="1" s="1"/>
  <c r="CD137" i="1" s="1"/>
  <c r="E136" i="1"/>
  <c r="D136" i="1"/>
  <c r="E135" i="1"/>
  <c r="D135" i="1"/>
  <c r="E134" i="1"/>
  <c r="D134" i="1"/>
  <c r="E133" i="1"/>
  <c r="D133" i="1"/>
  <c r="E132" i="1"/>
  <c r="D132" i="1"/>
  <c r="E131" i="1"/>
  <c r="D131" i="1"/>
  <c r="B126" i="1"/>
  <c r="D122" i="1"/>
  <c r="C122" i="1"/>
  <c r="D121" i="1"/>
  <c r="C121" i="1"/>
  <c r="D120" i="1"/>
  <c r="C120" i="1"/>
  <c r="D111" i="1"/>
  <c r="C111" i="1"/>
  <c r="D106" i="1"/>
  <c r="C106" i="1"/>
  <c r="D105" i="1"/>
  <c r="C105" i="1"/>
  <c r="D100" i="1"/>
  <c r="C100" i="1"/>
  <c r="B100" i="1"/>
  <c r="E74" i="1"/>
  <c r="D74" i="1"/>
  <c r="C74" i="1" s="1"/>
  <c r="CH74" i="1" s="1"/>
  <c r="CB74" i="1" s="1"/>
  <c r="E73" i="1"/>
  <c r="D73" i="1"/>
  <c r="C73" i="1"/>
  <c r="CH73" i="1" s="1"/>
  <c r="CB73" i="1" s="1"/>
  <c r="E72" i="1"/>
  <c r="D72" i="1"/>
  <c r="C72" i="1" s="1"/>
  <c r="CH72" i="1" s="1"/>
  <c r="CB72" i="1" s="1"/>
  <c r="E71" i="1"/>
  <c r="D71" i="1"/>
  <c r="C71" i="1" s="1"/>
  <c r="CH71" i="1" s="1"/>
  <c r="CB71" i="1" s="1"/>
  <c r="E70" i="1"/>
  <c r="D70" i="1"/>
  <c r="C70" i="1" s="1"/>
  <c r="CH70" i="1" s="1"/>
  <c r="CB70" i="1" s="1"/>
  <c r="E69" i="1"/>
  <c r="D69" i="1"/>
  <c r="C69" i="1"/>
  <c r="CH69" i="1" s="1"/>
  <c r="CB69" i="1" s="1"/>
  <c r="E68" i="1"/>
  <c r="D68" i="1"/>
  <c r="C68" i="1" s="1"/>
  <c r="CH68" i="1" s="1"/>
  <c r="CB68" i="1" s="1"/>
  <c r="E67" i="1"/>
  <c r="D67" i="1"/>
  <c r="C67" i="1" s="1"/>
  <c r="CH67" i="1" s="1"/>
  <c r="CB67" i="1" s="1"/>
  <c r="E66" i="1"/>
  <c r="D66" i="1"/>
  <c r="C66" i="1" s="1"/>
  <c r="CH66" i="1" s="1"/>
  <c r="CB66" i="1" s="1"/>
  <c r="E65" i="1"/>
  <c r="D65" i="1"/>
  <c r="C65" i="1"/>
  <c r="CH65" i="1" s="1"/>
  <c r="CB65" i="1" s="1"/>
  <c r="E64" i="1"/>
  <c r="D64" i="1"/>
  <c r="C64" i="1" s="1"/>
  <c r="CH64" i="1" s="1"/>
  <c r="CB64" i="1" s="1"/>
  <c r="E63" i="1"/>
  <c r="D63" i="1"/>
  <c r="C63" i="1" s="1"/>
  <c r="CH63" i="1" s="1"/>
  <c r="CB63" i="1" s="1"/>
  <c r="E62" i="1"/>
  <c r="D62" i="1"/>
  <c r="C62" i="1" s="1"/>
  <c r="CH62" i="1" s="1"/>
  <c r="CB62" i="1" s="1"/>
  <c r="E61" i="1"/>
  <c r="D61" i="1"/>
  <c r="C61" i="1"/>
  <c r="CH61" i="1" s="1"/>
  <c r="CB61" i="1" s="1"/>
  <c r="E60" i="1"/>
  <c r="C60" i="1" s="1"/>
  <c r="CH60" i="1" s="1"/>
  <c r="CB60" i="1" s="1"/>
  <c r="D60" i="1"/>
  <c r="E59" i="1"/>
  <c r="D59" i="1"/>
  <c r="C59" i="1" s="1"/>
  <c r="CH59" i="1" s="1"/>
  <c r="CB59" i="1" s="1"/>
  <c r="E58" i="1"/>
  <c r="D58" i="1"/>
  <c r="C58" i="1" s="1"/>
  <c r="CH58" i="1" s="1"/>
  <c r="CB58" i="1" s="1"/>
  <c r="E57" i="1"/>
  <c r="D57" i="1"/>
  <c r="C57" i="1"/>
  <c r="CH57" i="1" s="1"/>
  <c r="CB57" i="1" s="1"/>
  <c r="E56" i="1"/>
  <c r="D56" i="1"/>
  <c r="C56" i="1" s="1"/>
  <c r="CH56" i="1" s="1"/>
  <c r="CB56" i="1" s="1"/>
  <c r="E55" i="1"/>
  <c r="D55" i="1"/>
  <c r="C55" i="1" s="1"/>
  <c r="CH55" i="1" s="1"/>
  <c r="CB55" i="1" s="1"/>
  <c r="E54" i="1"/>
  <c r="D54" i="1"/>
  <c r="C54" i="1" s="1"/>
  <c r="CH54" i="1" s="1"/>
  <c r="CB54" i="1" s="1"/>
  <c r="E53" i="1"/>
  <c r="D53" i="1"/>
  <c r="C53" i="1"/>
  <c r="CH53" i="1" s="1"/>
  <c r="CB53" i="1" s="1"/>
  <c r="E48" i="1"/>
  <c r="D48" i="1"/>
  <c r="E47" i="1"/>
  <c r="D47" i="1"/>
  <c r="C35" i="1"/>
  <c r="G31" i="1"/>
  <c r="F31" i="1"/>
  <c r="B31" i="1"/>
  <c r="E27" i="1"/>
  <c r="D27" i="1"/>
  <c r="E26" i="1"/>
  <c r="D26" i="1"/>
  <c r="E25" i="1"/>
  <c r="D25" i="1"/>
  <c r="E24" i="1"/>
  <c r="D24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A5" i="1"/>
  <c r="A4" i="1"/>
  <c r="A3" i="1"/>
  <c r="A2" i="1"/>
  <c r="C48" i="1" l="1"/>
  <c r="CH48" i="1" s="1"/>
  <c r="CB48" i="1" s="1"/>
  <c r="C133" i="1"/>
  <c r="CJ133" i="1" s="1"/>
  <c r="CD133" i="1" s="1"/>
  <c r="C135" i="1"/>
  <c r="CJ135" i="1" s="1"/>
  <c r="CD135" i="1" s="1"/>
  <c r="D141" i="1"/>
  <c r="D151" i="1"/>
  <c r="C47" i="1"/>
  <c r="CH47" i="1" s="1"/>
  <c r="CB47" i="1" s="1"/>
  <c r="C132" i="1"/>
  <c r="CJ132" i="1" s="1"/>
  <c r="CD132" i="1" s="1"/>
  <c r="C134" i="1"/>
  <c r="CJ134" i="1" s="1"/>
  <c r="CD134" i="1" s="1"/>
  <c r="C136" i="1"/>
  <c r="CJ136" i="1" s="1"/>
  <c r="CD136" i="1" s="1"/>
  <c r="C143" i="1"/>
  <c r="CL143" i="1" s="1"/>
  <c r="CF143" i="1" s="1"/>
  <c r="B105" i="1"/>
  <c r="C142" i="1"/>
  <c r="CL142" i="1" s="1"/>
  <c r="CF142" i="1" s="1"/>
  <c r="C131" i="1"/>
  <c r="CJ131" i="1" s="1"/>
  <c r="CD131" i="1" s="1"/>
  <c r="C138" i="1"/>
  <c r="CJ138" i="1" s="1"/>
  <c r="CD138" i="1" s="1"/>
  <c r="C140" i="1"/>
  <c r="CJ140" i="1" s="1"/>
  <c r="CD140" i="1" s="1"/>
  <c r="E141" i="1"/>
  <c r="C141" i="1" s="1"/>
  <c r="B120" i="1"/>
  <c r="B122" i="1"/>
  <c r="B121" i="1"/>
  <c r="B111" i="1"/>
  <c r="CG111" i="1" s="1"/>
  <c r="CA111" i="1" s="1"/>
  <c r="B106" i="1"/>
  <c r="E31" i="1"/>
  <c r="D23" i="1"/>
  <c r="C15" i="1"/>
  <c r="CK15" i="1" s="1"/>
  <c r="CE15" i="1" s="1"/>
  <c r="C17" i="1"/>
  <c r="CK17" i="1" s="1"/>
  <c r="CE17" i="1" s="1"/>
  <c r="C14" i="1"/>
  <c r="CK14" i="1" s="1"/>
  <c r="CE14" i="1" s="1"/>
  <c r="C16" i="1"/>
  <c r="CK16" i="1" s="1"/>
  <c r="CE16" i="1" s="1"/>
  <c r="C18" i="1"/>
  <c r="CK18" i="1" s="1"/>
  <c r="CE18" i="1" s="1"/>
  <c r="C20" i="1"/>
  <c r="CK20" i="1" s="1"/>
  <c r="CE20" i="1" s="1"/>
  <c r="E23" i="1"/>
  <c r="C19" i="1"/>
  <c r="CK19" i="1" s="1"/>
  <c r="CE19" i="1" s="1"/>
  <c r="C21" i="1"/>
  <c r="CK21" i="1" s="1"/>
  <c r="CE21" i="1" s="1"/>
  <c r="C26" i="1"/>
  <c r="CG26" i="1" s="1"/>
  <c r="CA26" i="1" s="1"/>
  <c r="CG24" i="3"/>
  <c r="CA24" i="3" s="1"/>
  <c r="CK24" i="3"/>
  <c r="CE24" i="3" s="1"/>
  <c r="CL24" i="3"/>
  <c r="CF24" i="3" s="1"/>
  <c r="CJ24" i="3"/>
  <c r="CD24" i="3" s="1"/>
  <c r="AS24" i="3" s="1"/>
  <c r="CI24" i="3"/>
  <c r="CC24" i="3" s="1"/>
  <c r="CH24" i="3"/>
  <c r="CB24" i="3" s="1"/>
  <c r="CL16" i="3"/>
  <c r="CF16" i="3" s="1"/>
  <c r="CI16" i="3"/>
  <c r="CC16" i="3" s="1"/>
  <c r="AS16" i="3" s="1"/>
  <c r="CH16" i="3"/>
  <c r="CB16" i="3" s="1"/>
  <c r="CG16" i="3"/>
  <c r="CA16" i="3" s="1"/>
  <c r="CK16" i="3"/>
  <c r="CE16" i="3" s="1"/>
  <c r="CI20" i="2"/>
  <c r="CC20" i="2" s="1"/>
  <c r="CH20" i="2"/>
  <c r="CB20" i="2" s="1"/>
  <c r="CL20" i="2"/>
  <c r="CF20" i="2" s="1"/>
  <c r="CK20" i="2"/>
  <c r="CE20" i="2" s="1"/>
  <c r="CJ20" i="2"/>
  <c r="CD20" i="2" s="1"/>
  <c r="CG20" i="2"/>
  <c r="CA20" i="2" s="1"/>
  <c r="CL132" i="4"/>
  <c r="CF132" i="4" s="1"/>
  <c r="CH132" i="4"/>
  <c r="CB132" i="4" s="1"/>
  <c r="CI132" i="4"/>
  <c r="CC132" i="4" s="1"/>
  <c r="AR132" i="4" s="1"/>
  <c r="CG132" i="4"/>
  <c r="CA132" i="4" s="1"/>
  <c r="CJ132" i="4"/>
  <c r="CD132" i="4" s="1"/>
  <c r="CH132" i="3"/>
  <c r="CB132" i="3" s="1"/>
  <c r="CL132" i="3"/>
  <c r="CF132" i="3" s="1"/>
  <c r="CJ132" i="3"/>
  <c r="CD132" i="3" s="1"/>
  <c r="CG132" i="3"/>
  <c r="CA132" i="3" s="1"/>
  <c r="CL149" i="4"/>
  <c r="CF149" i="4" s="1"/>
  <c r="CG149" i="4"/>
  <c r="CA149" i="4" s="1"/>
  <c r="CH149" i="4"/>
  <c r="CB149" i="4" s="1"/>
  <c r="CI149" i="4"/>
  <c r="CC149" i="4" s="1"/>
  <c r="CJ149" i="4"/>
  <c r="CD149" i="4" s="1"/>
  <c r="CL19" i="4"/>
  <c r="CF19" i="4" s="1"/>
  <c r="CI19" i="4"/>
  <c r="CC19" i="4" s="1"/>
  <c r="CH19" i="4"/>
  <c r="CB19" i="4" s="1"/>
  <c r="CG19" i="4"/>
  <c r="CA19" i="4" s="1"/>
  <c r="CK19" i="4"/>
  <c r="CE19" i="4" s="1"/>
  <c r="CI21" i="3"/>
  <c r="CC21" i="3" s="1"/>
  <c r="CH21" i="3"/>
  <c r="CB21" i="3" s="1"/>
  <c r="CL21" i="3"/>
  <c r="CF21" i="3" s="1"/>
  <c r="CK21" i="3"/>
  <c r="CE21" i="3" s="1"/>
  <c r="CJ21" i="3"/>
  <c r="CD21" i="3" s="1"/>
  <c r="CG21" i="3"/>
  <c r="CA21" i="3" s="1"/>
  <c r="CG143" i="2"/>
  <c r="CA143" i="2" s="1"/>
  <c r="CL143" i="2"/>
  <c r="CF143" i="2" s="1"/>
  <c r="CH143" i="2"/>
  <c r="CB143" i="2" s="1"/>
  <c r="CJ143" i="2"/>
  <c r="CD143" i="2" s="1"/>
  <c r="CI143" i="2"/>
  <c r="CC143" i="2" s="1"/>
  <c r="CJ137" i="3"/>
  <c r="CD137" i="3" s="1"/>
  <c r="CI137" i="3"/>
  <c r="CC137" i="3" s="1"/>
  <c r="CH137" i="3"/>
  <c r="CB137" i="3" s="1"/>
  <c r="CL137" i="3"/>
  <c r="CF137" i="3" s="1"/>
  <c r="CG137" i="3"/>
  <c r="CA137" i="3" s="1"/>
  <c r="CJ138" i="3"/>
  <c r="CD138" i="3" s="1"/>
  <c r="CI138" i="3"/>
  <c r="CC138" i="3" s="1"/>
  <c r="CH138" i="3"/>
  <c r="CB138" i="3" s="1"/>
  <c r="CL138" i="3"/>
  <c r="CF138" i="3" s="1"/>
  <c r="AR138" i="3" s="1"/>
  <c r="C22" i="1"/>
  <c r="CK22" i="1" s="1"/>
  <c r="CE22" i="1" s="1"/>
  <c r="CG138" i="3"/>
  <c r="CA138" i="3" s="1"/>
  <c r="C25" i="1"/>
  <c r="CI25" i="1" s="1"/>
  <c r="CC25" i="1" s="1"/>
  <c r="C27" i="1"/>
  <c r="CG27" i="1" s="1"/>
  <c r="CA27" i="1" s="1"/>
  <c r="C148" i="1"/>
  <c r="CL148" i="1" s="1"/>
  <c r="CF148" i="1" s="1"/>
  <c r="C150" i="1"/>
  <c r="CJ150" i="1" s="1"/>
  <c r="CD150" i="1" s="1"/>
  <c r="E151" i="1"/>
  <c r="CG150" i="3"/>
  <c r="CA150" i="3" s="1"/>
  <c r="CL150" i="3"/>
  <c r="CF150" i="3" s="1"/>
  <c r="CI150" i="3"/>
  <c r="CC150" i="3" s="1"/>
  <c r="CJ150" i="3"/>
  <c r="CD150" i="3" s="1"/>
  <c r="CH150" i="3"/>
  <c r="CB150" i="3" s="1"/>
  <c r="CG142" i="3"/>
  <c r="CA142" i="3" s="1"/>
  <c r="CL142" i="3"/>
  <c r="CF142" i="3" s="1"/>
  <c r="CI142" i="3"/>
  <c r="CC142" i="3" s="1"/>
  <c r="CJ142" i="3"/>
  <c r="CD142" i="3" s="1"/>
  <c r="CH142" i="3"/>
  <c r="CB142" i="3" s="1"/>
  <c r="CI13" i="3"/>
  <c r="CC13" i="3" s="1"/>
  <c r="CH13" i="3"/>
  <c r="CB13" i="3" s="1"/>
  <c r="CL13" i="3"/>
  <c r="CF13" i="3" s="1"/>
  <c r="CK13" i="3"/>
  <c r="CE13" i="3" s="1"/>
  <c r="CJ13" i="3"/>
  <c r="CD13" i="3" s="1"/>
  <c r="CG13" i="3"/>
  <c r="CJ25" i="2"/>
  <c r="CD25" i="2" s="1"/>
  <c r="CH25" i="2"/>
  <c r="CB25" i="2" s="1"/>
  <c r="CI25" i="2"/>
  <c r="CC25" i="2" s="1"/>
  <c r="A172" i="2"/>
  <c r="CG25" i="2"/>
  <c r="CA25" i="2" s="1"/>
  <c r="AS25" i="2" s="1"/>
  <c r="CK25" i="2"/>
  <c r="CE25" i="2" s="1"/>
  <c r="CL15" i="2"/>
  <c r="CF15" i="2" s="1"/>
  <c r="CI15" i="2"/>
  <c r="CC15" i="2" s="1"/>
  <c r="CH15" i="2"/>
  <c r="CB15" i="2" s="1"/>
  <c r="AS15" i="2" s="1"/>
  <c r="CG15" i="2"/>
  <c r="CA15" i="2" s="1"/>
  <c r="CK15" i="2"/>
  <c r="CE15" i="2" s="1"/>
  <c r="CJ15" i="2"/>
  <c r="CD15" i="2" s="1"/>
  <c r="CH47" i="3"/>
  <c r="CB47" i="3" s="1"/>
  <c r="CG47" i="3"/>
  <c r="CA47" i="3" s="1"/>
  <c r="A172" i="3"/>
  <c r="C24" i="1"/>
  <c r="CK24" i="1" s="1"/>
  <c r="CE24" i="1" s="1"/>
  <c r="C149" i="1"/>
  <c r="CJ149" i="1" s="1"/>
  <c r="CD149" i="1" s="1"/>
  <c r="CJ16" i="3"/>
  <c r="CD16" i="3" s="1"/>
  <c r="CJ19" i="4"/>
  <c r="CD19" i="4" s="1"/>
  <c r="AS19" i="4" s="1"/>
  <c r="AR148" i="2"/>
  <c r="CL143" i="4"/>
  <c r="CF143" i="4" s="1"/>
  <c r="AR143" i="4" s="1"/>
  <c r="CG143" i="4"/>
  <c r="CA143" i="4" s="1"/>
  <c r="CG148" i="3"/>
  <c r="CA148" i="3" s="1"/>
  <c r="AR148" i="3" s="1"/>
  <c r="CL148" i="3"/>
  <c r="CF148" i="3" s="1"/>
  <c r="CG149" i="2"/>
  <c r="CA149" i="2" s="1"/>
  <c r="CL149" i="2"/>
  <c r="CF149" i="2" s="1"/>
  <c r="AR149" i="2" s="1"/>
  <c r="CG141" i="3"/>
  <c r="CA141" i="3" s="1"/>
  <c r="CL141" i="3"/>
  <c r="CF141" i="3" s="1"/>
  <c r="AR131" i="2"/>
  <c r="CL150" i="4"/>
  <c r="CF150" i="4" s="1"/>
  <c r="CG150" i="4"/>
  <c r="CA150" i="4" s="1"/>
  <c r="AR150" i="4" s="1"/>
  <c r="CL142" i="4"/>
  <c r="CF142" i="4" s="1"/>
  <c r="AR142" i="4" s="1"/>
  <c r="CG142" i="4"/>
  <c r="CA142" i="4" s="1"/>
  <c r="CG143" i="3"/>
  <c r="CA143" i="3" s="1"/>
  <c r="CL143" i="3"/>
  <c r="CF143" i="3" s="1"/>
  <c r="AR143" i="3" s="1"/>
  <c r="CG148" i="2"/>
  <c r="CA148" i="2" s="1"/>
  <c r="CL148" i="2"/>
  <c r="CF148" i="2" s="1"/>
  <c r="AR132" i="2"/>
  <c r="CL148" i="4"/>
  <c r="CF148" i="4" s="1"/>
  <c r="AR148" i="4" s="1"/>
  <c r="CG148" i="4"/>
  <c r="CA148" i="4" s="1"/>
  <c r="CG149" i="3"/>
  <c r="CA149" i="3" s="1"/>
  <c r="AR149" i="3" s="1"/>
  <c r="CL149" i="3"/>
  <c r="CF149" i="3" s="1"/>
  <c r="CG150" i="2"/>
  <c r="CA150" i="2" s="1"/>
  <c r="CL150" i="2"/>
  <c r="CF150" i="2" s="1"/>
  <c r="AR150" i="2" s="1"/>
  <c r="CG142" i="2"/>
  <c r="CA142" i="2" s="1"/>
  <c r="CL142" i="2"/>
  <c r="CF142" i="2" s="1"/>
  <c r="AR142" i="2" s="1"/>
  <c r="CL141" i="4"/>
  <c r="CF141" i="4" s="1"/>
  <c r="CG141" i="4"/>
  <c r="CA141" i="4" s="1"/>
  <c r="C13" i="1"/>
  <c r="CK13" i="1" s="1"/>
  <c r="CE13" i="1" s="1"/>
  <c r="AS27" i="4"/>
  <c r="AS25" i="4"/>
  <c r="AS22" i="4"/>
  <c r="AS26" i="4"/>
  <c r="AR140" i="4"/>
  <c r="AR139" i="4"/>
  <c r="AR138" i="4"/>
  <c r="AR137" i="4"/>
  <c r="AR136" i="4"/>
  <c r="AR135" i="4"/>
  <c r="AR134" i="4"/>
  <c r="AR131" i="4"/>
  <c r="AR133" i="4"/>
  <c r="AS24" i="4"/>
  <c r="AS21" i="4"/>
  <c r="AS20" i="4"/>
  <c r="AS18" i="4"/>
  <c r="AS17" i="4"/>
  <c r="AS16" i="4"/>
  <c r="AS15" i="4"/>
  <c r="AS14" i="4"/>
  <c r="CA13" i="4"/>
  <c r="AS13" i="4" s="1"/>
  <c r="AS27" i="3"/>
  <c r="AS25" i="3"/>
  <c r="AS22" i="3"/>
  <c r="AS26" i="3"/>
  <c r="AR140" i="3"/>
  <c r="AR139" i="3"/>
  <c r="AR137" i="3"/>
  <c r="AR136" i="3"/>
  <c r="AR135" i="3"/>
  <c r="AR134" i="3"/>
  <c r="AR132" i="3"/>
  <c r="AR131" i="3"/>
  <c r="AR133" i="3"/>
  <c r="AS21" i="3"/>
  <c r="AS20" i="3"/>
  <c r="AS19" i="3"/>
  <c r="AS18" i="3"/>
  <c r="AS17" i="3"/>
  <c r="AS15" i="3"/>
  <c r="AS14" i="3"/>
  <c r="B172" i="3"/>
  <c r="CA13" i="3"/>
  <c r="AS27" i="2"/>
  <c r="AS22" i="2"/>
  <c r="AS26" i="2"/>
  <c r="AR140" i="2"/>
  <c r="AR139" i="2"/>
  <c r="AR138" i="2"/>
  <c r="AR137" i="2"/>
  <c r="AR136" i="2"/>
  <c r="AR135" i="2"/>
  <c r="AR134" i="2"/>
  <c r="AR133" i="2"/>
  <c r="AS24" i="2"/>
  <c r="AS21" i="2"/>
  <c r="AS20" i="2"/>
  <c r="AS19" i="2"/>
  <c r="AS18" i="2"/>
  <c r="AS17" i="2"/>
  <c r="AS16" i="2"/>
  <c r="AS14" i="2"/>
  <c r="CA13" i="2"/>
  <c r="AS13" i="2" s="1"/>
  <c r="CL149" i="1"/>
  <c r="CF149" i="1" s="1"/>
  <c r="CL150" i="1"/>
  <c r="CF150" i="1" s="1"/>
  <c r="CJ18" i="1"/>
  <c r="CD18" i="1" s="1"/>
  <c r="CH20" i="1"/>
  <c r="CB20" i="1" s="1"/>
  <c r="CH22" i="1"/>
  <c r="CB22" i="1" s="1"/>
  <c r="CG48" i="1"/>
  <c r="CA48" i="1" s="1"/>
  <c r="AO48" i="1" s="1"/>
  <c r="CG53" i="1"/>
  <c r="CA53" i="1" s="1"/>
  <c r="AO53" i="1" s="1"/>
  <c r="CG54" i="1"/>
  <c r="CA54" i="1" s="1"/>
  <c r="AO54" i="1" s="1"/>
  <c r="CG55" i="1"/>
  <c r="CA55" i="1" s="1"/>
  <c r="AO55" i="1" s="1"/>
  <c r="CG56" i="1"/>
  <c r="CA56" i="1" s="1"/>
  <c r="AO56" i="1" s="1"/>
  <c r="CG57" i="1"/>
  <c r="CA57" i="1" s="1"/>
  <c r="AO57" i="1" s="1"/>
  <c r="CG58" i="1"/>
  <c r="CA58" i="1" s="1"/>
  <c r="AO58" i="1" s="1"/>
  <c r="CG59" i="1"/>
  <c r="CA59" i="1" s="1"/>
  <c r="AO59" i="1" s="1"/>
  <c r="CG60" i="1"/>
  <c r="CA60" i="1" s="1"/>
  <c r="AO60" i="1" s="1"/>
  <c r="CG61" i="1"/>
  <c r="CA61" i="1" s="1"/>
  <c r="AO61" i="1" s="1"/>
  <c r="CG62" i="1"/>
  <c r="CA62" i="1" s="1"/>
  <c r="AO62" i="1" s="1"/>
  <c r="CG63" i="1"/>
  <c r="CA63" i="1" s="1"/>
  <c r="AO63" i="1" s="1"/>
  <c r="CG64" i="1"/>
  <c r="CA64" i="1" s="1"/>
  <c r="AO64" i="1" s="1"/>
  <c r="CG65" i="1"/>
  <c r="CA65" i="1" s="1"/>
  <c r="AO65" i="1" s="1"/>
  <c r="CG66" i="1"/>
  <c r="CA66" i="1" s="1"/>
  <c r="AO66" i="1" s="1"/>
  <c r="CG67" i="1"/>
  <c r="CA67" i="1" s="1"/>
  <c r="AO67" i="1" s="1"/>
  <c r="CG68" i="1"/>
  <c r="CA68" i="1" s="1"/>
  <c r="AO68" i="1" s="1"/>
  <c r="CG69" i="1"/>
  <c r="CA69" i="1" s="1"/>
  <c r="AO69" i="1" s="1"/>
  <c r="CG70" i="1"/>
  <c r="CA70" i="1" s="1"/>
  <c r="AO70" i="1" s="1"/>
  <c r="CG71" i="1"/>
  <c r="CA71" i="1" s="1"/>
  <c r="AO71" i="1" s="1"/>
  <c r="CG72" i="1"/>
  <c r="CA72" i="1" s="1"/>
  <c r="AO72" i="1" s="1"/>
  <c r="CG73" i="1"/>
  <c r="CA73" i="1" s="1"/>
  <c r="AO73" i="1" s="1"/>
  <c r="CG74" i="1"/>
  <c r="CA74" i="1" s="1"/>
  <c r="AO74" i="1" s="1"/>
  <c r="CI131" i="1"/>
  <c r="CC131" i="1" s="1"/>
  <c r="CL131" i="1"/>
  <c r="CF131" i="1" s="1"/>
  <c r="CG132" i="1"/>
  <c r="CA132" i="1" s="1"/>
  <c r="CI133" i="1"/>
  <c r="CC133" i="1" s="1"/>
  <c r="CG134" i="1"/>
  <c r="CA134" i="1" s="1"/>
  <c r="CG135" i="1"/>
  <c r="CA135" i="1" s="1"/>
  <c r="CI135" i="1"/>
  <c r="CC135" i="1" s="1"/>
  <c r="CG136" i="1"/>
  <c r="CA136" i="1" s="1"/>
  <c r="CI136" i="1"/>
  <c r="CC136" i="1" s="1"/>
  <c r="CL136" i="1"/>
  <c r="CF136" i="1" s="1"/>
  <c r="CG137" i="1"/>
  <c r="CA137" i="1" s="1"/>
  <c r="CI137" i="1"/>
  <c r="CC137" i="1" s="1"/>
  <c r="CL137" i="1"/>
  <c r="CF137" i="1" s="1"/>
  <c r="CL138" i="1"/>
  <c r="CF138" i="1" s="1"/>
  <c r="CG139" i="1"/>
  <c r="CA139" i="1" s="1"/>
  <c r="CI139" i="1"/>
  <c r="CC139" i="1" s="1"/>
  <c r="CL139" i="1"/>
  <c r="CF139" i="1" s="1"/>
  <c r="CH143" i="1"/>
  <c r="CB143" i="1" s="1"/>
  <c r="CI17" i="1"/>
  <c r="CC17" i="1" s="1"/>
  <c r="CH133" i="1"/>
  <c r="CB133" i="1" s="1"/>
  <c r="CH135" i="1"/>
  <c r="CB135" i="1" s="1"/>
  <c r="CH137" i="1"/>
  <c r="CB137" i="1" s="1"/>
  <c r="CH138" i="1"/>
  <c r="CB138" i="1" s="1"/>
  <c r="CH139" i="1"/>
  <c r="CB139" i="1" s="1"/>
  <c r="CH134" i="1" l="1"/>
  <c r="CB134" i="1" s="1"/>
  <c r="CJ143" i="1"/>
  <c r="CD143" i="1" s="1"/>
  <c r="CL133" i="1"/>
  <c r="CF133" i="1" s="1"/>
  <c r="CI21" i="1"/>
  <c r="CC21" i="1" s="1"/>
  <c r="CI138" i="1"/>
  <c r="CC138" i="1" s="1"/>
  <c r="CG133" i="1"/>
  <c r="CA133" i="1" s="1"/>
  <c r="CJ142" i="1"/>
  <c r="CD142" i="1" s="1"/>
  <c r="CL134" i="1"/>
  <c r="CF134" i="1" s="1"/>
  <c r="CH150" i="1"/>
  <c r="CB150" i="1" s="1"/>
  <c r="CH26" i="1"/>
  <c r="CB26" i="1" s="1"/>
  <c r="C151" i="1"/>
  <c r="CH136" i="1"/>
  <c r="CB136" i="1" s="1"/>
  <c r="AR136" i="1" s="1"/>
  <c r="CH131" i="1"/>
  <c r="CB131" i="1" s="1"/>
  <c r="CI140" i="1"/>
  <c r="CC140" i="1" s="1"/>
  <c r="CL135" i="1"/>
  <c r="CF135" i="1" s="1"/>
  <c r="CI134" i="1"/>
  <c r="CC134" i="1" s="1"/>
  <c r="CG131" i="1"/>
  <c r="CA131" i="1" s="1"/>
  <c r="AR131" i="1" s="1"/>
  <c r="CG150" i="1"/>
  <c r="CA150" i="1" s="1"/>
  <c r="C23" i="1"/>
  <c r="CG138" i="1"/>
  <c r="CA138" i="1" s="1"/>
  <c r="AR138" i="1" s="1"/>
  <c r="CL132" i="1"/>
  <c r="CF132" i="1" s="1"/>
  <c r="CI143" i="1"/>
  <c r="CC143" i="1" s="1"/>
  <c r="AR143" i="1" s="1"/>
  <c r="CG143" i="1"/>
  <c r="CA143" i="1" s="1"/>
  <c r="CH132" i="1"/>
  <c r="CB132" i="1" s="1"/>
  <c r="CG16" i="1"/>
  <c r="CA16" i="1" s="1"/>
  <c r="CL140" i="1"/>
  <c r="CF140" i="1" s="1"/>
  <c r="CI132" i="1"/>
  <c r="CC132" i="1" s="1"/>
  <c r="CG47" i="1"/>
  <c r="CA47" i="1" s="1"/>
  <c r="AO47" i="1" s="1"/>
  <c r="CL16" i="1"/>
  <c r="CF16" i="1" s="1"/>
  <c r="CH142" i="1"/>
  <c r="CB142" i="1" s="1"/>
  <c r="CL21" i="1"/>
  <c r="CF21" i="1" s="1"/>
  <c r="CI142" i="1"/>
  <c r="CC142" i="1" s="1"/>
  <c r="CG142" i="1"/>
  <c r="CA142" i="1" s="1"/>
  <c r="CL15" i="1"/>
  <c r="CF15" i="1" s="1"/>
  <c r="CI148" i="1"/>
  <c r="CC148" i="1" s="1"/>
  <c r="CI15" i="1"/>
  <c r="CC15" i="1" s="1"/>
  <c r="CH111" i="1"/>
  <c r="CB111" i="1" s="1"/>
  <c r="AN111" i="1" s="1"/>
  <c r="CL18" i="1"/>
  <c r="CF18" i="1" s="1"/>
  <c r="CH15" i="1"/>
  <c r="CB15" i="1" s="1"/>
  <c r="CI150" i="1"/>
  <c r="CC150" i="1" s="1"/>
  <c r="CH149" i="1"/>
  <c r="CB149" i="1" s="1"/>
  <c r="CL141" i="1"/>
  <c r="CF141" i="1" s="1"/>
  <c r="CJ141" i="1"/>
  <c r="CD141" i="1" s="1"/>
  <c r="CG140" i="1"/>
  <c r="CA140" i="1" s="1"/>
  <c r="AR140" i="1" s="1"/>
  <c r="CH140" i="1"/>
  <c r="CB140" i="1" s="1"/>
  <c r="CL26" i="1"/>
  <c r="CF26" i="1" s="1"/>
  <c r="CG21" i="1"/>
  <c r="CA21" i="1" s="1"/>
  <c r="CJ21" i="1"/>
  <c r="CD21" i="1" s="1"/>
  <c r="CJ17" i="1"/>
  <c r="CD17" i="1" s="1"/>
  <c r="CH24" i="1"/>
  <c r="CB24" i="1" s="1"/>
  <c r="CJ14" i="1"/>
  <c r="CD14" i="1" s="1"/>
  <c r="CJ25" i="1"/>
  <c r="CD25" i="1" s="1"/>
  <c r="CG18" i="1"/>
  <c r="CA18" i="1" s="1"/>
  <c r="CG15" i="1"/>
  <c r="CA15" i="1" s="1"/>
  <c r="CH21" i="1"/>
  <c r="CB21" i="1" s="1"/>
  <c r="CL17" i="1"/>
  <c r="CF17" i="1" s="1"/>
  <c r="CJ15" i="1"/>
  <c r="CD15" i="1" s="1"/>
  <c r="CK25" i="1"/>
  <c r="CE25" i="1" s="1"/>
  <c r="CG23" i="1"/>
  <c r="CH23" i="1"/>
  <c r="CI23" i="1"/>
  <c r="CC23" i="1" s="1"/>
  <c r="CJ23" i="1"/>
  <c r="CD23" i="1" s="1"/>
  <c r="CK23" i="1"/>
  <c r="CE23" i="1" s="1"/>
  <c r="CL23" i="1"/>
  <c r="CF23" i="1" s="1"/>
  <c r="CH14" i="1"/>
  <c r="CB14" i="1" s="1"/>
  <c r="CL25" i="1"/>
  <c r="CF25" i="1" s="1"/>
  <c r="CI20" i="1"/>
  <c r="CC20" i="1" s="1"/>
  <c r="CG17" i="1"/>
  <c r="CA17" i="1" s="1"/>
  <c r="CI14" i="1"/>
  <c r="CC14" i="1" s="1"/>
  <c r="CH17" i="1"/>
  <c r="CB17" i="1" s="1"/>
  <c r="CI26" i="1"/>
  <c r="CC26" i="1" s="1"/>
  <c r="CG25" i="1"/>
  <c r="CA25" i="1" s="1"/>
  <c r="CI18" i="1"/>
  <c r="CC18" i="1" s="1"/>
  <c r="CG14" i="1"/>
  <c r="CA14" i="1" s="1"/>
  <c r="CL20" i="1"/>
  <c r="CF20" i="1" s="1"/>
  <c r="CH18" i="1"/>
  <c r="CB18" i="1" s="1"/>
  <c r="CL14" i="1"/>
  <c r="CF14" i="1" s="1"/>
  <c r="CH25" i="1"/>
  <c r="CB25" i="1" s="1"/>
  <c r="CJ20" i="1"/>
  <c r="CD20" i="1" s="1"/>
  <c r="CJ26" i="1"/>
  <c r="CD26" i="1" s="1"/>
  <c r="CK26" i="1"/>
  <c r="CE26" i="1" s="1"/>
  <c r="CI24" i="1"/>
  <c r="CC24" i="1" s="1"/>
  <c r="CG22" i="1"/>
  <c r="CA22" i="1" s="1"/>
  <c r="CG20" i="1"/>
  <c r="CA20" i="1" s="1"/>
  <c r="CJ19" i="1"/>
  <c r="CD19" i="1" s="1"/>
  <c r="CL27" i="1"/>
  <c r="CF27" i="1" s="1"/>
  <c r="CG19" i="1"/>
  <c r="CA19" i="1" s="1"/>
  <c r="CG13" i="1"/>
  <c r="CA13" i="1" s="1"/>
  <c r="CL22" i="1"/>
  <c r="CF22" i="1" s="1"/>
  <c r="CH16" i="1"/>
  <c r="CB16" i="1" s="1"/>
  <c r="CJ13" i="1"/>
  <c r="CD13" i="1" s="1"/>
  <c r="CH27" i="1"/>
  <c r="CB27" i="1" s="1"/>
  <c r="CI27" i="1"/>
  <c r="CC27" i="1" s="1"/>
  <c r="CL24" i="1"/>
  <c r="CF24" i="1" s="1"/>
  <c r="CI22" i="1"/>
  <c r="CC22" i="1" s="1"/>
  <c r="CI16" i="1"/>
  <c r="CC16" i="1" s="1"/>
  <c r="CJ22" i="1"/>
  <c r="CD22" i="1" s="1"/>
  <c r="CL19" i="1"/>
  <c r="CF19" i="1" s="1"/>
  <c r="CH13" i="1"/>
  <c r="CB13" i="1" s="1"/>
  <c r="CJ27" i="1"/>
  <c r="CD27" i="1" s="1"/>
  <c r="CK27" i="1"/>
  <c r="CE27" i="1" s="1"/>
  <c r="CG24" i="1"/>
  <c r="CA24" i="1" s="1"/>
  <c r="CI19" i="1"/>
  <c r="CC19" i="1" s="1"/>
  <c r="CI13" i="1"/>
  <c r="CC13" i="1" s="1"/>
  <c r="CH19" i="1"/>
  <c r="CB19" i="1" s="1"/>
  <c r="CJ16" i="1"/>
  <c r="CD16" i="1" s="1"/>
  <c r="CL13" i="1"/>
  <c r="CF13" i="1" s="1"/>
  <c r="CJ24" i="1"/>
  <c r="CD24" i="1" s="1"/>
  <c r="CI141" i="1"/>
  <c r="CC141" i="1" s="1"/>
  <c r="CG149" i="1"/>
  <c r="CA149" i="1" s="1"/>
  <c r="CJ148" i="1"/>
  <c r="CD148" i="1" s="1"/>
  <c r="AR150" i="3"/>
  <c r="CG141" i="1"/>
  <c r="CA141" i="1" s="1"/>
  <c r="CI149" i="1"/>
  <c r="CC149" i="1" s="1"/>
  <c r="CG148" i="1"/>
  <c r="CA148" i="1" s="1"/>
  <c r="AS13" i="3"/>
  <c r="AO47" i="3"/>
  <c r="AR143" i="2"/>
  <c r="AR149" i="4"/>
  <c r="CH141" i="1"/>
  <c r="CB141" i="1" s="1"/>
  <c r="CH148" i="1"/>
  <c r="CB148" i="1" s="1"/>
  <c r="B172" i="2"/>
  <c r="B172" i="4"/>
  <c r="A172" i="1"/>
  <c r="AR142" i="3"/>
  <c r="AR139" i="1"/>
  <c r="AR137" i="1"/>
  <c r="AR135" i="1"/>
  <c r="AR133" i="1"/>
  <c r="AR134" i="1" l="1"/>
  <c r="AR132" i="1"/>
  <c r="AR150" i="1"/>
  <c r="AS21" i="1"/>
  <c r="AR142" i="1"/>
  <c r="AR148" i="1"/>
  <c r="AS22" i="1"/>
  <c r="AR149" i="1"/>
  <c r="AS27" i="1"/>
  <c r="AS20" i="1"/>
  <c r="AS16" i="1"/>
  <c r="AS19" i="1"/>
  <c r="AS14" i="1"/>
  <c r="AS17" i="1"/>
  <c r="AS15" i="1"/>
  <c r="AS18" i="1"/>
  <c r="AS25" i="1"/>
  <c r="AS26" i="1"/>
  <c r="AS24" i="1"/>
  <c r="AS13" i="1"/>
  <c r="B172" i="1"/>
</calcChain>
</file>

<file path=xl/sharedStrings.xml><?xml version="1.0" encoding="utf-8"?>
<sst xmlns="http://schemas.openxmlformats.org/spreadsheetml/2006/main" count="8203" uniqueCount="153">
  <si>
    <t>SERVICIO DE SALUD</t>
  </si>
  <si>
    <t>REM-06.   PROGRAMA DE SALUD MENTAL ATENCIÓN PRIMARIA Y ESPECIALIDADES</t>
  </si>
  <si>
    <t>SECCIÓN A.1: CONTROLES DE ATENCIÓN PRIMARIA / ESPECIALIDADES</t>
  </si>
  <si>
    <t>ACTIVIDAD</t>
  </si>
  <si>
    <t>PROFESIONAL</t>
  </si>
  <si>
    <t xml:space="preserve">TOTAL               </t>
  </si>
  <si>
    <t>GRUPOS DE EDAD  (en años)</t>
  </si>
  <si>
    <t>Beneficiarios</t>
  </si>
  <si>
    <t>Niños, Niñas, Adolescentes y Jóvenes Población SENAME</t>
  </si>
  <si>
    <t>Pueblos Originarios</t>
  </si>
  <si>
    <t>Migrantes</t>
  </si>
  <si>
    <t>Demencia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</si>
  <si>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</si>
  <si>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</si>
  <si>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</si>
  <si>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</si>
  <si>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</si>
  <si>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</si>
  <si>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</si>
  <si>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</si>
  <si>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</si>
  <si>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</si>
  <si>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</si>
  <si>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</si>
  <si>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</si>
  <si>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</si>
  <si>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</si>
  <si>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</si>
  <si>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</si>
  <si>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Ambos Sexos</t>
  </si>
  <si>
    <t>Hombres</t>
  </si>
  <si>
    <t>Mujeres</t>
  </si>
  <si>
    <t>CONTROLES SALUD MENTAL</t>
  </si>
  <si>
    <t>MÉDICO</t>
  </si>
  <si>
    <t>PSICÓLOGO/A</t>
  </si>
  <si>
    <t>ENFERMERA /O</t>
  </si>
  <si>
    <t>MATRONA /ÓN</t>
  </si>
  <si>
    <t>ASISTENTE SOCIAL</t>
  </si>
  <si>
    <t>OTROS PROFESIONALES</t>
  </si>
  <si>
    <t>TERAPEUTA OCUPACIONAL</t>
  </si>
  <si>
    <t>TÉCNICO PARAMÉDICO y EN SALUD MENTAL</t>
  </si>
  <si>
    <t>GESTOR COMUNITARIO</t>
  </si>
  <si>
    <t>TÉCNICO REHABILITACIÓN ALCOHOL Y DROGAS</t>
  </si>
  <si>
    <t>TOTAL</t>
  </si>
  <si>
    <t>INTERVENCIÓN PSICOSOCIAL GRUPAL</t>
  </si>
  <si>
    <t>PSICODIAGNOSTICO</t>
  </si>
  <si>
    <t>PSICOTERAPIA INDIVIDUAL</t>
  </si>
  <si>
    <t>MÉDICO PSIQUIATRA</t>
  </si>
  <si>
    <t>SECCIÓN A.2: CONSULTORÍAS DE SALUD MENTAL EN APS</t>
  </si>
  <si>
    <t>TOTAL CONSULTORÍAS RECIBIDAS</t>
  </si>
  <si>
    <t>CONSULTORÍAS RECIBIDAS</t>
  </si>
  <si>
    <t>TOTAL Nº DE CASOS REVISADOS</t>
  </si>
  <si>
    <t>CONSULTORÍAS DE SALUD MENTAL INFANTO ADOLESCENTE</t>
  </si>
  <si>
    <t>CONSULTORÍAS DE SALUD MENTAL ADULTO</t>
  </si>
  <si>
    <t>CONSULTORÍAS DE SALUD MENTAL</t>
  </si>
  <si>
    <t>SECCIÓN A.3: CONSULTORÍAS DE SALUD MENTAL OTORGADA POR EL NIVEL DE ESPECIALIDAD</t>
  </si>
  <si>
    <t>TOTAL CONSULTORÍAS OTORGADAS</t>
  </si>
  <si>
    <t>PARTICIPANTES</t>
  </si>
  <si>
    <t>Médico Psiquiatría más un profesional</t>
  </si>
  <si>
    <t>Médico Psiquiatría más dos Profesionales</t>
  </si>
  <si>
    <t>Uniprofesional</t>
  </si>
  <si>
    <t>Dos profesionales</t>
  </si>
  <si>
    <t>Dos o más profesionales</t>
  </si>
  <si>
    <t>SECCIÓN B.1: ACTIVIDADES GRUPALES (NÚMERO DE SESIONES)</t>
  </si>
  <si>
    <t>PSICOTERAPIA  GRUPAL</t>
  </si>
  <si>
    <t>PSICÓLOGO</t>
  </si>
  <si>
    <t>PSICOTERAPIA FAMILIAR</t>
  </si>
  <si>
    <t>SECCIÓN B.2:  PROGRAMA DE REHABILITACIÓN (PERSONAS CON TRASTORNOS PSIQUIÁTRICOS)</t>
  </si>
  <si>
    <t>TIPO</t>
  </si>
  <si>
    <t>GRUPOS DE EDAD (en años)</t>
  </si>
  <si>
    <t>PROGRAMA DE REHABILITACIÓN TIPO I</t>
  </si>
  <si>
    <t>DÍAS PERSONA</t>
  </si>
  <si>
    <t>PROGRAMA DE REHABILITACIÓN TIPO II</t>
  </si>
  <si>
    <t>SECCIÓN B.3: ACTIVIDADES DE PSIQUIATRÍA FORENSE PARA PERSONAS EN CONFLICTO CON LA JUSTICIA (En lo Penal, Civil, Familiar, etc.)</t>
  </si>
  <si>
    <t>PERITAJE PSIQUIÁTRICO JUDICIAL</t>
  </si>
  <si>
    <t>ENFERMERO/A</t>
  </si>
  <si>
    <t xml:space="preserve">EXAMEN PRELIMINAR EN DROGAS PARA ADOLESCENTES IMPUTADOS / CONDENADOS </t>
  </si>
  <si>
    <t>EVALUACIÓN CLÍNICA PARA ADOLESCENTES IMPUTADOS CON CONSUMO DE DROGAS</t>
  </si>
  <si>
    <t>EXAMEN MENTAL PRELIMINAR A PERSONAS IMPUTADAS</t>
  </si>
  <si>
    <t>PERITAJE DROGAS</t>
  </si>
  <si>
    <t>ATENCIÓN A AGRESORES DERIVADOS DE TRIBUNALES (LEY DE VIOLENCIA INTRAFAMILIAR</t>
  </si>
  <si>
    <t>SECCIÓN B.4: DISPOSITIVOS DE SALUD MENTAL</t>
  </si>
  <si>
    <t>TIPO DE DISPOSITIVO</t>
  </si>
  <si>
    <t>Nº DE PERSONAS ATENDIDAS</t>
  </si>
  <si>
    <t>DÍAS DE ESTADA DE PERSONAS ATENDIDAS EN EL MES</t>
  </si>
  <si>
    <t>Nº DE EGRESOS</t>
  </si>
  <si>
    <t>Nº DE PERSONAS EN LISTA DE ESPERA</t>
  </si>
  <si>
    <t>Menos de 20 años</t>
  </si>
  <si>
    <t>20 y más años</t>
  </si>
  <si>
    <t xml:space="preserve">HOGAR PROTEGIDO  </t>
  </si>
  <si>
    <t>RESIDENCIA PROTEGIDA</t>
  </si>
  <si>
    <t>HOSPITAL PSIQUIÁTRICO DIURNO</t>
  </si>
  <si>
    <t>CENTRO PRIVATIVO DE LIBERTAD (SENAME)</t>
  </si>
  <si>
    <t>SECCIÓN C.1: ACTIVIDADES DE COORDINACION SECTORIAL, INTERSECTORIAL Y COMUNITARIA</t>
  </si>
  <si>
    <t>ACTIVIDADES</t>
  </si>
  <si>
    <t>TOTAL DE PARTICIPANTES</t>
  </si>
  <si>
    <t>Nº REUNIONES / SESIONES</t>
  </si>
  <si>
    <t>Nº INSTITUCIONES,  ORGANIZACIONES  PARTICIPANTES</t>
  </si>
  <si>
    <t>TRABAJO INTERSECTORIAL</t>
  </si>
  <si>
    <t>TRABAJO CON ORGANIZACIONES COMUNITARIAS DE BASE</t>
  </si>
  <si>
    <t>TRABAJO CON ORGANIZACIONES DE USUARIOS Y FAMILIARES</t>
  </si>
  <si>
    <t>COLABORACIÓN CON GRUPO DE AUTOAYUDA</t>
  </si>
  <si>
    <t>REUNIONES CON INSTITUCIONES DEL SECTOR SALUD PROGRAMA ACOMPAÑAMIENTO PSICOSOCIAL</t>
  </si>
  <si>
    <t>REUNIONES CON INSTITUCIONES DEL INTERSECTOR ACOMPAÑAMIENTO PSICOSOCIAL</t>
  </si>
  <si>
    <t>REUNIONES CON ORGANIZACIONES COMUNITARIAS ACOMPAÑAMIENTO PSICOSOCIAL</t>
  </si>
  <si>
    <t>SECCIÓN C.2: INFORMES A TRIBUNALES</t>
  </si>
  <si>
    <t>TRIBUNALES</t>
  </si>
  <si>
    <t>Nº INFORMES</t>
  </si>
  <si>
    <t>ASISTENCIA A TRIBUNALES</t>
  </si>
  <si>
    <t>Nº de profesionales</t>
  </si>
  <si>
    <t>Nº de veces</t>
  </si>
  <si>
    <t>DE FAMILIA</t>
  </si>
  <si>
    <t>PENALES</t>
  </si>
  <si>
    <t>CIVILES</t>
  </si>
  <si>
    <t>POLICÍA LOCAL</t>
  </si>
  <si>
    <t>LABORALES</t>
  </si>
  <si>
    <t>SECCIÓN D: PLANES Y EVALUACIONES PROGRAMA DE ACOMPAÑAMIENTO PSICOSOCIAL EN ATENCIÓN PRIMARIA</t>
  </si>
  <si>
    <t>PLAN DE ACOMPAÑAMIENTO ELABORADOS</t>
  </si>
  <si>
    <t>EVALUACIONES PARTICIPATIVAS REALIZADAS AL EGRESO DEL PROGRAMA</t>
  </si>
  <si>
    <t>SECCIÓN E: PLANES DE CUIDADO INTEGRAL (PCI)</t>
  </si>
  <si>
    <t>PLAN DE CUIDADO INTEGRAL (PCI) ELABORADOS</t>
  </si>
  <si>
    <t>SECCIÓN F: PERSONAS CON EVALUACIÓN Y CONFIRMACIÓN DIAGNOSTICA EN APS</t>
  </si>
  <si>
    <t>N° DE EVALUACIONES DIAGNÓSTICAS</t>
  </si>
  <si>
    <t>REALIZADA POR</t>
  </si>
  <si>
    <t>N° CONFIRMACIONES DIAGNÓSTICAS</t>
  </si>
  <si>
    <t>1 PROFESIONAL</t>
  </si>
  <si>
    <t>2 PROFESIONALES</t>
  </si>
  <si>
    <t>3 PROFESIONALES</t>
  </si>
  <si>
    <t>SECCIÓN G: EVALUACIONES PROGRAMA PLAN NACIONAL DE DEMENCIA</t>
  </si>
  <si>
    <t>AUMENTO</t>
  </si>
  <si>
    <t>MANTENCIÓN</t>
  </si>
  <si>
    <t>DISMINUCIÓN</t>
  </si>
  <si>
    <t>PERSONAS CON DEMENCIA CON  REEVALUACIÓN DETERIORO GLOGAL GDS REISBERG</t>
  </si>
  <si>
    <t>CUIDADORES PERSONAS CON DEMENCIA CON REEVALUACIÓN SOBRECARGA DEL CUIDADO</t>
  </si>
  <si>
    <t>CUIDADORES DE PERSONAS CON DEMENCIA CON EVALUACIÓN DE SATISFACCIÓN USARIA DEL PROCESO DE INTERVENCIÓN</t>
  </si>
  <si>
    <t>SECCIÓN H: EVALUACIÓN PROGRAMA DE APOYO A LA SALUD MENTAL INFANTIL (PASMI)</t>
  </si>
  <si>
    <t>GRUPOS DE EDAD 5 A 9 AÑOS</t>
  </si>
  <si>
    <t>Evaluadores</t>
  </si>
  <si>
    <t>Cumplimiento de criterios diagnósticos según  Evaluación Diagnóstica Integral (EDI)</t>
  </si>
  <si>
    <t>Equipo biopsicosocial</t>
  </si>
  <si>
    <t>Equipo psicosocial</t>
  </si>
  <si>
    <t>Requiere tratamiento en APS</t>
  </si>
  <si>
    <t>Requiere tratamiento en nivel secundario</t>
  </si>
  <si>
    <t>No Requiere tratamiento</t>
  </si>
  <si>
    <t>Evaluación Diagnostica Integral (EDI)</t>
  </si>
  <si>
    <t>SECCIÓN I : SALUD MENTAL EN SITUACIONES DE EMERGENCIA O DESASTRE</t>
  </si>
  <si>
    <t>CONSULTA DE SALUD MENTAL ASOCIADA A EMERGENCIA O DESASTRE</t>
  </si>
  <si>
    <t>PRIMERA AYUDA PSICOLÓGICA</t>
  </si>
  <si>
    <t>SECCIÓN J: CONSULTA DE SALUD MENTAL POR EL NIVEL DE ESPECIALIDAD</t>
  </si>
  <si>
    <t>CONSULTA NUEVA SALUD MENTAL (INGRESO)</t>
  </si>
  <si>
    <t>UNIPROFESIONAL</t>
  </si>
  <si>
    <t>DOS PROFESIONALES</t>
  </si>
  <si>
    <t>MULTIPROFESIONAL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</si>
</sst>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12"/>
      <name val="Verdana"/>
      <family val="2"/>
    </font>
    <font>
      <sz val="11"/>
      <name val="Calibri"/>
      <family val="2"/>
      <scheme val="minor"/>
    </font>
    <font>
      <sz val="10"/>
      <name val="Verdana"/>
      <family val="2"/>
    </font>
    <font>
      <b/>
      <sz val="7"/>
      <name val="Verdana"/>
      <family val="2"/>
    </font>
    <font>
      <b/>
      <sz val="10"/>
      <name val="Verdan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</fills>
  <borders count="179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9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thin">
        <color auto="1"/>
      </left>
      <right/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9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742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4" fillId="2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left"/>
    </xf>
    <xf numFmtId="1" fontId="6" fillId="2" borderId="0" xfId="0" applyNumberFormat="1" applyFont="1" applyFill="1"/>
    <xf numFmtId="1" fontId="6" fillId="2" borderId="0" xfId="0" applyNumberFormat="1" applyFont="1" applyFill="1" applyAlignment="1">
      <alignment horizontal="left"/>
    </xf>
    <xf numFmtId="1" fontId="6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>
      <alignment wrapText="1"/>
    </xf>
    <xf numFmtId="1" fontId="2" fillId="4" borderId="0" xfId="0" applyNumberFormat="1" applyFont="1" applyFill="1" applyProtection="1">
      <protection locked="0"/>
    </xf>
    <xf numFmtId="1" fontId="5" fillId="0" borderId="0" xfId="0" applyNumberFormat="1" applyFont="1" applyAlignment="1">
      <alignment horizontal="left"/>
    </xf>
    <xf numFmtId="1" fontId="3" fillId="2" borderId="0" xfId="0" applyNumberFormat="1" applyFont="1" applyFill="1"/>
    <xf numFmtId="1" fontId="3" fillId="2" borderId="0" xfId="0" applyNumberFormat="1" applyFont="1" applyFill="1" applyAlignment="1">
      <alignment wrapText="1"/>
    </xf>
    <xf numFmtId="1" fontId="4" fillId="5" borderId="0" xfId="0" applyNumberFormat="1" applyFont="1" applyFill="1"/>
    <xf numFmtId="1" fontId="2" fillId="5" borderId="0" xfId="0" applyNumberFormat="1" applyFont="1" applyFill="1"/>
    <xf numFmtId="1" fontId="4" fillId="0" borderId="15" xfId="0" applyNumberFormat="1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vertical="center" wrapText="1"/>
    </xf>
    <xf numFmtId="1" fontId="4" fillId="0" borderId="19" xfId="0" applyNumberFormat="1" applyFont="1" applyBorder="1" applyAlignment="1">
      <alignment horizontal="right" wrapText="1"/>
    </xf>
    <xf numFmtId="1" fontId="4" fillId="0" borderId="20" xfId="0" applyNumberFormat="1" applyFont="1" applyBorder="1" applyAlignment="1">
      <alignment horizontal="right" wrapText="1"/>
    </xf>
    <xf numFmtId="1" fontId="4" fillId="0" borderId="21" xfId="0" applyNumberFormat="1" applyFont="1" applyBorder="1" applyAlignment="1">
      <alignment horizontal="right"/>
    </xf>
    <xf numFmtId="1" fontId="4" fillId="6" borderId="19" xfId="0" applyNumberFormat="1" applyFont="1" applyFill="1" applyBorder="1" applyProtection="1">
      <protection locked="0"/>
    </xf>
    <xf numFmtId="1" fontId="4" fillId="6" borderId="21" xfId="0" applyNumberFormat="1" applyFont="1" applyFill="1" applyBorder="1" applyProtection="1">
      <protection locked="0"/>
    </xf>
    <xf numFmtId="1" fontId="4" fillId="6" borderId="22" xfId="0" applyNumberFormat="1" applyFont="1" applyFill="1" applyBorder="1" applyProtection="1">
      <protection locked="0"/>
    </xf>
    <xf numFmtId="1" fontId="4" fillId="6" borderId="18" xfId="0" applyNumberFormat="1" applyFont="1" applyFill="1" applyBorder="1" applyProtection="1">
      <protection locked="0"/>
    </xf>
    <xf numFmtId="1" fontId="4" fillId="5" borderId="23" xfId="0" applyNumberFormat="1" applyFont="1" applyFill="1" applyBorder="1" applyAlignment="1" applyProtection="1">
      <alignment vertical="center"/>
    </xf>
    <xf numFmtId="1" fontId="4" fillId="5" borderId="0" xfId="0" applyNumberFormat="1" applyFont="1" applyFill="1" applyAlignment="1">
      <alignment vertical="top" wrapText="1"/>
    </xf>
    <xf numFmtId="1" fontId="2" fillId="3" borderId="0" xfId="0" applyNumberFormat="1" applyFont="1" applyFill="1"/>
    <xf numFmtId="1" fontId="2" fillId="3" borderId="0" xfId="0" applyNumberFormat="1" applyFont="1" applyFill="1" applyAlignment="1">
      <alignment wrapText="1"/>
    </xf>
    <xf numFmtId="1" fontId="2" fillId="4" borderId="0" xfId="0" applyNumberFormat="1" applyFont="1" applyFill="1"/>
    <xf numFmtId="1" fontId="4" fillId="0" borderId="24" xfId="0" applyNumberFormat="1" applyFont="1" applyBorder="1" applyAlignment="1">
      <alignment vertical="center" wrapText="1"/>
    </xf>
    <xf numFmtId="1" fontId="4" fillId="0" borderId="25" xfId="0" applyNumberFormat="1" applyFont="1" applyBorder="1" applyAlignment="1">
      <alignment horizontal="right" wrapText="1"/>
    </xf>
    <xf numFmtId="1" fontId="4" fillId="0" borderId="26" xfId="0" applyNumberFormat="1" applyFont="1" applyBorder="1" applyAlignment="1">
      <alignment horizontal="right" wrapText="1"/>
    </xf>
    <xf numFmtId="1" fontId="4" fillId="0" borderId="27" xfId="0" applyNumberFormat="1" applyFont="1" applyBorder="1" applyAlignment="1">
      <alignment horizontal="right"/>
    </xf>
    <xf numFmtId="1" fontId="4" fillId="6" borderId="25" xfId="0" applyNumberFormat="1" applyFont="1" applyFill="1" applyBorder="1" applyProtection="1">
      <protection locked="0"/>
    </xf>
    <xf numFmtId="1" fontId="4" fillId="6" borderId="27" xfId="0" applyNumberFormat="1" applyFont="1" applyFill="1" applyBorder="1" applyProtection="1">
      <protection locked="0"/>
    </xf>
    <xf numFmtId="1" fontId="4" fillId="6" borderId="28" xfId="0" applyNumberFormat="1" applyFont="1" applyFill="1" applyBorder="1" applyProtection="1">
      <protection locked="0"/>
    </xf>
    <xf numFmtId="1" fontId="4" fillId="6" borderId="24" xfId="0" applyNumberFormat="1" applyFont="1" applyFill="1" applyBorder="1" applyProtection="1">
      <protection locked="0"/>
    </xf>
    <xf numFmtId="1" fontId="4" fillId="0" borderId="29" xfId="0" applyNumberFormat="1" applyFont="1" applyBorder="1" applyAlignment="1">
      <alignment horizontal="right" wrapText="1"/>
    </xf>
    <xf numFmtId="1" fontId="4" fillId="0" borderId="30" xfId="0" applyNumberFormat="1" applyFont="1" applyBorder="1" applyAlignment="1">
      <alignment horizontal="right" wrapText="1"/>
    </xf>
    <xf numFmtId="1" fontId="4" fillId="0" borderId="31" xfId="0" applyNumberFormat="1" applyFont="1" applyBorder="1" applyAlignment="1">
      <alignment horizontal="right"/>
    </xf>
    <xf numFmtId="1" fontId="4" fillId="6" borderId="29" xfId="0" applyNumberFormat="1" applyFont="1" applyFill="1" applyBorder="1" applyProtection="1">
      <protection locked="0"/>
    </xf>
    <xf numFmtId="1" fontId="4" fillId="6" borderId="31" xfId="0" applyNumberFormat="1" applyFont="1" applyFill="1" applyBorder="1" applyProtection="1">
      <protection locked="0"/>
    </xf>
    <xf numFmtId="1" fontId="4" fillId="6" borderId="32" xfId="0" applyNumberFormat="1" applyFont="1" applyFill="1" applyBorder="1" applyProtection="1">
      <protection locked="0"/>
    </xf>
    <xf numFmtId="1" fontId="4" fillId="6" borderId="33" xfId="0" applyNumberFormat="1" applyFont="1" applyFill="1" applyBorder="1" applyProtection="1">
      <protection locked="0"/>
    </xf>
    <xf numFmtId="1" fontId="4" fillId="0" borderId="34" xfId="0" applyNumberFormat="1" applyFont="1" applyBorder="1" applyAlignment="1">
      <alignment horizontal="right" wrapText="1"/>
    </xf>
    <xf numFmtId="1" fontId="4" fillId="0" borderId="35" xfId="0" applyNumberFormat="1" applyFont="1" applyBorder="1" applyAlignment="1">
      <alignment horizontal="center"/>
    </xf>
    <xf numFmtId="1" fontId="4" fillId="0" borderId="17" xfId="0" applyNumberFormat="1" applyFont="1" applyBorder="1" applyAlignment="1">
      <alignment horizontal="right"/>
    </xf>
    <xf numFmtId="1" fontId="4" fillId="0" borderId="36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" fontId="4" fillId="0" borderId="17" xfId="0" applyNumberFormat="1" applyFont="1" applyBorder="1"/>
    <xf numFmtId="1" fontId="4" fillId="0" borderId="8" xfId="0" applyNumberFormat="1" applyFont="1" applyBorder="1"/>
    <xf numFmtId="1" fontId="4" fillId="0" borderId="37" xfId="0" applyNumberFormat="1" applyFont="1" applyBorder="1"/>
    <xf numFmtId="1" fontId="4" fillId="0" borderId="6" xfId="0" applyNumberFormat="1" applyFont="1" applyBorder="1"/>
    <xf numFmtId="1" fontId="4" fillId="0" borderId="17" xfId="0" applyNumberFormat="1" applyFont="1" applyBorder="1" applyAlignment="1">
      <alignment horizontal="right" wrapText="1"/>
    </xf>
    <xf numFmtId="1" fontId="4" fillId="0" borderId="36" xfId="0" applyNumberFormat="1" applyFont="1" applyBorder="1" applyAlignment="1">
      <alignment horizontal="right" wrapText="1"/>
    </xf>
    <xf numFmtId="1" fontId="4" fillId="6" borderId="17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6" borderId="37" xfId="0" applyNumberFormat="1" applyFont="1" applyFill="1" applyBorder="1" applyProtection="1">
      <protection locked="0"/>
    </xf>
    <xf numFmtId="1" fontId="4" fillId="6" borderId="6" xfId="0" applyNumberFormat="1" applyFont="1" applyFill="1" applyBorder="1" applyProtection="1">
      <protection locked="0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left" vertical="center" wrapText="1"/>
    </xf>
    <xf numFmtId="1" fontId="4" fillId="0" borderId="15" xfId="0" applyNumberFormat="1" applyFont="1" applyBorder="1" applyAlignment="1">
      <alignment horizontal="right" wrapText="1"/>
    </xf>
    <xf numFmtId="1" fontId="4" fillId="0" borderId="16" xfId="0" applyNumberFormat="1" applyFont="1" applyBorder="1" applyAlignment="1">
      <alignment horizontal="right" wrapText="1"/>
    </xf>
    <xf numFmtId="1" fontId="4" fillId="0" borderId="5" xfId="0" applyNumberFormat="1" applyFont="1" applyBorder="1" applyAlignment="1">
      <alignment horizontal="right"/>
    </xf>
    <xf numFmtId="1" fontId="4" fillId="6" borderId="1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6" borderId="38" xfId="0" applyNumberFormat="1" applyFont="1" applyFill="1" applyBorder="1" applyProtection="1">
      <protection locked="0"/>
    </xf>
    <xf numFmtId="1" fontId="4" fillId="6" borderId="3" xfId="0" applyNumberFormat="1" applyFont="1" applyFill="1" applyBorder="1" applyProtection="1">
      <protection locked="0"/>
    </xf>
    <xf numFmtId="1" fontId="4" fillId="0" borderId="39" xfId="0" applyNumberFormat="1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left" vertical="center" wrapText="1"/>
    </xf>
    <xf numFmtId="1" fontId="4" fillId="0" borderId="40" xfId="0" applyNumberFormat="1" applyFont="1" applyBorder="1" applyAlignment="1">
      <alignment horizontal="right" wrapText="1"/>
    </xf>
    <xf numFmtId="1" fontId="4" fillId="0" borderId="41" xfId="0" applyNumberFormat="1" applyFont="1" applyBorder="1" applyAlignment="1">
      <alignment horizontal="right" wrapText="1"/>
    </xf>
    <xf numFmtId="1" fontId="4" fillId="0" borderId="11" xfId="0" applyNumberFormat="1" applyFont="1" applyBorder="1" applyAlignment="1">
      <alignment horizontal="right"/>
    </xf>
    <xf numFmtId="1" fontId="4" fillId="6" borderId="42" xfId="0" applyNumberFormat="1" applyFont="1" applyFill="1" applyBorder="1" applyProtection="1">
      <protection locked="0"/>
    </xf>
    <xf numFmtId="1" fontId="4" fillId="6" borderId="12" xfId="0" applyNumberFormat="1" applyFont="1" applyFill="1" applyBorder="1" applyProtection="1">
      <protection locked="0"/>
    </xf>
    <xf numFmtId="1" fontId="4" fillId="6" borderId="43" xfId="0" applyNumberFormat="1" applyFont="1" applyFill="1" applyBorder="1" applyProtection="1">
      <protection locked="0"/>
    </xf>
    <xf numFmtId="1" fontId="4" fillId="6" borderId="44" xfId="0" applyNumberFormat="1" applyFont="1" applyFill="1" applyBorder="1" applyProtection="1">
      <protection locked="0"/>
    </xf>
    <xf numFmtId="1" fontId="4" fillId="6" borderId="45" xfId="0" applyNumberFormat="1" applyFont="1" applyFill="1" applyBorder="1" applyProtection="1">
      <protection locked="0"/>
    </xf>
    <xf numFmtId="1" fontId="5" fillId="0" borderId="0" xfId="0" applyNumberFormat="1" applyFont="1"/>
    <xf numFmtId="1" fontId="3" fillId="2" borderId="0" xfId="0" applyNumberFormat="1" applyFont="1" applyFill="1" applyAlignment="1">
      <alignment horizontal="left"/>
    </xf>
    <xf numFmtId="1" fontId="4" fillId="0" borderId="0" xfId="0" applyNumberFormat="1" applyFont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1" fontId="4" fillId="5" borderId="46" xfId="0" applyNumberFormat="1" applyFont="1" applyFill="1" applyBorder="1"/>
    <xf numFmtId="1" fontId="4" fillId="0" borderId="14" xfId="0" applyNumberFormat="1" applyFont="1" applyBorder="1" applyAlignment="1">
      <alignment horizontal="center" vertical="center" wrapText="1"/>
    </xf>
    <xf numFmtId="1" fontId="4" fillId="0" borderId="36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5" borderId="48" xfId="0" applyNumberFormat="1" applyFont="1" applyFill="1" applyBorder="1"/>
    <xf numFmtId="1" fontId="2" fillId="5" borderId="48" xfId="0" applyNumberFormat="1" applyFont="1" applyFill="1" applyBorder="1"/>
    <xf numFmtId="1" fontId="4" fillId="0" borderId="35" xfId="0" applyNumberFormat="1" applyFont="1" applyBorder="1" applyAlignment="1">
      <alignment horizontal="left" vertical="center" wrapText="1"/>
    </xf>
    <xf numFmtId="1" fontId="4" fillId="0" borderId="35" xfId="0" applyNumberFormat="1" applyFont="1" applyBorder="1" applyAlignment="1">
      <alignment horizontal="right" vertical="center" wrapText="1"/>
    </xf>
    <xf numFmtId="1" fontId="4" fillId="0" borderId="36" xfId="0" applyNumberFormat="1" applyFont="1" applyBorder="1"/>
    <xf numFmtId="1" fontId="4" fillId="0" borderId="0" xfId="0" applyNumberFormat="1" applyFont="1"/>
    <xf numFmtId="1" fontId="4" fillId="0" borderId="48" xfId="0" applyNumberFormat="1" applyFont="1" applyBorder="1"/>
    <xf numFmtId="0" fontId="7" fillId="0" borderId="0" xfId="0" applyFont="1"/>
    <xf numFmtId="1" fontId="4" fillId="0" borderId="49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/>
    <xf numFmtId="1" fontId="4" fillId="6" borderId="50" xfId="0" applyNumberFormat="1" applyFont="1" applyFill="1" applyBorder="1" applyProtection="1">
      <protection locked="0"/>
    </xf>
    <xf numFmtId="1" fontId="4" fillId="6" borderId="35" xfId="0" applyNumberFormat="1" applyFont="1" applyFill="1" applyBorder="1" applyProtection="1">
      <protection locked="0"/>
    </xf>
    <xf numFmtId="1" fontId="4" fillId="6" borderId="51" xfId="0" applyNumberFormat="1" applyFont="1" applyFill="1" applyBorder="1" applyProtection="1">
      <protection locked="0"/>
    </xf>
    <xf numFmtId="1" fontId="5" fillId="2" borderId="0" xfId="0" applyNumberFormat="1" applyFont="1" applyFill="1" applyAlignment="1">
      <alignment horizontal="left"/>
    </xf>
    <xf numFmtId="1" fontId="3" fillId="2" borderId="0" xfId="0" applyNumberFormat="1" applyFont="1" applyFill="1" applyAlignment="1">
      <alignment horizontal="left" wrapText="1"/>
    </xf>
    <xf numFmtId="1" fontId="8" fillId="2" borderId="0" xfId="0" applyNumberFormat="1" applyFont="1" applyFill="1"/>
    <xf numFmtId="1" fontId="9" fillId="2" borderId="0" xfId="0" applyNumberFormat="1" applyFont="1" applyFill="1" applyAlignment="1">
      <alignment horizontal="left" wrapText="1"/>
    </xf>
    <xf numFmtId="1" fontId="1" fillId="2" borderId="0" xfId="0" applyNumberFormat="1" applyFont="1" applyFill="1" applyAlignment="1">
      <alignment horizontal="left" wrapText="1"/>
    </xf>
    <xf numFmtId="1" fontId="4" fillId="2" borderId="48" xfId="0" applyNumberFormat="1" applyFont="1" applyFill="1" applyBorder="1"/>
    <xf numFmtId="1" fontId="8" fillId="2" borderId="0" xfId="0" applyNumberFormat="1" applyFont="1" applyFill="1" applyProtection="1">
      <protection locked="0"/>
    </xf>
    <xf numFmtId="1" fontId="4" fillId="6" borderId="2" xfId="0" applyNumberFormat="1" applyFont="1" applyFill="1" applyBorder="1" applyProtection="1">
      <protection locked="0"/>
    </xf>
    <xf numFmtId="1" fontId="4" fillId="0" borderId="24" xfId="0" applyNumberFormat="1" applyFont="1" applyBorder="1" applyAlignment="1">
      <alignment horizontal="left" vertical="center" wrapText="1"/>
    </xf>
    <xf numFmtId="1" fontId="4" fillId="6" borderId="52" xfId="0" applyNumberFormat="1" applyFont="1" applyFill="1" applyBorder="1" applyProtection="1">
      <protection locked="0"/>
    </xf>
    <xf numFmtId="1" fontId="4" fillId="0" borderId="45" xfId="0" applyNumberFormat="1" applyFont="1" applyBorder="1" applyAlignment="1">
      <alignment horizontal="left" vertical="center" wrapText="1"/>
    </xf>
    <xf numFmtId="1" fontId="8" fillId="2" borderId="23" xfId="0" applyNumberFormat="1" applyFont="1" applyFill="1" applyBorder="1" applyProtection="1">
      <protection locked="0"/>
    </xf>
    <xf numFmtId="1" fontId="3" fillId="2" borderId="7" xfId="0" applyNumberFormat="1" applyFont="1" applyFill="1" applyBorder="1" applyAlignment="1" applyProtection="1">
      <alignment horizontal="left"/>
      <protection hidden="1"/>
    </xf>
    <xf numFmtId="1" fontId="3" fillId="2" borderId="11" xfId="0" applyNumberFormat="1" applyFont="1" applyFill="1" applyBorder="1" applyAlignment="1" applyProtection="1">
      <alignment horizontal="left"/>
      <protection hidden="1"/>
    </xf>
    <xf numFmtId="1" fontId="1" fillId="2" borderId="11" xfId="0" applyNumberFormat="1" applyFont="1" applyFill="1" applyBorder="1" applyAlignment="1">
      <alignment horizontal="left" wrapText="1"/>
    </xf>
    <xf numFmtId="1" fontId="1" fillId="2" borderId="11" xfId="0" applyNumberFormat="1" applyFont="1" applyFill="1" applyBorder="1" applyAlignment="1" applyProtection="1">
      <alignment horizontal="left" wrapText="1"/>
      <protection hidden="1"/>
    </xf>
    <xf numFmtId="1" fontId="1" fillId="2" borderId="11" xfId="0" applyNumberFormat="1" applyFont="1" applyFill="1" applyBorder="1" applyProtection="1">
      <protection hidden="1"/>
    </xf>
    <xf numFmtId="1" fontId="4" fillId="2" borderId="11" xfId="0" applyNumberFormat="1" applyFont="1" applyFill="1" applyBorder="1" applyProtection="1">
      <protection hidden="1"/>
    </xf>
    <xf numFmtId="1" fontId="1" fillId="2" borderId="11" xfId="0" applyNumberFormat="1" applyFont="1" applyFill="1" applyBorder="1" applyAlignment="1" applyProtection="1">
      <alignment wrapText="1"/>
      <protection hidden="1"/>
    </xf>
    <xf numFmtId="1" fontId="4" fillId="2" borderId="0" xfId="0" applyNumberFormat="1" applyFont="1" applyFill="1" applyProtection="1">
      <protection hidden="1"/>
    </xf>
    <xf numFmtId="1" fontId="4" fillId="5" borderId="0" xfId="0" applyNumberFormat="1" applyFont="1" applyFill="1" applyProtection="1">
      <protection hidden="1"/>
    </xf>
    <xf numFmtId="1" fontId="2" fillId="5" borderId="0" xfId="0" applyNumberFormat="1" applyFont="1" applyFill="1" applyProtection="1">
      <protection locked="0"/>
    </xf>
    <xf numFmtId="1" fontId="4" fillId="0" borderId="15" xfId="0" applyNumberFormat="1" applyFont="1" applyBorder="1" applyAlignment="1" applyProtection="1">
      <alignment horizontal="center" vertical="center"/>
      <protection hidden="1"/>
    </xf>
    <xf numFmtId="1" fontId="4" fillId="0" borderId="16" xfId="0" applyNumberFormat="1" applyFont="1" applyBorder="1" applyAlignment="1" applyProtection="1">
      <alignment horizontal="center" vertical="center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5" borderId="0" xfId="0" applyNumberFormat="1" applyFont="1" applyFill="1" applyProtection="1">
      <protection locked="0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left" vertical="center" wrapText="1"/>
      <protection hidden="1"/>
    </xf>
    <xf numFmtId="1" fontId="4" fillId="6" borderId="7" xfId="0" applyNumberFormat="1" applyFont="1" applyFill="1" applyBorder="1" applyProtection="1">
      <protection locked="0"/>
    </xf>
    <xf numFmtId="1" fontId="4" fillId="6" borderId="8" xfId="0" applyNumberFormat="1" applyFont="1" applyFill="1" applyBorder="1" applyAlignment="1" applyProtection="1">
      <alignment wrapText="1"/>
      <protection locked="0"/>
    </xf>
    <xf numFmtId="1" fontId="4" fillId="5" borderId="23" xfId="0" applyNumberFormat="1" applyFont="1" applyFill="1" applyBorder="1" applyAlignment="1">
      <alignment vertical="center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 applyProtection="1">
      <alignment horizontal="left" vertical="center" wrapText="1"/>
      <protection hidden="1"/>
    </xf>
    <xf numFmtId="1" fontId="4" fillId="0" borderId="12" xfId="0" applyNumberFormat="1" applyFont="1" applyBorder="1" applyAlignment="1">
      <alignment horizontal="right"/>
    </xf>
    <xf numFmtId="1" fontId="4" fillId="6" borderId="11" xfId="0" applyNumberFormat="1" applyFont="1" applyFill="1" applyBorder="1" applyProtection="1">
      <protection locked="0"/>
    </xf>
    <xf numFmtId="1" fontId="4" fillId="6" borderId="12" xfId="0" applyNumberFormat="1" applyFont="1" applyFill="1" applyBorder="1" applyAlignment="1" applyProtection="1">
      <alignment wrapText="1"/>
      <protection locked="0"/>
    </xf>
    <xf numFmtId="1" fontId="1" fillId="2" borderId="0" xfId="0" applyNumberFormat="1" applyFont="1" applyFill="1" applyProtection="1">
      <protection hidden="1"/>
    </xf>
    <xf numFmtId="1" fontId="1" fillId="2" borderId="0" xfId="0" applyNumberFormat="1" applyFont="1" applyFill="1" applyAlignment="1" applyProtection="1">
      <alignment wrapText="1"/>
      <protection hidden="1"/>
    </xf>
    <xf numFmtId="1" fontId="4" fillId="5" borderId="48" xfId="0" applyNumberFormat="1" applyFont="1" applyFill="1" applyBorder="1" applyProtection="1">
      <protection hidden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 applyProtection="1">
      <alignment horizontal="center" vertical="center"/>
      <protection hidden="1"/>
    </xf>
    <xf numFmtId="1" fontId="4" fillId="0" borderId="36" xfId="0" applyNumberFormat="1" applyFont="1" applyBorder="1" applyAlignment="1" applyProtection="1">
      <alignment horizontal="center" vertical="center"/>
      <protection hidden="1"/>
    </xf>
    <xf numFmtId="1" fontId="4" fillId="0" borderId="13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1" fontId="4" fillId="0" borderId="53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18" xfId="0" applyNumberFormat="1" applyFont="1" applyBorder="1" applyAlignment="1" applyProtection="1">
      <alignment horizontal="left" vertical="center" wrapText="1"/>
      <protection hidden="1"/>
    </xf>
    <xf numFmtId="1" fontId="4" fillId="7" borderId="19" xfId="0" applyNumberFormat="1" applyFont="1" applyFill="1" applyBorder="1"/>
    <xf numFmtId="1" fontId="4" fillId="7" borderId="21" xfId="0" applyNumberFormat="1" applyFont="1" applyFill="1" applyBorder="1"/>
    <xf numFmtId="1" fontId="4" fillId="6" borderId="21" xfId="0" applyNumberFormat="1" applyFont="1" applyFill="1" applyBorder="1" applyAlignment="1" applyProtection="1">
      <alignment wrapText="1"/>
      <protection locked="0"/>
    </xf>
    <xf numFmtId="1" fontId="4" fillId="0" borderId="52" xfId="0" applyNumberFormat="1" applyFont="1" applyBorder="1" applyAlignment="1" applyProtection="1">
      <alignment horizontal="left" vertical="center" wrapText="1"/>
      <protection hidden="1"/>
    </xf>
    <xf numFmtId="1" fontId="4" fillId="7" borderId="25" xfId="0" applyNumberFormat="1" applyFont="1" applyFill="1" applyBorder="1"/>
    <xf numFmtId="1" fontId="4" fillId="7" borderId="27" xfId="0" applyNumberFormat="1" applyFont="1" applyFill="1" applyBorder="1"/>
    <xf numFmtId="1" fontId="4" fillId="6" borderId="27" xfId="0" applyNumberFormat="1" applyFont="1" applyFill="1" applyBorder="1" applyAlignment="1" applyProtection="1">
      <alignment wrapText="1"/>
      <protection locked="0"/>
    </xf>
    <xf numFmtId="1" fontId="4" fillId="0" borderId="51" xfId="0" applyNumberFormat="1" applyFont="1" applyBorder="1" applyAlignment="1" applyProtection="1">
      <alignment horizontal="left" vertical="center" wrapText="1"/>
      <protection hidden="1"/>
    </xf>
    <xf numFmtId="1" fontId="4" fillId="0" borderId="42" xfId="0" applyNumberFormat="1" applyFont="1" applyBorder="1" applyAlignment="1">
      <alignment horizontal="right" wrapText="1"/>
    </xf>
    <xf numFmtId="1" fontId="4" fillId="0" borderId="44" xfId="0" applyNumberFormat="1" applyFont="1" applyBorder="1" applyAlignment="1">
      <alignment horizontal="right"/>
    </xf>
    <xf numFmtId="1" fontId="4" fillId="7" borderId="42" xfId="0" applyNumberFormat="1" applyFont="1" applyFill="1" applyBorder="1"/>
    <xf numFmtId="1" fontId="4" fillId="7" borderId="44" xfId="0" applyNumberFormat="1" applyFont="1" applyFill="1" applyBorder="1"/>
    <xf numFmtId="1" fontId="4" fillId="6" borderId="44" xfId="0" applyNumberFormat="1" applyFont="1" applyFill="1" applyBorder="1" applyAlignment="1" applyProtection="1">
      <alignment wrapText="1"/>
      <protection locked="0"/>
    </xf>
    <xf numFmtId="1" fontId="4" fillId="7" borderId="18" xfId="0" applyNumberFormat="1" applyFont="1" applyFill="1" applyBorder="1"/>
    <xf numFmtId="1" fontId="4" fillId="7" borderId="22" xfId="0" applyNumberFormat="1" applyFont="1" applyFill="1" applyBorder="1"/>
    <xf numFmtId="1" fontId="4" fillId="7" borderId="45" xfId="0" applyNumberFormat="1" applyFont="1" applyFill="1" applyBorder="1"/>
    <xf numFmtId="1" fontId="4" fillId="7" borderId="43" xfId="0" applyNumberFormat="1" applyFont="1" applyFill="1" applyBorder="1"/>
    <xf numFmtId="1" fontId="4" fillId="7" borderId="24" xfId="0" applyNumberFormat="1" applyFont="1" applyFill="1" applyBorder="1"/>
    <xf numFmtId="1" fontId="4" fillId="7" borderId="28" xfId="0" applyNumberFormat="1" applyFont="1" applyFill="1" applyBorder="1"/>
    <xf numFmtId="1" fontId="5" fillId="2" borderId="7" xfId="0" applyNumberFormat="1" applyFont="1" applyFill="1" applyBorder="1" applyAlignment="1" applyProtection="1">
      <alignment horizontal="left"/>
      <protection hidden="1"/>
    </xf>
    <xf numFmtId="1" fontId="3" fillId="2" borderId="7" xfId="0" applyNumberFormat="1" applyFont="1" applyFill="1" applyBorder="1" applyAlignment="1" applyProtection="1">
      <alignment horizontal="left" wrapText="1"/>
      <protection hidden="1"/>
    </xf>
    <xf numFmtId="1" fontId="3" fillId="2" borderId="11" xfId="0" applyNumberFormat="1" applyFont="1" applyFill="1" applyBorder="1" applyAlignment="1" applyProtection="1">
      <alignment horizontal="left" wrapText="1"/>
      <protection hidden="1"/>
    </xf>
    <xf numFmtId="1" fontId="3" fillId="2" borderId="0" xfId="0" applyNumberFormat="1" applyFont="1" applyFill="1" applyAlignment="1" applyProtection="1">
      <alignment wrapText="1"/>
      <protection hidden="1"/>
    </xf>
    <xf numFmtId="1" fontId="6" fillId="2" borderId="0" xfId="0" applyNumberFormat="1" applyFont="1" applyFill="1" applyProtection="1">
      <protection hidden="1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2" borderId="0" xfId="0" applyNumberFormat="1" applyFont="1" applyFill="1" applyProtection="1">
      <protection locked="0"/>
    </xf>
    <xf numFmtId="1" fontId="1" fillId="2" borderId="48" xfId="0" applyNumberFormat="1" applyFont="1" applyFill="1" applyBorder="1" applyAlignment="1" applyProtection="1">
      <alignment wrapText="1"/>
      <protection hidden="1"/>
    </xf>
    <xf numFmtId="1" fontId="4" fillId="0" borderId="48" xfId="0" applyNumberFormat="1" applyFont="1" applyBorder="1" applyProtection="1">
      <protection hidden="1"/>
    </xf>
    <xf numFmtId="1" fontId="4" fillId="0" borderId="17" xfId="0" applyNumberFormat="1" applyFont="1" applyBorder="1" applyAlignment="1" applyProtection="1">
      <alignment horizontal="center" vertical="center" wrapText="1"/>
      <protection hidden="1"/>
    </xf>
    <xf numFmtId="1" fontId="4" fillId="0" borderId="37" xfId="0" applyNumberFormat="1" applyFont="1" applyBorder="1" applyAlignment="1" applyProtection="1">
      <alignment horizontal="center" vertical="center" wrapText="1"/>
      <protection hidden="1"/>
    </xf>
    <xf numFmtId="1" fontId="4" fillId="0" borderId="55" xfId="0" applyNumberFormat="1" applyFont="1" applyBorder="1" applyAlignment="1" applyProtection="1">
      <alignment horizontal="center" vertical="center" wrapText="1"/>
      <protection hidden="1"/>
    </xf>
    <xf numFmtId="1" fontId="4" fillId="0" borderId="49" xfId="0" applyNumberFormat="1" applyFont="1" applyBorder="1" applyAlignment="1" applyProtection="1">
      <alignment horizontal="center" vertical="center" wrapText="1"/>
      <protection hidden="1"/>
    </xf>
    <xf numFmtId="1" fontId="4" fillId="6" borderId="19" xfId="0" applyNumberFormat="1" applyFont="1" applyFill="1" applyBorder="1" applyAlignment="1" applyProtection="1">
      <alignment wrapText="1"/>
      <protection locked="0"/>
    </xf>
    <xf numFmtId="1" fontId="4" fillId="6" borderId="22" xfId="0" applyNumberFormat="1" applyFont="1" applyFill="1" applyBorder="1" applyAlignment="1" applyProtection="1">
      <alignment wrapText="1"/>
      <protection locked="0"/>
    </xf>
    <xf numFmtId="1" fontId="4" fillId="6" borderId="56" xfId="0" applyNumberFormat="1" applyFont="1" applyFill="1" applyBorder="1" applyAlignment="1" applyProtection="1">
      <alignment wrapText="1"/>
      <protection locked="0"/>
    </xf>
    <xf numFmtId="1" fontId="4" fillId="6" borderId="57" xfId="0" applyNumberFormat="1" applyFont="1" applyFill="1" applyBorder="1" applyAlignment="1" applyProtection="1">
      <alignment wrapText="1"/>
      <protection locked="0"/>
    </xf>
    <xf numFmtId="1" fontId="4" fillId="0" borderId="52" xfId="0" applyNumberFormat="1" applyFont="1" applyBorder="1" applyAlignment="1" applyProtection="1">
      <alignment horizontal="left" vertical="center" wrapText="1"/>
      <protection hidden="1"/>
    </xf>
    <xf numFmtId="1" fontId="4" fillId="6" borderId="25" xfId="0" applyNumberFormat="1" applyFont="1" applyFill="1" applyBorder="1" applyAlignment="1" applyProtection="1">
      <alignment wrapText="1"/>
      <protection locked="0"/>
    </xf>
    <xf numFmtId="1" fontId="4" fillId="6" borderId="28" xfId="0" applyNumberFormat="1" applyFont="1" applyFill="1" applyBorder="1" applyAlignment="1" applyProtection="1">
      <alignment wrapText="1"/>
      <protection locked="0"/>
    </xf>
    <xf numFmtId="1" fontId="4" fillId="6" borderId="58" xfId="0" applyNumberFormat="1" applyFont="1" applyFill="1" applyBorder="1" applyAlignment="1" applyProtection="1">
      <alignment wrapText="1"/>
      <protection locked="0"/>
    </xf>
    <xf numFmtId="1" fontId="4" fillId="6" borderId="59" xfId="0" applyNumberFormat="1" applyFont="1" applyFill="1" applyBorder="1" applyAlignment="1" applyProtection="1">
      <alignment wrapText="1"/>
      <protection locked="0"/>
    </xf>
    <xf numFmtId="1" fontId="4" fillId="0" borderId="51" xfId="0" applyNumberFormat="1" applyFont="1" applyBorder="1" applyAlignment="1" applyProtection="1">
      <alignment horizontal="left" vertical="center" wrapText="1"/>
      <protection hidden="1"/>
    </xf>
    <xf numFmtId="1" fontId="4" fillId="7" borderId="60" xfId="0" applyNumberFormat="1" applyFont="1" applyFill="1" applyBorder="1"/>
    <xf numFmtId="1" fontId="10" fillId="2" borderId="11" xfId="0" applyNumberFormat="1" applyFont="1" applyFill="1" applyBorder="1" applyAlignment="1" applyProtection="1">
      <alignment horizontal="left"/>
      <protection hidden="1"/>
    </xf>
    <xf numFmtId="1" fontId="10" fillId="2" borderId="0" xfId="0" applyNumberFormat="1" applyFont="1" applyFill="1" applyProtection="1">
      <protection hidden="1"/>
    </xf>
    <xf numFmtId="1" fontId="10" fillId="2" borderId="0" xfId="0" applyNumberFormat="1" applyFont="1" applyFill="1" applyAlignment="1" applyProtection="1">
      <alignment wrapText="1"/>
      <protection hidden="1"/>
    </xf>
    <xf numFmtId="1" fontId="4" fillId="2" borderId="61" xfId="0" applyNumberFormat="1" applyFont="1" applyFill="1" applyBorder="1" applyProtection="1">
      <protection hidden="1"/>
    </xf>
    <xf numFmtId="1" fontId="4" fillId="2" borderId="48" xfId="0" applyNumberFormat="1" applyFont="1" applyFill="1" applyBorder="1" applyProtection="1">
      <protection hidden="1"/>
    </xf>
    <xf numFmtId="1" fontId="4" fillId="2" borderId="62" xfId="0" applyNumberFormat="1" applyFont="1" applyFill="1" applyBorder="1"/>
    <xf numFmtId="1" fontId="4" fillId="2" borderId="63" xfId="0" applyNumberFormat="1" applyFont="1" applyFill="1" applyBorder="1" applyAlignment="1" applyProtection="1">
      <alignment wrapText="1"/>
      <protection hidden="1"/>
    </xf>
    <xf numFmtId="1" fontId="6" fillId="2" borderId="63" xfId="0" applyNumberFormat="1" applyFont="1" applyFill="1" applyBorder="1" applyProtection="1">
      <protection hidden="1"/>
    </xf>
    <xf numFmtId="1" fontId="2" fillId="0" borderId="0" xfId="0" applyNumberFormat="1" applyFont="1"/>
    <xf numFmtId="1" fontId="2" fillId="0" borderId="48" xfId="0" applyNumberFormat="1" applyFont="1" applyBorder="1"/>
    <xf numFmtId="1" fontId="2" fillId="0" borderId="1" xfId="0" applyNumberFormat="1" applyFont="1" applyBorder="1"/>
    <xf numFmtId="1" fontId="4" fillId="2" borderId="1" xfId="0" applyNumberFormat="1" applyFont="1" applyFill="1" applyBorder="1" applyProtection="1">
      <protection hidden="1"/>
    </xf>
    <xf numFmtId="1" fontId="2" fillId="2" borderId="48" xfId="0" applyNumberFormat="1" applyFont="1" applyFill="1" applyBorder="1"/>
    <xf numFmtId="1" fontId="4" fillId="2" borderId="0" xfId="0" applyNumberFormat="1" applyFont="1" applyFill="1" applyAlignment="1" applyProtection="1">
      <alignment wrapText="1"/>
      <protection hidden="1"/>
    </xf>
    <xf numFmtId="1" fontId="4" fillId="0" borderId="64" xfId="0" applyNumberFormat="1" applyFont="1" applyBorder="1" applyAlignment="1" applyProtection="1">
      <alignment vertical="center" wrapText="1"/>
      <protection hidden="1"/>
    </xf>
    <xf numFmtId="1" fontId="4" fillId="6" borderId="39" xfId="0" applyNumberFormat="1" applyFont="1" applyFill="1" applyBorder="1" applyAlignment="1" applyProtection="1">
      <alignment horizontal="right" wrapText="1"/>
      <protection locked="0"/>
    </xf>
    <xf numFmtId="1" fontId="4" fillId="6" borderId="19" xfId="0" applyNumberFormat="1" applyFont="1" applyFill="1" applyBorder="1" applyAlignment="1" applyProtection="1">
      <alignment horizontal="right"/>
      <protection locked="0"/>
    </xf>
    <xf numFmtId="1" fontId="4" fillId="6" borderId="21" xfId="0" applyNumberFormat="1" applyFont="1" applyFill="1" applyBorder="1" applyAlignment="1" applyProtection="1">
      <alignment horizontal="right"/>
      <protection locked="0"/>
    </xf>
    <xf numFmtId="1" fontId="4" fillId="0" borderId="52" xfId="0" applyNumberFormat="1" applyFont="1" applyBorder="1" applyAlignment="1" applyProtection="1">
      <alignment vertical="center" wrapText="1"/>
      <protection hidden="1"/>
    </xf>
    <xf numFmtId="1" fontId="4" fillId="6" borderId="52" xfId="0" applyNumberFormat="1" applyFont="1" applyFill="1" applyBorder="1" applyAlignment="1" applyProtection="1">
      <alignment horizontal="right" wrapText="1"/>
      <protection locked="0"/>
    </xf>
    <xf numFmtId="1" fontId="4" fillId="6" borderId="25" xfId="0" applyNumberFormat="1" applyFont="1" applyFill="1" applyBorder="1" applyAlignment="1" applyProtection="1">
      <alignment horizontal="right"/>
      <protection locked="0"/>
    </xf>
    <xf numFmtId="1" fontId="4" fillId="6" borderId="27" xfId="0" applyNumberFormat="1" applyFont="1" applyFill="1" applyBorder="1" applyAlignment="1" applyProtection="1">
      <alignment horizontal="right"/>
      <protection locked="0"/>
    </xf>
    <xf numFmtId="1" fontId="4" fillId="2" borderId="52" xfId="0" applyNumberFormat="1" applyFont="1" applyFill="1" applyBorder="1" applyAlignment="1" applyProtection="1">
      <alignment vertical="center" wrapText="1"/>
      <protection hidden="1"/>
    </xf>
    <xf numFmtId="1" fontId="4" fillId="0" borderId="13" xfId="0" applyNumberFormat="1" applyFont="1" applyBorder="1" applyAlignment="1">
      <alignment wrapText="1"/>
    </xf>
    <xf numFmtId="1" fontId="4" fillId="6" borderId="27" xfId="0" applyNumberFormat="1" applyFont="1" applyFill="1" applyBorder="1" applyAlignment="1" applyProtection="1">
      <alignment horizontal="right" wrapText="1"/>
      <protection locked="0"/>
    </xf>
    <xf numFmtId="1" fontId="2" fillId="0" borderId="65" xfId="0" applyNumberFormat="1" applyFont="1" applyBorder="1"/>
    <xf numFmtId="1" fontId="2" fillId="2" borderId="65" xfId="0" applyNumberFormat="1" applyFont="1" applyFill="1" applyBorder="1"/>
    <xf numFmtId="1" fontId="4" fillId="0" borderId="12" xfId="0" applyNumberFormat="1" applyFont="1" applyBorder="1" applyAlignment="1">
      <alignment wrapText="1"/>
    </xf>
    <xf numFmtId="1" fontId="4" fillId="6" borderId="44" xfId="0" applyNumberFormat="1" applyFont="1" applyFill="1" applyBorder="1" applyAlignment="1" applyProtection="1">
      <alignment horizontal="right" wrapText="1"/>
      <protection locked="0"/>
    </xf>
    <xf numFmtId="1" fontId="4" fillId="6" borderId="42" xfId="0" applyNumberFormat="1" applyFont="1" applyFill="1" applyBorder="1" applyAlignment="1" applyProtection="1">
      <alignment horizontal="right"/>
      <protection locked="0"/>
    </xf>
    <xf numFmtId="1" fontId="4" fillId="6" borderId="44" xfId="0" applyNumberFormat="1" applyFont="1" applyFill="1" applyBorder="1" applyAlignment="1" applyProtection="1">
      <alignment horizontal="right"/>
      <protection locked="0"/>
    </xf>
    <xf numFmtId="1" fontId="2" fillId="0" borderId="61" xfId="0" applyNumberFormat="1" applyFont="1" applyBorder="1"/>
    <xf numFmtId="1" fontId="5" fillId="2" borderId="11" xfId="0" applyNumberFormat="1" applyFont="1" applyFill="1" applyBorder="1" applyProtection="1">
      <protection hidden="1"/>
    </xf>
    <xf numFmtId="1" fontId="3" fillId="2" borderId="0" xfId="0" applyNumberFormat="1" applyFont="1" applyFill="1" applyProtection="1">
      <protection hidden="1"/>
    </xf>
    <xf numFmtId="1" fontId="4" fillId="0" borderId="66" xfId="0" applyNumberFormat="1" applyFont="1" applyBorder="1" applyProtection="1"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4" fillId="6" borderId="39" xfId="0" applyNumberFormat="1" applyFont="1" applyFill="1" applyBorder="1" applyProtection="1">
      <protection locked="0"/>
    </xf>
    <xf numFmtId="1" fontId="2" fillId="2" borderId="0" xfId="0" applyNumberFormat="1" applyFont="1" applyFill="1" applyProtection="1">
      <protection hidden="1"/>
    </xf>
    <xf numFmtId="1" fontId="8" fillId="2" borderId="0" xfId="0" applyNumberFormat="1" applyFont="1" applyFill="1" applyProtection="1"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2" borderId="35" xfId="0" applyNumberFormat="1" applyFont="1" applyFill="1" applyBorder="1" applyAlignment="1">
      <alignment wrapText="1"/>
    </xf>
    <xf numFmtId="1" fontId="4" fillId="2" borderId="17" xfId="0" applyNumberFormat="1" applyFont="1" applyFill="1" applyBorder="1" applyAlignment="1">
      <alignment wrapText="1"/>
    </xf>
    <xf numFmtId="1" fontId="4" fillId="2" borderId="8" xfId="0" applyNumberFormat="1" applyFont="1" applyFill="1" applyBorder="1" applyAlignment="1">
      <alignment wrapText="1"/>
    </xf>
    <xf numFmtId="1" fontId="5" fillId="0" borderId="1" xfId="0" applyNumberFormat="1" applyFont="1" applyBorder="1" applyAlignment="1">
      <alignment horizontal="left"/>
    </xf>
    <xf numFmtId="1" fontId="2" fillId="0" borderId="11" xfId="0" applyNumberFormat="1" applyFont="1" applyBorder="1"/>
    <xf numFmtId="1" fontId="2" fillId="2" borderId="11" xfId="0" applyNumberFormat="1" applyFont="1" applyFill="1" applyBorder="1" applyProtection="1">
      <protection hidden="1"/>
    </xf>
    <xf numFmtId="1" fontId="8" fillId="2" borderId="11" xfId="0" applyNumberFormat="1" applyFont="1" applyFill="1" applyBorder="1" applyProtection="1">
      <protection hidden="1"/>
    </xf>
    <xf numFmtId="1" fontId="4" fillId="2" borderId="66" xfId="0" applyNumberFormat="1" applyFont="1" applyFill="1" applyBorder="1" applyProtection="1">
      <protection hidden="1"/>
    </xf>
    <xf numFmtId="1" fontId="4" fillId="2" borderId="8" xfId="0" applyNumberFormat="1" applyFont="1" applyFill="1" applyBorder="1" applyProtection="1">
      <protection hidden="1"/>
    </xf>
    <xf numFmtId="1" fontId="4" fillId="0" borderId="17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 wrapText="1"/>
    </xf>
    <xf numFmtId="1" fontId="2" fillId="0" borderId="67" xfId="0" applyNumberFormat="1" applyFont="1" applyBorder="1"/>
    <xf numFmtId="1" fontId="4" fillId="6" borderId="22" xfId="0" applyNumberFormat="1" applyFont="1" applyFill="1" applyBorder="1" applyAlignment="1" applyProtection="1">
      <alignment horizontal="right"/>
      <protection locked="0"/>
    </xf>
    <xf numFmtId="1" fontId="4" fillId="6" borderId="18" xfId="0" applyNumberFormat="1" applyFont="1" applyFill="1" applyBorder="1" applyAlignment="1" applyProtection="1">
      <alignment horizontal="right"/>
      <protection locked="0"/>
    </xf>
    <xf numFmtId="1" fontId="2" fillId="0" borderId="68" xfId="0" applyNumberFormat="1" applyFont="1" applyBorder="1"/>
    <xf numFmtId="1" fontId="4" fillId="0" borderId="14" xfId="0" applyNumberFormat="1" applyFont="1" applyBorder="1" applyAlignment="1">
      <alignment horizontal="left" vertical="center" wrapText="1"/>
    </xf>
    <xf numFmtId="1" fontId="4" fillId="6" borderId="12" xfId="0" applyNumberFormat="1" applyFont="1" applyFill="1" applyBorder="1" applyAlignment="1" applyProtection="1">
      <alignment horizontal="right"/>
      <protection locked="0"/>
    </xf>
    <xf numFmtId="1" fontId="4" fillId="6" borderId="11" xfId="0" applyNumberFormat="1" applyFont="1" applyFill="1" applyBorder="1" applyAlignment="1" applyProtection="1">
      <alignment horizontal="right"/>
      <protection locked="0"/>
    </xf>
    <xf numFmtId="1" fontId="4" fillId="0" borderId="70" xfId="0" applyNumberFormat="1" applyFont="1" applyBorder="1" applyAlignment="1">
      <alignment horizontal="center" vertical="center" wrapText="1"/>
    </xf>
    <xf numFmtId="1" fontId="4" fillId="6" borderId="17" xfId="0" applyNumberFormat="1" applyFont="1" applyFill="1" applyBorder="1" applyAlignment="1" applyProtection="1">
      <alignment horizontal="right"/>
      <protection locked="0"/>
    </xf>
    <xf numFmtId="1" fontId="4" fillId="6" borderId="8" xfId="0" applyNumberFormat="1" applyFont="1" applyFill="1" applyBorder="1" applyAlignment="1" applyProtection="1">
      <alignment horizontal="right"/>
      <protection locked="0"/>
    </xf>
    <xf numFmtId="1" fontId="4" fillId="6" borderId="37" xfId="0" applyNumberFormat="1" applyFont="1" applyFill="1" applyBorder="1" applyAlignment="1" applyProtection="1">
      <alignment horizontal="right"/>
      <protection locked="0"/>
    </xf>
    <xf numFmtId="1" fontId="4" fillId="6" borderId="6" xfId="0" applyNumberFormat="1" applyFont="1" applyFill="1" applyBorder="1" applyAlignment="1" applyProtection="1">
      <alignment horizontal="right"/>
      <protection locked="0"/>
    </xf>
    <xf numFmtId="1" fontId="4" fillId="6" borderId="55" xfId="0" applyNumberFormat="1" applyFont="1" applyFill="1" applyBorder="1" applyAlignment="1" applyProtection="1">
      <alignment horizontal="right"/>
      <protection locked="0"/>
    </xf>
    <xf numFmtId="1" fontId="2" fillId="2" borderId="0" xfId="0" applyNumberFormat="1" applyFont="1" applyFill="1" applyProtection="1"/>
    <xf numFmtId="1" fontId="4" fillId="0" borderId="54" xfId="0" applyNumberFormat="1" applyFont="1" applyBorder="1" applyAlignment="1">
      <alignment horizontal="center" vertical="center"/>
    </xf>
    <xf numFmtId="0" fontId="7" fillId="0" borderId="35" xfId="0" applyFont="1" applyBorder="1"/>
    <xf numFmtId="1" fontId="4" fillId="6" borderId="54" xfId="0" applyNumberFormat="1" applyFont="1" applyFill="1" applyBorder="1" applyAlignment="1" applyProtection="1">
      <alignment horizontal="right"/>
      <protection locked="0"/>
    </xf>
    <xf numFmtId="1" fontId="4" fillId="6" borderId="73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>
      <alignment horizontal="left"/>
    </xf>
    <xf numFmtId="1" fontId="6" fillId="2" borderId="11" xfId="0" applyNumberFormat="1" applyFont="1" applyFill="1" applyBorder="1" applyProtection="1">
      <protection hidden="1"/>
    </xf>
    <xf numFmtId="1" fontId="4" fillId="0" borderId="64" xfId="0" applyNumberFormat="1" applyFont="1" applyBorder="1" applyAlignment="1">
      <alignment horizontal="left" vertical="center" wrapText="1"/>
    </xf>
    <xf numFmtId="1" fontId="4" fillId="0" borderId="74" xfId="0" applyNumberFormat="1" applyFont="1" applyBorder="1" applyAlignment="1">
      <alignment horizontal="right" wrapText="1"/>
    </xf>
    <xf numFmtId="1" fontId="4" fillId="0" borderId="75" xfId="0" applyNumberFormat="1" applyFont="1" applyBorder="1" applyAlignment="1">
      <alignment horizontal="right" wrapText="1"/>
    </xf>
    <xf numFmtId="1" fontId="4" fillId="0" borderId="76" xfId="0" applyNumberFormat="1" applyFont="1" applyBorder="1" applyAlignment="1">
      <alignment horizontal="right"/>
    </xf>
    <xf numFmtId="1" fontId="4" fillId="6" borderId="74" xfId="0" applyNumberFormat="1" applyFont="1" applyFill="1" applyBorder="1" applyAlignment="1" applyProtection="1">
      <alignment horizontal="right"/>
      <protection locked="0"/>
    </xf>
    <xf numFmtId="1" fontId="4" fillId="6" borderId="76" xfId="0" applyNumberFormat="1" applyFont="1" applyFill="1" applyBorder="1" applyAlignment="1" applyProtection="1">
      <alignment horizontal="right"/>
      <protection locked="0"/>
    </xf>
    <xf numFmtId="1" fontId="4" fillId="6" borderId="77" xfId="0" applyNumberFormat="1" applyFont="1" applyFill="1" applyBorder="1" applyAlignment="1" applyProtection="1">
      <alignment horizontal="right"/>
      <protection locked="0"/>
    </xf>
    <xf numFmtId="1" fontId="4" fillId="0" borderId="52" xfId="0" applyNumberFormat="1" applyFont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left"/>
    </xf>
    <xf numFmtId="1" fontId="11" fillId="0" borderId="78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1" fontId="11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37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>
      <alignment vertical="center" wrapText="1"/>
    </xf>
    <xf numFmtId="1" fontId="11" fillId="0" borderId="35" xfId="0" applyNumberFormat="1" applyFont="1" applyBorder="1" applyAlignment="1">
      <alignment horizontal="right" vertical="center" wrapText="1"/>
    </xf>
    <xf numFmtId="1" fontId="4" fillId="6" borderId="49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Fill="1"/>
    <xf numFmtId="1" fontId="4" fillId="5" borderId="18" xfId="0" applyNumberFormat="1" applyFont="1" applyFill="1" applyBorder="1" applyAlignment="1">
      <alignment vertical="center" wrapText="1"/>
    </xf>
    <xf numFmtId="1" fontId="4" fillId="5" borderId="19" xfId="0" applyNumberFormat="1" applyFont="1" applyFill="1" applyBorder="1" applyAlignment="1">
      <alignment horizontal="right" wrapText="1"/>
    </xf>
    <xf numFmtId="1" fontId="4" fillId="5" borderId="20" xfId="0" applyNumberFormat="1" applyFont="1" applyFill="1" applyBorder="1" applyAlignment="1">
      <alignment horizontal="right" wrapText="1"/>
    </xf>
    <xf numFmtId="1" fontId="4" fillId="5" borderId="21" xfId="0" applyNumberFormat="1" applyFont="1" applyFill="1" applyBorder="1" applyAlignment="1">
      <alignment horizontal="right"/>
    </xf>
    <xf numFmtId="1" fontId="4" fillId="5" borderId="24" xfId="0" applyNumberFormat="1" applyFont="1" applyFill="1" applyBorder="1" applyAlignment="1">
      <alignment vertical="center" wrapText="1"/>
    </xf>
    <xf numFmtId="1" fontId="4" fillId="5" borderId="25" xfId="0" applyNumberFormat="1" applyFont="1" applyFill="1" applyBorder="1" applyAlignment="1">
      <alignment horizontal="right" wrapText="1"/>
    </xf>
    <xf numFmtId="1" fontId="4" fillId="5" borderId="26" xfId="0" applyNumberFormat="1" applyFont="1" applyFill="1" applyBorder="1" applyAlignment="1">
      <alignment horizontal="right" wrapText="1"/>
    </xf>
    <xf numFmtId="1" fontId="4" fillId="5" borderId="27" xfId="0" applyNumberFormat="1" applyFont="1" applyFill="1" applyBorder="1" applyAlignment="1">
      <alignment horizontal="right"/>
    </xf>
    <xf numFmtId="1" fontId="4" fillId="5" borderId="35" xfId="0" applyNumberFormat="1" applyFont="1" applyFill="1" applyBorder="1" applyAlignment="1">
      <alignment horizontal="center"/>
    </xf>
    <xf numFmtId="1" fontId="4" fillId="5" borderId="17" xfId="0" applyNumberFormat="1" applyFont="1" applyFill="1" applyBorder="1" applyAlignment="1">
      <alignment horizontal="right"/>
    </xf>
    <xf numFmtId="1" fontId="4" fillId="5" borderId="36" xfId="0" applyNumberFormat="1" applyFont="1" applyFill="1" applyBorder="1" applyAlignment="1">
      <alignment horizontal="right"/>
    </xf>
    <xf numFmtId="1" fontId="4" fillId="5" borderId="8" xfId="0" applyNumberFormat="1" applyFont="1" applyFill="1" applyBorder="1" applyAlignment="1">
      <alignment horizontal="right"/>
    </xf>
    <xf numFmtId="1" fontId="4" fillId="5" borderId="17" xfId="0" applyNumberFormat="1" applyFont="1" applyFill="1" applyBorder="1"/>
    <xf numFmtId="1" fontId="4" fillId="5" borderId="8" xfId="0" applyNumberFormat="1" applyFont="1" applyFill="1" applyBorder="1"/>
    <xf numFmtId="1" fontId="4" fillId="5" borderId="37" xfId="0" applyNumberFormat="1" applyFont="1" applyFill="1" applyBorder="1"/>
    <xf numFmtId="1" fontId="4" fillId="5" borderId="6" xfId="0" applyNumberFormat="1" applyFont="1" applyFill="1" applyBorder="1"/>
    <xf numFmtId="1" fontId="4" fillId="5" borderId="35" xfId="0" applyNumberFormat="1" applyFont="1" applyFill="1" applyBorder="1"/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5" fillId="2" borderId="84" xfId="0" applyNumberFormat="1" applyFont="1" applyFill="1" applyBorder="1" applyAlignment="1">
      <alignment horizontal="left"/>
    </xf>
    <xf numFmtId="1" fontId="4" fillId="0" borderId="83" xfId="0" applyNumberFormat="1" applyFont="1" applyBorder="1" applyAlignment="1">
      <alignment horizontal="left" vertical="center" wrapText="1"/>
    </xf>
    <xf numFmtId="1" fontId="4" fillId="0" borderId="85" xfId="0" applyNumberFormat="1" applyFont="1" applyBorder="1" applyAlignment="1">
      <alignment horizontal="right" wrapText="1"/>
    </xf>
    <xf numFmtId="1" fontId="4" fillId="0" borderId="86" xfId="0" applyNumberFormat="1" applyFont="1" applyBorder="1" applyAlignment="1">
      <alignment horizontal="right" wrapText="1"/>
    </xf>
    <xf numFmtId="1" fontId="4" fillId="6" borderId="83" xfId="0" applyNumberFormat="1" applyFont="1" applyFill="1" applyBorder="1" applyProtection="1">
      <protection locked="0"/>
    </xf>
    <xf numFmtId="1" fontId="4" fillId="0" borderId="87" xfId="0" applyNumberFormat="1" applyFont="1" applyBorder="1" applyAlignment="1">
      <alignment horizontal="center" vertical="center"/>
    </xf>
    <xf numFmtId="1" fontId="4" fillId="5" borderId="87" xfId="0" applyNumberFormat="1" applyFont="1" applyFill="1" applyBorder="1"/>
    <xf numFmtId="1" fontId="4" fillId="0" borderId="82" xfId="0" applyNumberFormat="1" applyFont="1" applyBorder="1" applyAlignment="1">
      <alignment horizontal="center" vertical="center" wrapText="1"/>
    </xf>
    <xf numFmtId="1" fontId="4" fillId="6" borderId="85" xfId="0" applyNumberFormat="1" applyFont="1" applyFill="1" applyBorder="1" applyProtection="1">
      <protection locked="0"/>
    </xf>
    <xf numFmtId="1" fontId="4" fillId="6" borderId="88" xfId="0" applyNumberFormat="1" applyFont="1" applyFill="1" applyBorder="1" applyProtection="1">
      <protection locked="0"/>
    </xf>
    <xf numFmtId="1" fontId="2" fillId="0" borderId="84" xfId="0" applyNumberFormat="1" applyFont="1" applyBorder="1"/>
    <xf numFmtId="1" fontId="4" fillId="2" borderId="84" xfId="0" applyNumberFormat="1" applyFont="1" applyFill="1" applyBorder="1" applyProtection="1">
      <protection hidden="1"/>
    </xf>
    <xf numFmtId="1" fontId="5" fillId="0" borderId="84" xfId="0" applyNumberFormat="1" applyFont="1" applyBorder="1" applyAlignment="1">
      <alignment horizontal="left"/>
    </xf>
    <xf numFmtId="1" fontId="2" fillId="0" borderId="89" xfId="0" applyNumberFormat="1" applyFont="1" applyBorder="1"/>
    <xf numFmtId="1" fontId="4" fillId="0" borderId="82" xfId="0" applyNumberFormat="1" applyFont="1" applyBorder="1" applyAlignment="1">
      <alignment horizontal="left" vertical="center" wrapText="1"/>
    </xf>
    <xf numFmtId="1" fontId="4" fillId="6" borderId="85" xfId="0" applyNumberFormat="1" applyFont="1" applyFill="1" applyBorder="1" applyAlignment="1" applyProtection="1">
      <alignment horizontal="right"/>
      <protection locked="0"/>
    </xf>
    <xf numFmtId="1" fontId="4" fillId="6" borderId="88" xfId="0" applyNumberFormat="1" applyFont="1" applyFill="1" applyBorder="1" applyAlignment="1" applyProtection="1">
      <alignment horizontal="right"/>
      <protection locked="0"/>
    </xf>
    <xf numFmtId="1" fontId="5" fillId="0" borderId="84" xfId="0" applyNumberFormat="1" applyFont="1" applyFill="1" applyBorder="1" applyAlignment="1">
      <alignment horizontal="left"/>
    </xf>
    <xf numFmtId="1" fontId="3" fillId="0" borderId="84" xfId="0" applyNumberFormat="1" applyFont="1" applyFill="1" applyBorder="1" applyAlignment="1">
      <alignment horizontal="left"/>
    </xf>
    <xf numFmtId="1" fontId="5" fillId="2" borderId="94" xfId="0" applyNumberFormat="1" applyFont="1" applyFill="1" applyBorder="1" applyAlignment="1">
      <alignment horizontal="left"/>
    </xf>
    <xf numFmtId="1" fontId="4" fillId="0" borderId="93" xfId="0" applyNumberFormat="1" applyFont="1" applyBorder="1" applyAlignment="1">
      <alignment horizontal="left" vertical="center" wrapText="1"/>
    </xf>
    <xf numFmtId="1" fontId="4" fillId="0" borderId="95" xfId="0" applyNumberFormat="1" applyFont="1" applyBorder="1" applyAlignment="1">
      <alignment horizontal="right" wrapText="1"/>
    </xf>
    <xf numFmtId="1" fontId="4" fillId="0" borderId="96" xfId="0" applyNumberFormat="1" applyFont="1" applyBorder="1" applyAlignment="1">
      <alignment horizontal="right" wrapText="1"/>
    </xf>
    <xf numFmtId="1" fontId="4" fillId="6" borderId="91" xfId="0" applyNumberFormat="1" applyFont="1" applyFill="1" applyBorder="1" applyProtection="1">
      <protection locked="0"/>
    </xf>
    <xf numFmtId="1" fontId="4" fillId="6" borderId="93" xfId="0" applyNumberFormat="1" applyFont="1" applyFill="1" applyBorder="1" applyProtection="1">
      <protection locked="0"/>
    </xf>
    <xf numFmtId="1" fontId="4" fillId="0" borderId="97" xfId="0" applyNumberFormat="1" applyFont="1" applyBorder="1" applyAlignment="1">
      <alignment horizontal="center" vertical="center"/>
    </xf>
    <xf numFmtId="1" fontId="4" fillId="5" borderId="97" xfId="0" applyNumberFormat="1" applyFont="1" applyFill="1" applyBorder="1"/>
    <xf numFmtId="1" fontId="4" fillId="0" borderId="92" xfId="0" applyNumberFormat="1" applyFont="1" applyBorder="1" applyAlignment="1">
      <alignment horizontal="center" vertical="center" wrapText="1"/>
    </xf>
    <xf numFmtId="1" fontId="4" fillId="0" borderId="91" xfId="0" applyNumberFormat="1" applyFont="1" applyBorder="1" applyAlignment="1" applyProtection="1">
      <alignment horizontal="center" vertical="center" wrapText="1"/>
      <protection hidden="1"/>
    </xf>
    <xf numFmtId="1" fontId="4" fillId="0" borderId="91" xfId="0" applyNumberFormat="1" applyFont="1" applyBorder="1" applyAlignment="1">
      <alignment horizontal="right"/>
    </xf>
    <xf numFmtId="1" fontId="4" fillId="6" borderId="95" xfId="0" applyNumberFormat="1" applyFont="1" applyFill="1" applyBorder="1" applyProtection="1">
      <protection locked="0"/>
    </xf>
    <xf numFmtId="1" fontId="4" fillId="6" borderId="98" xfId="0" applyNumberFormat="1" applyFont="1" applyFill="1" applyBorder="1" applyProtection="1">
      <protection locked="0"/>
    </xf>
    <xf numFmtId="1" fontId="4" fillId="6" borderId="91" xfId="0" applyNumberFormat="1" applyFont="1" applyFill="1" applyBorder="1" applyAlignment="1" applyProtection="1">
      <alignment wrapText="1"/>
      <protection locked="0"/>
    </xf>
    <xf numFmtId="1" fontId="2" fillId="0" borderId="94" xfId="0" applyNumberFormat="1" applyFont="1" applyBorder="1"/>
    <xf numFmtId="1" fontId="4" fillId="2" borderId="94" xfId="0" applyNumberFormat="1" applyFont="1" applyFill="1" applyBorder="1" applyProtection="1">
      <protection hidden="1"/>
    </xf>
    <xf numFmtId="1" fontId="4" fillId="0" borderId="91" xfId="0" applyNumberFormat="1" applyFont="1" applyBorder="1" applyAlignment="1">
      <alignment wrapText="1"/>
    </xf>
    <xf numFmtId="1" fontId="5" fillId="0" borderId="94" xfId="0" applyNumberFormat="1" applyFont="1" applyBorder="1" applyAlignment="1">
      <alignment horizontal="left"/>
    </xf>
    <xf numFmtId="1" fontId="4" fillId="0" borderId="91" xfId="0" applyNumberFormat="1" applyFont="1" applyBorder="1" applyAlignment="1">
      <alignment horizontal="center" vertical="center" wrapText="1"/>
    </xf>
    <xf numFmtId="1" fontId="2" fillId="0" borderId="99" xfId="0" applyNumberFormat="1" applyFont="1" applyBorder="1"/>
    <xf numFmtId="1" fontId="4" fillId="0" borderId="92" xfId="0" applyNumberFormat="1" applyFont="1" applyBorder="1" applyAlignment="1">
      <alignment horizontal="left" vertical="center" wrapText="1"/>
    </xf>
    <xf numFmtId="1" fontId="4" fillId="6" borderId="95" xfId="0" applyNumberFormat="1" applyFont="1" applyFill="1" applyBorder="1" applyAlignment="1" applyProtection="1">
      <alignment horizontal="right"/>
      <protection locked="0"/>
    </xf>
    <xf numFmtId="1" fontId="4" fillId="6" borderId="91" xfId="0" applyNumberFormat="1" applyFont="1" applyFill="1" applyBorder="1" applyAlignment="1" applyProtection="1">
      <alignment horizontal="right"/>
      <protection locked="0"/>
    </xf>
    <xf numFmtId="1" fontId="4" fillId="6" borderId="98" xfId="0" applyNumberFormat="1" applyFont="1" applyFill="1" applyBorder="1" applyAlignment="1" applyProtection="1">
      <alignment horizontal="right"/>
      <protection locked="0"/>
    </xf>
    <xf numFmtId="1" fontId="5" fillId="0" borderId="94" xfId="0" applyNumberFormat="1" applyFont="1" applyFill="1" applyBorder="1" applyAlignment="1">
      <alignment horizontal="left"/>
    </xf>
    <xf numFmtId="1" fontId="3" fillId="0" borderId="94" xfId="0" applyNumberFormat="1" applyFont="1" applyFill="1" applyBorder="1" applyAlignment="1">
      <alignment horizontal="left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52" xfId="0" applyNumberFormat="1" applyFont="1" applyBorder="1" applyAlignment="1" applyProtection="1">
      <alignment horizontal="left" vertical="center" wrapText="1"/>
      <protection hidden="1"/>
    </xf>
    <xf numFmtId="1" fontId="4" fillId="0" borderId="51" xfId="0" applyNumberFormat="1" applyFont="1" applyBorder="1" applyAlignment="1" applyProtection="1">
      <alignment horizontal="left" vertical="center" wrapText="1"/>
      <protection hidden="1"/>
    </xf>
    <xf numFmtId="1" fontId="4" fillId="0" borderId="102" xfId="0" applyNumberFormat="1" applyFont="1" applyBorder="1" applyAlignment="1">
      <alignment horizontal="center" vertical="center" wrapText="1"/>
    </xf>
    <xf numFmtId="1" fontId="4" fillId="6" borderId="104" xfId="0" applyNumberFormat="1" applyFont="1" applyFill="1" applyBorder="1" applyAlignment="1" applyProtection="1">
      <protection locked="0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4" fillId="0" borderId="52" xfId="0" applyNumberFormat="1" applyFont="1" applyBorder="1" applyAlignment="1" applyProtection="1">
      <alignment horizontal="left" vertical="center" wrapText="1"/>
      <protection hidden="1"/>
    </xf>
    <xf numFmtId="1" fontId="4" fillId="0" borderId="51" xfId="0" applyNumberFormat="1" applyFont="1" applyBorder="1" applyAlignment="1" applyProtection="1">
      <alignment horizontal="left" vertical="center" wrapText="1"/>
      <protection hidden="1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105" xfId="0" applyNumberFormat="1" applyFont="1" applyBorder="1" applyAlignment="1">
      <alignment horizontal="right" wrapText="1"/>
    </xf>
    <xf numFmtId="1" fontId="4" fillId="0" borderId="106" xfId="0" applyNumberFormat="1" applyFont="1" applyBorder="1" applyAlignment="1">
      <alignment horizontal="right" wrapText="1"/>
    </xf>
    <xf numFmtId="1" fontId="4" fillId="6" borderId="105" xfId="0" applyNumberFormat="1" applyFont="1" applyFill="1" applyBorder="1" applyProtection="1">
      <protection locked="0"/>
    </xf>
    <xf numFmtId="1" fontId="4" fillId="6" borderId="107" xfId="0" applyNumberFormat="1" applyFont="1" applyFill="1" applyBorder="1" applyProtection="1">
      <protection locked="0"/>
    </xf>
    <xf numFmtId="1" fontId="4" fillId="0" borderId="104" xfId="0" applyNumberFormat="1" applyFont="1" applyBorder="1" applyAlignment="1">
      <alignment horizontal="left" vertical="center" wrapText="1"/>
    </xf>
    <xf numFmtId="1" fontId="4" fillId="0" borderId="103" xfId="0" applyNumberFormat="1" applyFont="1" applyBorder="1" applyAlignment="1">
      <alignment horizontal="left" vertical="center" wrapText="1"/>
    </xf>
    <xf numFmtId="1" fontId="4" fillId="6" borderId="103" xfId="0" applyNumberFormat="1" applyFont="1" applyFill="1" applyBorder="1" applyProtection="1">
      <protection locked="0"/>
    </xf>
    <xf numFmtId="1" fontId="4" fillId="0" borderId="108" xfId="0" applyNumberFormat="1" applyFont="1" applyBorder="1" applyAlignment="1">
      <alignment horizontal="center" vertical="center"/>
    </xf>
    <xf numFmtId="1" fontId="4" fillId="0" borderId="109" xfId="0" applyNumberFormat="1" applyFont="1" applyBorder="1" applyAlignment="1">
      <alignment horizontal="center" vertical="center"/>
    </xf>
    <xf numFmtId="1" fontId="4" fillId="5" borderId="109" xfId="0" applyNumberFormat="1" applyFont="1" applyFill="1" applyBorder="1"/>
    <xf numFmtId="1" fontId="2" fillId="5" borderId="109" xfId="0" applyNumberFormat="1" applyFont="1" applyFill="1" applyBorder="1"/>
    <xf numFmtId="1" fontId="4" fillId="0" borderId="109" xfId="0" applyNumberFormat="1" applyFont="1" applyBorder="1"/>
    <xf numFmtId="1" fontId="4" fillId="2" borderId="109" xfId="0" applyNumberFormat="1" applyFont="1" applyFill="1" applyBorder="1"/>
    <xf numFmtId="1" fontId="4" fillId="5" borderId="109" xfId="0" applyNumberFormat="1" applyFont="1" applyFill="1" applyBorder="1" applyProtection="1">
      <protection hidden="1"/>
    </xf>
    <xf numFmtId="1" fontId="4" fillId="7" borderId="105" xfId="0" applyNumberFormat="1" applyFont="1" applyFill="1" applyBorder="1"/>
    <xf numFmtId="1" fontId="4" fillId="7" borderId="107" xfId="0" applyNumberFormat="1" applyFont="1" applyFill="1" applyBorder="1"/>
    <xf numFmtId="1" fontId="1" fillId="2" borderId="109" xfId="0" applyNumberFormat="1" applyFont="1" applyFill="1" applyBorder="1" applyAlignment="1" applyProtection="1">
      <alignment wrapText="1"/>
      <protection hidden="1"/>
    </xf>
    <xf numFmtId="1" fontId="4" fillId="0" borderId="109" xfId="0" applyNumberFormat="1" applyFont="1" applyBorder="1" applyProtection="1">
      <protection hidden="1"/>
    </xf>
    <xf numFmtId="1" fontId="4" fillId="6" borderId="105" xfId="0" applyNumberFormat="1" applyFont="1" applyFill="1" applyBorder="1" applyAlignment="1" applyProtection="1">
      <alignment wrapText="1"/>
      <protection locked="0"/>
    </xf>
    <xf numFmtId="1" fontId="4" fillId="6" borderId="107" xfId="0" applyNumberFormat="1" applyFont="1" applyFill="1" applyBorder="1" applyAlignment="1" applyProtection="1">
      <alignment wrapText="1"/>
      <protection locked="0"/>
    </xf>
    <xf numFmtId="1" fontId="4" fillId="6" borderId="110" xfId="0" applyNumberFormat="1" applyFont="1" applyFill="1" applyBorder="1" applyAlignment="1" applyProtection="1">
      <alignment wrapText="1"/>
      <protection locked="0"/>
    </xf>
    <xf numFmtId="1" fontId="4" fillId="2" borderId="111" xfId="0" applyNumberFormat="1" applyFont="1" applyFill="1" applyBorder="1" applyProtection="1">
      <protection hidden="1"/>
    </xf>
    <xf numFmtId="1" fontId="4" fillId="2" borderId="109" xfId="0" applyNumberFormat="1" applyFont="1" applyFill="1" applyBorder="1" applyProtection="1">
      <protection hidden="1"/>
    </xf>
    <xf numFmtId="1" fontId="4" fillId="2" borderId="112" xfId="0" applyNumberFormat="1" applyFont="1" applyFill="1" applyBorder="1"/>
    <xf numFmtId="1" fontId="4" fillId="2" borderId="113" xfId="0" applyNumberFormat="1" applyFont="1" applyFill="1" applyBorder="1" applyAlignment="1" applyProtection="1">
      <alignment wrapText="1"/>
      <protection hidden="1"/>
    </xf>
    <xf numFmtId="1" fontId="6" fillId="2" borderId="113" xfId="0" applyNumberFormat="1" applyFont="1" applyFill="1" applyBorder="1" applyProtection="1">
      <protection hidden="1"/>
    </xf>
    <xf numFmtId="1" fontId="2" fillId="0" borderId="109" xfId="0" applyNumberFormat="1" applyFont="1" applyBorder="1"/>
    <xf numFmtId="1" fontId="2" fillId="2" borderId="109" xfId="0" applyNumberFormat="1" applyFont="1" applyFill="1" applyBorder="1"/>
    <xf numFmtId="1" fontId="4" fillId="6" borderId="104" xfId="0" applyNumberFormat="1" applyFont="1" applyFill="1" applyBorder="1" applyAlignment="1" applyProtection="1">
      <alignment horizontal="right" wrapText="1"/>
      <protection locked="0"/>
    </xf>
    <xf numFmtId="1" fontId="4" fillId="6" borderId="105" xfId="0" applyNumberFormat="1" applyFont="1" applyFill="1" applyBorder="1" applyAlignment="1" applyProtection="1">
      <alignment horizontal="right"/>
      <protection locked="0"/>
    </xf>
    <xf numFmtId="1" fontId="4" fillId="0" borderId="102" xfId="0" applyNumberFormat="1" applyFont="1" applyBorder="1" applyAlignment="1">
      <alignment horizontal="left" vertical="center" wrapText="1"/>
    </xf>
    <xf numFmtId="1" fontId="5" fillId="2" borderId="117" xfId="0" applyNumberFormat="1" applyFont="1" applyFill="1" applyBorder="1" applyAlignment="1">
      <alignment horizontal="left"/>
    </xf>
    <xf numFmtId="1" fontId="4" fillId="0" borderId="116" xfId="0" applyNumberFormat="1" applyFont="1" applyBorder="1" applyAlignment="1">
      <alignment horizontal="left" vertical="center" wrapText="1"/>
    </xf>
    <xf numFmtId="1" fontId="4" fillId="0" borderId="118" xfId="0" applyNumberFormat="1" applyFont="1" applyBorder="1" applyAlignment="1">
      <alignment horizontal="right" wrapText="1"/>
    </xf>
    <xf numFmtId="1" fontId="4" fillId="0" borderId="119" xfId="0" applyNumberFormat="1" applyFont="1" applyBorder="1" applyAlignment="1">
      <alignment horizontal="right" wrapText="1"/>
    </xf>
    <xf numFmtId="1" fontId="4" fillId="6" borderId="114" xfId="0" applyNumberFormat="1" applyFont="1" applyFill="1" applyBorder="1" applyProtection="1">
      <protection locked="0"/>
    </xf>
    <xf numFmtId="1" fontId="4" fillId="6" borderId="116" xfId="0" applyNumberFormat="1" applyFont="1" applyFill="1" applyBorder="1" applyProtection="1">
      <protection locked="0"/>
    </xf>
    <xf numFmtId="1" fontId="4" fillId="0" borderId="120" xfId="0" applyNumberFormat="1" applyFont="1" applyBorder="1" applyAlignment="1">
      <alignment horizontal="center" vertical="center"/>
    </xf>
    <xf numFmtId="1" fontId="4" fillId="5" borderId="120" xfId="0" applyNumberFormat="1" applyFont="1" applyFill="1" applyBorder="1"/>
    <xf numFmtId="1" fontId="4" fillId="0" borderId="115" xfId="0" applyNumberFormat="1" applyFont="1" applyBorder="1" applyAlignment="1">
      <alignment horizontal="center" vertical="center" wrapText="1"/>
    </xf>
    <xf numFmtId="1" fontId="4" fillId="0" borderId="114" xfId="0" applyNumberFormat="1" applyFont="1" applyBorder="1" applyAlignment="1" applyProtection="1">
      <alignment horizontal="center" vertical="center" wrapText="1"/>
      <protection hidden="1"/>
    </xf>
    <xf numFmtId="1" fontId="4" fillId="0" borderId="114" xfId="0" applyNumberFormat="1" applyFont="1" applyBorder="1" applyAlignment="1">
      <alignment horizontal="right"/>
    </xf>
    <xf numFmtId="1" fontId="4" fillId="6" borderId="118" xfId="0" applyNumberFormat="1" applyFont="1" applyFill="1" applyBorder="1" applyProtection="1">
      <protection locked="0"/>
    </xf>
    <xf numFmtId="1" fontId="4" fillId="6" borderId="121" xfId="0" applyNumberFormat="1" applyFont="1" applyFill="1" applyBorder="1" applyProtection="1">
      <protection locked="0"/>
    </xf>
    <xf numFmtId="1" fontId="4" fillId="6" borderId="114" xfId="0" applyNumberFormat="1" applyFont="1" applyFill="1" applyBorder="1" applyAlignment="1" applyProtection="1">
      <alignment wrapText="1"/>
      <protection locked="0"/>
    </xf>
    <xf numFmtId="1" fontId="2" fillId="0" borderId="117" xfId="0" applyNumberFormat="1" applyFont="1" applyBorder="1"/>
    <xf numFmtId="1" fontId="4" fillId="2" borderId="117" xfId="0" applyNumberFormat="1" applyFont="1" applyFill="1" applyBorder="1" applyProtection="1">
      <protection hidden="1"/>
    </xf>
    <xf numFmtId="1" fontId="4" fillId="0" borderId="114" xfId="0" applyNumberFormat="1" applyFont="1" applyBorder="1" applyAlignment="1">
      <alignment wrapText="1"/>
    </xf>
    <xf numFmtId="1" fontId="5" fillId="0" borderId="117" xfId="0" applyNumberFormat="1" applyFont="1" applyBorder="1" applyAlignment="1">
      <alignment horizontal="left"/>
    </xf>
    <xf numFmtId="1" fontId="4" fillId="0" borderId="114" xfId="0" applyNumberFormat="1" applyFont="1" applyBorder="1" applyAlignment="1">
      <alignment horizontal="center" vertical="center" wrapText="1"/>
    </xf>
    <xf numFmtId="1" fontId="2" fillId="0" borderId="122" xfId="0" applyNumberFormat="1" applyFont="1" applyBorder="1"/>
    <xf numFmtId="1" fontId="4" fillId="0" borderId="115" xfId="0" applyNumberFormat="1" applyFont="1" applyBorder="1" applyAlignment="1">
      <alignment horizontal="left" vertical="center" wrapText="1"/>
    </xf>
    <xf numFmtId="1" fontId="4" fillId="6" borderId="118" xfId="0" applyNumberFormat="1" applyFont="1" applyFill="1" applyBorder="1" applyAlignment="1" applyProtection="1">
      <alignment horizontal="right"/>
      <protection locked="0"/>
    </xf>
    <xf numFmtId="1" fontId="4" fillId="6" borderId="114" xfId="0" applyNumberFormat="1" applyFont="1" applyFill="1" applyBorder="1" applyAlignment="1" applyProtection="1">
      <alignment horizontal="right"/>
      <protection locked="0"/>
    </xf>
    <xf numFmtId="1" fontId="4" fillId="6" borderId="121" xfId="0" applyNumberFormat="1" applyFont="1" applyFill="1" applyBorder="1" applyAlignment="1" applyProtection="1">
      <alignment horizontal="right"/>
      <protection locked="0"/>
    </xf>
    <xf numFmtId="1" fontId="5" fillId="0" borderId="117" xfId="0" applyNumberFormat="1" applyFont="1" applyFill="1" applyBorder="1" applyAlignment="1">
      <alignment horizontal="left"/>
    </xf>
    <xf numFmtId="1" fontId="3" fillId="0" borderId="117" xfId="0" applyNumberFormat="1" applyFont="1" applyFill="1" applyBorder="1" applyAlignment="1">
      <alignment horizontal="left"/>
    </xf>
    <xf numFmtId="1" fontId="5" fillId="2" borderId="127" xfId="0" applyNumberFormat="1" applyFont="1" applyFill="1" applyBorder="1" applyAlignment="1">
      <alignment horizontal="left"/>
    </xf>
    <xf numFmtId="1" fontId="4" fillId="0" borderId="126" xfId="0" applyNumberFormat="1" applyFont="1" applyBorder="1" applyAlignment="1">
      <alignment horizontal="left" vertical="center" wrapText="1"/>
    </xf>
    <xf numFmtId="1" fontId="4" fillId="0" borderId="128" xfId="0" applyNumberFormat="1" applyFont="1" applyBorder="1" applyAlignment="1">
      <alignment horizontal="right" wrapText="1"/>
    </xf>
    <xf numFmtId="1" fontId="4" fillId="0" borderId="129" xfId="0" applyNumberFormat="1" applyFont="1" applyBorder="1" applyAlignment="1">
      <alignment horizontal="right" wrapText="1"/>
    </xf>
    <xf numFmtId="1" fontId="4" fillId="6" borderId="124" xfId="0" applyNumberFormat="1" applyFont="1" applyFill="1" applyBorder="1" applyProtection="1">
      <protection locked="0"/>
    </xf>
    <xf numFmtId="1" fontId="4" fillId="6" borderId="126" xfId="0" applyNumberFormat="1" applyFont="1" applyFill="1" applyBorder="1" applyProtection="1">
      <protection locked="0"/>
    </xf>
    <xf numFmtId="1" fontId="4" fillId="0" borderId="130" xfId="0" applyNumberFormat="1" applyFont="1" applyBorder="1" applyAlignment="1">
      <alignment horizontal="center" vertical="center"/>
    </xf>
    <xf numFmtId="1" fontId="4" fillId="5" borderId="130" xfId="0" applyNumberFormat="1" applyFont="1" applyFill="1" applyBorder="1"/>
    <xf numFmtId="1" fontId="4" fillId="0" borderId="125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 applyProtection="1">
      <alignment horizontal="center" vertical="center" wrapText="1"/>
      <protection hidden="1"/>
    </xf>
    <xf numFmtId="1" fontId="4" fillId="0" borderId="124" xfId="0" applyNumberFormat="1" applyFont="1" applyBorder="1" applyAlignment="1">
      <alignment horizontal="right"/>
    </xf>
    <xf numFmtId="1" fontId="4" fillId="6" borderId="128" xfId="0" applyNumberFormat="1" applyFont="1" applyFill="1" applyBorder="1" applyProtection="1">
      <protection locked="0"/>
    </xf>
    <xf numFmtId="1" fontId="4" fillId="6" borderId="131" xfId="0" applyNumberFormat="1" applyFont="1" applyFill="1" applyBorder="1" applyProtection="1">
      <protection locked="0"/>
    </xf>
    <xf numFmtId="1" fontId="4" fillId="6" borderId="124" xfId="0" applyNumberFormat="1" applyFont="1" applyFill="1" applyBorder="1" applyAlignment="1" applyProtection="1">
      <alignment wrapText="1"/>
      <protection locked="0"/>
    </xf>
    <xf numFmtId="1" fontId="2" fillId="0" borderId="127" xfId="0" applyNumberFormat="1" applyFont="1" applyBorder="1"/>
    <xf numFmtId="1" fontId="4" fillId="2" borderId="127" xfId="0" applyNumberFormat="1" applyFont="1" applyFill="1" applyBorder="1" applyProtection="1">
      <protection hidden="1"/>
    </xf>
    <xf numFmtId="1" fontId="4" fillId="0" borderId="124" xfId="0" applyNumberFormat="1" applyFont="1" applyBorder="1" applyAlignment="1">
      <alignment wrapText="1"/>
    </xf>
    <xf numFmtId="1" fontId="5" fillId="0" borderId="127" xfId="0" applyNumberFormat="1" applyFont="1" applyBorder="1" applyAlignment="1">
      <alignment horizontal="left"/>
    </xf>
    <xf numFmtId="1" fontId="4" fillId="0" borderId="124" xfId="0" applyNumberFormat="1" applyFont="1" applyBorder="1" applyAlignment="1">
      <alignment horizontal="center" vertical="center" wrapText="1"/>
    </xf>
    <xf numFmtId="1" fontId="2" fillId="0" borderId="132" xfId="0" applyNumberFormat="1" applyFont="1" applyBorder="1"/>
    <xf numFmtId="1" fontId="4" fillId="0" borderId="125" xfId="0" applyNumberFormat="1" applyFont="1" applyBorder="1" applyAlignment="1">
      <alignment horizontal="left" vertical="center" wrapText="1"/>
    </xf>
    <xf numFmtId="1" fontId="4" fillId="6" borderId="128" xfId="0" applyNumberFormat="1" applyFont="1" applyFill="1" applyBorder="1" applyAlignment="1" applyProtection="1">
      <alignment horizontal="right"/>
      <protection locked="0"/>
    </xf>
    <xf numFmtId="1" fontId="4" fillId="6" borderId="124" xfId="0" applyNumberFormat="1" applyFont="1" applyFill="1" applyBorder="1" applyAlignment="1" applyProtection="1">
      <alignment horizontal="right"/>
      <protection locked="0"/>
    </xf>
    <xf numFmtId="1" fontId="4" fillId="6" borderId="131" xfId="0" applyNumberFormat="1" applyFont="1" applyFill="1" applyBorder="1" applyAlignment="1" applyProtection="1">
      <alignment horizontal="right"/>
      <protection locked="0"/>
    </xf>
    <xf numFmtId="1" fontId="5" fillId="0" borderId="127" xfId="0" applyNumberFormat="1" applyFont="1" applyFill="1" applyBorder="1" applyAlignment="1">
      <alignment horizontal="left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52" xfId="0" applyNumberFormat="1" applyFont="1" applyBorder="1" applyAlignment="1" applyProtection="1">
      <alignment horizontal="left" vertical="center" wrapText="1"/>
      <protection hidden="1"/>
    </xf>
    <xf numFmtId="1" fontId="4" fillId="0" borderId="51" xfId="0" applyNumberFormat="1" applyFont="1" applyBorder="1" applyAlignment="1" applyProtection="1">
      <alignment horizontal="left" vertical="center" wrapText="1"/>
      <protection hidden="1"/>
    </xf>
    <xf numFmtId="1" fontId="2" fillId="0" borderId="134" xfId="0" applyNumberFormat="1" applyFont="1" applyBorder="1"/>
    <xf numFmtId="1" fontId="2" fillId="2" borderId="134" xfId="0" applyNumberFormat="1" applyFont="1" applyFill="1" applyBorder="1"/>
    <xf numFmtId="1" fontId="2" fillId="0" borderId="111" xfId="0" applyNumberFormat="1" applyFont="1" applyBorder="1"/>
    <xf numFmtId="1" fontId="4" fillId="0" borderId="135" xfId="0" applyNumberFormat="1" applyFont="1" applyBorder="1" applyProtection="1">
      <protection hidden="1"/>
    </xf>
    <xf numFmtId="1" fontId="4" fillId="6" borderId="104" xfId="0" applyNumberFormat="1" applyFont="1" applyFill="1" applyBorder="1" applyProtection="1">
      <protection locked="0"/>
    </xf>
    <xf numFmtId="1" fontId="4" fillId="2" borderId="135" xfId="0" applyNumberFormat="1" applyFont="1" applyFill="1" applyBorder="1" applyProtection="1">
      <protection hidden="1"/>
    </xf>
    <xf numFmtId="1" fontId="2" fillId="0" borderId="136" xfId="0" applyNumberFormat="1" applyFont="1" applyBorder="1"/>
    <xf numFmtId="1" fontId="4" fillId="6" borderId="107" xfId="0" applyNumberFormat="1" applyFont="1" applyFill="1" applyBorder="1" applyAlignment="1" applyProtection="1">
      <alignment horizontal="right"/>
      <protection locked="0"/>
    </xf>
    <xf numFmtId="1" fontId="2" fillId="0" borderId="137" xfId="0" applyNumberFormat="1" applyFont="1" applyBorder="1"/>
    <xf numFmtId="1" fontId="4" fillId="0" borderId="138" xfId="0" applyNumberFormat="1" applyFont="1" applyBorder="1" applyAlignment="1">
      <alignment horizontal="left" vertical="center" wrapText="1"/>
    </xf>
    <xf numFmtId="1" fontId="4" fillId="0" borderId="139" xfId="0" applyNumberFormat="1" applyFont="1" applyBorder="1" applyAlignment="1">
      <alignment horizontal="right" wrapText="1"/>
    </xf>
    <xf numFmtId="1" fontId="4" fillId="0" borderId="140" xfId="0" applyNumberFormat="1" applyFont="1" applyBorder="1" applyAlignment="1">
      <alignment horizontal="right" wrapText="1"/>
    </xf>
    <xf numFmtId="1" fontId="4" fillId="0" borderId="141" xfId="0" applyNumberFormat="1" applyFont="1" applyBorder="1" applyAlignment="1">
      <alignment horizontal="right"/>
    </xf>
    <xf numFmtId="1" fontId="4" fillId="6" borderId="139" xfId="0" applyNumberFormat="1" applyFont="1" applyFill="1" applyBorder="1" applyAlignment="1" applyProtection="1">
      <alignment horizontal="right"/>
      <protection locked="0"/>
    </xf>
    <xf numFmtId="1" fontId="4" fillId="6" borderId="141" xfId="0" applyNumberFormat="1" applyFont="1" applyFill="1" applyBorder="1" applyAlignment="1" applyProtection="1">
      <alignment horizontal="right"/>
      <protection locked="0"/>
    </xf>
    <xf numFmtId="1" fontId="4" fillId="6" borderId="142" xfId="0" applyNumberFormat="1" applyFont="1" applyFill="1" applyBorder="1" applyAlignment="1" applyProtection="1">
      <alignment horizontal="right"/>
      <protection locked="0"/>
    </xf>
    <xf numFmtId="1" fontId="5" fillId="0" borderId="143" xfId="0" applyNumberFormat="1" applyFont="1" applyBorder="1" applyAlignment="1">
      <alignment horizontal="left"/>
    </xf>
    <xf numFmtId="1" fontId="4" fillId="0" borderId="141" xfId="0" applyNumberFormat="1" applyFont="1" applyBorder="1" applyAlignment="1">
      <alignment horizontal="center" vertical="center" wrapText="1"/>
    </xf>
    <xf numFmtId="1" fontId="5" fillId="0" borderId="143" xfId="0" applyNumberFormat="1" applyFont="1" applyFill="1" applyBorder="1" applyAlignment="1">
      <alignment horizontal="left"/>
    </xf>
    <xf numFmtId="1" fontId="3" fillId="0" borderId="143" xfId="0" applyNumberFormat="1" applyFont="1" applyFill="1" applyBorder="1" applyAlignment="1">
      <alignment horizontal="left"/>
    </xf>
    <xf numFmtId="1" fontId="4" fillId="0" borderId="146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center" vertical="center" wrapText="1"/>
    </xf>
    <xf numFmtId="1" fontId="4" fillId="5" borderId="105" xfId="0" applyNumberFormat="1" applyFont="1" applyFill="1" applyBorder="1" applyAlignment="1">
      <alignment horizontal="right" wrapText="1"/>
    </xf>
    <xf numFmtId="1" fontId="4" fillId="5" borderId="106" xfId="0" applyNumberFormat="1" applyFont="1" applyFill="1" applyBorder="1" applyAlignment="1">
      <alignment horizontal="right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4" fillId="0" borderId="52" xfId="0" applyNumberFormat="1" applyFont="1" applyBorder="1" applyAlignment="1" applyProtection="1">
      <alignment horizontal="left" vertical="center" wrapText="1"/>
      <protection hidden="1"/>
    </xf>
    <xf numFmtId="1" fontId="4" fillId="0" borderId="51" xfId="0" applyNumberFormat="1" applyFont="1" applyBorder="1" applyAlignment="1" applyProtection="1">
      <alignment horizontal="left" vertical="center" wrapText="1"/>
      <protection hidden="1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5" fillId="2" borderId="143" xfId="0" applyNumberFormat="1" applyFont="1" applyFill="1" applyBorder="1" applyAlignment="1">
      <alignment horizontal="left"/>
    </xf>
    <xf numFmtId="1" fontId="4" fillId="0" borderId="148" xfId="0" applyNumberFormat="1" applyFont="1" applyBorder="1" applyAlignment="1">
      <alignment horizontal="left" vertical="center" wrapText="1"/>
    </xf>
    <xf numFmtId="1" fontId="4" fillId="6" borderId="146" xfId="0" applyNumberFormat="1" applyFont="1" applyFill="1" applyBorder="1" applyProtection="1">
      <protection locked="0"/>
    </xf>
    <xf numFmtId="1" fontId="4" fillId="6" borderId="148" xfId="0" applyNumberFormat="1" applyFont="1" applyFill="1" applyBorder="1" applyProtection="1">
      <protection locked="0"/>
    </xf>
    <xf numFmtId="1" fontId="4" fillId="0" borderId="146" xfId="0" applyNumberFormat="1" applyFont="1" applyBorder="1" applyAlignment="1" applyProtection="1">
      <alignment horizontal="center" vertical="center" wrapText="1"/>
      <protection hidden="1"/>
    </xf>
    <xf numFmtId="1" fontId="4" fillId="0" borderId="146" xfId="0" applyNumberFormat="1" applyFont="1" applyBorder="1" applyAlignment="1">
      <alignment horizontal="right"/>
    </xf>
    <xf numFmtId="1" fontId="4" fillId="6" borderId="139" xfId="0" applyNumberFormat="1" applyFont="1" applyFill="1" applyBorder="1" applyProtection="1">
      <protection locked="0"/>
    </xf>
    <xf numFmtId="1" fontId="4" fillId="6" borderId="142" xfId="0" applyNumberFormat="1" applyFont="1" applyFill="1" applyBorder="1" applyProtection="1">
      <protection locked="0"/>
    </xf>
    <xf numFmtId="1" fontId="4" fillId="6" borderId="146" xfId="0" applyNumberFormat="1" applyFont="1" applyFill="1" applyBorder="1" applyAlignment="1" applyProtection="1">
      <alignment wrapText="1"/>
      <protection locked="0"/>
    </xf>
    <xf numFmtId="1" fontId="2" fillId="0" borderId="143" xfId="0" applyNumberFormat="1" applyFont="1" applyBorder="1"/>
    <xf numFmtId="1" fontId="4" fillId="2" borderId="143" xfId="0" applyNumberFormat="1" applyFont="1" applyFill="1" applyBorder="1" applyProtection="1">
      <protection hidden="1"/>
    </xf>
    <xf numFmtId="1" fontId="4" fillId="0" borderId="146" xfId="0" applyNumberFormat="1" applyFont="1" applyBorder="1" applyAlignment="1">
      <alignment wrapText="1"/>
    </xf>
    <xf numFmtId="1" fontId="2" fillId="0" borderId="149" xfId="0" applyNumberFormat="1" applyFont="1" applyBorder="1"/>
    <xf numFmtId="1" fontId="4" fillId="0" borderId="147" xfId="0" applyNumberFormat="1" applyFont="1" applyBorder="1" applyAlignment="1">
      <alignment horizontal="left" vertical="center" wrapText="1"/>
    </xf>
    <xf numFmtId="1" fontId="4" fillId="6" borderId="146" xfId="0" applyNumberFormat="1" applyFont="1" applyFill="1" applyBorder="1" applyAlignment="1" applyProtection="1">
      <alignment horizontal="right"/>
      <protection locked="0"/>
    </xf>
    <xf numFmtId="1" fontId="4" fillId="6" borderId="150" xfId="0" applyNumberFormat="1" applyFont="1" applyFill="1" applyBorder="1" applyAlignment="1" applyProtection="1">
      <alignment horizontal="right"/>
      <protection locked="0"/>
    </xf>
    <xf numFmtId="1" fontId="4" fillId="0" borderId="152" xfId="0" applyNumberFormat="1" applyFont="1" applyBorder="1" applyAlignment="1">
      <alignment horizontal="center" vertical="center" wrapText="1"/>
    </xf>
    <xf numFmtId="1" fontId="4" fillId="0" borderId="155" xfId="0" applyNumberFormat="1" applyFont="1" applyBorder="1" applyAlignment="1">
      <alignment horizontal="right" wrapText="1"/>
    </xf>
    <xf numFmtId="1" fontId="4" fillId="0" borderId="156" xfId="0" applyNumberFormat="1" applyFont="1" applyBorder="1" applyAlignment="1">
      <alignment horizontal="right" wrapText="1"/>
    </xf>
    <xf numFmtId="1" fontId="4" fillId="0" borderId="152" xfId="0" applyNumberFormat="1" applyFont="1" applyBorder="1" applyAlignment="1">
      <alignment horizontal="right"/>
    </xf>
    <xf numFmtId="1" fontId="4" fillId="6" borderId="155" xfId="0" applyNumberFormat="1" applyFont="1" applyFill="1" applyBorder="1" applyAlignment="1" applyProtection="1">
      <alignment horizontal="right"/>
      <protection locked="0"/>
    </xf>
    <xf numFmtId="1" fontId="4" fillId="6" borderId="152" xfId="0" applyNumberFormat="1" applyFont="1" applyFill="1" applyBorder="1" applyAlignment="1" applyProtection="1">
      <alignment horizontal="right"/>
      <protection locked="0"/>
    </xf>
    <xf numFmtId="1" fontId="5" fillId="2" borderId="160" xfId="0" applyNumberFormat="1" applyFont="1" applyFill="1" applyBorder="1" applyAlignment="1">
      <alignment horizontal="left"/>
    </xf>
    <xf numFmtId="1" fontId="4" fillId="0" borderId="159" xfId="0" applyNumberFormat="1" applyFont="1" applyBorder="1" applyAlignment="1">
      <alignment horizontal="left" vertical="center" wrapText="1"/>
    </xf>
    <xf numFmtId="1" fontId="4" fillId="0" borderId="161" xfId="0" applyNumberFormat="1" applyFont="1" applyBorder="1" applyAlignment="1">
      <alignment horizontal="right" wrapText="1"/>
    </xf>
    <xf numFmtId="1" fontId="4" fillId="0" borderId="162" xfId="0" applyNumberFormat="1" applyFont="1" applyBorder="1" applyAlignment="1">
      <alignment horizontal="right" wrapText="1"/>
    </xf>
    <xf numFmtId="1" fontId="4" fillId="6" borderId="157" xfId="0" applyNumberFormat="1" applyFont="1" applyFill="1" applyBorder="1" applyProtection="1">
      <protection locked="0"/>
    </xf>
    <xf numFmtId="1" fontId="4" fillId="6" borderId="159" xfId="0" applyNumberFormat="1" applyFont="1" applyFill="1" applyBorder="1" applyProtection="1">
      <protection locked="0"/>
    </xf>
    <xf numFmtId="1" fontId="4" fillId="0" borderId="163" xfId="0" applyNumberFormat="1" applyFont="1" applyBorder="1" applyAlignment="1">
      <alignment horizontal="center" vertical="center"/>
    </xf>
    <xf numFmtId="1" fontId="4" fillId="5" borderId="163" xfId="0" applyNumberFormat="1" applyFont="1" applyFill="1" applyBorder="1"/>
    <xf numFmtId="1" fontId="4" fillId="0" borderId="158" xfId="0" applyNumberFormat="1" applyFont="1" applyBorder="1" applyAlignment="1">
      <alignment horizontal="center" vertical="center" wrapText="1"/>
    </xf>
    <xf numFmtId="1" fontId="4" fillId="0" borderId="157" xfId="0" applyNumberFormat="1" applyFont="1" applyBorder="1" applyAlignment="1" applyProtection="1">
      <alignment horizontal="center" vertical="center" wrapText="1"/>
      <protection hidden="1"/>
    </xf>
    <xf numFmtId="1" fontId="4" fillId="0" borderId="157" xfId="0" applyNumberFormat="1" applyFont="1" applyBorder="1" applyAlignment="1">
      <alignment horizontal="right"/>
    </xf>
    <xf numFmtId="1" fontId="4" fillId="6" borderId="161" xfId="0" applyNumberFormat="1" applyFont="1" applyFill="1" applyBorder="1" applyProtection="1">
      <protection locked="0"/>
    </xf>
    <xf numFmtId="1" fontId="4" fillId="6" borderId="164" xfId="0" applyNumberFormat="1" applyFont="1" applyFill="1" applyBorder="1" applyProtection="1">
      <protection locked="0"/>
    </xf>
    <xf numFmtId="1" fontId="4" fillId="6" borderId="157" xfId="0" applyNumberFormat="1" applyFont="1" applyFill="1" applyBorder="1" applyAlignment="1" applyProtection="1">
      <alignment wrapText="1"/>
      <protection locked="0"/>
    </xf>
    <xf numFmtId="1" fontId="2" fillId="0" borderId="160" xfId="0" applyNumberFormat="1" applyFont="1" applyBorder="1"/>
    <xf numFmtId="1" fontId="4" fillId="2" borderId="160" xfId="0" applyNumberFormat="1" applyFont="1" applyFill="1" applyBorder="1" applyProtection="1">
      <protection hidden="1"/>
    </xf>
    <xf numFmtId="1" fontId="4" fillId="0" borderId="157" xfId="0" applyNumberFormat="1" applyFont="1" applyBorder="1" applyAlignment="1">
      <alignment wrapText="1"/>
    </xf>
    <xf numFmtId="1" fontId="5" fillId="0" borderId="160" xfId="0" applyNumberFormat="1" applyFont="1" applyBorder="1" applyAlignment="1">
      <alignment horizontal="left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58" xfId="0" applyNumberFormat="1" applyFont="1" applyBorder="1" applyAlignment="1">
      <alignment horizontal="left" vertical="center" wrapText="1"/>
    </xf>
    <xf numFmtId="1" fontId="4" fillId="6" borderId="161" xfId="0" applyNumberFormat="1" applyFont="1" applyFill="1" applyBorder="1" applyAlignment="1" applyProtection="1">
      <alignment horizontal="right"/>
      <protection locked="0"/>
    </xf>
    <xf numFmtId="1" fontId="4" fillId="6" borderId="157" xfId="0" applyNumberFormat="1" applyFont="1" applyFill="1" applyBorder="1" applyAlignment="1" applyProtection="1">
      <alignment horizontal="right"/>
      <protection locked="0"/>
    </xf>
    <xf numFmtId="1" fontId="4" fillId="6" borderId="164" xfId="0" applyNumberFormat="1" applyFont="1" applyFill="1" applyBorder="1" applyAlignment="1" applyProtection="1">
      <alignment horizontal="right"/>
      <protection locked="0"/>
    </xf>
    <xf numFmtId="1" fontId="5" fillId="0" borderId="160" xfId="0" applyNumberFormat="1" applyFont="1" applyFill="1" applyBorder="1" applyAlignment="1">
      <alignment horizontal="left"/>
    </xf>
    <xf numFmtId="1" fontId="3" fillId="0" borderId="160" xfId="0" applyNumberFormat="1" applyFont="1" applyFill="1" applyBorder="1" applyAlignment="1">
      <alignment horizontal="left"/>
    </xf>
    <xf numFmtId="1" fontId="4" fillId="0" borderId="165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left" vertical="center" wrapText="1"/>
    </xf>
    <xf numFmtId="1" fontId="4" fillId="0" borderId="8" xfId="0" applyNumberFormat="1" applyFont="1" applyBorder="1" applyAlignment="1">
      <alignment horizontal="left" vertical="center" wrapText="1"/>
    </xf>
    <xf numFmtId="1" fontId="4" fillId="0" borderId="7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23" xfId="0" applyNumberFormat="1" applyFont="1" applyBorder="1" applyAlignment="1" applyProtection="1">
      <alignment horizontal="center" vertical="center"/>
      <protection hidden="1"/>
    </xf>
    <xf numFmtId="1" fontId="4" fillId="0" borderId="13" xfId="0" applyNumberFormat="1" applyFont="1" applyBorder="1" applyAlignment="1" applyProtection="1">
      <alignment horizontal="center" vertical="center"/>
      <protection hidden="1"/>
    </xf>
    <xf numFmtId="1" fontId="4" fillId="0" borderId="10" xfId="0" applyNumberFormat="1" applyFont="1" applyBorder="1" applyAlignment="1" applyProtection="1">
      <alignment horizontal="center" vertical="center"/>
      <protection hidden="1"/>
    </xf>
    <xf numFmtId="1" fontId="4" fillId="0" borderId="1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1" fontId="4" fillId="0" borderId="10" xfId="0" applyNumberFormat="1" applyFont="1" applyBorder="1" applyAlignment="1" applyProtection="1">
      <alignment horizontal="center" vertical="center" wrapText="1"/>
      <protection hidden="1"/>
    </xf>
    <xf numFmtId="1" fontId="4" fillId="0" borderId="11" xfId="0" applyNumberFormat="1" applyFont="1" applyBorder="1" applyAlignment="1" applyProtection="1">
      <alignment horizontal="center" vertical="center" wrapText="1"/>
      <protection hidden="1"/>
    </xf>
    <xf numFmtId="1" fontId="4" fillId="0" borderId="12" xfId="0" applyNumberFormat="1" applyFont="1" applyBorder="1" applyAlignment="1" applyProtection="1">
      <alignment horizontal="center" vertical="center" wrapText="1"/>
      <protection hidden="1"/>
    </xf>
    <xf numFmtId="1" fontId="4" fillId="0" borderId="6" xfId="0" applyNumberFormat="1" applyFont="1" applyBorder="1" applyAlignment="1" applyProtection="1">
      <alignment horizontal="center" vertical="center" wrapText="1"/>
      <protection hidden="1"/>
    </xf>
    <xf numFmtId="1" fontId="4" fillId="0" borderId="8" xfId="0" applyNumberFormat="1" applyFont="1" applyBorder="1" applyAlignment="1" applyProtection="1">
      <alignment horizontal="center" vertical="center" wrapText="1"/>
      <protection hidden="1"/>
    </xf>
    <xf numFmtId="1" fontId="5" fillId="2" borderId="7" xfId="0" applyNumberFormat="1" applyFont="1" applyFill="1" applyBorder="1" applyAlignment="1" applyProtection="1">
      <alignment horizontal="left" wrapText="1"/>
      <protection hidden="1"/>
    </xf>
    <xf numFmtId="1" fontId="4" fillId="0" borderId="7" xfId="0" applyNumberFormat="1" applyFont="1" applyBorder="1" applyAlignment="1" applyProtection="1">
      <alignment horizontal="center" vertical="center" wrapText="1"/>
      <protection hidden="1"/>
    </xf>
    <xf numFmtId="1" fontId="4" fillId="0" borderId="2" xfId="0" applyNumberFormat="1" applyFont="1" applyBorder="1" applyAlignment="1" applyProtection="1">
      <alignment horizontal="center" vertical="center" wrapText="1"/>
      <protection hidden="1"/>
    </xf>
    <xf numFmtId="1" fontId="4" fillId="0" borderId="9" xfId="0" applyNumberFormat="1" applyFont="1" applyBorder="1" applyAlignment="1" applyProtection="1">
      <alignment horizontal="center" vertical="center" wrapText="1"/>
      <protection hidden="1"/>
    </xf>
    <xf numFmtId="1" fontId="4" fillId="0" borderId="14" xfId="0" applyNumberFormat="1" applyFont="1" applyBorder="1" applyAlignment="1" applyProtection="1">
      <alignment horizontal="center" vertical="center" wrapText="1"/>
      <protection hidden="1"/>
    </xf>
    <xf numFmtId="1" fontId="4" fillId="0" borderId="35" xfId="0" applyNumberFormat="1" applyFont="1" applyBorder="1" applyAlignment="1">
      <alignment horizontal="center" vertical="center" wrapText="1"/>
    </xf>
    <xf numFmtId="1" fontId="4" fillId="0" borderId="35" xfId="0" applyNumberFormat="1" applyFont="1" applyBorder="1" applyAlignment="1" applyProtection="1">
      <alignment horizontal="center" vertical="center" wrapText="1"/>
      <protection hidden="1"/>
    </xf>
    <xf numFmtId="1" fontId="4" fillId="0" borderId="39" xfId="0" applyNumberFormat="1" applyFont="1" applyBorder="1" applyAlignment="1" applyProtection="1">
      <alignment horizontal="left" vertical="center" wrapText="1"/>
      <protection hidden="1"/>
    </xf>
    <xf numFmtId="1" fontId="4" fillId="0" borderId="52" xfId="0" applyNumberFormat="1" applyFont="1" applyBorder="1" applyAlignment="1" applyProtection="1">
      <alignment horizontal="left" vertical="center" wrapText="1"/>
      <protection hidden="1"/>
    </xf>
    <xf numFmtId="1" fontId="4" fillId="0" borderId="51" xfId="0" applyNumberFormat="1" applyFont="1" applyBorder="1" applyAlignment="1" applyProtection="1">
      <alignment horizontal="left" vertical="center" wrapText="1"/>
      <protection hidden="1"/>
    </xf>
    <xf numFmtId="1" fontId="4" fillId="0" borderId="15" xfId="0" applyNumberFormat="1" applyFont="1" applyBorder="1" applyAlignment="1" applyProtection="1">
      <alignment horizontal="center" vertical="center" wrapText="1"/>
      <protection hidden="1"/>
    </xf>
    <xf numFmtId="1" fontId="4" fillId="0" borderId="40" xfId="0" applyNumberFormat="1" applyFont="1" applyBorder="1" applyAlignment="1" applyProtection="1">
      <alignment horizontal="center" vertical="center" wrapText="1"/>
      <protection hidden="1"/>
    </xf>
    <xf numFmtId="1" fontId="4" fillId="0" borderId="54" xfId="0" applyNumberFormat="1" applyFont="1" applyBorder="1" applyAlignment="1" applyProtection="1">
      <alignment horizontal="center" vertical="center" wrapText="1"/>
      <protection hidden="1"/>
    </xf>
    <xf numFmtId="1" fontId="4" fillId="0" borderId="69" xfId="0" applyNumberFormat="1" applyFont="1" applyBorder="1" applyAlignment="1">
      <alignment horizontal="center" vertical="center" wrapText="1"/>
    </xf>
    <xf numFmtId="1" fontId="4" fillId="0" borderId="69" xfId="0" applyNumberFormat="1" applyFont="1" applyBorder="1" applyAlignment="1">
      <alignment horizontal="center" vertical="center"/>
    </xf>
    <xf numFmtId="1" fontId="4" fillId="0" borderId="71" xfId="0" applyNumberFormat="1" applyFont="1" applyBorder="1" applyAlignment="1">
      <alignment horizontal="center" vertical="center" wrapText="1"/>
    </xf>
    <xf numFmtId="1" fontId="4" fillId="0" borderId="72" xfId="0" applyNumberFormat="1" applyFont="1" applyBorder="1" applyAlignment="1">
      <alignment horizontal="center" vertical="center" wrapText="1"/>
    </xf>
    <xf numFmtId="1" fontId="4" fillId="0" borderId="79" xfId="0" applyNumberFormat="1" applyFont="1" applyBorder="1" applyAlignment="1">
      <alignment horizontal="center" vertical="center" wrapText="1"/>
    </xf>
    <xf numFmtId="1" fontId="4" fillId="0" borderId="80" xfId="0" applyNumberFormat="1" applyFont="1" applyBorder="1" applyAlignment="1">
      <alignment horizontal="center" vertical="center"/>
    </xf>
    <xf numFmtId="1" fontId="4" fillId="0" borderId="81" xfId="0" applyNumberFormat="1" applyFont="1" applyBorder="1" applyAlignment="1">
      <alignment horizontal="center" vertical="center" wrapText="1"/>
    </xf>
    <xf numFmtId="1" fontId="4" fillId="0" borderId="80" xfId="0" applyNumberFormat="1" applyFont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4" fillId="5" borderId="80" xfId="0" applyNumberFormat="1" applyFont="1" applyFill="1" applyBorder="1" applyAlignment="1">
      <alignment horizontal="center" vertical="center" wrapText="1"/>
    </xf>
    <xf numFmtId="1" fontId="4" fillId="0" borderId="82" xfId="0" applyNumberFormat="1" applyFont="1" applyBorder="1" applyAlignment="1">
      <alignment horizontal="center" vertical="center"/>
    </xf>
    <xf numFmtId="1" fontId="4" fillId="0" borderId="83" xfId="0" applyNumberFormat="1" applyFont="1" applyBorder="1" applyAlignment="1">
      <alignment horizontal="center" vertical="center" wrapText="1"/>
    </xf>
    <xf numFmtId="1" fontId="4" fillId="0" borderId="82" xfId="0" applyNumberFormat="1" applyFont="1" applyBorder="1" applyAlignment="1">
      <alignment horizontal="center" vertical="center" wrapText="1"/>
    </xf>
    <xf numFmtId="1" fontId="4" fillId="0" borderId="83" xfId="0" applyNumberFormat="1" applyFont="1" applyBorder="1" applyAlignment="1" applyProtection="1">
      <alignment horizontal="center" vertical="center"/>
      <protection hidden="1"/>
    </xf>
    <xf numFmtId="1" fontId="4" fillId="0" borderId="83" xfId="0" applyNumberFormat="1" applyFont="1" applyBorder="1" applyAlignment="1" applyProtection="1">
      <alignment horizontal="center" vertical="center" wrapText="1"/>
      <protection hidden="1"/>
    </xf>
    <xf numFmtId="1" fontId="4" fillId="0" borderId="82" xfId="0" applyNumberFormat="1" applyFont="1" applyBorder="1" applyAlignment="1" applyProtection="1">
      <alignment horizontal="center" vertical="center" wrapText="1"/>
      <protection hidden="1"/>
    </xf>
    <xf numFmtId="1" fontId="4" fillId="0" borderId="85" xfId="0" applyNumberFormat="1" applyFont="1" applyBorder="1" applyAlignment="1" applyProtection="1">
      <alignment horizontal="center" vertical="center" wrapText="1"/>
      <protection hidden="1"/>
    </xf>
    <xf numFmtId="1" fontId="4" fillId="0" borderId="90" xfId="0" applyNumberFormat="1" applyFont="1" applyBorder="1" applyAlignment="1">
      <alignment horizontal="center" vertical="center" wrapText="1"/>
    </xf>
    <xf numFmtId="1" fontId="4" fillId="0" borderId="91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>
      <alignment horizontal="center" vertical="center"/>
    </xf>
    <xf numFmtId="1" fontId="4" fillId="0" borderId="93" xfId="0" applyNumberFormat="1" applyFont="1" applyBorder="1" applyAlignment="1">
      <alignment horizontal="center" vertical="center" wrapText="1"/>
    </xf>
    <xf numFmtId="1" fontId="4" fillId="0" borderId="92" xfId="0" applyNumberFormat="1" applyFont="1" applyBorder="1" applyAlignment="1">
      <alignment horizontal="center" vertical="center" wrapText="1"/>
    </xf>
    <xf numFmtId="0" fontId="4" fillId="5" borderId="92" xfId="0" applyNumberFormat="1" applyFont="1" applyFill="1" applyBorder="1" applyAlignment="1">
      <alignment horizontal="center" vertical="center" wrapText="1"/>
    </xf>
    <xf numFmtId="1" fontId="4" fillId="0" borderId="93" xfId="0" applyNumberFormat="1" applyFont="1" applyBorder="1" applyAlignment="1" applyProtection="1">
      <alignment horizontal="center" vertical="center"/>
      <protection hidden="1"/>
    </xf>
    <xf numFmtId="1" fontId="4" fillId="0" borderId="91" xfId="0" applyNumberFormat="1" applyFont="1" applyBorder="1" applyAlignment="1" applyProtection="1">
      <alignment horizontal="center" vertical="center"/>
      <protection hidden="1"/>
    </xf>
    <xf numFmtId="1" fontId="4" fillId="0" borderId="93" xfId="0" applyNumberFormat="1" applyFont="1" applyBorder="1" applyAlignment="1" applyProtection="1">
      <alignment horizontal="center" vertical="center" wrapText="1"/>
      <protection hidden="1"/>
    </xf>
    <xf numFmtId="1" fontId="4" fillId="0" borderId="91" xfId="0" applyNumberFormat="1" applyFont="1" applyBorder="1" applyAlignment="1" applyProtection="1">
      <alignment horizontal="center" vertical="center" wrapText="1"/>
      <protection hidden="1"/>
    </xf>
    <xf numFmtId="1" fontId="4" fillId="0" borderId="92" xfId="0" applyNumberFormat="1" applyFont="1" applyBorder="1" applyAlignment="1" applyProtection="1">
      <alignment horizontal="center" vertical="center" wrapText="1"/>
      <protection hidden="1"/>
    </xf>
    <xf numFmtId="1" fontId="4" fillId="0" borderId="95" xfId="0" applyNumberFormat="1" applyFont="1" applyBorder="1" applyAlignment="1" applyProtection="1">
      <alignment horizontal="center" vertical="center" wrapText="1"/>
      <protection hidden="1"/>
    </xf>
    <xf numFmtId="1" fontId="4" fillId="0" borderId="100" xfId="0" applyNumberFormat="1" applyFont="1" applyBorder="1" applyAlignment="1">
      <alignment horizontal="center" vertical="center" wrapText="1"/>
    </xf>
    <xf numFmtId="1" fontId="4" fillId="0" borderId="101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/>
    </xf>
    <xf numFmtId="1" fontId="4" fillId="0" borderId="103" xfId="0" applyNumberFormat="1" applyFont="1" applyBorder="1" applyAlignment="1">
      <alignment horizontal="center" vertical="center" wrapText="1"/>
    </xf>
    <xf numFmtId="1" fontId="4" fillId="0" borderId="102" xfId="0" applyNumberFormat="1" applyFont="1" applyBorder="1" applyAlignment="1">
      <alignment horizontal="center" vertical="center" wrapText="1"/>
    </xf>
    <xf numFmtId="0" fontId="4" fillId="5" borderId="102" xfId="0" applyNumberFormat="1" applyFont="1" applyFill="1" applyBorder="1" applyAlignment="1">
      <alignment horizontal="center" vertical="center" wrapText="1"/>
    </xf>
    <xf numFmtId="1" fontId="4" fillId="0" borderId="103" xfId="0" applyNumberFormat="1" applyFont="1" applyBorder="1" applyAlignment="1" applyProtection="1">
      <alignment horizontal="center" vertical="center"/>
      <protection hidden="1"/>
    </xf>
    <xf numFmtId="1" fontId="4" fillId="0" borderId="103" xfId="0" applyNumberFormat="1" applyFont="1" applyBorder="1" applyAlignment="1" applyProtection="1">
      <alignment horizontal="center" vertical="center" wrapText="1"/>
      <protection hidden="1"/>
    </xf>
    <xf numFmtId="1" fontId="4" fillId="0" borderId="102" xfId="0" applyNumberFormat="1" applyFont="1" applyBorder="1" applyAlignment="1" applyProtection="1">
      <alignment horizontal="center" vertical="center" wrapText="1"/>
      <protection hidden="1"/>
    </xf>
    <xf numFmtId="1" fontId="4" fillId="0" borderId="104" xfId="0" applyNumberFormat="1" applyFont="1" applyBorder="1" applyAlignment="1" applyProtection="1">
      <alignment horizontal="left" vertical="center" wrapText="1"/>
      <protection hidden="1"/>
    </xf>
    <xf numFmtId="1" fontId="4" fillId="0" borderId="114" xfId="0" applyNumberFormat="1" applyFont="1" applyBorder="1" applyAlignment="1">
      <alignment horizontal="center" vertical="center" wrapText="1"/>
    </xf>
    <xf numFmtId="1" fontId="4" fillId="0" borderId="115" xfId="0" applyNumberFormat="1" applyFont="1" applyBorder="1" applyAlignment="1">
      <alignment horizontal="center" vertical="center"/>
    </xf>
    <xf numFmtId="1" fontId="4" fillId="0" borderId="116" xfId="0" applyNumberFormat="1" applyFont="1" applyBorder="1" applyAlignment="1">
      <alignment horizontal="center" vertical="center" wrapText="1"/>
    </xf>
    <xf numFmtId="1" fontId="4" fillId="0" borderId="115" xfId="0" applyNumberFormat="1" applyFont="1" applyBorder="1" applyAlignment="1">
      <alignment horizontal="center" vertical="center" wrapText="1"/>
    </xf>
    <xf numFmtId="0" fontId="4" fillId="5" borderId="115" xfId="0" applyNumberFormat="1" applyFont="1" applyFill="1" applyBorder="1" applyAlignment="1">
      <alignment horizontal="center" vertical="center" wrapText="1"/>
    </xf>
    <xf numFmtId="1" fontId="4" fillId="0" borderId="116" xfId="0" applyNumberFormat="1" applyFont="1" applyBorder="1" applyAlignment="1" applyProtection="1">
      <alignment horizontal="center" vertical="center"/>
      <protection hidden="1"/>
    </xf>
    <xf numFmtId="1" fontId="4" fillId="0" borderId="114" xfId="0" applyNumberFormat="1" applyFont="1" applyBorder="1" applyAlignment="1" applyProtection="1">
      <alignment horizontal="center" vertical="center"/>
      <protection hidden="1"/>
    </xf>
    <xf numFmtId="1" fontId="4" fillId="0" borderId="116" xfId="0" applyNumberFormat="1" applyFont="1" applyBorder="1" applyAlignment="1" applyProtection="1">
      <alignment horizontal="center" vertical="center" wrapText="1"/>
      <protection hidden="1"/>
    </xf>
    <xf numFmtId="1" fontId="4" fillId="0" borderId="114" xfId="0" applyNumberFormat="1" applyFont="1" applyBorder="1" applyAlignment="1" applyProtection="1">
      <alignment horizontal="center" vertical="center" wrapText="1"/>
      <protection hidden="1"/>
    </xf>
    <xf numFmtId="1" fontId="4" fillId="0" borderId="115" xfId="0" applyNumberFormat="1" applyFont="1" applyBorder="1" applyAlignment="1" applyProtection="1">
      <alignment horizontal="center" vertical="center" wrapText="1"/>
      <protection hidden="1"/>
    </xf>
    <xf numFmtId="1" fontId="4" fillId="0" borderId="118" xfId="0" applyNumberFormat="1" applyFont="1" applyBorder="1" applyAlignment="1" applyProtection="1">
      <alignment horizontal="center" vertical="center" wrapText="1"/>
      <protection hidden="1"/>
    </xf>
    <xf numFmtId="1" fontId="4" fillId="0" borderId="123" xfId="0" applyNumberFormat="1" applyFont="1" applyBorder="1" applyAlignment="1">
      <alignment horizontal="center" vertical="center" wrapText="1"/>
    </xf>
    <xf numFmtId="1" fontId="4" fillId="0" borderId="124" xfId="0" applyNumberFormat="1" applyFont="1" applyBorder="1" applyAlignment="1">
      <alignment horizontal="center" vertical="center" wrapText="1"/>
    </xf>
    <xf numFmtId="1" fontId="4" fillId="0" borderId="125" xfId="0" applyNumberFormat="1" applyFont="1" applyBorder="1" applyAlignment="1">
      <alignment horizontal="center" vertical="center"/>
    </xf>
    <xf numFmtId="1" fontId="4" fillId="0" borderId="126" xfId="0" applyNumberFormat="1" applyFont="1" applyBorder="1" applyAlignment="1">
      <alignment horizontal="center" vertical="center" wrapText="1"/>
    </xf>
    <xf numFmtId="1" fontId="4" fillId="0" borderId="125" xfId="0" applyNumberFormat="1" applyFont="1" applyBorder="1" applyAlignment="1">
      <alignment horizontal="center" vertical="center" wrapText="1"/>
    </xf>
    <xf numFmtId="0" fontId="4" fillId="5" borderId="125" xfId="0" applyNumberFormat="1" applyFont="1" applyFill="1" applyBorder="1" applyAlignment="1">
      <alignment horizontal="center" vertical="center" wrapText="1"/>
    </xf>
    <xf numFmtId="1" fontId="4" fillId="0" borderId="126" xfId="0" applyNumberFormat="1" applyFont="1" applyBorder="1" applyAlignment="1" applyProtection="1">
      <alignment horizontal="center" vertical="center"/>
      <protection hidden="1"/>
    </xf>
    <xf numFmtId="1" fontId="4" fillId="0" borderId="124" xfId="0" applyNumberFormat="1" applyFont="1" applyBorder="1" applyAlignment="1" applyProtection="1">
      <alignment horizontal="center" vertical="center"/>
      <protection hidden="1"/>
    </xf>
    <xf numFmtId="1" fontId="4" fillId="0" borderId="126" xfId="0" applyNumberFormat="1" applyFont="1" applyBorder="1" applyAlignment="1" applyProtection="1">
      <alignment horizontal="center" vertical="center" wrapText="1"/>
      <protection hidden="1"/>
    </xf>
    <xf numFmtId="1" fontId="4" fillId="0" borderId="124" xfId="0" applyNumberFormat="1" applyFont="1" applyBorder="1" applyAlignment="1" applyProtection="1">
      <alignment horizontal="center" vertical="center" wrapText="1"/>
      <protection hidden="1"/>
    </xf>
    <xf numFmtId="1" fontId="4" fillId="0" borderId="125" xfId="0" applyNumberFormat="1" applyFont="1" applyBorder="1" applyAlignment="1" applyProtection="1">
      <alignment horizontal="center" vertical="center" wrapText="1"/>
      <protection hidden="1"/>
    </xf>
    <xf numFmtId="1" fontId="4" fillId="0" borderId="128" xfId="0" applyNumberFormat="1" applyFont="1" applyBorder="1" applyAlignment="1" applyProtection="1">
      <alignment horizontal="center" vertical="center" wrapText="1"/>
      <protection hidden="1"/>
    </xf>
    <xf numFmtId="1" fontId="4" fillId="0" borderId="133" xfId="0" applyNumberFormat="1" applyFont="1" applyBorder="1" applyAlignment="1">
      <alignment horizontal="center" vertical="center" wrapText="1"/>
    </xf>
    <xf numFmtId="1" fontId="4" fillId="0" borderId="138" xfId="0" applyNumberFormat="1" applyFont="1" applyBorder="1" applyAlignment="1">
      <alignment horizontal="center" vertical="center"/>
    </xf>
    <xf numFmtId="1" fontId="4" fillId="0" borderId="144" xfId="0" applyNumberFormat="1" applyFont="1" applyBorder="1" applyAlignment="1">
      <alignment horizontal="center" vertical="center" wrapText="1"/>
    </xf>
    <xf numFmtId="1" fontId="4" fillId="0" borderId="141" xfId="0" applyNumberFormat="1" applyFont="1" applyBorder="1" applyAlignment="1">
      <alignment horizontal="center" vertical="center" wrapText="1"/>
    </xf>
    <xf numFmtId="1" fontId="4" fillId="0" borderId="138" xfId="0" applyNumberFormat="1" applyFont="1" applyBorder="1" applyAlignment="1">
      <alignment horizontal="center" vertical="center" wrapText="1"/>
    </xf>
    <xf numFmtId="1" fontId="4" fillId="0" borderId="145" xfId="0" applyNumberFormat="1" applyFont="1" applyBorder="1" applyAlignment="1">
      <alignment horizontal="center" vertical="center" wrapText="1"/>
    </xf>
    <xf numFmtId="1" fontId="4" fillId="0" borderId="146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center" vertical="center"/>
    </xf>
    <xf numFmtId="1" fontId="4" fillId="0" borderId="148" xfId="0" applyNumberFormat="1" applyFont="1" applyBorder="1" applyAlignment="1">
      <alignment horizontal="center" vertical="center" wrapText="1"/>
    </xf>
    <xf numFmtId="1" fontId="4" fillId="0" borderId="147" xfId="0" applyNumberFormat="1" applyFont="1" applyBorder="1" applyAlignment="1">
      <alignment horizontal="center" vertical="center" wrapText="1"/>
    </xf>
    <xf numFmtId="0" fontId="4" fillId="5" borderId="147" xfId="0" applyNumberFormat="1" applyFont="1" applyFill="1" applyBorder="1" applyAlignment="1">
      <alignment horizontal="center" vertical="center" wrapText="1"/>
    </xf>
    <xf numFmtId="1" fontId="4" fillId="0" borderId="148" xfId="0" applyNumberFormat="1" applyFont="1" applyBorder="1" applyAlignment="1" applyProtection="1">
      <alignment horizontal="center" vertical="center"/>
      <protection hidden="1"/>
    </xf>
    <xf numFmtId="1" fontId="4" fillId="0" borderId="146" xfId="0" applyNumberFormat="1" applyFont="1" applyBorder="1" applyAlignment="1" applyProtection="1">
      <alignment horizontal="center" vertical="center"/>
      <protection hidden="1"/>
    </xf>
    <xf numFmtId="1" fontId="4" fillId="0" borderId="148" xfId="0" applyNumberFormat="1" applyFont="1" applyBorder="1" applyAlignment="1" applyProtection="1">
      <alignment horizontal="center" vertical="center" wrapText="1"/>
      <protection hidden="1"/>
    </xf>
    <xf numFmtId="1" fontId="4" fillId="0" borderId="146" xfId="0" applyNumberFormat="1" applyFont="1" applyBorder="1" applyAlignment="1" applyProtection="1">
      <alignment horizontal="center" vertical="center" wrapText="1"/>
      <protection hidden="1"/>
    </xf>
    <xf numFmtId="1" fontId="4" fillId="0" borderId="147" xfId="0" applyNumberFormat="1" applyFont="1" applyBorder="1" applyAlignment="1" applyProtection="1">
      <alignment horizontal="center" vertical="center" wrapText="1"/>
      <protection hidden="1"/>
    </xf>
    <xf numFmtId="1" fontId="4" fillId="0" borderId="139" xfId="0" applyNumberFormat="1" applyFont="1" applyBorder="1" applyAlignment="1" applyProtection="1">
      <alignment horizontal="center" vertical="center" wrapText="1"/>
      <protection hidden="1"/>
    </xf>
    <xf numFmtId="1" fontId="4" fillId="0" borderId="153" xfId="0" applyNumberFormat="1" applyFont="1" applyBorder="1" applyAlignment="1">
      <alignment horizontal="center" vertical="center"/>
    </xf>
    <xf numFmtId="1" fontId="4" fillId="0" borderId="151" xfId="0" applyNumberFormat="1" applyFont="1" applyBorder="1" applyAlignment="1">
      <alignment horizontal="center" vertical="center" wrapText="1"/>
    </xf>
    <xf numFmtId="1" fontId="4" fillId="0" borderId="152" xfId="0" applyNumberFormat="1" applyFont="1" applyBorder="1" applyAlignment="1">
      <alignment horizontal="center" vertical="center" wrapText="1"/>
    </xf>
    <xf numFmtId="1" fontId="4" fillId="0" borderId="153" xfId="0" applyNumberFormat="1" applyFont="1" applyBorder="1" applyAlignment="1">
      <alignment horizontal="center" vertical="center" wrapText="1"/>
    </xf>
    <xf numFmtId="1" fontId="4" fillId="0" borderId="154" xfId="0" applyNumberFormat="1" applyFont="1" applyBorder="1" applyAlignment="1">
      <alignment horizontal="center" vertical="center" wrapText="1"/>
    </xf>
    <xf numFmtId="1" fontId="4" fillId="0" borderId="157" xfId="0" applyNumberFormat="1" applyFont="1" applyBorder="1" applyAlignment="1">
      <alignment horizontal="center" vertical="center" wrapText="1"/>
    </xf>
    <xf numFmtId="1" fontId="4" fillId="0" borderId="158" xfId="0" applyNumberFormat="1" applyFont="1" applyBorder="1" applyAlignment="1">
      <alignment horizontal="center" vertical="center"/>
    </xf>
    <xf numFmtId="1" fontId="4" fillId="0" borderId="159" xfId="0" applyNumberFormat="1" applyFont="1" applyBorder="1" applyAlignment="1">
      <alignment horizontal="center" vertical="center" wrapText="1"/>
    </xf>
    <xf numFmtId="1" fontId="4" fillId="0" borderId="158" xfId="0" applyNumberFormat="1" applyFont="1" applyBorder="1" applyAlignment="1">
      <alignment horizontal="center" vertical="center" wrapText="1"/>
    </xf>
    <xf numFmtId="0" fontId="4" fillId="5" borderId="158" xfId="0" applyNumberFormat="1" applyFont="1" applyFill="1" applyBorder="1" applyAlignment="1">
      <alignment horizontal="center" vertical="center" wrapText="1"/>
    </xf>
    <xf numFmtId="1" fontId="4" fillId="0" borderId="159" xfId="0" applyNumberFormat="1" applyFont="1" applyBorder="1" applyAlignment="1" applyProtection="1">
      <alignment horizontal="center" vertical="center"/>
      <protection hidden="1"/>
    </xf>
    <xf numFmtId="1" fontId="4" fillId="0" borderId="157" xfId="0" applyNumberFormat="1" applyFont="1" applyBorder="1" applyAlignment="1" applyProtection="1">
      <alignment horizontal="center" vertical="center"/>
      <protection hidden="1"/>
    </xf>
    <xf numFmtId="1" fontId="4" fillId="0" borderId="159" xfId="0" applyNumberFormat="1" applyFont="1" applyBorder="1" applyAlignment="1" applyProtection="1">
      <alignment horizontal="center" vertical="center" wrapText="1"/>
      <protection hidden="1"/>
    </xf>
    <xf numFmtId="1" fontId="4" fillId="0" borderId="157" xfId="0" applyNumberFormat="1" applyFont="1" applyBorder="1" applyAlignment="1" applyProtection="1">
      <alignment horizontal="center" vertical="center" wrapText="1"/>
      <protection hidden="1"/>
    </xf>
    <xf numFmtId="1" fontId="4" fillId="0" borderId="158" xfId="0" applyNumberFormat="1" applyFont="1" applyBorder="1" applyAlignment="1" applyProtection="1">
      <alignment horizontal="center" vertical="center" wrapText="1"/>
      <protection hidden="1"/>
    </xf>
    <xf numFmtId="1" fontId="4" fillId="0" borderId="161" xfId="0" applyNumberFormat="1" applyFont="1" applyBorder="1" applyAlignment="1" applyProtection="1">
      <alignment horizontal="center" vertical="center" wrapText="1"/>
      <protection hidden="1"/>
    </xf>
    <xf numFmtId="1" fontId="4" fillId="0" borderId="165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/>
    </xf>
    <xf numFmtId="1" fontId="4" fillId="0" borderId="167" xfId="0" applyNumberFormat="1" applyFont="1" applyBorder="1" applyAlignment="1">
      <alignment horizontal="center" vertical="center" wrapText="1"/>
    </xf>
    <xf numFmtId="1" fontId="4" fillId="0" borderId="166" xfId="0" applyNumberFormat="1" applyFont="1" applyBorder="1" applyAlignment="1">
      <alignment horizontal="center" vertical="center" wrapText="1"/>
    </xf>
    <xf numFmtId="0" fontId="4" fillId="5" borderId="166" xfId="0" applyNumberFormat="1" applyFont="1" applyFill="1" applyBorder="1" applyAlignment="1">
      <alignment horizontal="center" vertical="center" wrapText="1"/>
    </xf>
    <xf numFmtId="1" fontId="4" fillId="0" borderId="167" xfId="0" applyNumberFormat="1" applyFont="1" applyBorder="1" applyAlignment="1">
      <alignment horizontal="left" vertical="center" wrapText="1"/>
    </xf>
    <xf numFmtId="1" fontId="4" fillId="6" borderId="165" xfId="0" applyNumberFormat="1" applyFont="1" applyFill="1" applyBorder="1" applyProtection="1">
      <protection locked="0"/>
    </xf>
    <xf numFmtId="1" fontId="4" fillId="6" borderId="167" xfId="0" applyNumberFormat="1" applyFont="1" applyFill="1" applyBorder="1" applyProtection="1">
      <protection locked="0"/>
    </xf>
    <xf numFmtId="1" fontId="4" fillId="0" borderId="167" xfId="0" applyNumberFormat="1" applyFont="1" applyBorder="1" applyAlignment="1" applyProtection="1">
      <alignment horizontal="center" vertical="center" wrapText="1"/>
      <protection hidden="1"/>
    </xf>
    <xf numFmtId="1" fontId="4" fillId="0" borderId="165" xfId="0" applyNumberFormat="1" applyFont="1" applyBorder="1" applyAlignment="1" applyProtection="1">
      <alignment horizontal="center" vertical="center" wrapText="1"/>
      <protection hidden="1"/>
    </xf>
    <xf numFmtId="1" fontId="4" fillId="0" borderId="167" xfId="0" applyNumberFormat="1" applyFont="1" applyBorder="1" applyAlignment="1" applyProtection="1">
      <alignment horizontal="center" vertical="center"/>
      <protection hidden="1"/>
    </xf>
    <xf numFmtId="1" fontId="4" fillId="0" borderId="165" xfId="0" applyNumberFormat="1" applyFont="1" applyBorder="1" applyAlignment="1" applyProtection="1">
      <alignment horizontal="center" vertical="center"/>
      <protection hidden="1"/>
    </xf>
    <xf numFmtId="1" fontId="4" fillId="0" borderId="165" xfId="0" applyNumberFormat="1" applyFont="1" applyBorder="1" applyAlignment="1" applyProtection="1">
      <alignment horizontal="center" vertical="center" wrapText="1"/>
      <protection hidden="1"/>
    </xf>
    <xf numFmtId="1" fontId="4" fillId="0" borderId="165" xfId="0" applyNumberFormat="1" applyFont="1" applyBorder="1" applyAlignment="1">
      <alignment horizontal="right"/>
    </xf>
    <xf numFmtId="1" fontId="4" fillId="6" borderId="165" xfId="0" applyNumberFormat="1" applyFont="1" applyFill="1" applyBorder="1" applyAlignment="1" applyProtection="1">
      <alignment wrapText="1"/>
      <protection locked="0"/>
    </xf>
    <xf numFmtId="1" fontId="4" fillId="0" borderId="166" xfId="0" applyNumberFormat="1" applyFont="1" applyBorder="1" applyAlignment="1" applyProtection="1">
      <alignment horizontal="center" vertical="center" wrapText="1"/>
      <protection hidden="1"/>
    </xf>
    <xf numFmtId="1" fontId="4" fillId="0" borderId="165" xfId="0" applyNumberFormat="1" applyFont="1" applyBorder="1" applyAlignment="1">
      <alignment wrapText="1"/>
    </xf>
    <xf numFmtId="1" fontId="2" fillId="0" borderId="168" xfId="0" applyNumberFormat="1" applyFont="1" applyBorder="1"/>
    <xf numFmtId="1" fontId="4" fillId="0" borderId="166" xfId="0" applyNumberFormat="1" applyFont="1" applyBorder="1" applyAlignment="1">
      <alignment horizontal="left" vertical="center" wrapText="1"/>
    </xf>
    <xf numFmtId="1" fontId="4" fillId="6" borderId="165" xfId="0" applyNumberFormat="1" applyFont="1" applyFill="1" applyBorder="1" applyAlignment="1" applyProtection="1">
      <alignment horizontal="right"/>
      <protection locked="0"/>
    </xf>
    <xf numFmtId="1" fontId="4" fillId="6" borderId="169" xfId="0" applyNumberFormat="1" applyFont="1" applyFill="1" applyBorder="1" applyAlignment="1" applyProtection="1">
      <alignment horizontal="right"/>
      <protection locked="0"/>
    </xf>
    <xf numFmtId="1" fontId="4" fillId="0" borderId="170" xfId="0" applyNumberFormat="1" applyFont="1" applyBorder="1" applyAlignment="1">
      <alignment horizontal="center" vertical="center" wrapText="1"/>
    </xf>
    <xf numFmtId="1" fontId="4" fillId="0" borderId="171" xfId="0" applyNumberFormat="1" applyFont="1" applyBorder="1" applyAlignment="1">
      <alignment horizontal="center" vertical="center" wrapText="1"/>
    </xf>
    <xf numFmtId="1" fontId="4" fillId="0" borderId="172" xfId="0" applyNumberFormat="1" applyFont="1" applyBorder="1" applyAlignment="1">
      <alignment horizontal="center" vertical="center"/>
    </xf>
    <xf numFmtId="1" fontId="4" fillId="0" borderId="171" xfId="0" applyNumberFormat="1" applyFont="1" applyBorder="1" applyAlignment="1">
      <alignment horizontal="center" vertical="center" wrapText="1"/>
    </xf>
    <xf numFmtId="1" fontId="4" fillId="0" borderId="172" xfId="0" applyNumberFormat="1" applyFont="1" applyBorder="1" applyAlignment="1">
      <alignment horizontal="center" vertical="center" wrapText="1"/>
    </xf>
    <xf numFmtId="1" fontId="4" fillId="0" borderId="173" xfId="0" applyNumberFormat="1" applyFont="1" applyBorder="1" applyAlignment="1">
      <alignment horizontal="center" vertical="center" wrapText="1"/>
    </xf>
    <xf numFmtId="1" fontId="4" fillId="0" borderId="174" xfId="0" applyNumberFormat="1" applyFont="1" applyBorder="1" applyAlignment="1">
      <alignment horizontal="right" wrapText="1"/>
    </xf>
    <xf numFmtId="1" fontId="4" fillId="0" borderId="175" xfId="0" applyNumberFormat="1" applyFont="1" applyBorder="1" applyAlignment="1">
      <alignment horizontal="right" wrapText="1"/>
    </xf>
    <xf numFmtId="1" fontId="4" fillId="0" borderId="171" xfId="0" applyNumberFormat="1" applyFont="1" applyBorder="1" applyAlignment="1">
      <alignment horizontal="right"/>
    </xf>
    <xf numFmtId="1" fontId="4" fillId="6" borderId="174" xfId="0" applyNumberFormat="1" applyFont="1" applyFill="1" applyBorder="1" applyAlignment="1" applyProtection="1">
      <alignment horizontal="right"/>
      <protection locked="0"/>
    </xf>
    <xf numFmtId="1" fontId="4" fillId="6" borderId="171" xfId="0" applyNumberFormat="1" applyFont="1" applyFill="1" applyBorder="1" applyAlignment="1" applyProtection="1">
      <alignment horizontal="right"/>
      <protection locked="0"/>
    </xf>
    <xf numFmtId="1" fontId="4" fillId="0" borderId="176" xfId="0" applyNumberFormat="1" applyFont="1" applyBorder="1" applyAlignment="1">
      <alignment horizontal="center" vertical="center" wrapText="1"/>
    </xf>
    <xf numFmtId="1" fontId="4" fillId="0" borderId="177" xfId="0" applyNumberFormat="1" applyFont="1" applyBorder="1" applyAlignment="1">
      <alignment horizontal="center" vertical="center"/>
    </xf>
    <xf numFmtId="1" fontId="4" fillId="0" borderId="178" xfId="0" applyNumberFormat="1" applyFont="1" applyBorder="1" applyAlignment="1">
      <alignment horizontal="center" vertical="center" wrapText="1"/>
    </xf>
    <xf numFmtId="1" fontId="4" fillId="0" borderId="177" xfId="0" applyNumberFormat="1" applyFont="1" applyBorder="1" applyAlignment="1">
      <alignment horizontal="center" vertical="center" wrapText="1"/>
    </xf>
    <xf numFmtId="0" fontId="4" fillId="5" borderId="17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RZO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BRIL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MAYO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NIO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JULIO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AGOSTO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SEPTIEMBRE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2"/>
  <sheetViews>
    <sheetView workbookViewId="0">
      <selection activeCell="A31" sqref="A31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 s="2" customFormat="1" x14ac:dyDescent="0.2">
      <c r="A2" s="1" t="str">
        <f>CONCATENATE("COMUNA: ",[1]NOMBRE!B2," - ","( ",[1]NOMBRE!C2,[1]NOMBRE!D2,[1]NOMBRE!E2,[1]NOMBRE!F2,[1]NOMBRE!G2," )")</f>
        <v>COMUNA:  - ( 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s="2" customForma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 s="2" customFormat="1" x14ac:dyDescent="0.2">
      <c r="A4" s="1" t="str">
        <f>CONCATENATE("MES: ",[1]NOMBRE!B6," - ","( ",[1]NOMBRE!C6,[1]NOMBRE!D6," )")</f>
        <v>MES:  - ( 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 s="2" customFormat="1" x14ac:dyDescent="0.2">
      <c r="A5" s="1" t="str">
        <f>CONCATENATE("AÑO: ",[1]NOMBRE!B7)</f>
        <v>AÑO: 2020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s="2" customFormat="1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s="2" customFormat="1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s="2" customFormat="1" ht="15" x14ac:dyDescent="0.2">
      <c r="A8" s="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BX8" s="3"/>
      <c r="BY8" s="3"/>
      <c r="BZ8" s="3"/>
      <c r="CA8" s="4"/>
      <c r="CB8" s="4"/>
      <c r="CC8" s="4"/>
      <c r="CD8" s="4"/>
      <c r="CE8" s="4"/>
      <c r="CF8" s="4"/>
      <c r="CG8" s="12"/>
      <c r="CH8" s="12"/>
      <c r="CI8" s="12"/>
      <c r="CJ8" s="12"/>
      <c r="CK8" s="12"/>
      <c r="CL8" s="12"/>
    </row>
    <row r="9" spans="1:90" s="2" customFormat="1" ht="15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X9" s="3"/>
      <c r="BY9" s="3"/>
      <c r="BZ9" s="3"/>
      <c r="CA9" s="4"/>
      <c r="CB9" s="4"/>
      <c r="CC9" s="4"/>
      <c r="CD9" s="4"/>
      <c r="CE9" s="4"/>
      <c r="CF9" s="4"/>
      <c r="CG9" s="12"/>
      <c r="CH9" s="12"/>
      <c r="CI9" s="12"/>
      <c r="CJ9" s="12"/>
      <c r="CK9" s="12"/>
      <c r="CL9" s="12"/>
    </row>
    <row r="10" spans="1:90" s="2" customForma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X10" s="3"/>
      <c r="BY10" s="3"/>
      <c r="BZ10" s="3"/>
      <c r="CA10" s="4"/>
      <c r="CB10" s="4"/>
      <c r="CC10" s="4"/>
      <c r="CD10" s="4"/>
      <c r="CE10" s="4"/>
      <c r="CF10" s="4"/>
      <c r="CG10" s="12"/>
      <c r="CH10" s="12"/>
      <c r="CI10" s="12"/>
      <c r="CJ10" s="12"/>
      <c r="CK10" s="12"/>
      <c r="CL10" s="12"/>
    </row>
    <row r="11" spans="1:90" s="2" customFormat="1" x14ac:dyDescent="0.2">
      <c r="A11" s="562"/>
      <c r="B11" s="562"/>
      <c r="C11" s="567"/>
      <c r="D11" s="568"/>
      <c r="E11" s="569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X11" s="3"/>
      <c r="BY11" s="3"/>
      <c r="BZ11" s="3"/>
      <c r="CA11" s="4"/>
      <c r="CB11" s="4"/>
      <c r="CC11" s="4"/>
      <c r="CD11" s="4"/>
      <c r="CE11" s="4"/>
      <c r="CF11" s="4"/>
      <c r="CG11" s="12"/>
      <c r="CH11" s="12"/>
      <c r="CI11" s="12"/>
      <c r="CJ11" s="12"/>
      <c r="CK11" s="12"/>
      <c r="CL11" s="12"/>
    </row>
    <row r="12" spans="1:90" s="2" customFormat="1" x14ac:dyDescent="0.2">
      <c r="A12" s="563"/>
      <c r="B12" s="563"/>
      <c r="C12" s="18" t="s">
        <v>29</v>
      </c>
      <c r="D12" s="19" t="s">
        <v>30</v>
      </c>
      <c r="E12" s="20" t="s">
        <v>31</v>
      </c>
      <c r="F12" s="21" t="s">
        <v>30</v>
      </c>
      <c r="G12" s="20" t="s">
        <v>31</v>
      </c>
      <c r="H12" s="21" t="s">
        <v>30</v>
      </c>
      <c r="I12" s="20" t="s">
        <v>31</v>
      </c>
      <c r="J12" s="21" t="s">
        <v>30</v>
      </c>
      <c r="K12" s="20" t="s">
        <v>31</v>
      </c>
      <c r="L12" s="21" t="s">
        <v>30</v>
      </c>
      <c r="M12" s="20" t="s">
        <v>31</v>
      </c>
      <c r="N12" s="21" t="s">
        <v>30</v>
      </c>
      <c r="O12" s="20" t="s">
        <v>31</v>
      </c>
      <c r="P12" s="21" t="s">
        <v>30</v>
      </c>
      <c r="Q12" s="20" t="s">
        <v>31</v>
      </c>
      <c r="R12" s="21" t="s">
        <v>30</v>
      </c>
      <c r="S12" s="20" t="s">
        <v>31</v>
      </c>
      <c r="T12" s="21" t="s">
        <v>30</v>
      </c>
      <c r="U12" s="20" t="s">
        <v>31</v>
      </c>
      <c r="V12" s="21" t="s">
        <v>30</v>
      </c>
      <c r="W12" s="20" t="s">
        <v>31</v>
      </c>
      <c r="X12" s="21" t="s">
        <v>30</v>
      </c>
      <c r="Y12" s="20" t="s">
        <v>31</v>
      </c>
      <c r="Z12" s="21" t="s">
        <v>30</v>
      </c>
      <c r="AA12" s="20" t="s">
        <v>31</v>
      </c>
      <c r="AB12" s="21" t="s">
        <v>30</v>
      </c>
      <c r="AC12" s="20" t="s">
        <v>31</v>
      </c>
      <c r="AD12" s="21" t="s">
        <v>30</v>
      </c>
      <c r="AE12" s="20" t="s">
        <v>31</v>
      </c>
      <c r="AF12" s="21" t="s">
        <v>30</v>
      </c>
      <c r="AG12" s="20" t="s">
        <v>31</v>
      </c>
      <c r="AH12" s="21" t="s">
        <v>30</v>
      </c>
      <c r="AI12" s="20" t="s">
        <v>31</v>
      </c>
      <c r="AJ12" s="21" t="s">
        <v>30</v>
      </c>
      <c r="AK12" s="20" t="s">
        <v>31</v>
      </c>
      <c r="AL12" s="21" t="s">
        <v>30</v>
      </c>
      <c r="AM12" s="20" t="s">
        <v>31</v>
      </c>
      <c r="AN12" s="569"/>
      <c r="AO12" s="569"/>
      <c r="AP12" s="569"/>
      <c r="AQ12" s="569"/>
      <c r="AR12" s="56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X12" s="3"/>
      <c r="BY12" s="3"/>
      <c r="BZ12" s="3"/>
      <c r="CA12" s="4"/>
      <c r="CB12" s="4"/>
      <c r="CC12" s="4"/>
      <c r="CD12" s="4"/>
      <c r="CE12" s="4"/>
      <c r="CF12" s="4"/>
      <c r="CG12" s="12"/>
      <c r="CH12" s="12"/>
      <c r="CI12" s="12"/>
      <c r="CJ12" s="12"/>
      <c r="CK12" s="12"/>
      <c r="CL12" s="12"/>
    </row>
    <row r="13" spans="1:90" s="2" customForma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368">
        <f>SUM(ENERO:DICIEMBRE!F13)</f>
        <v>0</v>
      </c>
      <c r="G13" s="368">
        <f>SUM(ENERO:DICIEMBRE!G13)</f>
        <v>0</v>
      </c>
      <c r="H13" s="368">
        <f>SUM(ENERO:DICIEMBRE!H13)</f>
        <v>0</v>
      </c>
      <c r="I13" s="368">
        <f>SUM(ENERO:DICIEMBRE!I13)</f>
        <v>0</v>
      </c>
      <c r="J13" s="368">
        <f>SUM(ENERO:DICIEMBRE!J13)</f>
        <v>0</v>
      </c>
      <c r="K13" s="368">
        <f>SUM(ENERO:DICIEMBRE!K13)</f>
        <v>0</v>
      </c>
      <c r="L13" s="368">
        <f>SUM(ENERO:DICIEMBRE!L13)</f>
        <v>0</v>
      </c>
      <c r="M13" s="368">
        <f>SUM(ENERO:DICIEMBRE!M13)</f>
        <v>0</v>
      </c>
      <c r="N13" s="368">
        <f>SUM(ENERO:DICIEMBRE!N13)</f>
        <v>0</v>
      </c>
      <c r="O13" s="368">
        <f>SUM(ENERO:DICIEMBRE!O13)</f>
        <v>0</v>
      </c>
      <c r="P13" s="368">
        <f>SUM(ENERO:DICIEMBRE!P13)</f>
        <v>0</v>
      </c>
      <c r="Q13" s="368">
        <f>SUM(ENERO:DICIEMBRE!Q13)</f>
        <v>0</v>
      </c>
      <c r="R13" s="368">
        <f>SUM(ENERO:DICIEMBRE!R13)</f>
        <v>0</v>
      </c>
      <c r="S13" s="368">
        <f>SUM(ENERO:DICIEMBRE!S13)</f>
        <v>0</v>
      </c>
      <c r="T13" s="368">
        <f>SUM(ENERO:DICIEMBRE!T13)</f>
        <v>0</v>
      </c>
      <c r="U13" s="368">
        <f>SUM(ENERO:DICIEMBRE!U13)</f>
        <v>0</v>
      </c>
      <c r="V13" s="368">
        <f>SUM(ENERO:DICIEMBRE!V13)</f>
        <v>0</v>
      </c>
      <c r="W13" s="368">
        <f>SUM(ENERO:DICIEMBRE!W13)</f>
        <v>0</v>
      </c>
      <c r="X13" s="368">
        <f>SUM(ENERO:DICIEMBRE!X13)</f>
        <v>0</v>
      </c>
      <c r="Y13" s="368">
        <f>SUM(ENERO:DICIEMBRE!Y13)</f>
        <v>0</v>
      </c>
      <c r="Z13" s="368">
        <f>SUM(ENERO:DICIEMBRE!Z13)</f>
        <v>0</v>
      </c>
      <c r="AA13" s="368">
        <f>SUM(ENERO:DICIEMBRE!AA13)</f>
        <v>0</v>
      </c>
      <c r="AB13" s="368">
        <f>SUM(ENERO:DICIEMBRE!AB13)</f>
        <v>0</v>
      </c>
      <c r="AC13" s="368">
        <f>SUM(ENERO:DICIEMBRE!AC13)</f>
        <v>0</v>
      </c>
      <c r="AD13" s="368">
        <f>SUM(ENERO:DICIEMBRE!AD13)</f>
        <v>0</v>
      </c>
      <c r="AE13" s="368">
        <f>SUM(ENERO:DICIEMBRE!AE13)</f>
        <v>0</v>
      </c>
      <c r="AF13" s="368">
        <f>SUM(ENERO:DICIEMBRE!AF13)</f>
        <v>0</v>
      </c>
      <c r="AG13" s="368">
        <f>SUM(ENERO:DICIEMBRE!AG13)</f>
        <v>0</v>
      </c>
      <c r="AH13" s="368">
        <f>SUM(ENERO:DICIEMBRE!AH13)</f>
        <v>0</v>
      </c>
      <c r="AI13" s="368">
        <f>SUM(ENERO:DICIEMBRE!AI13)</f>
        <v>0</v>
      </c>
      <c r="AJ13" s="368">
        <f>SUM(ENERO:DICIEMBRE!AJ13)</f>
        <v>0</v>
      </c>
      <c r="AK13" s="368">
        <f>SUM(ENERO:DICIEMBRE!AK13)</f>
        <v>0</v>
      </c>
      <c r="AL13" s="368">
        <f>SUM(ENERO:DICIEMBRE!AL13)</f>
        <v>0</v>
      </c>
      <c r="AM13" s="368">
        <f>SUM(ENERO:DICIEMBRE!AM13)</f>
        <v>0</v>
      </c>
      <c r="AN13" s="368">
        <f>SUM(ENERO:DICIEMBRE!AN13)</f>
        <v>0</v>
      </c>
      <c r="AO13" s="368">
        <f>SUM(ENERO:DICIEMBRE!AO13)</f>
        <v>0</v>
      </c>
      <c r="AP13" s="368">
        <f>SUM(ENERO:DICIEMBRE!AP13)</f>
        <v>0</v>
      </c>
      <c r="AQ13" s="368">
        <f>SUM(ENERO:DICIEMBRE!AQ13)</f>
        <v>0</v>
      </c>
      <c r="AR13" s="368">
        <f>SUM(ENERO:DICIEMBRE!AR13)</f>
        <v>0</v>
      </c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BX13" s="3"/>
      <c r="BY13" s="3"/>
      <c r="BZ13" s="3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s="2" customFormat="1" x14ac:dyDescent="0.2">
      <c r="A14" s="577"/>
      <c r="B14" s="35" t="s">
        <v>34</v>
      </c>
      <c r="C14" s="36">
        <f t="shared" si="0"/>
        <v>344</v>
      </c>
      <c r="D14" s="37">
        <f t="shared" si="1"/>
        <v>144</v>
      </c>
      <c r="E14" s="38">
        <f t="shared" si="2"/>
        <v>200</v>
      </c>
      <c r="F14" s="368">
        <f>SUM(ENERO:DICIEMBRE!F14)</f>
        <v>4</v>
      </c>
      <c r="G14" s="368">
        <f>SUM(ENERO:DICIEMBRE!G14)</f>
        <v>0</v>
      </c>
      <c r="H14" s="368">
        <f>SUM(ENERO:DICIEMBRE!H14)</f>
        <v>13</v>
      </c>
      <c r="I14" s="368">
        <f>SUM(ENERO:DICIEMBRE!I14)</f>
        <v>7</v>
      </c>
      <c r="J14" s="368">
        <f>SUM(ENERO:DICIEMBRE!J14)</f>
        <v>23</v>
      </c>
      <c r="K14" s="368">
        <f>SUM(ENERO:DICIEMBRE!K14)</f>
        <v>23</v>
      </c>
      <c r="L14" s="368">
        <f>SUM(ENERO:DICIEMBRE!L14)</f>
        <v>66</v>
      </c>
      <c r="M14" s="368">
        <f>SUM(ENERO:DICIEMBRE!M14)</f>
        <v>98</v>
      </c>
      <c r="N14" s="368">
        <f>SUM(ENERO:DICIEMBRE!N14)</f>
        <v>8</v>
      </c>
      <c r="O14" s="368">
        <f>SUM(ENERO:DICIEMBRE!O14)</f>
        <v>8</v>
      </c>
      <c r="P14" s="368">
        <f>SUM(ENERO:DICIEMBRE!P14)</f>
        <v>10</v>
      </c>
      <c r="Q14" s="368">
        <f>SUM(ENERO:DICIEMBRE!Q14)</f>
        <v>6</v>
      </c>
      <c r="R14" s="368">
        <f>SUM(ENERO:DICIEMBRE!R14)</f>
        <v>4</v>
      </c>
      <c r="S14" s="368">
        <f>SUM(ENERO:DICIEMBRE!S14)</f>
        <v>7</v>
      </c>
      <c r="T14" s="368">
        <f>SUM(ENERO:DICIEMBRE!T14)</f>
        <v>0</v>
      </c>
      <c r="U14" s="368">
        <f>SUM(ENERO:DICIEMBRE!U14)</f>
        <v>9</v>
      </c>
      <c r="V14" s="368">
        <f>SUM(ENERO:DICIEMBRE!V14)</f>
        <v>3</v>
      </c>
      <c r="W14" s="368">
        <f>SUM(ENERO:DICIEMBRE!W14)</f>
        <v>4</v>
      </c>
      <c r="X14" s="368">
        <f>SUM(ENERO:DICIEMBRE!X14)</f>
        <v>2</v>
      </c>
      <c r="Y14" s="368">
        <f>SUM(ENERO:DICIEMBRE!Y14)</f>
        <v>16</v>
      </c>
      <c r="Z14" s="368">
        <f>SUM(ENERO:DICIEMBRE!Z14)</f>
        <v>4</v>
      </c>
      <c r="AA14" s="368">
        <f>SUM(ENERO:DICIEMBRE!AA14)</f>
        <v>8</v>
      </c>
      <c r="AB14" s="368">
        <f>SUM(ENERO:DICIEMBRE!AB14)</f>
        <v>4</v>
      </c>
      <c r="AC14" s="368">
        <f>SUM(ENERO:DICIEMBRE!AC14)</f>
        <v>6</v>
      </c>
      <c r="AD14" s="368">
        <f>SUM(ENERO:DICIEMBRE!AD14)</f>
        <v>0</v>
      </c>
      <c r="AE14" s="368">
        <f>SUM(ENERO:DICIEMBRE!AE14)</f>
        <v>2</v>
      </c>
      <c r="AF14" s="368">
        <f>SUM(ENERO:DICIEMBRE!AF14)</f>
        <v>0</v>
      </c>
      <c r="AG14" s="368">
        <f>SUM(ENERO:DICIEMBRE!AG14)</f>
        <v>6</v>
      </c>
      <c r="AH14" s="368">
        <f>SUM(ENERO:DICIEMBRE!AH14)</f>
        <v>2</v>
      </c>
      <c r="AI14" s="368">
        <f>SUM(ENERO:DICIEMBRE!AI14)</f>
        <v>0</v>
      </c>
      <c r="AJ14" s="368">
        <f>SUM(ENERO:DICIEMBRE!AJ14)</f>
        <v>0</v>
      </c>
      <c r="AK14" s="368">
        <f>SUM(ENERO:DICIEMBRE!AK14)</f>
        <v>0</v>
      </c>
      <c r="AL14" s="368">
        <f>SUM(ENERO:DICIEMBRE!AL14)</f>
        <v>1</v>
      </c>
      <c r="AM14" s="368">
        <f>SUM(ENERO:DICIEMBRE!AM14)</f>
        <v>0</v>
      </c>
      <c r="AN14" s="368">
        <f>SUM(ENERO:DICIEMBRE!AN14)</f>
        <v>344</v>
      </c>
      <c r="AO14" s="368">
        <f>SUM(ENERO:DICIEMBRE!AO14)</f>
        <v>0</v>
      </c>
      <c r="AP14" s="368">
        <f>SUM(ENERO:DICIEMBRE!AP14)</f>
        <v>0</v>
      </c>
      <c r="AQ14" s="368">
        <f>SUM(ENERO:DICIEMBRE!AQ14)</f>
        <v>0</v>
      </c>
      <c r="AR14" s="368">
        <f>SUM(ENERO:DICIEMBRE!AR14)</f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BX14" s="3"/>
      <c r="BY14" s="3"/>
      <c r="BZ14" s="3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s="2" customFormat="1" x14ac:dyDescent="0.2">
      <c r="A15" s="577"/>
      <c r="B15" s="35" t="s">
        <v>35</v>
      </c>
      <c r="C15" s="36">
        <f t="shared" si="0"/>
        <v>630</v>
      </c>
      <c r="D15" s="37">
        <f t="shared" si="1"/>
        <v>282</v>
      </c>
      <c r="E15" s="38">
        <f t="shared" si="2"/>
        <v>348</v>
      </c>
      <c r="F15" s="368">
        <f>SUM(ENERO:DICIEMBRE!F15)</f>
        <v>0</v>
      </c>
      <c r="G15" s="368">
        <f>SUM(ENERO:DICIEMBRE!G15)</f>
        <v>0</v>
      </c>
      <c r="H15" s="368">
        <f>SUM(ENERO:DICIEMBRE!H15)</f>
        <v>0</v>
      </c>
      <c r="I15" s="368">
        <f>SUM(ENERO:DICIEMBRE!I15)</f>
        <v>0</v>
      </c>
      <c r="J15" s="368">
        <f>SUM(ENERO:DICIEMBRE!J15)</f>
        <v>0</v>
      </c>
      <c r="K15" s="368">
        <f>SUM(ENERO:DICIEMBRE!K15)</f>
        <v>0</v>
      </c>
      <c r="L15" s="368">
        <f>SUM(ENERO:DICIEMBRE!L15)</f>
        <v>2</v>
      </c>
      <c r="M15" s="368">
        <f>SUM(ENERO:DICIEMBRE!M15)</f>
        <v>5</v>
      </c>
      <c r="N15" s="368">
        <f>SUM(ENERO:DICIEMBRE!N15)</f>
        <v>12</v>
      </c>
      <c r="O15" s="368">
        <f>SUM(ENERO:DICIEMBRE!O15)</f>
        <v>1</v>
      </c>
      <c r="P15" s="368">
        <f>SUM(ENERO:DICIEMBRE!P15)</f>
        <v>23</v>
      </c>
      <c r="Q15" s="368">
        <f>SUM(ENERO:DICIEMBRE!Q15)</f>
        <v>3</v>
      </c>
      <c r="R15" s="368">
        <f>SUM(ENERO:DICIEMBRE!R15)</f>
        <v>34</v>
      </c>
      <c r="S15" s="368">
        <f>SUM(ENERO:DICIEMBRE!S15)</f>
        <v>19</v>
      </c>
      <c r="T15" s="368">
        <f>SUM(ENERO:DICIEMBRE!T15)</f>
        <v>31</v>
      </c>
      <c r="U15" s="368">
        <f>SUM(ENERO:DICIEMBRE!U15)</f>
        <v>16</v>
      </c>
      <c r="V15" s="368">
        <f>SUM(ENERO:DICIEMBRE!V15)</f>
        <v>41</v>
      </c>
      <c r="W15" s="368">
        <f>SUM(ENERO:DICIEMBRE!W15)</f>
        <v>16</v>
      </c>
      <c r="X15" s="368">
        <f>SUM(ENERO:DICIEMBRE!X15)</f>
        <v>29</v>
      </c>
      <c r="Y15" s="368">
        <f>SUM(ENERO:DICIEMBRE!Y15)</f>
        <v>57</v>
      </c>
      <c r="Z15" s="368">
        <f>SUM(ENERO:DICIEMBRE!Z15)</f>
        <v>21</v>
      </c>
      <c r="AA15" s="368">
        <f>SUM(ENERO:DICIEMBRE!AA15)</f>
        <v>60</v>
      </c>
      <c r="AB15" s="368">
        <f>SUM(ENERO:DICIEMBRE!AB15)</f>
        <v>43</v>
      </c>
      <c r="AC15" s="368">
        <f>SUM(ENERO:DICIEMBRE!AC15)</f>
        <v>106</v>
      </c>
      <c r="AD15" s="368">
        <f>SUM(ENERO:DICIEMBRE!AD15)</f>
        <v>28</v>
      </c>
      <c r="AE15" s="368">
        <f>SUM(ENERO:DICIEMBRE!AE15)</f>
        <v>23</v>
      </c>
      <c r="AF15" s="368">
        <f>SUM(ENERO:DICIEMBRE!AF15)</f>
        <v>9</v>
      </c>
      <c r="AG15" s="368">
        <f>SUM(ENERO:DICIEMBRE!AG15)</f>
        <v>32</v>
      </c>
      <c r="AH15" s="368">
        <f>SUM(ENERO:DICIEMBRE!AH15)</f>
        <v>8</v>
      </c>
      <c r="AI15" s="368">
        <f>SUM(ENERO:DICIEMBRE!AI15)</f>
        <v>2</v>
      </c>
      <c r="AJ15" s="368">
        <f>SUM(ENERO:DICIEMBRE!AJ15)</f>
        <v>1</v>
      </c>
      <c r="AK15" s="368">
        <f>SUM(ENERO:DICIEMBRE!AK15)</f>
        <v>4</v>
      </c>
      <c r="AL15" s="368">
        <f>SUM(ENERO:DICIEMBRE!AL15)</f>
        <v>0</v>
      </c>
      <c r="AM15" s="368">
        <f>SUM(ENERO:DICIEMBRE!AM15)</f>
        <v>4</v>
      </c>
      <c r="AN15" s="368">
        <f>SUM(ENERO:DICIEMBRE!AN15)</f>
        <v>630</v>
      </c>
      <c r="AO15" s="368">
        <f>SUM(ENERO:DICIEMBRE!AO15)</f>
        <v>0</v>
      </c>
      <c r="AP15" s="368">
        <f>SUM(ENERO:DICIEMBRE!AP15)</f>
        <v>0</v>
      </c>
      <c r="AQ15" s="368">
        <f>SUM(ENERO:DICIEMBRE!AQ15)</f>
        <v>0</v>
      </c>
      <c r="AR15" s="368">
        <f>SUM(ENERO:DICIEMBRE!AR15)</f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BX15" s="3"/>
      <c r="BY15" s="3"/>
      <c r="BZ15" s="3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s="2" customForma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68">
        <f>SUM(ENERO:DICIEMBRE!F16)</f>
        <v>0</v>
      </c>
      <c r="G16" s="368">
        <f>SUM(ENERO:DICIEMBRE!G16)</f>
        <v>0</v>
      </c>
      <c r="H16" s="368">
        <f>SUM(ENERO:DICIEMBRE!H16)</f>
        <v>0</v>
      </c>
      <c r="I16" s="368">
        <f>SUM(ENERO:DICIEMBRE!I16)</f>
        <v>0</v>
      </c>
      <c r="J16" s="368">
        <f>SUM(ENERO:DICIEMBRE!J16)</f>
        <v>0</v>
      </c>
      <c r="K16" s="368">
        <f>SUM(ENERO:DICIEMBRE!K16)</f>
        <v>0</v>
      </c>
      <c r="L16" s="368">
        <f>SUM(ENERO:DICIEMBRE!L16)</f>
        <v>0</v>
      </c>
      <c r="M16" s="368">
        <f>SUM(ENERO:DICIEMBRE!M16)</f>
        <v>0</v>
      </c>
      <c r="N16" s="368">
        <f>SUM(ENERO:DICIEMBRE!N16)</f>
        <v>0</v>
      </c>
      <c r="O16" s="368">
        <f>SUM(ENERO:DICIEMBRE!O16)</f>
        <v>0</v>
      </c>
      <c r="P16" s="368">
        <f>SUM(ENERO:DICIEMBRE!P16)</f>
        <v>0</v>
      </c>
      <c r="Q16" s="368">
        <f>SUM(ENERO:DICIEMBRE!Q16)</f>
        <v>0</v>
      </c>
      <c r="R16" s="368">
        <f>SUM(ENERO:DICIEMBRE!R16)</f>
        <v>0</v>
      </c>
      <c r="S16" s="368">
        <f>SUM(ENERO:DICIEMBRE!S16)</f>
        <v>0</v>
      </c>
      <c r="T16" s="368">
        <f>SUM(ENERO:DICIEMBRE!T16)</f>
        <v>0</v>
      </c>
      <c r="U16" s="368">
        <f>SUM(ENERO:DICIEMBRE!U16)</f>
        <v>0</v>
      </c>
      <c r="V16" s="368">
        <f>SUM(ENERO:DICIEMBRE!V16)</f>
        <v>0</v>
      </c>
      <c r="W16" s="368">
        <f>SUM(ENERO:DICIEMBRE!W16)</f>
        <v>0</v>
      </c>
      <c r="X16" s="368">
        <f>SUM(ENERO:DICIEMBRE!X16)</f>
        <v>0</v>
      </c>
      <c r="Y16" s="368">
        <f>SUM(ENERO:DICIEMBRE!Y16)</f>
        <v>0</v>
      </c>
      <c r="Z16" s="368">
        <f>SUM(ENERO:DICIEMBRE!Z16)</f>
        <v>0</v>
      </c>
      <c r="AA16" s="368">
        <f>SUM(ENERO:DICIEMBRE!AA16)</f>
        <v>0</v>
      </c>
      <c r="AB16" s="368">
        <f>SUM(ENERO:DICIEMBRE!AB16)</f>
        <v>0</v>
      </c>
      <c r="AC16" s="368">
        <f>SUM(ENERO:DICIEMBRE!AC16)</f>
        <v>0</v>
      </c>
      <c r="AD16" s="368">
        <f>SUM(ENERO:DICIEMBRE!AD16)</f>
        <v>0</v>
      </c>
      <c r="AE16" s="368">
        <f>SUM(ENERO:DICIEMBRE!AE16)</f>
        <v>0</v>
      </c>
      <c r="AF16" s="368">
        <f>SUM(ENERO:DICIEMBRE!AF16)</f>
        <v>0</v>
      </c>
      <c r="AG16" s="368">
        <f>SUM(ENERO:DICIEMBRE!AG16)</f>
        <v>0</v>
      </c>
      <c r="AH16" s="368">
        <f>SUM(ENERO:DICIEMBRE!AH16)</f>
        <v>0</v>
      </c>
      <c r="AI16" s="368">
        <f>SUM(ENERO:DICIEMBRE!AI16)</f>
        <v>0</v>
      </c>
      <c r="AJ16" s="368">
        <f>SUM(ENERO:DICIEMBRE!AJ16)</f>
        <v>0</v>
      </c>
      <c r="AK16" s="368">
        <f>SUM(ENERO:DICIEMBRE!AK16)</f>
        <v>0</v>
      </c>
      <c r="AL16" s="368">
        <f>SUM(ENERO:DICIEMBRE!AL16)</f>
        <v>0</v>
      </c>
      <c r="AM16" s="368">
        <f>SUM(ENERO:DICIEMBRE!AM16)</f>
        <v>0</v>
      </c>
      <c r="AN16" s="368">
        <f>SUM(ENERO:DICIEMBRE!AN16)</f>
        <v>0</v>
      </c>
      <c r="AO16" s="368">
        <f>SUM(ENERO:DICIEMBRE!AO16)</f>
        <v>0</v>
      </c>
      <c r="AP16" s="368">
        <f>SUM(ENERO:DICIEMBRE!AP16)</f>
        <v>0</v>
      </c>
      <c r="AQ16" s="368">
        <f>SUM(ENERO:DICIEMBRE!AQ16)</f>
        <v>0</v>
      </c>
      <c r="AR16" s="368">
        <f>SUM(ENERO:DICIEMBRE!AR16)</f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BX16" s="3"/>
      <c r="BY16" s="3"/>
      <c r="BZ16" s="3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s="2" customFormat="1" x14ac:dyDescent="0.2">
      <c r="A17" s="577"/>
      <c r="B17" s="35" t="s">
        <v>37</v>
      </c>
      <c r="C17" s="36">
        <f t="shared" si="0"/>
        <v>888</v>
      </c>
      <c r="D17" s="37">
        <f t="shared" si="1"/>
        <v>453</v>
      </c>
      <c r="E17" s="38">
        <f t="shared" si="2"/>
        <v>435</v>
      </c>
      <c r="F17" s="368">
        <f>SUM(ENERO:DICIEMBRE!F17)</f>
        <v>1</v>
      </c>
      <c r="G17" s="368">
        <f>SUM(ENERO:DICIEMBRE!G17)</f>
        <v>4</v>
      </c>
      <c r="H17" s="368">
        <f>SUM(ENERO:DICIEMBRE!H17)</f>
        <v>54</v>
      </c>
      <c r="I17" s="368">
        <f>SUM(ENERO:DICIEMBRE!I17)</f>
        <v>8</v>
      </c>
      <c r="J17" s="368">
        <f>SUM(ENERO:DICIEMBRE!J17)</f>
        <v>57</v>
      </c>
      <c r="K17" s="368">
        <f>SUM(ENERO:DICIEMBRE!K17)</f>
        <v>16</v>
      </c>
      <c r="L17" s="368">
        <f>SUM(ENERO:DICIEMBRE!L17)</f>
        <v>56</v>
      </c>
      <c r="M17" s="368">
        <f>SUM(ENERO:DICIEMBRE!M17)</f>
        <v>57</v>
      </c>
      <c r="N17" s="368">
        <f>SUM(ENERO:DICIEMBRE!N17)</f>
        <v>28</v>
      </c>
      <c r="O17" s="368">
        <f>SUM(ENERO:DICIEMBRE!O17)</f>
        <v>10</v>
      </c>
      <c r="P17" s="368">
        <f>SUM(ENERO:DICIEMBRE!P17)</f>
        <v>33</v>
      </c>
      <c r="Q17" s="368">
        <f>SUM(ENERO:DICIEMBRE!Q17)</f>
        <v>19</v>
      </c>
      <c r="R17" s="368">
        <f>SUM(ENERO:DICIEMBRE!R17)</f>
        <v>15</v>
      </c>
      <c r="S17" s="368">
        <f>SUM(ENERO:DICIEMBRE!S17)</f>
        <v>33</v>
      </c>
      <c r="T17" s="368">
        <f>SUM(ENERO:DICIEMBRE!T17)</f>
        <v>22</v>
      </c>
      <c r="U17" s="368">
        <f>SUM(ENERO:DICIEMBRE!U17)</f>
        <v>10</v>
      </c>
      <c r="V17" s="368">
        <f>SUM(ENERO:DICIEMBRE!V17)</f>
        <v>31</v>
      </c>
      <c r="W17" s="368">
        <f>SUM(ENERO:DICIEMBRE!W17)</f>
        <v>40</v>
      </c>
      <c r="X17" s="368">
        <f>SUM(ENERO:DICIEMBRE!X17)</f>
        <v>48</v>
      </c>
      <c r="Y17" s="368">
        <f>SUM(ENERO:DICIEMBRE!Y17)</f>
        <v>51</v>
      </c>
      <c r="Z17" s="368">
        <f>SUM(ENERO:DICIEMBRE!Z17)</f>
        <v>42</v>
      </c>
      <c r="AA17" s="368">
        <f>SUM(ENERO:DICIEMBRE!AA17)</f>
        <v>41</v>
      </c>
      <c r="AB17" s="368">
        <f>SUM(ENERO:DICIEMBRE!AB17)</f>
        <v>23</v>
      </c>
      <c r="AC17" s="368">
        <f>SUM(ENERO:DICIEMBRE!AC17)</f>
        <v>87</v>
      </c>
      <c r="AD17" s="368">
        <f>SUM(ENERO:DICIEMBRE!AD17)</f>
        <v>13</v>
      </c>
      <c r="AE17" s="368">
        <f>SUM(ENERO:DICIEMBRE!AE17)</f>
        <v>25</v>
      </c>
      <c r="AF17" s="368">
        <f>SUM(ENERO:DICIEMBRE!AF17)</f>
        <v>6</v>
      </c>
      <c r="AG17" s="368">
        <f>SUM(ENERO:DICIEMBRE!AG17)</f>
        <v>32</v>
      </c>
      <c r="AH17" s="368">
        <f>SUM(ENERO:DICIEMBRE!AH17)</f>
        <v>14</v>
      </c>
      <c r="AI17" s="368">
        <f>SUM(ENERO:DICIEMBRE!AI17)</f>
        <v>1</v>
      </c>
      <c r="AJ17" s="368">
        <f>SUM(ENERO:DICIEMBRE!AJ17)</f>
        <v>4</v>
      </c>
      <c r="AK17" s="368">
        <f>SUM(ENERO:DICIEMBRE!AK17)</f>
        <v>0</v>
      </c>
      <c r="AL17" s="368">
        <f>SUM(ENERO:DICIEMBRE!AL17)</f>
        <v>6</v>
      </c>
      <c r="AM17" s="368">
        <f>SUM(ENERO:DICIEMBRE!AM17)</f>
        <v>1</v>
      </c>
      <c r="AN17" s="368">
        <f>SUM(ENERO:DICIEMBRE!AN17)</f>
        <v>888</v>
      </c>
      <c r="AO17" s="368">
        <f>SUM(ENERO:DICIEMBRE!AO17)</f>
        <v>0</v>
      </c>
      <c r="AP17" s="368">
        <f>SUM(ENERO:DICIEMBRE!AP17)</f>
        <v>0</v>
      </c>
      <c r="AQ17" s="368">
        <f>SUM(ENERO:DICIEMBRE!AQ17)</f>
        <v>0</v>
      </c>
      <c r="AR17" s="368">
        <f>SUM(ENERO:DICIEMBRE!AR17)</f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BX17" s="3"/>
      <c r="BY17" s="3"/>
      <c r="BZ17" s="3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s="2" customForma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68">
        <f>SUM(ENERO:DICIEMBRE!F18)</f>
        <v>0</v>
      </c>
      <c r="G18" s="368">
        <f>SUM(ENERO:DICIEMBRE!G18)</f>
        <v>0</v>
      </c>
      <c r="H18" s="368">
        <f>SUM(ENERO:DICIEMBRE!H18)</f>
        <v>0</v>
      </c>
      <c r="I18" s="368">
        <f>SUM(ENERO:DICIEMBRE!I18)</f>
        <v>0</v>
      </c>
      <c r="J18" s="368">
        <f>SUM(ENERO:DICIEMBRE!J18)</f>
        <v>0</v>
      </c>
      <c r="K18" s="368">
        <f>SUM(ENERO:DICIEMBRE!K18)</f>
        <v>0</v>
      </c>
      <c r="L18" s="368">
        <f>SUM(ENERO:DICIEMBRE!L18)</f>
        <v>0</v>
      </c>
      <c r="M18" s="368">
        <f>SUM(ENERO:DICIEMBRE!M18)</f>
        <v>0</v>
      </c>
      <c r="N18" s="368">
        <f>SUM(ENERO:DICIEMBRE!N18)</f>
        <v>0</v>
      </c>
      <c r="O18" s="368">
        <f>SUM(ENERO:DICIEMBRE!O18)</f>
        <v>0</v>
      </c>
      <c r="P18" s="368">
        <f>SUM(ENERO:DICIEMBRE!P18)</f>
        <v>0</v>
      </c>
      <c r="Q18" s="368">
        <f>SUM(ENERO:DICIEMBRE!Q18)</f>
        <v>0</v>
      </c>
      <c r="R18" s="368">
        <f>SUM(ENERO:DICIEMBRE!R18)</f>
        <v>0</v>
      </c>
      <c r="S18" s="368">
        <f>SUM(ENERO:DICIEMBRE!S18)</f>
        <v>0</v>
      </c>
      <c r="T18" s="368">
        <f>SUM(ENERO:DICIEMBRE!T18)</f>
        <v>0</v>
      </c>
      <c r="U18" s="368">
        <f>SUM(ENERO:DICIEMBRE!U18)</f>
        <v>0</v>
      </c>
      <c r="V18" s="368">
        <f>SUM(ENERO:DICIEMBRE!V18)</f>
        <v>0</v>
      </c>
      <c r="W18" s="368">
        <f>SUM(ENERO:DICIEMBRE!W18)</f>
        <v>0</v>
      </c>
      <c r="X18" s="368">
        <f>SUM(ENERO:DICIEMBRE!X18)</f>
        <v>0</v>
      </c>
      <c r="Y18" s="368">
        <f>SUM(ENERO:DICIEMBRE!Y18)</f>
        <v>0</v>
      </c>
      <c r="Z18" s="368">
        <f>SUM(ENERO:DICIEMBRE!Z18)</f>
        <v>0</v>
      </c>
      <c r="AA18" s="368">
        <f>SUM(ENERO:DICIEMBRE!AA18)</f>
        <v>0</v>
      </c>
      <c r="AB18" s="368">
        <f>SUM(ENERO:DICIEMBRE!AB18)</f>
        <v>0</v>
      </c>
      <c r="AC18" s="368">
        <f>SUM(ENERO:DICIEMBRE!AC18)</f>
        <v>0</v>
      </c>
      <c r="AD18" s="368">
        <f>SUM(ENERO:DICIEMBRE!AD18)</f>
        <v>0</v>
      </c>
      <c r="AE18" s="368">
        <f>SUM(ENERO:DICIEMBRE!AE18)</f>
        <v>0</v>
      </c>
      <c r="AF18" s="368">
        <f>SUM(ENERO:DICIEMBRE!AF18)</f>
        <v>0</v>
      </c>
      <c r="AG18" s="368">
        <f>SUM(ENERO:DICIEMBRE!AG18)</f>
        <v>0</v>
      </c>
      <c r="AH18" s="368">
        <f>SUM(ENERO:DICIEMBRE!AH18)</f>
        <v>0</v>
      </c>
      <c r="AI18" s="368">
        <f>SUM(ENERO:DICIEMBRE!AI18)</f>
        <v>0</v>
      </c>
      <c r="AJ18" s="368">
        <f>SUM(ENERO:DICIEMBRE!AJ18)</f>
        <v>0</v>
      </c>
      <c r="AK18" s="368">
        <f>SUM(ENERO:DICIEMBRE!AK18)</f>
        <v>0</v>
      </c>
      <c r="AL18" s="368">
        <f>SUM(ENERO:DICIEMBRE!AL18)</f>
        <v>0</v>
      </c>
      <c r="AM18" s="368">
        <f>SUM(ENERO:DICIEMBRE!AM18)</f>
        <v>0</v>
      </c>
      <c r="AN18" s="368">
        <f>SUM(ENERO:DICIEMBRE!AN18)</f>
        <v>0</v>
      </c>
      <c r="AO18" s="368">
        <f>SUM(ENERO:DICIEMBRE!AO18)</f>
        <v>0</v>
      </c>
      <c r="AP18" s="368">
        <f>SUM(ENERO:DICIEMBRE!AP18)</f>
        <v>0</v>
      </c>
      <c r="AQ18" s="368">
        <f>SUM(ENERO:DICIEMBRE!AQ18)</f>
        <v>0</v>
      </c>
      <c r="AR18" s="368">
        <f>SUM(ENERO:DICIEMBRE!AR18)</f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BX18" s="3"/>
      <c r="BY18" s="3"/>
      <c r="BZ18" s="3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s="2" customFormat="1" ht="21" x14ac:dyDescent="0.2">
      <c r="A19" s="577"/>
      <c r="B19" s="35" t="s">
        <v>39</v>
      </c>
      <c r="C19" s="43">
        <f t="shared" si="0"/>
        <v>323</v>
      </c>
      <c r="D19" s="44">
        <f t="shared" si="1"/>
        <v>199</v>
      </c>
      <c r="E19" s="45">
        <f t="shared" si="2"/>
        <v>124</v>
      </c>
      <c r="F19" s="368">
        <f>SUM(ENERO:DICIEMBRE!F19)</f>
        <v>38</v>
      </c>
      <c r="G19" s="368">
        <f>SUM(ENERO:DICIEMBRE!G19)</f>
        <v>32</v>
      </c>
      <c r="H19" s="368">
        <f>SUM(ENERO:DICIEMBRE!H19)</f>
        <v>52</v>
      </c>
      <c r="I19" s="368">
        <f>SUM(ENERO:DICIEMBRE!I19)</f>
        <v>17</v>
      </c>
      <c r="J19" s="368">
        <f>SUM(ENERO:DICIEMBRE!J19)</f>
        <v>31</v>
      </c>
      <c r="K19" s="368">
        <f>SUM(ENERO:DICIEMBRE!K19)</f>
        <v>11</v>
      </c>
      <c r="L19" s="368">
        <f>SUM(ENERO:DICIEMBRE!L19)</f>
        <v>30</v>
      </c>
      <c r="M19" s="368">
        <f>SUM(ENERO:DICIEMBRE!M19)</f>
        <v>24</v>
      </c>
      <c r="N19" s="368">
        <f>SUM(ENERO:DICIEMBRE!N19)</f>
        <v>12</v>
      </c>
      <c r="O19" s="368">
        <f>SUM(ENERO:DICIEMBRE!O19)</f>
        <v>2</v>
      </c>
      <c r="P19" s="368">
        <f>SUM(ENERO:DICIEMBRE!P19)</f>
        <v>17</v>
      </c>
      <c r="Q19" s="368">
        <f>SUM(ENERO:DICIEMBRE!Q19)</f>
        <v>0</v>
      </c>
      <c r="R19" s="368">
        <f>SUM(ENERO:DICIEMBRE!R19)</f>
        <v>11</v>
      </c>
      <c r="S19" s="368">
        <f>SUM(ENERO:DICIEMBRE!S19)</f>
        <v>11</v>
      </c>
      <c r="T19" s="368">
        <f>SUM(ENERO:DICIEMBRE!T19)</f>
        <v>5</v>
      </c>
      <c r="U19" s="368">
        <f>SUM(ENERO:DICIEMBRE!U19)</f>
        <v>0</v>
      </c>
      <c r="V19" s="368">
        <f>SUM(ENERO:DICIEMBRE!V19)</f>
        <v>0</v>
      </c>
      <c r="W19" s="368">
        <f>SUM(ENERO:DICIEMBRE!W19)</f>
        <v>3</v>
      </c>
      <c r="X19" s="368">
        <f>SUM(ENERO:DICIEMBRE!X19)</f>
        <v>1</v>
      </c>
      <c r="Y19" s="368">
        <f>SUM(ENERO:DICIEMBRE!Y19)</f>
        <v>7</v>
      </c>
      <c r="Z19" s="368">
        <f>SUM(ENERO:DICIEMBRE!Z19)</f>
        <v>2</v>
      </c>
      <c r="AA19" s="368">
        <f>SUM(ENERO:DICIEMBRE!AA19)</f>
        <v>2</v>
      </c>
      <c r="AB19" s="368">
        <f>SUM(ENERO:DICIEMBRE!AB19)</f>
        <v>0</v>
      </c>
      <c r="AC19" s="368">
        <f>SUM(ENERO:DICIEMBRE!AC19)</f>
        <v>15</v>
      </c>
      <c r="AD19" s="368">
        <f>SUM(ENERO:DICIEMBRE!AD19)</f>
        <v>0</v>
      </c>
      <c r="AE19" s="368">
        <f>SUM(ENERO:DICIEMBRE!AE19)</f>
        <v>0</v>
      </c>
      <c r="AF19" s="368">
        <f>SUM(ENERO:DICIEMBRE!AF19)</f>
        <v>0</v>
      </c>
      <c r="AG19" s="368">
        <f>SUM(ENERO:DICIEMBRE!AG19)</f>
        <v>0</v>
      </c>
      <c r="AH19" s="368">
        <f>SUM(ENERO:DICIEMBRE!AH19)</f>
        <v>0</v>
      </c>
      <c r="AI19" s="368">
        <f>SUM(ENERO:DICIEMBRE!AI19)</f>
        <v>0</v>
      </c>
      <c r="AJ19" s="368">
        <f>SUM(ENERO:DICIEMBRE!AJ19)</f>
        <v>0</v>
      </c>
      <c r="AK19" s="368">
        <f>SUM(ENERO:DICIEMBRE!AK19)</f>
        <v>0</v>
      </c>
      <c r="AL19" s="368">
        <f>SUM(ENERO:DICIEMBRE!AL19)</f>
        <v>0</v>
      </c>
      <c r="AM19" s="368">
        <f>SUM(ENERO:DICIEMBRE!AM19)</f>
        <v>0</v>
      </c>
      <c r="AN19" s="368">
        <f>SUM(ENERO:DICIEMBRE!AN19)</f>
        <v>323</v>
      </c>
      <c r="AO19" s="368">
        <f>SUM(ENERO:DICIEMBRE!AO19)</f>
        <v>0</v>
      </c>
      <c r="AP19" s="368">
        <f>SUM(ENERO:DICIEMBRE!AP19)</f>
        <v>0</v>
      </c>
      <c r="AQ19" s="368">
        <f>SUM(ENERO:DICIEMBRE!AQ19)</f>
        <v>0</v>
      </c>
      <c r="AR19" s="368">
        <f>SUM(ENERO:DICIEMBRE!AR19)</f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BX19" s="3"/>
      <c r="BY19" s="3"/>
      <c r="BZ19" s="3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s="2" customFormat="1" ht="2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368">
        <f>SUM(ENERO:DICIEMBRE!F20)</f>
        <v>0</v>
      </c>
      <c r="G20" s="368">
        <f>SUM(ENERO:DICIEMBRE!G20)</f>
        <v>0</v>
      </c>
      <c r="H20" s="368">
        <f>SUM(ENERO:DICIEMBRE!H20)</f>
        <v>0</v>
      </c>
      <c r="I20" s="368">
        <f>SUM(ENERO:DICIEMBRE!I20)</f>
        <v>0</v>
      </c>
      <c r="J20" s="368">
        <f>SUM(ENERO:DICIEMBRE!J20)</f>
        <v>0</v>
      </c>
      <c r="K20" s="368">
        <f>SUM(ENERO:DICIEMBRE!K20)</f>
        <v>0</v>
      </c>
      <c r="L20" s="368">
        <f>SUM(ENERO:DICIEMBRE!L20)</f>
        <v>0</v>
      </c>
      <c r="M20" s="368">
        <f>SUM(ENERO:DICIEMBRE!M20)</f>
        <v>0</v>
      </c>
      <c r="N20" s="368">
        <f>SUM(ENERO:DICIEMBRE!N20)</f>
        <v>0</v>
      </c>
      <c r="O20" s="368">
        <f>SUM(ENERO:DICIEMBRE!O20)</f>
        <v>0</v>
      </c>
      <c r="P20" s="368">
        <f>SUM(ENERO:DICIEMBRE!P20)</f>
        <v>0</v>
      </c>
      <c r="Q20" s="368">
        <f>SUM(ENERO:DICIEMBRE!Q20)</f>
        <v>0</v>
      </c>
      <c r="R20" s="368">
        <f>SUM(ENERO:DICIEMBRE!R20)</f>
        <v>0</v>
      </c>
      <c r="S20" s="368">
        <f>SUM(ENERO:DICIEMBRE!S20)</f>
        <v>0</v>
      </c>
      <c r="T20" s="368">
        <f>SUM(ENERO:DICIEMBRE!T20)</f>
        <v>0</v>
      </c>
      <c r="U20" s="368">
        <f>SUM(ENERO:DICIEMBRE!U20)</f>
        <v>0</v>
      </c>
      <c r="V20" s="368">
        <f>SUM(ENERO:DICIEMBRE!V20)</f>
        <v>0</v>
      </c>
      <c r="W20" s="368">
        <f>SUM(ENERO:DICIEMBRE!W20)</f>
        <v>0</v>
      </c>
      <c r="X20" s="368">
        <f>SUM(ENERO:DICIEMBRE!X20)</f>
        <v>0</v>
      </c>
      <c r="Y20" s="368">
        <f>SUM(ENERO:DICIEMBRE!Y20)</f>
        <v>0</v>
      </c>
      <c r="Z20" s="368">
        <f>SUM(ENERO:DICIEMBRE!Z20)</f>
        <v>0</v>
      </c>
      <c r="AA20" s="368">
        <f>SUM(ENERO:DICIEMBRE!AA20)</f>
        <v>0</v>
      </c>
      <c r="AB20" s="368">
        <f>SUM(ENERO:DICIEMBRE!AB20)</f>
        <v>0</v>
      </c>
      <c r="AC20" s="368">
        <f>SUM(ENERO:DICIEMBRE!AC20)</f>
        <v>0</v>
      </c>
      <c r="AD20" s="368">
        <f>SUM(ENERO:DICIEMBRE!AD20)</f>
        <v>0</v>
      </c>
      <c r="AE20" s="368">
        <f>SUM(ENERO:DICIEMBRE!AE20)</f>
        <v>0</v>
      </c>
      <c r="AF20" s="368">
        <f>SUM(ENERO:DICIEMBRE!AF20)</f>
        <v>0</v>
      </c>
      <c r="AG20" s="368">
        <f>SUM(ENERO:DICIEMBRE!AG20)</f>
        <v>0</v>
      </c>
      <c r="AH20" s="368">
        <f>SUM(ENERO:DICIEMBRE!AH20)</f>
        <v>0</v>
      </c>
      <c r="AI20" s="368">
        <f>SUM(ENERO:DICIEMBRE!AI20)</f>
        <v>0</v>
      </c>
      <c r="AJ20" s="368">
        <f>SUM(ENERO:DICIEMBRE!AJ20)</f>
        <v>0</v>
      </c>
      <c r="AK20" s="368">
        <f>SUM(ENERO:DICIEMBRE!AK20)</f>
        <v>0</v>
      </c>
      <c r="AL20" s="368">
        <f>SUM(ENERO:DICIEMBRE!AL20)</f>
        <v>0</v>
      </c>
      <c r="AM20" s="368">
        <f>SUM(ENERO:DICIEMBRE!AM20)</f>
        <v>0</v>
      </c>
      <c r="AN20" s="368">
        <f>SUM(ENERO:DICIEMBRE!AN20)</f>
        <v>0</v>
      </c>
      <c r="AO20" s="368">
        <f>SUM(ENERO:DICIEMBRE!AO20)</f>
        <v>0</v>
      </c>
      <c r="AP20" s="368">
        <f>SUM(ENERO:DICIEMBRE!AP20)</f>
        <v>0</v>
      </c>
      <c r="AQ20" s="368">
        <f>SUM(ENERO:DICIEMBRE!AQ20)</f>
        <v>0</v>
      </c>
      <c r="AR20" s="368">
        <f>SUM(ENERO:DICIEMBRE!AR20)</f>
        <v>0</v>
      </c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BX20" s="3"/>
      <c r="BY20" s="3"/>
      <c r="BZ20" s="3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s="2" customForma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368">
        <f>SUM(ENERO:DICIEMBRE!F21)</f>
        <v>0</v>
      </c>
      <c r="G21" s="368">
        <f>SUM(ENERO:DICIEMBRE!G21)</f>
        <v>0</v>
      </c>
      <c r="H21" s="368">
        <f>SUM(ENERO:DICIEMBRE!H21)</f>
        <v>0</v>
      </c>
      <c r="I21" s="368">
        <f>SUM(ENERO:DICIEMBRE!I21)</f>
        <v>0</v>
      </c>
      <c r="J21" s="368">
        <f>SUM(ENERO:DICIEMBRE!J21)</f>
        <v>0</v>
      </c>
      <c r="K21" s="368">
        <f>SUM(ENERO:DICIEMBRE!K21)</f>
        <v>0</v>
      </c>
      <c r="L21" s="368">
        <f>SUM(ENERO:DICIEMBRE!L21)</f>
        <v>0</v>
      </c>
      <c r="M21" s="368">
        <f>SUM(ENERO:DICIEMBRE!M21)</f>
        <v>0</v>
      </c>
      <c r="N21" s="368">
        <f>SUM(ENERO:DICIEMBRE!N21)</f>
        <v>0</v>
      </c>
      <c r="O21" s="368">
        <f>SUM(ENERO:DICIEMBRE!O21)</f>
        <v>0</v>
      </c>
      <c r="P21" s="368">
        <f>SUM(ENERO:DICIEMBRE!P21)</f>
        <v>0</v>
      </c>
      <c r="Q21" s="368">
        <f>SUM(ENERO:DICIEMBRE!Q21)</f>
        <v>0</v>
      </c>
      <c r="R21" s="368">
        <f>SUM(ENERO:DICIEMBRE!R21)</f>
        <v>0</v>
      </c>
      <c r="S21" s="368">
        <f>SUM(ENERO:DICIEMBRE!S21)</f>
        <v>0</v>
      </c>
      <c r="T21" s="368">
        <f>SUM(ENERO:DICIEMBRE!T21)</f>
        <v>0</v>
      </c>
      <c r="U21" s="368">
        <f>SUM(ENERO:DICIEMBRE!U21)</f>
        <v>0</v>
      </c>
      <c r="V21" s="368">
        <f>SUM(ENERO:DICIEMBRE!V21)</f>
        <v>0</v>
      </c>
      <c r="W21" s="368">
        <f>SUM(ENERO:DICIEMBRE!W21)</f>
        <v>0</v>
      </c>
      <c r="X21" s="368">
        <f>SUM(ENERO:DICIEMBRE!X21)</f>
        <v>0</v>
      </c>
      <c r="Y21" s="368">
        <f>SUM(ENERO:DICIEMBRE!Y21)</f>
        <v>0</v>
      </c>
      <c r="Z21" s="368">
        <f>SUM(ENERO:DICIEMBRE!Z21)</f>
        <v>0</v>
      </c>
      <c r="AA21" s="368">
        <f>SUM(ENERO:DICIEMBRE!AA21)</f>
        <v>0</v>
      </c>
      <c r="AB21" s="368">
        <f>SUM(ENERO:DICIEMBRE!AB21)</f>
        <v>0</v>
      </c>
      <c r="AC21" s="368">
        <f>SUM(ENERO:DICIEMBRE!AC21)</f>
        <v>0</v>
      </c>
      <c r="AD21" s="368">
        <f>SUM(ENERO:DICIEMBRE!AD21)</f>
        <v>0</v>
      </c>
      <c r="AE21" s="368">
        <f>SUM(ENERO:DICIEMBRE!AE21)</f>
        <v>0</v>
      </c>
      <c r="AF21" s="368">
        <f>SUM(ENERO:DICIEMBRE!AF21)</f>
        <v>0</v>
      </c>
      <c r="AG21" s="368">
        <f>SUM(ENERO:DICIEMBRE!AG21)</f>
        <v>0</v>
      </c>
      <c r="AH21" s="368">
        <f>SUM(ENERO:DICIEMBRE!AH21)</f>
        <v>0</v>
      </c>
      <c r="AI21" s="368">
        <f>SUM(ENERO:DICIEMBRE!AI21)</f>
        <v>0</v>
      </c>
      <c r="AJ21" s="368">
        <f>SUM(ENERO:DICIEMBRE!AJ21)</f>
        <v>0</v>
      </c>
      <c r="AK21" s="368">
        <f>SUM(ENERO:DICIEMBRE!AK21)</f>
        <v>0</v>
      </c>
      <c r="AL21" s="368">
        <f>SUM(ENERO:DICIEMBRE!AL21)</f>
        <v>0</v>
      </c>
      <c r="AM21" s="368">
        <f>SUM(ENERO:DICIEMBRE!AM21)</f>
        <v>0</v>
      </c>
      <c r="AN21" s="368">
        <f>SUM(ENERO:DICIEMBRE!AN21)</f>
        <v>0</v>
      </c>
      <c r="AO21" s="368">
        <f>SUM(ENERO:DICIEMBRE!AO21)</f>
        <v>0</v>
      </c>
      <c r="AP21" s="368">
        <f>SUM(ENERO:DICIEMBRE!AP21)</f>
        <v>0</v>
      </c>
      <c r="AQ21" s="368">
        <f>SUM(ENERO:DICIEMBRE!AQ21)</f>
        <v>0</v>
      </c>
      <c r="AR21" s="368">
        <f>SUM(ENERO:DICIEMBRE!AR21)</f>
        <v>0</v>
      </c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BX21" s="3"/>
      <c r="BY21" s="3"/>
      <c r="BZ21" s="3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s="2" customFormat="1" ht="31.5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368">
        <f>SUM(ENERO:DICIEMBRE!F22)</f>
        <v>0</v>
      </c>
      <c r="G22" s="368">
        <f>SUM(ENERO:DICIEMBRE!G22)</f>
        <v>0</v>
      </c>
      <c r="H22" s="368">
        <f>SUM(ENERO:DICIEMBRE!H22)</f>
        <v>0</v>
      </c>
      <c r="I22" s="368">
        <f>SUM(ENERO:DICIEMBRE!I22)</f>
        <v>0</v>
      </c>
      <c r="J22" s="368">
        <f>SUM(ENERO:DICIEMBRE!J22)</f>
        <v>0</v>
      </c>
      <c r="K22" s="368">
        <f>SUM(ENERO:DICIEMBRE!K22)</f>
        <v>0</v>
      </c>
      <c r="L22" s="368">
        <f>SUM(ENERO:DICIEMBRE!L22)</f>
        <v>0</v>
      </c>
      <c r="M22" s="368">
        <f>SUM(ENERO:DICIEMBRE!M22)</f>
        <v>0</v>
      </c>
      <c r="N22" s="368">
        <f>SUM(ENERO:DICIEMBRE!N22)</f>
        <v>0</v>
      </c>
      <c r="O22" s="368">
        <f>SUM(ENERO:DICIEMBRE!O22)</f>
        <v>0</v>
      </c>
      <c r="P22" s="368">
        <f>SUM(ENERO:DICIEMBRE!P22)</f>
        <v>0</v>
      </c>
      <c r="Q22" s="368">
        <f>SUM(ENERO:DICIEMBRE!Q22)</f>
        <v>0</v>
      </c>
      <c r="R22" s="368">
        <f>SUM(ENERO:DICIEMBRE!R22)</f>
        <v>0</v>
      </c>
      <c r="S22" s="368">
        <f>SUM(ENERO:DICIEMBRE!S22)</f>
        <v>0</v>
      </c>
      <c r="T22" s="368">
        <f>SUM(ENERO:DICIEMBRE!T22)</f>
        <v>0</v>
      </c>
      <c r="U22" s="368">
        <f>SUM(ENERO:DICIEMBRE!U22)</f>
        <v>0</v>
      </c>
      <c r="V22" s="368">
        <f>SUM(ENERO:DICIEMBRE!V22)</f>
        <v>0</v>
      </c>
      <c r="W22" s="368">
        <f>SUM(ENERO:DICIEMBRE!W22)</f>
        <v>0</v>
      </c>
      <c r="X22" s="368">
        <f>SUM(ENERO:DICIEMBRE!X22)</f>
        <v>0</v>
      </c>
      <c r="Y22" s="368">
        <f>SUM(ENERO:DICIEMBRE!Y22)</f>
        <v>0</v>
      </c>
      <c r="Z22" s="368">
        <f>SUM(ENERO:DICIEMBRE!Z22)</f>
        <v>0</v>
      </c>
      <c r="AA22" s="368">
        <f>SUM(ENERO:DICIEMBRE!AA22)</f>
        <v>0</v>
      </c>
      <c r="AB22" s="368">
        <f>SUM(ENERO:DICIEMBRE!AB22)</f>
        <v>0</v>
      </c>
      <c r="AC22" s="368">
        <f>SUM(ENERO:DICIEMBRE!AC22)</f>
        <v>0</v>
      </c>
      <c r="AD22" s="368">
        <f>SUM(ENERO:DICIEMBRE!AD22)</f>
        <v>0</v>
      </c>
      <c r="AE22" s="368">
        <f>SUM(ENERO:DICIEMBRE!AE22)</f>
        <v>0</v>
      </c>
      <c r="AF22" s="368">
        <f>SUM(ENERO:DICIEMBRE!AF22)</f>
        <v>0</v>
      </c>
      <c r="AG22" s="368">
        <f>SUM(ENERO:DICIEMBRE!AG22)</f>
        <v>0</v>
      </c>
      <c r="AH22" s="368">
        <f>SUM(ENERO:DICIEMBRE!AH22)</f>
        <v>0</v>
      </c>
      <c r="AI22" s="368">
        <f>SUM(ENERO:DICIEMBRE!AI22)</f>
        <v>0</v>
      </c>
      <c r="AJ22" s="368">
        <f>SUM(ENERO:DICIEMBRE!AJ22)</f>
        <v>0</v>
      </c>
      <c r="AK22" s="368">
        <f>SUM(ENERO:DICIEMBRE!AK22)</f>
        <v>0</v>
      </c>
      <c r="AL22" s="368">
        <f>SUM(ENERO:DICIEMBRE!AL22)</f>
        <v>0</v>
      </c>
      <c r="AM22" s="368">
        <f>SUM(ENERO:DICIEMBRE!AM22)</f>
        <v>0</v>
      </c>
      <c r="AN22" s="368">
        <f>SUM(ENERO:DICIEMBRE!AN22)</f>
        <v>0</v>
      </c>
      <c r="AO22" s="368">
        <f>SUM(ENERO:DICIEMBRE!AO22)</f>
        <v>0</v>
      </c>
      <c r="AP22" s="368">
        <f>SUM(ENERO:DICIEMBRE!AP22)</f>
        <v>0</v>
      </c>
      <c r="AQ22" s="368">
        <f>SUM(ENERO:DICIEMBRE!AQ22)</f>
        <v>0</v>
      </c>
      <c r="AR22" s="368">
        <f>SUM(ENERO:DICIEMBRE!AR22)</f>
        <v>0</v>
      </c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BX22" s="3"/>
      <c r="BY22" s="3"/>
      <c r="BZ22" s="3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s="2" customFormat="1" x14ac:dyDescent="0.2">
      <c r="A23" s="578"/>
      <c r="B23" s="51" t="s">
        <v>43</v>
      </c>
      <c r="C23" s="52">
        <f t="shared" si="0"/>
        <v>2185</v>
      </c>
      <c r="D23" s="53">
        <f t="shared" si="1"/>
        <v>1078</v>
      </c>
      <c r="E23" s="54">
        <f t="shared" si="2"/>
        <v>1107</v>
      </c>
      <c r="F23" s="55">
        <f t="shared" ref="F23:AR23" si="12">SUM(F13:F22)</f>
        <v>43</v>
      </c>
      <c r="G23" s="56">
        <f t="shared" si="12"/>
        <v>36</v>
      </c>
      <c r="H23" s="55">
        <f t="shared" si="12"/>
        <v>119</v>
      </c>
      <c r="I23" s="56">
        <f t="shared" si="12"/>
        <v>32</v>
      </c>
      <c r="J23" s="55">
        <f t="shared" si="12"/>
        <v>111</v>
      </c>
      <c r="K23" s="57">
        <f t="shared" si="12"/>
        <v>50</v>
      </c>
      <c r="L23" s="55">
        <f t="shared" si="12"/>
        <v>154</v>
      </c>
      <c r="M23" s="57">
        <f t="shared" si="12"/>
        <v>184</v>
      </c>
      <c r="N23" s="55">
        <f t="shared" si="12"/>
        <v>60</v>
      </c>
      <c r="O23" s="57">
        <f t="shared" si="12"/>
        <v>21</v>
      </c>
      <c r="P23" s="55">
        <f t="shared" si="12"/>
        <v>83</v>
      </c>
      <c r="Q23" s="57">
        <f t="shared" si="12"/>
        <v>28</v>
      </c>
      <c r="R23" s="55">
        <f t="shared" si="12"/>
        <v>64</v>
      </c>
      <c r="S23" s="57">
        <f t="shared" si="12"/>
        <v>70</v>
      </c>
      <c r="T23" s="55">
        <f t="shared" si="12"/>
        <v>58</v>
      </c>
      <c r="U23" s="57">
        <f t="shared" si="12"/>
        <v>35</v>
      </c>
      <c r="V23" s="55">
        <f t="shared" si="12"/>
        <v>75</v>
      </c>
      <c r="W23" s="57">
        <f t="shared" si="12"/>
        <v>63</v>
      </c>
      <c r="X23" s="55">
        <f t="shared" si="12"/>
        <v>80</v>
      </c>
      <c r="Y23" s="57">
        <f t="shared" si="12"/>
        <v>131</v>
      </c>
      <c r="Z23" s="55">
        <f t="shared" si="12"/>
        <v>69</v>
      </c>
      <c r="AA23" s="57">
        <f t="shared" si="12"/>
        <v>111</v>
      </c>
      <c r="AB23" s="55">
        <f t="shared" si="12"/>
        <v>70</v>
      </c>
      <c r="AC23" s="57">
        <f t="shared" si="12"/>
        <v>214</v>
      </c>
      <c r="AD23" s="55">
        <f t="shared" si="12"/>
        <v>41</v>
      </c>
      <c r="AE23" s="57">
        <f t="shared" si="12"/>
        <v>50</v>
      </c>
      <c r="AF23" s="55">
        <f t="shared" si="12"/>
        <v>15</v>
      </c>
      <c r="AG23" s="57">
        <f t="shared" si="12"/>
        <v>70</v>
      </c>
      <c r="AH23" s="55">
        <f t="shared" si="12"/>
        <v>24</v>
      </c>
      <c r="AI23" s="57">
        <f t="shared" si="12"/>
        <v>3</v>
      </c>
      <c r="AJ23" s="55">
        <f t="shared" si="12"/>
        <v>5</v>
      </c>
      <c r="AK23" s="57">
        <f t="shared" si="12"/>
        <v>4</v>
      </c>
      <c r="AL23" s="58">
        <f t="shared" si="12"/>
        <v>7</v>
      </c>
      <c r="AM23" s="57">
        <f t="shared" si="12"/>
        <v>5</v>
      </c>
      <c r="AN23" s="56">
        <f t="shared" si="12"/>
        <v>2185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X23" s="3"/>
      <c r="BY23" s="3"/>
      <c r="BZ23" s="3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s="2" customFormat="1" x14ac:dyDescent="0.2">
      <c r="A24" s="579" t="s">
        <v>44</v>
      </c>
      <c r="B24" s="580"/>
      <c r="C24" s="59">
        <f t="shared" si="0"/>
        <v>55</v>
      </c>
      <c r="D24" s="60">
        <f t="shared" si="1"/>
        <v>28</v>
      </c>
      <c r="E24" s="54">
        <f t="shared" si="2"/>
        <v>27</v>
      </c>
      <c r="F24" s="368">
        <f>SUM(ENERO:DICIEMBRE!F24)</f>
        <v>0</v>
      </c>
      <c r="G24" s="368">
        <f>SUM(ENERO:DICIEMBRE!G24)</f>
        <v>0</v>
      </c>
      <c r="H24" s="368">
        <f>SUM(ENERO:DICIEMBRE!H24)</f>
        <v>4</v>
      </c>
      <c r="I24" s="368">
        <f>SUM(ENERO:DICIEMBRE!I24)</f>
        <v>1</v>
      </c>
      <c r="J24" s="368">
        <f>SUM(ENERO:DICIEMBRE!J24)</f>
        <v>8</v>
      </c>
      <c r="K24" s="368">
        <f>SUM(ENERO:DICIEMBRE!K24)</f>
        <v>1</v>
      </c>
      <c r="L24" s="368">
        <f>SUM(ENERO:DICIEMBRE!L24)</f>
        <v>5</v>
      </c>
      <c r="M24" s="368">
        <f>SUM(ENERO:DICIEMBRE!M24)</f>
        <v>2</v>
      </c>
      <c r="N24" s="368">
        <f>SUM(ENERO:DICIEMBRE!N24)</f>
        <v>1</v>
      </c>
      <c r="O24" s="368">
        <f>SUM(ENERO:DICIEMBRE!O24)</f>
        <v>2</v>
      </c>
      <c r="P24" s="368">
        <f>SUM(ENERO:DICIEMBRE!P24)</f>
        <v>0</v>
      </c>
      <c r="Q24" s="368">
        <f>SUM(ENERO:DICIEMBRE!Q24)</f>
        <v>2</v>
      </c>
      <c r="R24" s="368">
        <f>SUM(ENERO:DICIEMBRE!R24)</f>
        <v>0</v>
      </c>
      <c r="S24" s="368">
        <f>SUM(ENERO:DICIEMBRE!S24)</f>
        <v>1</v>
      </c>
      <c r="T24" s="368">
        <f>SUM(ENERO:DICIEMBRE!T24)</f>
        <v>2</v>
      </c>
      <c r="U24" s="368">
        <f>SUM(ENERO:DICIEMBRE!U24)</f>
        <v>1</v>
      </c>
      <c r="V24" s="368">
        <f>SUM(ENERO:DICIEMBRE!V24)</f>
        <v>0</v>
      </c>
      <c r="W24" s="368">
        <f>SUM(ENERO:DICIEMBRE!W24)</f>
        <v>2</v>
      </c>
      <c r="X24" s="368">
        <f>SUM(ENERO:DICIEMBRE!X24)</f>
        <v>1</v>
      </c>
      <c r="Y24" s="368">
        <f>SUM(ENERO:DICIEMBRE!Y24)</f>
        <v>2</v>
      </c>
      <c r="Z24" s="368">
        <f>SUM(ENERO:DICIEMBRE!Z24)</f>
        <v>4</v>
      </c>
      <c r="AA24" s="368">
        <f>SUM(ENERO:DICIEMBRE!AA24)</f>
        <v>5</v>
      </c>
      <c r="AB24" s="368">
        <f>SUM(ENERO:DICIEMBRE!AB24)</f>
        <v>1</v>
      </c>
      <c r="AC24" s="368">
        <f>SUM(ENERO:DICIEMBRE!AC24)</f>
        <v>3</v>
      </c>
      <c r="AD24" s="368">
        <f>SUM(ENERO:DICIEMBRE!AD24)</f>
        <v>1</v>
      </c>
      <c r="AE24" s="368">
        <f>SUM(ENERO:DICIEMBRE!AE24)</f>
        <v>2</v>
      </c>
      <c r="AF24" s="368">
        <f>SUM(ENERO:DICIEMBRE!AF24)</f>
        <v>0</v>
      </c>
      <c r="AG24" s="368">
        <f>SUM(ENERO:DICIEMBRE!AG24)</f>
        <v>2</v>
      </c>
      <c r="AH24" s="368">
        <f>SUM(ENERO:DICIEMBRE!AH24)</f>
        <v>1</v>
      </c>
      <c r="AI24" s="368">
        <f>SUM(ENERO:DICIEMBRE!AI24)</f>
        <v>1</v>
      </c>
      <c r="AJ24" s="368">
        <f>SUM(ENERO:DICIEMBRE!AJ24)</f>
        <v>0</v>
      </c>
      <c r="AK24" s="368">
        <f>SUM(ENERO:DICIEMBRE!AK24)</f>
        <v>0</v>
      </c>
      <c r="AL24" s="368">
        <f>SUM(ENERO:DICIEMBRE!AL24)</f>
        <v>0</v>
      </c>
      <c r="AM24" s="368">
        <f>SUM(ENERO:DICIEMBRE!AM24)</f>
        <v>0</v>
      </c>
      <c r="AN24" s="368">
        <f>SUM(ENERO:DICIEMBRE!AN24)</f>
        <v>55</v>
      </c>
      <c r="AO24" s="368">
        <f>SUM(ENERO:DICIEMBRE!AO24)</f>
        <v>0</v>
      </c>
      <c r="AP24" s="368">
        <f>SUM(ENERO:DICIEMBRE!AP24)</f>
        <v>0</v>
      </c>
      <c r="AQ24" s="368">
        <f>SUM(ENERO:DICIEMBRE!AQ24)</f>
        <v>0</v>
      </c>
      <c r="AR24" s="368">
        <f>SUM(ENERO:DICIEMBRE!AR24)</f>
        <v>0</v>
      </c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BX24" s="3"/>
      <c r="BY24" s="3"/>
      <c r="BZ24" s="3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s="2" customFormat="1" x14ac:dyDescent="0.2">
      <c r="A25" s="65" t="s">
        <v>45</v>
      </c>
      <c r="B25" s="66" t="s">
        <v>34</v>
      </c>
      <c r="C25" s="67">
        <f t="shared" si="0"/>
        <v>38</v>
      </c>
      <c r="D25" s="68">
        <f t="shared" si="1"/>
        <v>15</v>
      </c>
      <c r="E25" s="69">
        <f t="shared" si="2"/>
        <v>23</v>
      </c>
      <c r="F25" s="368">
        <f>SUM(ENERO:DICIEMBRE!F25)</f>
        <v>1</v>
      </c>
      <c r="G25" s="368">
        <f>SUM(ENERO:DICIEMBRE!G25)</f>
        <v>1</v>
      </c>
      <c r="H25" s="368">
        <f>SUM(ENERO:DICIEMBRE!H25)</f>
        <v>1</v>
      </c>
      <c r="I25" s="368">
        <f>SUM(ENERO:DICIEMBRE!I25)</f>
        <v>1</v>
      </c>
      <c r="J25" s="368">
        <f>SUM(ENERO:DICIEMBRE!J25)</f>
        <v>0</v>
      </c>
      <c r="K25" s="368">
        <f>SUM(ENERO:DICIEMBRE!K25)</f>
        <v>0</v>
      </c>
      <c r="L25" s="368">
        <f>SUM(ENERO:DICIEMBRE!L25)</f>
        <v>0</v>
      </c>
      <c r="M25" s="368">
        <f>SUM(ENERO:DICIEMBRE!M25)</f>
        <v>2</v>
      </c>
      <c r="N25" s="368">
        <f>SUM(ENERO:DICIEMBRE!N25)</f>
        <v>3</v>
      </c>
      <c r="O25" s="368">
        <f>SUM(ENERO:DICIEMBRE!O25)</f>
        <v>0</v>
      </c>
      <c r="P25" s="368">
        <f>SUM(ENERO:DICIEMBRE!P25)</f>
        <v>1</v>
      </c>
      <c r="Q25" s="368">
        <f>SUM(ENERO:DICIEMBRE!Q25)</f>
        <v>0</v>
      </c>
      <c r="R25" s="368">
        <f>SUM(ENERO:DICIEMBRE!R25)</f>
        <v>0</v>
      </c>
      <c r="S25" s="368">
        <f>SUM(ENERO:DICIEMBRE!S25)</f>
        <v>2</v>
      </c>
      <c r="T25" s="368">
        <f>SUM(ENERO:DICIEMBRE!T25)</f>
        <v>1</v>
      </c>
      <c r="U25" s="368">
        <f>SUM(ENERO:DICIEMBRE!U25)</f>
        <v>3</v>
      </c>
      <c r="V25" s="368">
        <f>SUM(ENERO:DICIEMBRE!V25)</f>
        <v>3</v>
      </c>
      <c r="W25" s="368">
        <f>SUM(ENERO:DICIEMBRE!W25)</f>
        <v>4</v>
      </c>
      <c r="X25" s="368">
        <f>SUM(ENERO:DICIEMBRE!X25)</f>
        <v>0</v>
      </c>
      <c r="Y25" s="368">
        <f>SUM(ENERO:DICIEMBRE!Y25)</f>
        <v>2</v>
      </c>
      <c r="Z25" s="368">
        <f>SUM(ENERO:DICIEMBRE!Z25)</f>
        <v>1</v>
      </c>
      <c r="AA25" s="368">
        <f>SUM(ENERO:DICIEMBRE!AA25)</f>
        <v>4</v>
      </c>
      <c r="AB25" s="368">
        <f>SUM(ENERO:DICIEMBRE!AB25)</f>
        <v>1</v>
      </c>
      <c r="AC25" s="368">
        <f>SUM(ENERO:DICIEMBRE!AC25)</f>
        <v>2</v>
      </c>
      <c r="AD25" s="368">
        <f>SUM(ENERO:DICIEMBRE!AD25)</f>
        <v>1</v>
      </c>
      <c r="AE25" s="368">
        <f>SUM(ENERO:DICIEMBRE!AE25)</f>
        <v>0</v>
      </c>
      <c r="AF25" s="368">
        <f>SUM(ENERO:DICIEMBRE!AF25)</f>
        <v>0</v>
      </c>
      <c r="AG25" s="368">
        <f>SUM(ENERO:DICIEMBRE!AG25)</f>
        <v>2</v>
      </c>
      <c r="AH25" s="368">
        <f>SUM(ENERO:DICIEMBRE!AH25)</f>
        <v>2</v>
      </c>
      <c r="AI25" s="368">
        <f>SUM(ENERO:DICIEMBRE!AI25)</f>
        <v>0</v>
      </c>
      <c r="AJ25" s="368">
        <f>SUM(ENERO:DICIEMBRE!AJ25)</f>
        <v>0</v>
      </c>
      <c r="AK25" s="368">
        <f>SUM(ENERO:DICIEMBRE!AK25)</f>
        <v>0</v>
      </c>
      <c r="AL25" s="368">
        <f>SUM(ENERO:DICIEMBRE!AL25)</f>
        <v>0</v>
      </c>
      <c r="AM25" s="368">
        <f>SUM(ENERO:DICIEMBRE!AM25)</f>
        <v>0</v>
      </c>
      <c r="AN25" s="368">
        <f>SUM(ENERO:DICIEMBRE!AN25)</f>
        <v>38</v>
      </c>
      <c r="AO25" s="368">
        <f>SUM(ENERO:DICIEMBRE!AO25)</f>
        <v>0</v>
      </c>
      <c r="AP25" s="368">
        <f>SUM(ENERO:DICIEMBRE!AP25)</f>
        <v>0</v>
      </c>
      <c r="AQ25" s="368">
        <f>SUM(ENERO:DICIEMBRE!AQ25)</f>
        <v>0</v>
      </c>
      <c r="AR25" s="368">
        <f>SUM(ENERO:DICIEMBRE!AR25)</f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BX25" s="3"/>
      <c r="BY25" s="3"/>
      <c r="BZ25" s="3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s="2" customFormat="1" x14ac:dyDescent="0.2">
      <c r="A26" s="576" t="s">
        <v>46</v>
      </c>
      <c r="B26" s="74" t="s">
        <v>34</v>
      </c>
      <c r="C26" s="23">
        <f t="shared" si="0"/>
        <v>1120</v>
      </c>
      <c r="D26" s="24">
        <f t="shared" si="1"/>
        <v>438</v>
      </c>
      <c r="E26" s="25">
        <f t="shared" si="2"/>
        <v>682</v>
      </c>
      <c r="F26" s="368">
        <f>SUM(ENERO:DICIEMBRE!F26)</f>
        <v>0</v>
      </c>
      <c r="G26" s="368">
        <f>SUM(ENERO:DICIEMBRE!G26)</f>
        <v>0</v>
      </c>
      <c r="H26" s="368">
        <f>SUM(ENERO:DICIEMBRE!H26)</f>
        <v>3</v>
      </c>
      <c r="I26" s="368">
        <f>SUM(ENERO:DICIEMBRE!I26)</f>
        <v>2</v>
      </c>
      <c r="J26" s="368">
        <f>SUM(ENERO:DICIEMBRE!J26)</f>
        <v>9</v>
      </c>
      <c r="K26" s="368">
        <f>SUM(ENERO:DICIEMBRE!K26)</f>
        <v>8</v>
      </c>
      <c r="L26" s="368">
        <f>SUM(ENERO:DICIEMBRE!L26)</f>
        <v>23</v>
      </c>
      <c r="M26" s="368">
        <f>SUM(ENERO:DICIEMBRE!M26)</f>
        <v>55</v>
      </c>
      <c r="N26" s="368">
        <f>SUM(ENERO:DICIEMBRE!N26)</f>
        <v>96</v>
      </c>
      <c r="O26" s="368">
        <f>SUM(ENERO:DICIEMBRE!O26)</f>
        <v>55</v>
      </c>
      <c r="P26" s="368">
        <f>SUM(ENERO:DICIEMBRE!P26)</f>
        <v>83</v>
      </c>
      <c r="Q26" s="368">
        <f>SUM(ENERO:DICIEMBRE!Q26)</f>
        <v>62</v>
      </c>
      <c r="R26" s="368">
        <f>SUM(ENERO:DICIEMBRE!R26)</f>
        <v>31</v>
      </c>
      <c r="S26" s="368">
        <f>SUM(ENERO:DICIEMBRE!S26)</f>
        <v>71</v>
      </c>
      <c r="T26" s="368">
        <f>SUM(ENERO:DICIEMBRE!T26)</f>
        <v>22</v>
      </c>
      <c r="U26" s="368">
        <f>SUM(ENERO:DICIEMBRE!U26)</f>
        <v>48</v>
      </c>
      <c r="V26" s="368">
        <f>SUM(ENERO:DICIEMBRE!V26)</f>
        <v>21</v>
      </c>
      <c r="W26" s="368">
        <f>SUM(ENERO:DICIEMBRE!W26)</f>
        <v>119</v>
      </c>
      <c r="X26" s="368">
        <f>SUM(ENERO:DICIEMBRE!X26)</f>
        <v>40</v>
      </c>
      <c r="Y26" s="368">
        <f>SUM(ENERO:DICIEMBRE!Y26)</f>
        <v>54</v>
      </c>
      <c r="Z26" s="368">
        <f>SUM(ENERO:DICIEMBRE!Z26)</f>
        <v>37</v>
      </c>
      <c r="AA26" s="368">
        <f>SUM(ENERO:DICIEMBRE!AA26)</f>
        <v>66</v>
      </c>
      <c r="AB26" s="368">
        <f>SUM(ENERO:DICIEMBRE!AB26)</f>
        <v>35</v>
      </c>
      <c r="AC26" s="368">
        <f>SUM(ENERO:DICIEMBRE!AC26)</f>
        <v>60</v>
      </c>
      <c r="AD26" s="368">
        <f>SUM(ENERO:DICIEMBRE!AD26)</f>
        <v>19</v>
      </c>
      <c r="AE26" s="368">
        <f>SUM(ENERO:DICIEMBRE!AE26)</f>
        <v>37</v>
      </c>
      <c r="AF26" s="368">
        <f>SUM(ENERO:DICIEMBRE!AF26)</f>
        <v>6</v>
      </c>
      <c r="AG26" s="368">
        <f>SUM(ENERO:DICIEMBRE!AG26)</f>
        <v>35</v>
      </c>
      <c r="AH26" s="368">
        <f>SUM(ENERO:DICIEMBRE!AH26)</f>
        <v>7</v>
      </c>
      <c r="AI26" s="368">
        <f>SUM(ENERO:DICIEMBRE!AI26)</f>
        <v>9</v>
      </c>
      <c r="AJ26" s="368">
        <f>SUM(ENERO:DICIEMBRE!AJ26)</f>
        <v>1</v>
      </c>
      <c r="AK26" s="368">
        <f>SUM(ENERO:DICIEMBRE!AK26)</f>
        <v>1</v>
      </c>
      <c r="AL26" s="368">
        <f>SUM(ENERO:DICIEMBRE!AL26)</f>
        <v>5</v>
      </c>
      <c r="AM26" s="368">
        <f>SUM(ENERO:DICIEMBRE!AM26)</f>
        <v>0</v>
      </c>
      <c r="AN26" s="368">
        <f>SUM(ENERO:DICIEMBRE!AN26)</f>
        <v>1120</v>
      </c>
      <c r="AO26" s="368">
        <f>SUM(ENERO:DICIEMBRE!AO26)</f>
        <v>0</v>
      </c>
      <c r="AP26" s="368">
        <f>SUM(ENERO:DICIEMBRE!AP26)</f>
        <v>0</v>
      </c>
      <c r="AQ26" s="368">
        <f>SUM(ENERO:DICIEMBRE!AQ26)</f>
        <v>0</v>
      </c>
      <c r="AR26" s="368">
        <f>SUM(ENERO:DICIEMBRE!AR26)</f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BX26" s="3"/>
      <c r="BY26" s="3"/>
      <c r="BZ26" s="3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s="2" customFormat="1" x14ac:dyDescent="0.2">
      <c r="A27" s="578"/>
      <c r="B27" s="75" t="s">
        <v>47</v>
      </c>
      <c r="C27" s="76">
        <f t="shared" si="0"/>
        <v>0</v>
      </c>
      <c r="D27" s="77">
        <f t="shared" si="1"/>
        <v>0</v>
      </c>
      <c r="E27" s="78">
        <f t="shared" si="2"/>
        <v>0</v>
      </c>
      <c r="F27" s="368">
        <f>SUM(ENERO:DICIEMBRE!F27)</f>
        <v>0</v>
      </c>
      <c r="G27" s="368">
        <f>SUM(ENERO:DICIEMBRE!G27)</f>
        <v>0</v>
      </c>
      <c r="H27" s="368">
        <f>SUM(ENERO:DICIEMBRE!H27)</f>
        <v>0</v>
      </c>
      <c r="I27" s="368">
        <f>SUM(ENERO:DICIEMBRE!I27)</f>
        <v>0</v>
      </c>
      <c r="J27" s="368">
        <f>SUM(ENERO:DICIEMBRE!J27)</f>
        <v>0</v>
      </c>
      <c r="K27" s="368">
        <f>SUM(ENERO:DICIEMBRE!K27)</f>
        <v>0</v>
      </c>
      <c r="L27" s="368">
        <f>SUM(ENERO:DICIEMBRE!L27)</f>
        <v>0</v>
      </c>
      <c r="M27" s="368">
        <f>SUM(ENERO:DICIEMBRE!M27)</f>
        <v>0</v>
      </c>
      <c r="N27" s="368">
        <f>SUM(ENERO:DICIEMBRE!N27)</f>
        <v>0</v>
      </c>
      <c r="O27" s="368">
        <f>SUM(ENERO:DICIEMBRE!O27)</f>
        <v>0</v>
      </c>
      <c r="P27" s="368">
        <f>SUM(ENERO:DICIEMBRE!P27)</f>
        <v>0</v>
      </c>
      <c r="Q27" s="368">
        <f>SUM(ENERO:DICIEMBRE!Q27)</f>
        <v>0</v>
      </c>
      <c r="R27" s="368">
        <f>SUM(ENERO:DICIEMBRE!R27)</f>
        <v>0</v>
      </c>
      <c r="S27" s="368">
        <f>SUM(ENERO:DICIEMBRE!S27)</f>
        <v>0</v>
      </c>
      <c r="T27" s="368">
        <f>SUM(ENERO:DICIEMBRE!T27)</f>
        <v>0</v>
      </c>
      <c r="U27" s="368">
        <f>SUM(ENERO:DICIEMBRE!U27)</f>
        <v>0</v>
      </c>
      <c r="V27" s="368">
        <f>SUM(ENERO:DICIEMBRE!V27)</f>
        <v>0</v>
      </c>
      <c r="W27" s="368">
        <f>SUM(ENERO:DICIEMBRE!W27)</f>
        <v>0</v>
      </c>
      <c r="X27" s="368">
        <f>SUM(ENERO:DICIEMBRE!X27)</f>
        <v>0</v>
      </c>
      <c r="Y27" s="368">
        <f>SUM(ENERO:DICIEMBRE!Y27)</f>
        <v>0</v>
      </c>
      <c r="Z27" s="368">
        <f>SUM(ENERO:DICIEMBRE!Z27)</f>
        <v>0</v>
      </c>
      <c r="AA27" s="368">
        <f>SUM(ENERO:DICIEMBRE!AA27)</f>
        <v>0</v>
      </c>
      <c r="AB27" s="368">
        <f>SUM(ENERO:DICIEMBRE!AB27)</f>
        <v>0</v>
      </c>
      <c r="AC27" s="368">
        <f>SUM(ENERO:DICIEMBRE!AC27)</f>
        <v>0</v>
      </c>
      <c r="AD27" s="368">
        <f>SUM(ENERO:DICIEMBRE!AD27)</f>
        <v>0</v>
      </c>
      <c r="AE27" s="368">
        <f>SUM(ENERO:DICIEMBRE!AE27)</f>
        <v>0</v>
      </c>
      <c r="AF27" s="368">
        <f>SUM(ENERO:DICIEMBRE!AF27)</f>
        <v>0</v>
      </c>
      <c r="AG27" s="368">
        <f>SUM(ENERO:DICIEMBRE!AG27)</f>
        <v>0</v>
      </c>
      <c r="AH27" s="368">
        <f>SUM(ENERO:DICIEMBRE!AH27)</f>
        <v>0</v>
      </c>
      <c r="AI27" s="368">
        <f>SUM(ENERO:DICIEMBRE!AI27)</f>
        <v>0</v>
      </c>
      <c r="AJ27" s="368">
        <f>SUM(ENERO:DICIEMBRE!AJ27)</f>
        <v>0</v>
      </c>
      <c r="AK27" s="368">
        <f>SUM(ENERO:DICIEMBRE!AK27)</f>
        <v>0</v>
      </c>
      <c r="AL27" s="368">
        <f>SUM(ENERO:DICIEMBRE!AL27)</f>
        <v>0</v>
      </c>
      <c r="AM27" s="368">
        <f>SUM(ENERO:DICIEMBRE!AM27)</f>
        <v>0</v>
      </c>
      <c r="AN27" s="368">
        <f>SUM(ENERO:DICIEMBRE!AN27)</f>
        <v>0</v>
      </c>
      <c r="AO27" s="368">
        <f>SUM(ENERO:DICIEMBRE!AO27)</f>
        <v>0</v>
      </c>
      <c r="AP27" s="368">
        <f>SUM(ENERO:DICIEMBRE!AP27)</f>
        <v>0</v>
      </c>
      <c r="AQ27" s="368">
        <f>SUM(ENERO:DICIEMBRE!AQ27)</f>
        <v>0</v>
      </c>
      <c r="AR27" s="368">
        <f>SUM(ENERO:DICIEMBRE!AR27)</f>
        <v>0</v>
      </c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BX27" s="3"/>
      <c r="BY27" s="3"/>
      <c r="BZ27" s="3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s="2" customFormat="1" ht="15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X28" s="3"/>
      <c r="BY28" s="3"/>
      <c r="BZ28" s="3"/>
      <c r="CA28" s="4"/>
      <c r="CB28" s="4"/>
      <c r="CC28" s="4"/>
      <c r="CD28" s="4"/>
      <c r="CE28" s="4"/>
      <c r="CF28" s="4"/>
      <c r="CG28" s="12"/>
      <c r="CH28" s="12"/>
      <c r="CI28" s="12"/>
      <c r="CJ28" s="12"/>
      <c r="CK28" s="12"/>
      <c r="CL28" s="12"/>
    </row>
    <row r="29" spans="1:90" s="2" customForma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87"/>
      <c r="AR29" s="88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Z29" s="3"/>
      <c r="CA29" s="4"/>
      <c r="CB29" s="4"/>
      <c r="CC29" s="4"/>
      <c r="CD29" s="4"/>
      <c r="CE29" s="4"/>
      <c r="CF29" s="4"/>
      <c r="CG29" s="12"/>
      <c r="CH29" s="12"/>
      <c r="CI29" s="12"/>
      <c r="CJ29" s="12"/>
      <c r="CK29" s="12"/>
      <c r="CL29" s="12"/>
    </row>
    <row r="30" spans="1:90" s="2" customFormat="1" ht="42" x14ac:dyDescent="0.2">
      <c r="A30" s="578"/>
      <c r="B30" s="578"/>
      <c r="C30" s="89" t="s">
        <v>52</v>
      </c>
      <c r="D30" s="89" t="s">
        <v>53</v>
      </c>
      <c r="E30" s="21" t="s">
        <v>29</v>
      </c>
      <c r="F30" s="90" t="s">
        <v>30</v>
      </c>
      <c r="G30" s="91" t="s">
        <v>31</v>
      </c>
      <c r="H30" s="21" t="s">
        <v>30</v>
      </c>
      <c r="I30" s="91" t="s">
        <v>31</v>
      </c>
      <c r="J30" s="21" t="s">
        <v>30</v>
      </c>
      <c r="K30" s="91" t="s">
        <v>31</v>
      </c>
      <c r="L30" s="21" t="s">
        <v>30</v>
      </c>
      <c r="M30" s="91" t="s">
        <v>31</v>
      </c>
      <c r="N30" s="21" t="s">
        <v>30</v>
      </c>
      <c r="O30" s="91" t="s">
        <v>31</v>
      </c>
      <c r="P30" s="21" t="s">
        <v>30</v>
      </c>
      <c r="Q30" s="91" t="s">
        <v>31</v>
      </c>
      <c r="R30" s="21" t="s">
        <v>30</v>
      </c>
      <c r="S30" s="91" t="s">
        <v>31</v>
      </c>
      <c r="T30" s="21" t="s">
        <v>30</v>
      </c>
      <c r="U30" s="92" t="s">
        <v>31</v>
      </c>
      <c r="V30" s="21" t="s">
        <v>30</v>
      </c>
      <c r="W30" s="91" t="s">
        <v>31</v>
      </c>
      <c r="X30" s="21" t="s">
        <v>30</v>
      </c>
      <c r="Y30" s="91" t="s">
        <v>31</v>
      </c>
      <c r="Z30" s="21" t="s">
        <v>30</v>
      </c>
      <c r="AA30" s="91" t="s">
        <v>31</v>
      </c>
      <c r="AB30" s="21" t="s">
        <v>30</v>
      </c>
      <c r="AC30" s="91" t="s">
        <v>31</v>
      </c>
      <c r="AD30" s="21" t="s">
        <v>30</v>
      </c>
      <c r="AE30" s="91" t="s">
        <v>31</v>
      </c>
      <c r="AF30" s="21" t="s">
        <v>30</v>
      </c>
      <c r="AG30" s="91" t="s">
        <v>31</v>
      </c>
      <c r="AH30" s="21" t="s">
        <v>30</v>
      </c>
      <c r="AI30" s="91" t="s">
        <v>31</v>
      </c>
      <c r="AJ30" s="21" t="s">
        <v>30</v>
      </c>
      <c r="AK30" s="91" t="s">
        <v>31</v>
      </c>
      <c r="AL30" s="21" t="s">
        <v>30</v>
      </c>
      <c r="AM30" s="91" t="s">
        <v>31</v>
      </c>
      <c r="AN30" s="21" t="s">
        <v>30</v>
      </c>
      <c r="AO30" s="91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Z30" s="3"/>
      <c r="CA30" s="4"/>
      <c r="CB30" s="4"/>
      <c r="CC30" s="4"/>
      <c r="CD30" s="4"/>
      <c r="CE30" s="4"/>
      <c r="CF30" s="4"/>
      <c r="CG30" s="12"/>
      <c r="CH30" s="12"/>
      <c r="CI30" s="12"/>
      <c r="CJ30" s="12"/>
      <c r="CK30" s="12"/>
      <c r="CL30" s="12"/>
    </row>
    <row r="31" spans="1:90" s="2" customFormat="1" x14ac:dyDescent="0.2">
      <c r="A31" s="97" t="s">
        <v>54</v>
      </c>
      <c r="B31" s="98">
        <f>SUM(C31:D31)</f>
        <v>0</v>
      </c>
      <c r="C31" s="368">
        <f>SUM(ENERO:DICIEMBRE!C31)</f>
        <v>0</v>
      </c>
      <c r="D31" s="368">
        <f>SUM(ENERO:DICIEMBRE!D31)</f>
        <v>0</v>
      </c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368">
        <f>SUM(ENERO:DICIEMBRE!H31)</f>
        <v>0</v>
      </c>
      <c r="I31" s="368">
        <f>SUM(ENERO:DICIEMBRE!I31)</f>
        <v>0</v>
      </c>
      <c r="J31" s="368">
        <f>SUM(ENERO:DICIEMBRE!J31)</f>
        <v>0</v>
      </c>
      <c r="K31" s="368">
        <f>SUM(ENERO:DICIEMBRE!K31)</f>
        <v>0</v>
      </c>
      <c r="L31" s="368">
        <f>SUM(ENERO:DICIEMBRE!L31)</f>
        <v>0</v>
      </c>
      <c r="M31" s="368">
        <f>SUM(ENERO:DICIEMBRE!M31)</f>
        <v>0</v>
      </c>
      <c r="N31" s="368">
        <f>SUM(ENERO:DICIEMBRE!N31)</f>
        <v>0</v>
      </c>
      <c r="O31" s="368">
        <f>SUM(ENERO:DICIEMBRE!O31)</f>
        <v>0</v>
      </c>
      <c r="P31" s="368">
        <f>SUM(ENERO:DICIEMBRE!P31)</f>
        <v>0</v>
      </c>
      <c r="Q31" s="368">
        <f>SUM(ENERO:DICIEMBRE!Q31)</f>
        <v>0</v>
      </c>
      <c r="R31" s="368">
        <f>SUM(ENERO:DICIEMBRE!R31)</f>
        <v>0</v>
      </c>
      <c r="S31" s="368">
        <f>SUM(ENERO:DICIEMBRE!S31)</f>
        <v>0</v>
      </c>
      <c r="T31" s="368">
        <f>SUM(ENERO:DICIEMBRE!T31)</f>
        <v>0</v>
      </c>
      <c r="U31" s="368">
        <f>SUM(ENERO:DICIEMBRE!U31)</f>
        <v>0</v>
      </c>
      <c r="V31" s="368">
        <f>SUM(ENERO:DICIEMBRE!V31)</f>
        <v>0</v>
      </c>
      <c r="W31" s="368">
        <f>SUM(ENERO:DICIEMBRE!W31)</f>
        <v>0</v>
      </c>
      <c r="X31" s="368">
        <f>SUM(ENERO:DICIEMBRE!X31)</f>
        <v>0</v>
      </c>
      <c r="Y31" s="368">
        <f>SUM(ENERO:DICIEMBRE!Y31)</f>
        <v>0</v>
      </c>
      <c r="Z31" s="368">
        <f>SUM(ENERO:DICIEMBRE!Z31)</f>
        <v>0</v>
      </c>
      <c r="AA31" s="368">
        <f>SUM(ENERO:DICIEMBRE!AA31)</f>
        <v>0</v>
      </c>
      <c r="AB31" s="368">
        <f>SUM(ENERO:DICIEMBRE!AB31)</f>
        <v>0</v>
      </c>
      <c r="AC31" s="368">
        <f>SUM(ENERO:DICIEMBRE!AC31)</f>
        <v>0</v>
      </c>
      <c r="AD31" s="368">
        <f>SUM(ENERO:DICIEMBRE!AD31)</f>
        <v>0</v>
      </c>
      <c r="AE31" s="368">
        <f>SUM(ENERO:DICIEMBRE!AE31)</f>
        <v>0</v>
      </c>
      <c r="AF31" s="368">
        <f>SUM(ENERO:DICIEMBRE!AF31)</f>
        <v>0</v>
      </c>
      <c r="AG31" s="368">
        <f>SUM(ENERO:DICIEMBRE!AG31)</f>
        <v>0</v>
      </c>
      <c r="AH31" s="368">
        <f>SUM(ENERO:DICIEMBRE!AH31)</f>
        <v>0</v>
      </c>
      <c r="AI31" s="368">
        <f>SUM(ENERO:DICIEMBRE!AI31)</f>
        <v>0</v>
      </c>
      <c r="AJ31" s="368">
        <f>SUM(ENERO:DICIEMBRE!AJ31)</f>
        <v>0</v>
      </c>
      <c r="AK31" s="368">
        <f>SUM(ENERO:DICIEMBRE!AK31)</f>
        <v>0</v>
      </c>
      <c r="AL31" s="368">
        <f>SUM(ENERO:DICIEMBRE!AL31)</f>
        <v>0</v>
      </c>
      <c r="AM31" s="368">
        <f>SUM(ENERO:DICIEMBRE!AM31)</f>
        <v>0</v>
      </c>
      <c r="AN31" s="368">
        <f>SUM(ENERO:DICIEMBRE!AN31)</f>
        <v>0</v>
      </c>
      <c r="AO31" s="368">
        <f>SUM(ENERO:DICIEMBRE!AO31)</f>
        <v>0</v>
      </c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Z31" s="3"/>
      <c r="CA31" s="4"/>
      <c r="CB31" s="4"/>
      <c r="CC31" s="4"/>
      <c r="CD31" s="4"/>
      <c r="CE31" s="4"/>
      <c r="CF31" s="4"/>
      <c r="CG31" s="12"/>
      <c r="CH31" s="12"/>
      <c r="CI31" s="12"/>
      <c r="CJ31" s="12"/>
      <c r="CK31" s="12"/>
      <c r="CL31" s="12"/>
    </row>
    <row r="32" spans="1:90" s="2" customFormat="1" ht="15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X32" s="3"/>
      <c r="BY32" s="3"/>
      <c r="BZ32" s="3"/>
      <c r="CA32" s="4"/>
      <c r="CB32" s="4"/>
      <c r="CC32" s="4"/>
      <c r="CD32" s="4"/>
      <c r="CE32" s="4"/>
      <c r="CF32" s="4"/>
      <c r="CG32" s="12"/>
      <c r="CH32" s="12"/>
      <c r="CI32" s="12"/>
      <c r="CJ32" s="12"/>
      <c r="CK32" s="12"/>
      <c r="CL32" s="12"/>
    </row>
    <row r="33" spans="1:90" s="2" customForma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X33" s="3"/>
      <c r="BY33" s="3"/>
      <c r="BZ33" s="3"/>
      <c r="CA33" s="4"/>
      <c r="CB33" s="4"/>
      <c r="CC33" s="4"/>
      <c r="CD33" s="4"/>
      <c r="CE33" s="4"/>
      <c r="CF33" s="4"/>
      <c r="CG33" s="12"/>
      <c r="CH33" s="12"/>
      <c r="CI33" s="12"/>
      <c r="CJ33" s="12"/>
      <c r="CK33" s="12"/>
      <c r="CL33" s="12"/>
    </row>
    <row r="34" spans="1:90" s="2" customFormat="1" ht="42" x14ac:dyDescent="0.2">
      <c r="A34" s="578"/>
      <c r="B34" s="578"/>
      <c r="C34" s="65" t="s">
        <v>29</v>
      </c>
      <c r="D34" s="103" t="s">
        <v>30</v>
      </c>
      <c r="E34" s="91" t="s">
        <v>31</v>
      </c>
      <c r="F34" s="21" t="s">
        <v>58</v>
      </c>
      <c r="G34" s="21" t="s">
        <v>59</v>
      </c>
      <c r="H34" s="65" t="s">
        <v>60</v>
      </c>
      <c r="I34" s="91" t="s">
        <v>61</v>
      </c>
      <c r="J34" s="65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X34" s="3"/>
      <c r="BY34" s="3"/>
      <c r="BZ34" s="3"/>
      <c r="CA34" s="4"/>
      <c r="CB34" s="4"/>
      <c r="CC34" s="4"/>
      <c r="CD34" s="4"/>
      <c r="CE34" s="4"/>
      <c r="CF34" s="4"/>
      <c r="CG34" s="12"/>
      <c r="CH34" s="12"/>
      <c r="CI34" s="12"/>
      <c r="CJ34" s="12"/>
      <c r="CK34" s="12"/>
      <c r="CL34" s="12"/>
    </row>
    <row r="35" spans="1:90" s="2" customFormat="1" x14ac:dyDescent="0.2">
      <c r="A35" s="97" t="s">
        <v>54</v>
      </c>
      <c r="B35" s="368">
        <f>SUM(ENERO:DICIEMBRE!B35)</f>
        <v>48</v>
      </c>
      <c r="C35" s="104">
        <f>SUM(D35+E35)</f>
        <v>54</v>
      </c>
      <c r="D35" s="368">
        <f>SUM(ENERO:DICIEMBRE!D35)</f>
        <v>18</v>
      </c>
      <c r="E35" s="368">
        <f>SUM(ENERO:DICIEMBRE!E35)</f>
        <v>36</v>
      </c>
      <c r="F35" s="368">
        <f>SUM(ENERO:DICIEMBRE!F35)</f>
        <v>48</v>
      </c>
      <c r="G35" s="368">
        <f>SUM(ENERO:DICIEMBRE!G35)</f>
        <v>0</v>
      </c>
      <c r="H35" s="368">
        <f>SUM(ENERO:DICIEMBRE!H35)</f>
        <v>0</v>
      </c>
      <c r="I35" s="368">
        <f>SUM(ENERO:DICIEMBRE!I35)</f>
        <v>0</v>
      </c>
      <c r="J35" s="368">
        <f>SUM(ENERO:DICIEMBRE!J35)</f>
        <v>0</v>
      </c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X35" s="3"/>
      <c r="BY35" s="3"/>
      <c r="BZ35" s="3"/>
      <c r="CA35" s="4"/>
      <c r="CB35" s="4"/>
      <c r="CC35" s="4"/>
      <c r="CD35" s="4"/>
      <c r="CE35" s="4"/>
      <c r="CF35" s="4"/>
      <c r="CG35" s="12"/>
      <c r="CH35" s="12"/>
      <c r="CI35" s="12"/>
      <c r="CJ35" s="12"/>
      <c r="CK35" s="12"/>
      <c r="CL35" s="12"/>
    </row>
    <row r="36" spans="1:90" s="2" customFormat="1" ht="15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X36" s="3"/>
      <c r="BY36" s="3"/>
      <c r="BZ36" s="3"/>
      <c r="CA36" s="4"/>
      <c r="CB36" s="4"/>
      <c r="CC36" s="4"/>
      <c r="CD36" s="4"/>
      <c r="CE36" s="4"/>
      <c r="CF36" s="4"/>
      <c r="CG36" s="12"/>
      <c r="CH36" s="12"/>
      <c r="CI36" s="12"/>
      <c r="CJ36" s="12"/>
      <c r="CK36" s="12"/>
      <c r="CL36" s="12"/>
    </row>
    <row r="37" spans="1:90" s="2" customForma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X37" s="3"/>
      <c r="BY37" s="3"/>
      <c r="BZ37" s="3"/>
      <c r="CA37" s="4"/>
      <c r="CB37" s="4"/>
      <c r="CC37" s="4"/>
      <c r="CD37" s="4"/>
      <c r="CE37" s="4"/>
      <c r="CF37" s="4"/>
      <c r="CG37" s="12"/>
      <c r="CH37" s="12"/>
      <c r="CI37" s="12"/>
      <c r="CJ37" s="12"/>
      <c r="CK37" s="12"/>
      <c r="CL37" s="12"/>
    </row>
    <row r="38" spans="1:90" s="2" customFormat="1" x14ac:dyDescent="0.2">
      <c r="A38" s="563"/>
      <c r="B38" s="578"/>
      <c r="C38" s="578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BX38" s="3"/>
      <c r="BY38" s="3"/>
      <c r="BZ38" s="3"/>
      <c r="CA38" s="4"/>
      <c r="CB38" s="4"/>
      <c r="CC38" s="4"/>
      <c r="CD38" s="4"/>
      <c r="CE38" s="4"/>
      <c r="CF38" s="4"/>
      <c r="CG38" s="12"/>
      <c r="CH38" s="12"/>
      <c r="CI38" s="12"/>
      <c r="CJ38" s="12"/>
      <c r="CK38" s="12"/>
      <c r="CL38" s="12"/>
    </row>
    <row r="39" spans="1:90" s="2" customFormat="1" x14ac:dyDescent="0.2">
      <c r="A39" s="576" t="s">
        <v>64</v>
      </c>
      <c r="B39" s="66" t="s">
        <v>47</v>
      </c>
      <c r="C39" s="368">
        <f>SUM(ENERO:DICIEMBRE!C39)</f>
        <v>0</v>
      </c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BX39" s="3"/>
      <c r="BY39" s="3"/>
      <c r="BZ39" s="3"/>
      <c r="CA39" s="4"/>
      <c r="CB39" s="4"/>
      <c r="CC39" s="4"/>
      <c r="CD39" s="4"/>
      <c r="CE39" s="4"/>
      <c r="CF39" s="4"/>
      <c r="CG39" s="12"/>
      <c r="CH39" s="12"/>
      <c r="CI39" s="12"/>
      <c r="CJ39" s="12"/>
      <c r="CK39" s="12"/>
      <c r="CL39" s="12"/>
    </row>
    <row r="40" spans="1:90" s="2" customFormat="1" x14ac:dyDescent="0.2">
      <c r="A40" s="578"/>
      <c r="B40" s="116" t="s">
        <v>65</v>
      </c>
      <c r="C40" s="368">
        <f>SUM(ENERO:DICIEMBRE!C40)</f>
        <v>0</v>
      </c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X40" s="3"/>
      <c r="BY40" s="3"/>
      <c r="BZ40" s="3"/>
      <c r="CA40" s="4"/>
      <c r="CB40" s="4"/>
      <c r="CC40" s="4"/>
      <c r="CD40" s="4"/>
      <c r="CE40" s="4"/>
      <c r="CF40" s="4"/>
      <c r="CG40" s="12"/>
      <c r="CH40" s="12"/>
      <c r="CI40" s="12"/>
      <c r="CJ40" s="12"/>
      <c r="CK40" s="12"/>
      <c r="CL40" s="12"/>
    </row>
    <row r="41" spans="1:90" s="2" customFormat="1" x14ac:dyDescent="0.2">
      <c r="A41" s="576" t="s">
        <v>66</v>
      </c>
      <c r="B41" s="66" t="s">
        <v>47</v>
      </c>
      <c r="C41" s="368">
        <f>SUM(ENERO:DICIEMBRE!C41)</f>
        <v>0</v>
      </c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BX41" s="3"/>
      <c r="BY41" s="3"/>
      <c r="BZ41" s="3"/>
      <c r="CA41" s="4"/>
      <c r="CB41" s="4"/>
      <c r="CC41" s="4"/>
      <c r="CD41" s="4"/>
      <c r="CE41" s="4"/>
      <c r="CF41" s="4"/>
      <c r="CG41" s="12"/>
      <c r="CH41" s="12"/>
      <c r="CI41" s="12"/>
      <c r="CJ41" s="12"/>
      <c r="CK41" s="12"/>
      <c r="CL41" s="12"/>
    </row>
    <row r="42" spans="1:90" s="2" customFormat="1" x14ac:dyDescent="0.2">
      <c r="A42" s="578"/>
      <c r="B42" s="118" t="s">
        <v>65</v>
      </c>
      <c r="C42" s="368">
        <f>SUM(ENERO:DICIEMBRE!C42)</f>
        <v>3</v>
      </c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BX42" s="3"/>
      <c r="BY42" s="3"/>
      <c r="BZ42" s="3"/>
      <c r="CA42" s="4"/>
      <c r="CB42" s="4"/>
      <c r="CC42" s="4"/>
      <c r="CD42" s="4"/>
      <c r="CE42" s="4"/>
      <c r="CF42" s="4"/>
      <c r="CG42" s="12"/>
      <c r="CH42" s="12"/>
      <c r="CI42" s="12"/>
      <c r="CJ42" s="12"/>
      <c r="CK42" s="12"/>
      <c r="CL42" s="12"/>
    </row>
    <row r="43" spans="1:90" s="2" customFormat="1" ht="15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X43" s="3"/>
      <c r="BY43" s="3"/>
      <c r="BZ43" s="3"/>
      <c r="CA43" s="4"/>
      <c r="CB43" s="4"/>
      <c r="CC43" s="4"/>
      <c r="CD43" s="4"/>
      <c r="CE43" s="4"/>
      <c r="CF43" s="4"/>
      <c r="CG43" s="12"/>
      <c r="CH43" s="12"/>
      <c r="CI43" s="12"/>
      <c r="CJ43" s="12"/>
      <c r="CK43" s="12"/>
      <c r="CL43" s="12"/>
    </row>
    <row r="44" spans="1:90" s="2" customForma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X44" s="3"/>
      <c r="BY44" s="3"/>
      <c r="BZ44" s="3"/>
      <c r="CA44" s="4"/>
      <c r="CB44" s="4"/>
      <c r="CC44" s="4"/>
      <c r="CD44" s="4"/>
      <c r="CE44" s="4"/>
      <c r="CF44" s="4"/>
      <c r="CG44" s="12"/>
      <c r="CH44" s="12"/>
      <c r="CI44" s="12"/>
      <c r="CJ44" s="12"/>
      <c r="CK44" s="12"/>
      <c r="CL44" s="12"/>
    </row>
    <row r="45" spans="1:90" s="2" customFormat="1" x14ac:dyDescent="0.2">
      <c r="A45" s="584"/>
      <c r="B45" s="585"/>
      <c r="C45" s="591"/>
      <c r="D45" s="592"/>
      <c r="E45" s="593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X45" s="3"/>
      <c r="BY45" s="3"/>
      <c r="BZ45" s="3"/>
      <c r="CA45" s="4"/>
      <c r="CB45" s="4"/>
      <c r="CC45" s="4"/>
      <c r="CD45" s="4"/>
      <c r="CE45" s="4"/>
      <c r="CF45" s="4"/>
      <c r="CG45" s="12"/>
      <c r="CH45" s="12"/>
      <c r="CI45" s="12"/>
      <c r="CJ45" s="12"/>
      <c r="CK45" s="12"/>
      <c r="CL45" s="12"/>
    </row>
    <row r="46" spans="1:90" s="2" customFormat="1" x14ac:dyDescent="0.2">
      <c r="A46" s="586"/>
      <c r="B46" s="587"/>
      <c r="C46" s="130" t="s">
        <v>29</v>
      </c>
      <c r="D46" s="131" t="s">
        <v>30</v>
      </c>
      <c r="E46" s="132" t="s">
        <v>31</v>
      </c>
      <c r="F46" s="21" t="s">
        <v>30</v>
      </c>
      <c r="G46" s="91" t="s">
        <v>31</v>
      </c>
      <c r="H46" s="21" t="s">
        <v>30</v>
      </c>
      <c r="I46" s="91" t="s">
        <v>31</v>
      </c>
      <c r="J46" s="21" t="s">
        <v>30</v>
      </c>
      <c r="K46" s="91" t="s">
        <v>31</v>
      </c>
      <c r="L46" s="21" t="s">
        <v>30</v>
      </c>
      <c r="M46" s="91" t="s">
        <v>31</v>
      </c>
      <c r="N46" s="21" t="s">
        <v>30</v>
      </c>
      <c r="O46" s="91" t="s">
        <v>31</v>
      </c>
      <c r="P46" s="21" t="s">
        <v>30</v>
      </c>
      <c r="Q46" s="91" t="s">
        <v>31</v>
      </c>
      <c r="R46" s="21" t="s">
        <v>30</v>
      </c>
      <c r="S46" s="91" t="s">
        <v>31</v>
      </c>
      <c r="T46" s="21" t="s">
        <v>30</v>
      </c>
      <c r="U46" s="91" t="s">
        <v>31</v>
      </c>
      <c r="V46" s="21" t="s">
        <v>30</v>
      </c>
      <c r="W46" s="91" t="s">
        <v>31</v>
      </c>
      <c r="X46" s="21" t="s">
        <v>30</v>
      </c>
      <c r="Y46" s="91" t="s">
        <v>31</v>
      </c>
      <c r="Z46" s="21" t="s">
        <v>30</v>
      </c>
      <c r="AA46" s="91" t="s">
        <v>31</v>
      </c>
      <c r="AB46" s="21" t="s">
        <v>30</v>
      </c>
      <c r="AC46" s="91" t="s">
        <v>31</v>
      </c>
      <c r="AD46" s="21" t="s">
        <v>30</v>
      </c>
      <c r="AE46" s="91" t="s">
        <v>31</v>
      </c>
      <c r="AF46" s="21" t="s">
        <v>30</v>
      </c>
      <c r="AG46" s="91" t="s">
        <v>31</v>
      </c>
      <c r="AH46" s="21" t="s">
        <v>30</v>
      </c>
      <c r="AI46" s="91" t="s">
        <v>31</v>
      </c>
      <c r="AJ46" s="21" t="s">
        <v>30</v>
      </c>
      <c r="AK46" s="91" t="s">
        <v>31</v>
      </c>
      <c r="AL46" s="103" t="s">
        <v>30</v>
      </c>
      <c r="AM46" s="91" t="s">
        <v>31</v>
      </c>
      <c r="AN46" s="569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X46" s="3"/>
      <c r="BY46" s="3"/>
      <c r="BZ46" s="3"/>
      <c r="CA46" s="4"/>
      <c r="CB46" s="4"/>
      <c r="CC46" s="4"/>
      <c r="CD46" s="4"/>
      <c r="CE46" s="4"/>
      <c r="CF46" s="4"/>
      <c r="CG46" s="12"/>
      <c r="CH46" s="12"/>
      <c r="CI46" s="12"/>
      <c r="CJ46" s="12"/>
      <c r="CK46" s="12"/>
      <c r="CL46" s="12"/>
    </row>
    <row r="47" spans="1:90" s="2" customFormat="1" x14ac:dyDescent="0.2">
      <c r="A47" s="134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368">
        <f>SUM(ENERO:DICIEMBRE!F47)</f>
        <v>0</v>
      </c>
      <c r="G47" s="368">
        <f>SUM(ENERO:DICIEMBRE!G47)</f>
        <v>0</v>
      </c>
      <c r="H47" s="368">
        <f>SUM(ENERO:DICIEMBRE!H47)</f>
        <v>0</v>
      </c>
      <c r="I47" s="368">
        <f>SUM(ENERO:DICIEMBRE!I47)</f>
        <v>0</v>
      </c>
      <c r="J47" s="368">
        <f>SUM(ENERO:DICIEMBRE!J47)</f>
        <v>0</v>
      </c>
      <c r="K47" s="368">
        <f>SUM(ENERO:DICIEMBRE!K47)</f>
        <v>0</v>
      </c>
      <c r="L47" s="368">
        <f>SUM(ENERO:DICIEMBRE!L47)</f>
        <v>0</v>
      </c>
      <c r="M47" s="368">
        <f>SUM(ENERO:DICIEMBRE!M47)</f>
        <v>0</v>
      </c>
      <c r="N47" s="368">
        <f>SUM(ENERO:DICIEMBRE!N47)</f>
        <v>0</v>
      </c>
      <c r="O47" s="368">
        <f>SUM(ENERO:DICIEMBRE!O47)</f>
        <v>0</v>
      </c>
      <c r="P47" s="368">
        <f>SUM(ENERO:DICIEMBRE!P47)</f>
        <v>0</v>
      </c>
      <c r="Q47" s="368">
        <f>SUM(ENERO:DICIEMBRE!Q47)</f>
        <v>0</v>
      </c>
      <c r="R47" s="368">
        <f>SUM(ENERO:DICIEMBRE!R47)</f>
        <v>0</v>
      </c>
      <c r="S47" s="368">
        <f>SUM(ENERO:DICIEMBRE!S47)</f>
        <v>0</v>
      </c>
      <c r="T47" s="368">
        <f>SUM(ENERO:DICIEMBRE!T47)</f>
        <v>0</v>
      </c>
      <c r="U47" s="368">
        <f>SUM(ENERO:DICIEMBRE!U47)</f>
        <v>0</v>
      </c>
      <c r="V47" s="368">
        <f>SUM(ENERO:DICIEMBRE!V47)</f>
        <v>0</v>
      </c>
      <c r="W47" s="368">
        <f>SUM(ENERO:DICIEMBRE!W47)</f>
        <v>0</v>
      </c>
      <c r="X47" s="368">
        <f>SUM(ENERO:DICIEMBRE!X47)</f>
        <v>0</v>
      </c>
      <c r="Y47" s="368">
        <f>SUM(ENERO:DICIEMBRE!Y47)</f>
        <v>0</v>
      </c>
      <c r="Z47" s="368">
        <f>SUM(ENERO:DICIEMBRE!Z47)</f>
        <v>0</v>
      </c>
      <c r="AA47" s="368">
        <f>SUM(ENERO:DICIEMBRE!AA47)</f>
        <v>0</v>
      </c>
      <c r="AB47" s="368">
        <f>SUM(ENERO:DICIEMBRE!AB47)</f>
        <v>0</v>
      </c>
      <c r="AC47" s="368">
        <f>SUM(ENERO:DICIEMBRE!AC47)</f>
        <v>0</v>
      </c>
      <c r="AD47" s="368">
        <f>SUM(ENERO:DICIEMBRE!AD47)</f>
        <v>0</v>
      </c>
      <c r="AE47" s="368">
        <f>SUM(ENERO:DICIEMBRE!AE47)</f>
        <v>0</v>
      </c>
      <c r="AF47" s="368">
        <f>SUM(ENERO:DICIEMBRE!AF47)</f>
        <v>0</v>
      </c>
      <c r="AG47" s="368">
        <f>SUM(ENERO:DICIEMBRE!AG47)</f>
        <v>0</v>
      </c>
      <c r="AH47" s="368">
        <f>SUM(ENERO:DICIEMBRE!AH47)</f>
        <v>0</v>
      </c>
      <c r="AI47" s="368">
        <f>SUM(ENERO:DICIEMBRE!AI47)</f>
        <v>0</v>
      </c>
      <c r="AJ47" s="368">
        <f>SUM(ENERO:DICIEMBRE!AJ47)</f>
        <v>0</v>
      </c>
      <c r="AK47" s="368">
        <f>SUM(ENERO:DICIEMBRE!AK47)</f>
        <v>0</v>
      </c>
      <c r="AL47" s="368">
        <f>SUM(ENERO:DICIEMBRE!AL47)</f>
        <v>0</v>
      </c>
      <c r="AM47" s="368">
        <f>SUM(ENERO:DICIEMBRE!AM47)</f>
        <v>0</v>
      </c>
      <c r="AN47" s="368">
        <f>SUM(ENERO:DICIEMBRE!AN47)</f>
        <v>0</v>
      </c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BX47" s="3"/>
      <c r="BY47" s="3"/>
      <c r="BZ47" s="3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s="2" customFormat="1" x14ac:dyDescent="0.2">
      <c r="A48" s="139" t="s">
        <v>72</v>
      </c>
      <c r="B48" s="140" t="s">
        <v>71</v>
      </c>
      <c r="C48" s="76">
        <f>SUM(D48+E48)</f>
        <v>0</v>
      </c>
      <c r="D48" s="77">
        <f>SUM(F48+H48+J48+L48+N48+P48+R48+T48+V48+X48+Z48+AB48+AD48+AF48+AH48+AJ48+AL48)</f>
        <v>0</v>
      </c>
      <c r="E48" s="141">
        <f>SUM(G48+I48+K48+M48+O48+Q48+S48+U48+W48+Y48+AA48+AC48+AE48+AG48+AI48+AK48+AM48)</f>
        <v>0</v>
      </c>
      <c r="F48" s="368">
        <f>SUM(ENERO:DICIEMBRE!F48)</f>
        <v>0</v>
      </c>
      <c r="G48" s="368">
        <f>SUM(ENERO:DICIEMBRE!G48)</f>
        <v>0</v>
      </c>
      <c r="H48" s="368">
        <f>SUM(ENERO:DICIEMBRE!H48)</f>
        <v>0</v>
      </c>
      <c r="I48" s="368">
        <f>SUM(ENERO:DICIEMBRE!I48)</f>
        <v>0</v>
      </c>
      <c r="J48" s="368">
        <f>SUM(ENERO:DICIEMBRE!J48)</f>
        <v>0</v>
      </c>
      <c r="K48" s="368">
        <f>SUM(ENERO:DICIEMBRE!K48)</f>
        <v>0</v>
      </c>
      <c r="L48" s="368">
        <f>SUM(ENERO:DICIEMBRE!L48)</f>
        <v>0</v>
      </c>
      <c r="M48" s="368">
        <f>SUM(ENERO:DICIEMBRE!M48)</f>
        <v>0</v>
      </c>
      <c r="N48" s="368">
        <f>SUM(ENERO:DICIEMBRE!N48)</f>
        <v>0</v>
      </c>
      <c r="O48" s="368">
        <f>SUM(ENERO:DICIEMBRE!O48)</f>
        <v>0</v>
      </c>
      <c r="P48" s="368">
        <f>SUM(ENERO:DICIEMBRE!P48)</f>
        <v>0</v>
      </c>
      <c r="Q48" s="368">
        <f>SUM(ENERO:DICIEMBRE!Q48)</f>
        <v>0</v>
      </c>
      <c r="R48" s="368">
        <f>SUM(ENERO:DICIEMBRE!R48)</f>
        <v>0</v>
      </c>
      <c r="S48" s="368">
        <f>SUM(ENERO:DICIEMBRE!S48)</f>
        <v>0</v>
      </c>
      <c r="T48" s="368">
        <f>SUM(ENERO:DICIEMBRE!T48)</f>
        <v>0</v>
      </c>
      <c r="U48" s="368">
        <f>SUM(ENERO:DICIEMBRE!U48)</f>
        <v>0</v>
      </c>
      <c r="V48" s="368">
        <f>SUM(ENERO:DICIEMBRE!V48)</f>
        <v>0</v>
      </c>
      <c r="W48" s="368">
        <f>SUM(ENERO:DICIEMBRE!W48)</f>
        <v>0</v>
      </c>
      <c r="X48" s="368">
        <f>SUM(ENERO:DICIEMBRE!X48)</f>
        <v>0</v>
      </c>
      <c r="Y48" s="368">
        <f>SUM(ENERO:DICIEMBRE!Y48)</f>
        <v>0</v>
      </c>
      <c r="Z48" s="368">
        <f>SUM(ENERO:DICIEMBRE!Z48)</f>
        <v>0</v>
      </c>
      <c r="AA48" s="368">
        <f>SUM(ENERO:DICIEMBRE!AA48)</f>
        <v>0</v>
      </c>
      <c r="AB48" s="368">
        <f>SUM(ENERO:DICIEMBRE!AB48)</f>
        <v>0</v>
      </c>
      <c r="AC48" s="368">
        <f>SUM(ENERO:DICIEMBRE!AC48)</f>
        <v>0</v>
      </c>
      <c r="AD48" s="368">
        <f>SUM(ENERO:DICIEMBRE!AD48)</f>
        <v>0</v>
      </c>
      <c r="AE48" s="368">
        <f>SUM(ENERO:DICIEMBRE!AE48)</f>
        <v>0</v>
      </c>
      <c r="AF48" s="368">
        <f>SUM(ENERO:DICIEMBRE!AF48)</f>
        <v>0</v>
      </c>
      <c r="AG48" s="368">
        <f>SUM(ENERO:DICIEMBRE!AG48)</f>
        <v>0</v>
      </c>
      <c r="AH48" s="368">
        <f>SUM(ENERO:DICIEMBRE!AH48)</f>
        <v>0</v>
      </c>
      <c r="AI48" s="368">
        <f>SUM(ENERO:DICIEMBRE!AI48)</f>
        <v>0</v>
      </c>
      <c r="AJ48" s="368">
        <f>SUM(ENERO:DICIEMBRE!AJ48)</f>
        <v>0</v>
      </c>
      <c r="AK48" s="368">
        <f>SUM(ENERO:DICIEMBRE!AK48)</f>
        <v>0</v>
      </c>
      <c r="AL48" s="368">
        <f>SUM(ENERO:DICIEMBRE!AL48)</f>
        <v>0</v>
      </c>
      <c r="AM48" s="368">
        <f>SUM(ENERO:DICIEMBRE!AM48)</f>
        <v>0</v>
      </c>
      <c r="AN48" s="368">
        <f>SUM(ENERO:DICIEMBRE!AN48)</f>
        <v>0</v>
      </c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BX48" s="3"/>
      <c r="BY48" s="3"/>
      <c r="BZ48" s="3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s="2" customForma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X49" s="3"/>
      <c r="BY49" s="3"/>
      <c r="BZ49" s="3"/>
      <c r="CA49" s="4"/>
      <c r="CB49" s="4"/>
      <c r="CC49" s="4"/>
      <c r="CD49" s="4"/>
      <c r="CE49" s="4"/>
      <c r="CF49" s="4"/>
      <c r="CG49" s="12"/>
      <c r="CH49" s="12"/>
      <c r="CI49" s="12"/>
      <c r="CJ49" s="12"/>
      <c r="CK49" s="12"/>
      <c r="CL49" s="12"/>
    </row>
    <row r="50" spans="1:90" s="2" customForma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X50" s="3"/>
      <c r="BY50" s="3"/>
      <c r="BZ50" s="3"/>
      <c r="CA50" s="4"/>
      <c r="CB50" s="4"/>
      <c r="CC50" s="4"/>
      <c r="CD50" s="4"/>
      <c r="CE50" s="4"/>
      <c r="CF50" s="4"/>
      <c r="CG50" s="12"/>
      <c r="CH50" s="12"/>
      <c r="CI50" s="12"/>
      <c r="CJ50" s="12"/>
      <c r="CK50" s="12"/>
      <c r="CL50" s="12"/>
    </row>
    <row r="51" spans="1:90" s="2" customFormat="1" x14ac:dyDescent="0.2">
      <c r="A51" s="584"/>
      <c r="B51" s="585"/>
      <c r="C51" s="592"/>
      <c r="D51" s="592"/>
      <c r="E51" s="593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X51" s="3"/>
      <c r="BY51" s="3"/>
      <c r="BZ51" s="3"/>
      <c r="CA51" s="4"/>
      <c r="CB51" s="4"/>
      <c r="CC51" s="4"/>
      <c r="CD51" s="4"/>
      <c r="CE51" s="4"/>
      <c r="CF51" s="4"/>
      <c r="CG51" s="12"/>
      <c r="CH51" s="12"/>
      <c r="CI51" s="12"/>
      <c r="CJ51" s="12"/>
      <c r="CK51" s="12"/>
      <c r="CL51" s="12"/>
    </row>
    <row r="52" spans="1:90" s="2" customFormat="1" x14ac:dyDescent="0.2">
      <c r="A52" s="586"/>
      <c r="B52" s="587"/>
      <c r="C52" s="148" t="s">
        <v>29</v>
      </c>
      <c r="D52" s="149" t="s">
        <v>30</v>
      </c>
      <c r="E52" s="150" t="s">
        <v>31</v>
      </c>
      <c r="F52" s="18" t="s">
        <v>30</v>
      </c>
      <c r="G52" s="151" t="s">
        <v>31</v>
      </c>
      <c r="H52" s="18" t="s">
        <v>30</v>
      </c>
      <c r="I52" s="151" t="s">
        <v>31</v>
      </c>
      <c r="J52" s="18" t="s">
        <v>30</v>
      </c>
      <c r="K52" s="151" t="s">
        <v>31</v>
      </c>
      <c r="L52" s="18" t="s">
        <v>30</v>
      </c>
      <c r="M52" s="151" t="s">
        <v>31</v>
      </c>
      <c r="N52" s="18" t="s">
        <v>30</v>
      </c>
      <c r="O52" s="151" t="s">
        <v>31</v>
      </c>
      <c r="P52" s="18" t="s">
        <v>30</v>
      </c>
      <c r="Q52" s="151" t="s">
        <v>31</v>
      </c>
      <c r="R52" s="18" t="s">
        <v>30</v>
      </c>
      <c r="S52" s="151" t="s">
        <v>31</v>
      </c>
      <c r="T52" s="18" t="s">
        <v>30</v>
      </c>
      <c r="U52" s="151" t="s">
        <v>31</v>
      </c>
      <c r="V52" s="18" t="s">
        <v>30</v>
      </c>
      <c r="W52" s="151" t="s">
        <v>31</v>
      </c>
      <c r="X52" s="18" t="s">
        <v>30</v>
      </c>
      <c r="Y52" s="151" t="s">
        <v>31</v>
      </c>
      <c r="Z52" s="18" t="s">
        <v>30</v>
      </c>
      <c r="AA52" s="151" t="s">
        <v>31</v>
      </c>
      <c r="AB52" s="18" t="s">
        <v>30</v>
      </c>
      <c r="AC52" s="151" t="s">
        <v>31</v>
      </c>
      <c r="AD52" s="18" t="s">
        <v>30</v>
      </c>
      <c r="AE52" s="151" t="s">
        <v>31</v>
      </c>
      <c r="AF52" s="18" t="s">
        <v>30</v>
      </c>
      <c r="AG52" s="151" t="s">
        <v>31</v>
      </c>
      <c r="AH52" s="18" t="s">
        <v>30</v>
      </c>
      <c r="AI52" s="151" t="s">
        <v>31</v>
      </c>
      <c r="AJ52" s="18" t="s">
        <v>30</v>
      </c>
      <c r="AK52" s="151" t="s">
        <v>31</v>
      </c>
      <c r="AL52" s="152" t="s">
        <v>30</v>
      </c>
      <c r="AM52" s="153" t="s">
        <v>31</v>
      </c>
      <c r="AN52" s="569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X52" s="3"/>
      <c r="BY52" s="3"/>
      <c r="BZ52" s="3"/>
      <c r="CA52" s="4"/>
      <c r="CB52" s="4"/>
      <c r="CC52" s="4"/>
      <c r="CD52" s="4"/>
      <c r="CE52" s="4"/>
      <c r="CF52" s="4"/>
      <c r="CG52" s="12"/>
      <c r="CH52" s="12"/>
      <c r="CI52" s="12"/>
      <c r="CJ52" s="12"/>
      <c r="CK52" s="12"/>
      <c r="CL52" s="12"/>
    </row>
    <row r="53" spans="1:90" s="2" customForma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BX53" s="3"/>
      <c r="BY53" s="3"/>
      <c r="BZ53" s="3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C53" s="4"/>
      <c r="CD53" s="4"/>
      <c r="CE53" s="4"/>
      <c r="CF53" s="4"/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s="2" customFormat="1" x14ac:dyDescent="0.2">
      <c r="A54" s="599"/>
      <c r="B54" s="159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BX54" s="3"/>
      <c r="BY54" s="3"/>
      <c r="BZ54" s="3"/>
      <c r="CA54" s="32" t="str">
        <f t="shared" si="16"/>
        <v/>
      </c>
      <c r="CB54" s="33" t="str">
        <f t="shared" si="17"/>
        <v/>
      </c>
      <c r="CC54" s="4"/>
      <c r="CD54" s="4"/>
      <c r="CE54" s="4"/>
      <c r="CF54" s="4"/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s="2" customFormat="1" x14ac:dyDescent="0.2">
      <c r="A55" s="599"/>
      <c r="B55" s="159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BX55" s="3"/>
      <c r="BY55" s="3"/>
      <c r="BZ55" s="3"/>
      <c r="CA55" s="32" t="str">
        <f t="shared" si="16"/>
        <v/>
      </c>
      <c r="CB55" s="33" t="str">
        <f t="shared" si="17"/>
        <v/>
      </c>
      <c r="CC55" s="4"/>
      <c r="CD55" s="4"/>
      <c r="CE55" s="4"/>
      <c r="CF55" s="4"/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s="2" customFormat="1" x14ac:dyDescent="0.2">
      <c r="A56" s="599"/>
      <c r="B56" s="159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BX56" s="3"/>
      <c r="BY56" s="3"/>
      <c r="BZ56" s="3"/>
      <c r="CA56" s="32" t="str">
        <f t="shared" si="16"/>
        <v/>
      </c>
      <c r="CB56" s="33" t="str">
        <f t="shared" si="17"/>
        <v/>
      </c>
      <c r="CC56" s="4"/>
      <c r="CD56" s="4"/>
      <c r="CE56" s="4"/>
      <c r="CF56" s="4"/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s="2" customFormat="1" x14ac:dyDescent="0.2">
      <c r="A57" s="599"/>
      <c r="B57" s="159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BX57" s="3"/>
      <c r="BY57" s="3"/>
      <c r="BZ57" s="3"/>
      <c r="CA57" s="32" t="str">
        <f t="shared" si="16"/>
        <v/>
      </c>
      <c r="CB57" s="33" t="str">
        <f t="shared" si="17"/>
        <v/>
      </c>
      <c r="CC57" s="4"/>
      <c r="CD57" s="4"/>
      <c r="CE57" s="4"/>
      <c r="CF57" s="4"/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s="2" customFormat="1" x14ac:dyDescent="0.2">
      <c r="A58" s="600"/>
      <c r="B58" s="163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BX58" s="3"/>
      <c r="BY58" s="3"/>
      <c r="BZ58" s="3"/>
      <c r="CA58" s="32" t="str">
        <f t="shared" si="16"/>
        <v/>
      </c>
      <c r="CB58" s="33" t="str">
        <f t="shared" si="17"/>
        <v/>
      </c>
      <c r="CC58" s="4"/>
      <c r="CD58" s="4"/>
      <c r="CE58" s="4"/>
      <c r="CF58" s="4"/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s="2" customForma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BX59" s="3"/>
      <c r="BY59" s="3"/>
      <c r="BZ59" s="3"/>
      <c r="CA59" s="32" t="str">
        <f t="shared" si="16"/>
        <v/>
      </c>
      <c r="CB59" s="33" t="str">
        <f t="shared" si="17"/>
        <v/>
      </c>
      <c r="CC59" s="4"/>
      <c r="CD59" s="4"/>
      <c r="CE59" s="4"/>
      <c r="CF59" s="4"/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s="2" customFormat="1" x14ac:dyDescent="0.2">
      <c r="A60" s="600"/>
      <c r="B60" s="163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BX60" s="3"/>
      <c r="BY60" s="3"/>
      <c r="BZ60" s="3"/>
      <c r="CA60" s="32" t="str">
        <f t="shared" si="16"/>
        <v/>
      </c>
      <c r="CB60" s="33" t="str">
        <f t="shared" si="17"/>
        <v/>
      </c>
      <c r="CC60" s="4"/>
      <c r="CD60" s="4"/>
      <c r="CE60" s="4"/>
      <c r="CF60" s="4"/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s="2" customForma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BX61" s="3"/>
      <c r="BY61" s="3"/>
      <c r="BZ61" s="3"/>
      <c r="CA61" s="32" t="str">
        <f t="shared" si="16"/>
        <v/>
      </c>
      <c r="CB61" s="33" t="str">
        <f t="shared" si="17"/>
        <v/>
      </c>
      <c r="CC61" s="4"/>
      <c r="CD61" s="4"/>
      <c r="CE61" s="4"/>
      <c r="CF61" s="4"/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s="2" customFormat="1" x14ac:dyDescent="0.2">
      <c r="A62" s="599"/>
      <c r="B62" s="159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BX62" s="3"/>
      <c r="BY62" s="3"/>
      <c r="BZ62" s="3"/>
      <c r="CA62" s="32" t="str">
        <f t="shared" si="16"/>
        <v/>
      </c>
      <c r="CB62" s="33" t="str">
        <f t="shared" si="17"/>
        <v/>
      </c>
      <c r="CC62" s="4"/>
      <c r="CD62" s="4"/>
      <c r="CE62" s="4"/>
      <c r="CF62" s="4"/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s="2" customFormat="1" x14ac:dyDescent="0.2">
      <c r="A63" s="599"/>
      <c r="B63" s="159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BX63" s="3"/>
      <c r="BY63" s="3"/>
      <c r="BZ63" s="3"/>
      <c r="CA63" s="32" t="str">
        <f t="shared" si="16"/>
        <v/>
      </c>
      <c r="CB63" s="33" t="str">
        <f t="shared" si="17"/>
        <v/>
      </c>
      <c r="CC63" s="4"/>
      <c r="CD63" s="4"/>
      <c r="CE63" s="4"/>
      <c r="CF63" s="4"/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s="2" customFormat="1" x14ac:dyDescent="0.2">
      <c r="A64" s="600"/>
      <c r="B64" s="163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BX64" s="3"/>
      <c r="BY64" s="3"/>
      <c r="BZ64" s="3"/>
      <c r="CA64" s="32" t="str">
        <f t="shared" si="16"/>
        <v/>
      </c>
      <c r="CB64" s="33" t="str">
        <f t="shared" si="17"/>
        <v/>
      </c>
      <c r="CC64" s="4"/>
      <c r="CD64" s="4"/>
      <c r="CE64" s="4"/>
      <c r="CF64" s="4"/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s="2" customForma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BX65" s="3"/>
      <c r="BY65" s="3"/>
      <c r="BZ65" s="3"/>
      <c r="CA65" s="32" t="str">
        <f t="shared" si="16"/>
        <v/>
      </c>
      <c r="CB65" s="33" t="str">
        <f t="shared" si="17"/>
        <v/>
      </c>
      <c r="CC65" s="4"/>
      <c r="CD65" s="4"/>
      <c r="CE65" s="4"/>
      <c r="CF65" s="4"/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s="2" customFormat="1" x14ac:dyDescent="0.2">
      <c r="A66" s="600"/>
      <c r="B66" s="159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BX66" s="3"/>
      <c r="BY66" s="3"/>
      <c r="BZ66" s="3"/>
      <c r="CA66" s="32" t="str">
        <f t="shared" si="16"/>
        <v/>
      </c>
      <c r="CB66" s="33" t="str">
        <f t="shared" si="17"/>
        <v/>
      </c>
      <c r="CC66" s="4"/>
      <c r="CD66" s="4"/>
      <c r="CE66" s="4"/>
      <c r="CF66" s="4"/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s="2" customForma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BX67" s="3"/>
      <c r="BY67" s="3"/>
      <c r="BZ67" s="3"/>
      <c r="CA67" s="32" t="str">
        <f t="shared" si="16"/>
        <v/>
      </c>
      <c r="CB67" s="33" t="str">
        <f t="shared" si="17"/>
        <v/>
      </c>
      <c r="CC67" s="4"/>
      <c r="CD67" s="4"/>
      <c r="CE67" s="4"/>
      <c r="CF67" s="4"/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s="2" customFormat="1" x14ac:dyDescent="0.2">
      <c r="A68" s="600"/>
      <c r="B68" s="163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BX68" s="3"/>
      <c r="BY68" s="3"/>
      <c r="BZ68" s="3"/>
      <c r="CA68" s="32" t="str">
        <f t="shared" si="16"/>
        <v/>
      </c>
      <c r="CB68" s="33" t="str">
        <f t="shared" si="17"/>
        <v/>
      </c>
      <c r="CC68" s="4"/>
      <c r="CD68" s="4"/>
      <c r="CE68" s="4"/>
      <c r="CF68" s="4"/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s="2" customForma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BX69" s="3"/>
      <c r="BY69" s="3"/>
      <c r="BZ69" s="3"/>
      <c r="CA69" s="32" t="str">
        <f t="shared" si="16"/>
        <v/>
      </c>
      <c r="CB69" s="33" t="str">
        <f t="shared" si="17"/>
        <v/>
      </c>
      <c r="CC69" s="4"/>
      <c r="CD69" s="4"/>
      <c r="CE69" s="4"/>
      <c r="CF69" s="4"/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s="2" customFormat="1" x14ac:dyDescent="0.2">
      <c r="A70" s="599"/>
      <c r="B70" s="159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BX70" s="3"/>
      <c r="BY70" s="3"/>
      <c r="BZ70" s="3"/>
      <c r="CA70" s="32" t="str">
        <f t="shared" si="16"/>
        <v/>
      </c>
      <c r="CB70" s="33" t="str">
        <f t="shared" si="17"/>
        <v/>
      </c>
      <c r="CC70" s="4"/>
      <c r="CD70" s="4"/>
      <c r="CE70" s="4"/>
      <c r="CF70" s="4"/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s="2" customFormat="1" x14ac:dyDescent="0.2">
      <c r="A71" s="599"/>
      <c r="B71" s="159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BX71" s="3"/>
      <c r="BY71" s="3"/>
      <c r="BZ71" s="3"/>
      <c r="CA71" s="32" t="str">
        <f t="shared" si="16"/>
        <v/>
      </c>
      <c r="CB71" s="33" t="str">
        <f t="shared" si="17"/>
        <v/>
      </c>
      <c r="CC71" s="4"/>
      <c r="CD71" s="4"/>
      <c r="CE71" s="4"/>
      <c r="CF71" s="4"/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s="2" customFormat="1" x14ac:dyDescent="0.2">
      <c r="A72" s="599"/>
      <c r="B72" s="159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BX72" s="3"/>
      <c r="BY72" s="3"/>
      <c r="BZ72" s="3"/>
      <c r="CA72" s="32" t="str">
        <f t="shared" si="16"/>
        <v/>
      </c>
      <c r="CB72" s="33" t="str">
        <f t="shared" si="17"/>
        <v/>
      </c>
      <c r="CC72" s="4"/>
      <c r="CD72" s="4"/>
      <c r="CE72" s="4"/>
      <c r="CF72" s="4"/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s="2" customFormat="1" x14ac:dyDescent="0.2">
      <c r="A73" s="599"/>
      <c r="B73" s="159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BX73" s="3"/>
      <c r="BY73" s="3"/>
      <c r="BZ73" s="3"/>
      <c r="CA73" s="32" t="str">
        <f t="shared" si="16"/>
        <v/>
      </c>
      <c r="CB73" s="33" t="str">
        <f t="shared" si="17"/>
        <v/>
      </c>
      <c r="CC73" s="4"/>
      <c r="CD73" s="4"/>
      <c r="CE73" s="4"/>
      <c r="CF73" s="4"/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s="2" customFormat="1" x14ac:dyDescent="0.2">
      <c r="A74" s="600"/>
      <c r="B74" s="163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BX74" s="3"/>
      <c r="BY74" s="3"/>
      <c r="BZ74" s="3"/>
      <c r="CA74" s="32" t="str">
        <f t="shared" si="16"/>
        <v/>
      </c>
      <c r="CB74" s="33" t="str">
        <f t="shared" si="17"/>
        <v/>
      </c>
      <c r="CC74" s="4"/>
      <c r="CD74" s="4"/>
      <c r="CE74" s="4"/>
      <c r="CF74" s="4"/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s="2" customFormat="1" ht="15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X75" s="3"/>
      <c r="BY75" s="3"/>
      <c r="BZ75" s="3"/>
      <c r="CA75" s="4"/>
      <c r="CB75" s="4"/>
      <c r="CC75" s="4"/>
      <c r="CD75" s="4"/>
      <c r="CE75" s="4"/>
      <c r="CF75" s="4"/>
      <c r="CG75" s="12"/>
      <c r="CH75" s="12"/>
      <c r="CI75" s="12"/>
      <c r="CJ75" s="12"/>
      <c r="CK75" s="12"/>
      <c r="CL75" s="12"/>
    </row>
    <row r="76" spans="1:90" s="2" customForma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X76" s="3"/>
      <c r="BY76" s="3"/>
      <c r="BZ76" s="3"/>
      <c r="CA76" s="4"/>
      <c r="CB76" s="4"/>
      <c r="CC76" s="4"/>
      <c r="CD76" s="4"/>
      <c r="CE76" s="4"/>
      <c r="CF76" s="4"/>
      <c r="CG76" s="12"/>
      <c r="CH76" s="12"/>
      <c r="CI76" s="12"/>
      <c r="CJ76" s="12"/>
      <c r="CK76" s="12"/>
      <c r="CL76" s="12"/>
    </row>
    <row r="77" spans="1:90" s="2" customFormat="1" ht="21" x14ac:dyDescent="0.2">
      <c r="A77" s="600"/>
      <c r="B77" s="600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X77" s="3"/>
      <c r="BY77" s="3"/>
      <c r="BZ77" s="3"/>
      <c r="CA77" s="4"/>
      <c r="CB77" s="4"/>
      <c r="CC77" s="4"/>
      <c r="CD77" s="4"/>
      <c r="CE77" s="4"/>
      <c r="CF77" s="4"/>
      <c r="CG77" s="12"/>
      <c r="CH77" s="12"/>
      <c r="CI77" s="12"/>
      <c r="CJ77" s="12"/>
      <c r="CK77" s="12"/>
      <c r="CL77" s="12"/>
    </row>
    <row r="78" spans="1:90" s="2" customFormat="1" x14ac:dyDescent="0.2">
      <c r="A78" s="603" t="s">
        <v>89</v>
      </c>
      <c r="B78" s="603"/>
      <c r="C78" s="368">
        <f>SUM(ENERO:DICIEMBRE!C78)</f>
        <v>0</v>
      </c>
      <c r="D78" s="368">
        <f>SUM(ENERO:DICIEMBRE!D78)</f>
        <v>0</v>
      </c>
      <c r="E78" s="368">
        <f>SUM(ENERO:DICIEMBRE!E78)</f>
        <v>0</v>
      </c>
      <c r="F78" s="368">
        <f>SUM(ENERO:DICIEMBRE!F78)</f>
        <v>0</v>
      </c>
      <c r="G78" s="368">
        <f>SUM(ENERO:DICIEMBRE!G78)</f>
        <v>0</v>
      </c>
      <c r="H78" s="368">
        <f>SUM(ENERO:DICIEMBRE!H78)</f>
        <v>0</v>
      </c>
      <c r="I78" s="368">
        <f>SUM(ENERO:DICIEMBRE!I78)</f>
        <v>0</v>
      </c>
      <c r="J78" s="368">
        <f>SUM(ENERO:DICIEMBRE!J78)</f>
        <v>0</v>
      </c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X78" s="3"/>
      <c r="BY78" s="3"/>
      <c r="BZ78" s="3"/>
      <c r="CA78" s="4"/>
      <c r="CB78" s="4"/>
      <c r="CC78" s="4"/>
      <c r="CD78" s="4"/>
      <c r="CE78" s="4"/>
      <c r="CF78" s="4"/>
      <c r="CG78" s="12"/>
      <c r="CH78" s="12"/>
      <c r="CI78" s="12"/>
      <c r="CJ78" s="12"/>
      <c r="CK78" s="12"/>
      <c r="CL78" s="12"/>
    </row>
    <row r="79" spans="1:90" s="2" customFormat="1" x14ac:dyDescent="0.2">
      <c r="A79" s="604" t="s">
        <v>90</v>
      </c>
      <c r="B79" s="604"/>
      <c r="C79" s="368">
        <f>SUM(ENERO:DICIEMBRE!C79)</f>
        <v>0</v>
      </c>
      <c r="D79" s="368">
        <f>SUM(ENERO:DICIEMBRE!D79)</f>
        <v>0</v>
      </c>
      <c r="E79" s="368">
        <f>SUM(ENERO:DICIEMBRE!E79)</f>
        <v>0</v>
      </c>
      <c r="F79" s="368">
        <f>SUM(ENERO:DICIEMBRE!F79)</f>
        <v>0</v>
      </c>
      <c r="G79" s="368">
        <f>SUM(ENERO:DICIEMBRE!G79)</f>
        <v>0</v>
      </c>
      <c r="H79" s="368">
        <f>SUM(ENERO:DICIEMBRE!H79)</f>
        <v>0</v>
      </c>
      <c r="I79" s="368">
        <f>SUM(ENERO:DICIEMBRE!I79)</f>
        <v>0</v>
      </c>
      <c r="J79" s="368">
        <f>SUM(ENERO:DICIEMBRE!J79)</f>
        <v>0</v>
      </c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X79" s="3"/>
      <c r="BY79" s="3"/>
      <c r="BZ79" s="3"/>
      <c r="CA79" s="4"/>
      <c r="CB79" s="4"/>
      <c r="CC79" s="4"/>
      <c r="CD79" s="4"/>
      <c r="CE79" s="4"/>
      <c r="CF79" s="4"/>
      <c r="CG79" s="12"/>
      <c r="CH79" s="12"/>
      <c r="CI79" s="12"/>
      <c r="CJ79" s="12"/>
      <c r="CK79" s="12"/>
      <c r="CL79" s="12"/>
    </row>
    <row r="80" spans="1:90" s="2" customFormat="1" x14ac:dyDescent="0.2">
      <c r="A80" s="604" t="s">
        <v>91</v>
      </c>
      <c r="B80" s="604"/>
      <c r="C80" s="368">
        <f>SUM(ENERO:DICIEMBRE!C80)</f>
        <v>0</v>
      </c>
      <c r="D80" s="368">
        <f>SUM(ENERO:DICIEMBRE!D80)</f>
        <v>0</v>
      </c>
      <c r="E80" s="368">
        <f>SUM(ENERO:DICIEMBRE!E80)</f>
        <v>0</v>
      </c>
      <c r="F80" s="368">
        <f>SUM(ENERO:DICIEMBRE!F80)</f>
        <v>0</v>
      </c>
      <c r="G80" s="368">
        <f>SUM(ENERO:DICIEMBRE!G80)</f>
        <v>0</v>
      </c>
      <c r="H80" s="368">
        <f>SUM(ENERO:DICIEMBRE!H80)</f>
        <v>0</v>
      </c>
      <c r="I80" s="368">
        <f>SUM(ENERO:DICIEMBRE!I80)</f>
        <v>0</v>
      </c>
      <c r="J80" s="368">
        <f>SUM(ENERO:DICIEMBRE!J80)</f>
        <v>0</v>
      </c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X80" s="3"/>
      <c r="BY80" s="3"/>
      <c r="BZ80" s="3"/>
      <c r="CA80" s="4"/>
      <c r="CB80" s="4"/>
      <c r="CC80" s="4"/>
      <c r="CD80" s="4"/>
      <c r="CE80" s="4"/>
      <c r="CF80" s="4"/>
      <c r="CG80" s="12"/>
      <c r="CH80" s="12"/>
      <c r="CI80" s="12"/>
      <c r="CJ80" s="12"/>
      <c r="CK80" s="12"/>
      <c r="CL80" s="12"/>
    </row>
    <row r="81" spans="1:90" s="2" customFormat="1" x14ac:dyDescent="0.2">
      <c r="A81" s="605" t="s">
        <v>92</v>
      </c>
      <c r="B81" s="605"/>
      <c r="C81" s="368">
        <f>SUM(ENERO:DICIEMBRE!C81)</f>
        <v>0</v>
      </c>
      <c r="D81" s="172"/>
      <c r="E81" s="368">
        <f>SUM(ENERO:DICIEMBRE!E81)</f>
        <v>0</v>
      </c>
      <c r="F81" s="198"/>
      <c r="G81" s="368">
        <f>SUM(ENERO:DICIEMBRE!G81)</f>
        <v>0</v>
      </c>
      <c r="H81" s="172"/>
      <c r="I81" s="368">
        <f>SUM(ENERO:DICIEMBRE!I81)</f>
        <v>0</v>
      </c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  <c r="CL81" s="12"/>
    </row>
    <row r="82" spans="1:90" s="2" customForma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  <c r="CL82" s="12"/>
    </row>
    <row r="83" spans="1:90" s="2" customFormat="1" ht="15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209"/>
      <c r="Y83" s="209"/>
      <c r="Z83" s="210"/>
      <c r="AA83" s="210"/>
      <c r="AB83" s="210"/>
      <c r="AC83" s="127"/>
      <c r="AD83" s="127"/>
      <c r="AE83" s="127"/>
      <c r="AF83" s="127"/>
      <c r="AG83" s="207"/>
      <c r="AH83" s="208"/>
      <c r="AI83" s="208"/>
      <c r="AJ83" s="208"/>
      <c r="AK83" s="211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  <c r="CL83" s="12"/>
    </row>
    <row r="84" spans="1:90" s="2" customFormat="1" ht="15" x14ac:dyDescent="0.2">
      <c r="A84" s="600"/>
      <c r="B84" s="600"/>
      <c r="C84" s="607"/>
      <c r="D84" s="593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  <c r="CL84" s="12"/>
    </row>
    <row r="85" spans="1:90" s="2" customFormat="1" ht="15" x14ac:dyDescent="0.2">
      <c r="A85" s="213" t="s">
        <v>98</v>
      </c>
      <c r="B85" s="368">
        <f>SUM(ENERO:DICIEMBRE!B85)</f>
        <v>408</v>
      </c>
      <c r="C85" s="368">
        <f>SUM(ENERO:DICIEMBRE!C85)</f>
        <v>167</v>
      </c>
      <c r="D85" s="368">
        <f>SUM(ENERO:DICIEMBRE!D85)</f>
        <v>164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  <c r="CL85" s="12"/>
    </row>
    <row r="86" spans="1:90" s="2" customFormat="1" ht="21" x14ac:dyDescent="0.2">
      <c r="A86" s="217" t="s">
        <v>99</v>
      </c>
      <c r="B86" s="368">
        <f>SUM(ENERO:DICIEMBRE!B86)</f>
        <v>0</v>
      </c>
      <c r="C86" s="368">
        <f>SUM(ENERO:DICIEMBRE!C86)</f>
        <v>1</v>
      </c>
      <c r="D86" s="368">
        <f>SUM(ENERO:DICIEMBRE!D86)</f>
        <v>0</v>
      </c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  <c r="CL86" s="12"/>
    </row>
    <row r="87" spans="1:90" s="2" customFormat="1" ht="21" x14ac:dyDescent="0.2">
      <c r="A87" s="217" t="s">
        <v>100</v>
      </c>
      <c r="B87" s="368">
        <f>SUM(ENERO:DICIEMBRE!B87)</f>
        <v>0</v>
      </c>
      <c r="C87" s="368">
        <f>SUM(ENERO:DICIEMBRE!C87)</f>
        <v>1</v>
      </c>
      <c r="D87" s="368">
        <f>SUM(ENERO:DICIEMBRE!D87)</f>
        <v>0</v>
      </c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  <c r="CL87" s="12"/>
    </row>
    <row r="88" spans="1:90" s="2" customFormat="1" ht="15" x14ac:dyDescent="0.2">
      <c r="A88" s="221" t="s">
        <v>101</v>
      </c>
      <c r="B88" s="368">
        <f>SUM(ENERO:DICIEMBRE!B88)</f>
        <v>0</v>
      </c>
      <c r="C88" s="368">
        <f>SUM(ENERO:DICIEMBRE!C88)</f>
        <v>0</v>
      </c>
      <c r="D88" s="368">
        <f>SUM(ENERO:DICIEMBRE!D88)</f>
        <v>0</v>
      </c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  <c r="CL88" s="12"/>
    </row>
    <row r="89" spans="1:90" s="2" customFormat="1" ht="21.75" x14ac:dyDescent="0.2">
      <c r="A89" s="222" t="s">
        <v>102</v>
      </c>
      <c r="B89" s="368">
        <f>SUM(ENERO:DICIEMBRE!B89)</f>
        <v>0</v>
      </c>
      <c r="C89" s="368">
        <f>SUM(ENERO:DICIEMBRE!C89)</f>
        <v>0</v>
      </c>
      <c r="D89" s="368">
        <f>SUM(ENERO:DICIEMBRE!D89)</f>
        <v>0</v>
      </c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  <c r="CL89" s="12"/>
    </row>
    <row r="90" spans="1:90" s="2" customFormat="1" ht="21.75" x14ac:dyDescent="0.2">
      <c r="A90" s="222" t="s">
        <v>103</v>
      </c>
      <c r="B90" s="368">
        <f>SUM(ENERO:DICIEMBRE!B90)</f>
        <v>0</v>
      </c>
      <c r="C90" s="368">
        <f>SUM(ENERO:DICIEMBRE!C90)</f>
        <v>0</v>
      </c>
      <c r="D90" s="368">
        <f>SUM(ENERO:DICIEMBRE!D90)</f>
        <v>0</v>
      </c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  <c r="CL90" s="12"/>
    </row>
    <row r="91" spans="1:90" s="2" customFormat="1" ht="21.75" x14ac:dyDescent="0.2">
      <c r="A91" s="226" t="s">
        <v>104</v>
      </c>
      <c r="B91" s="368">
        <f>SUM(ENERO:DICIEMBRE!B91)</f>
        <v>0</v>
      </c>
      <c r="C91" s="368">
        <f>SUM(ENERO:DICIEMBRE!C91)</f>
        <v>0</v>
      </c>
      <c r="D91" s="368">
        <f>SUM(ENERO:DICIEMBRE!D91)</f>
        <v>0</v>
      </c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  <c r="CL91" s="12"/>
    </row>
    <row r="92" spans="1:90" s="2" customFormat="1" ht="15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  <c r="CL92" s="12"/>
    </row>
    <row r="93" spans="1:90" s="2" customFormat="1" ht="15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BX93" s="3"/>
      <c r="BY93" s="3"/>
      <c r="BZ93" s="3"/>
      <c r="CA93" s="4"/>
      <c r="CB93" s="4"/>
      <c r="CC93" s="4"/>
      <c r="CD93" s="4"/>
      <c r="CE93" s="4"/>
      <c r="CF93" s="4"/>
      <c r="CG93" s="12"/>
      <c r="CH93" s="12"/>
      <c r="CI93" s="12"/>
      <c r="CJ93" s="12"/>
      <c r="CK93" s="12"/>
      <c r="CL93" s="12"/>
    </row>
    <row r="94" spans="1:90" s="2" customFormat="1" ht="15" x14ac:dyDescent="0.2">
      <c r="A94" s="600"/>
      <c r="B94" s="600"/>
      <c r="C94" s="184" t="s">
        <v>109</v>
      </c>
      <c r="D94" s="234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BX94" s="3"/>
      <c r="BY94" s="3"/>
      <c r="BZ94" s="3"/>
      <c r="CA94" s="4"/>
      <c r="CB94" s="4"/>
      <c r="CC94" s="4"/>
      <c r="CD94" s="4"/>
      <c r="CE94" s="4"/>
      <c r="CF94" s="4"/>
      <c r="CG94" s="12"/>
      <c r="CH94" s="12"/>
      <c r="CI94" s="12"/>
      <c r="CJ94" s="12"/>
      <c r="CK94" s="12"/>
      <c r="CL94" s="12"/>
    </row>
    <row r="95" spans="1:90" s="2" customFormat="1" ht="15" x14ac:dyDescent="0.2">
      <c r="A95" s="155" t="s">
        <v>111</v>
      </c>
      <c r="B95" s="368">
        <f>SUM(ENERO:DICIEMBRE!B95)</f>
        <v>28</v>
      </c>
      <c r="C95" s="368">
        <f>SUM(ENERO:DICIEMBRE!C95)</f>
        <v>0</v>
      </c>
      <c r="D95" s="368">
        <f>SUM(ENERO:DICIEMBRE!D95)</f>
        <v>0</v>
      </c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BX95" s="3"/>
      <c r="BY95" s="3"/>
      <c r="BZ95" s="3"/>
      <c r="CA95" s="4"/>
      <c r="CB95" s="4"/>
      <c r="CC95" s="4"/>
      <c r="CD95" s="4"/>
      <c r="CE95" s="4"/>
      <c r="CF95" s="4"/>
      <c r="CG95" s="12"/>
      <c r="CH95" s="12"/>
      <c r="CI95" s="12"/>
      <c r="CJ95" s="12"/>
      <c r="CK95" s="12"/>
      <c r="CL95" s="12"/>
    </row>
    <row r="96" spans="1:90" s="2" customFormat="1" ht="15" x14ac:dyDescent="0.2">
      <c r="A96" s="159" t="s">
        <v>112</v>
      </c>
      <c r="B96" s="368">
        <f>SUM(ENERO:DICIEMBRE!B96)</f>
        <v>0</v>
      </c>
      <c r="C96" s="368">
        <f>SUM(ENERO:DICIEMBRE!C96)</f>
        <v>0</v>
      </c>
      <c r="D96" s="368">
        <f>SUM(ENERO:DICIEMBRE!D96)</f>
        <v>0</v>
      </c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BX96" s="3"/>
      <c r="BY96" s="3"/>
      <c r="BZ96" s="3"/>
      <c r="CA96" s="4"/>
      <c r="CB96" s="4"/>
      <c r="CC96" s="4"/>
      <c r="CD96" s="4"/>
      <c r="CE96" s="4"/>
      <c r="CF96" s="4"/>
      <c r="CG96" s="12"/>
      <c r="CH96" s="12"/>
      <c r="CI96" s="12"/>
      <c r="CJ96" s="12"/>
      <c r="CK96" s="12"/>
      <c r="CL96" s="12"/>
    </row>
    <row r="97" spans="1:90" s="2" customFormat="1" ht="15" x14ac:dyDescent="0.2">
      <c r="A97" s="159" t="s">
        <v>113</v>
      </c>
      <c r="B97" s="368">
        <f>SUM(ENERO:DICIEMBRE!B97)</f>
        <v>0</v>
      </c>
      <c r="C97" s="368">
        <f>SUM(ENERO:DICIEMBRE!C97)</f>
        <v>0</v>
      </c>
      <c r="D97" s="368">
        <f>SUM(ENERO:DICIEMBRE!D97)</f>
        <v>0</v>
      </c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BX97" s="3"/>
      <c r="BY97" s="3"/>
      <c r="BZ97" s="3"/>
      <c r="CA97" s="4"/>
      <c r="CB97" s="4"/>
      <c r="CC97" s="4"/>
      <c r="CD97" s="4"/>
      <c r="CE97" s="4"/>
      <c r="CF97" s="4"/>
      <c r="CG97" s="12"/>
      <c r="CH97" s="12"/>
      <c r="CI97" s="12"/>
      <c r="CJ97" s="12"/>
      <c r="CK97" s="12"/>
      <c r="CL97" s="12"/>
    </row>
    <row r="98" spans="1:90" s="2" customFormat="1" ht="15" x14ac:dyDescent="0.2">
      <c r="A98" s="159" t="s">
        <v>114</v>
      </c>
      <c r="B98" s="368">
        <f>SUM(ENERO:DICIEMBRE!B98)</f>
        <v>0</v>
      </c>
      <c r="C98" s="368">
        <f>SUM(ENERO:DICIEMBRE!C98)</f>
        <v>0</v>
      </c>
      <c r="D98" s="368">
        <f>SUM(ENERO:DICIEMBRE!D98)</f>
        <v>0</v>
      </c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BX98" s="3"/>
      <c r="BY98" s="3"/>
      <c r="BZ98" s="3"/>
      <c r="CA98" s="4"/>
      <c r="CB98" s="4"/>
      <c r="CC98" s="4"/>
      <c r="CD98" s="4"/>
      <c r="CE98" s="4"/>
      <c r="CF98" s="4"/>
      <c r="CG98" s="12"/>
      <c r="CH98" s="12"/>
      <c r="CI98" s="12"/>
      <c r="CJ98" s="12"/>
      <c r="CK98" s="12"/>
      <c r="CL98" s="12"/>
    </row>
    <row r="99" spans="1:90" s="2" customFormat="1" ht="15" x14ac:dyDescent="0.2">
      <c r="A99" s="159" t="s">
        <v>115</v>
      </c>
      <c r="B99" s="368">
        <f>SUM(ENERO:DICIEMBRE!B99)</f>
        <v>0</v>
      </c>
      <c r="C99" s="368">
        <f>SUM(ENERO:DICIEMBRE!C99)</f>
        <v>0</v>
      </c>
      <c r="D99" s="368">
        <f>SUM(ENERO:DICIEMBRE!D99)</f>
        <v>0</v>
      </c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BX99" s="3"/>
      <c r="BY99" s="3"/>
      <c r="BZ99" s="3"/>
      <c r="CA99" s="4"/>
      <c r="CB99" s="4"/>
      <c r="CC99" s="4"/>
      <c r="CD99" s="4"/>
      <c r="CE99" s="4"/>
      <c r="CF99" s="4"/>
      <c r="CG99" s="12"/>
      <c r="CH99" s="12"/>
      <c r="CI99" s="12"/>
      <c r="CJ99" s="12"/>
      <c r="CK99" s="12"/>
      <c r="CL99" s="12"/>
    </row>
    <row r="100" spans="1:90" s="2" customFormat="1" ht="15" x14ac:dyDescent="0.2">
      <c r="A100" s="238" t="s">
        <v>43</v>
      </c>
      <c r="B100" s="239">
        <f>SUM(B95:B99)</f>
        <v>28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BX100" s="3"/>
      <c r="BY100" s="3"/>
      <c r="BZ100" s="3"/>
      <c r="CA100" s="4"/>
      <c r="CB100" s="4"/>
      <c r="CC100" s="4"/>
      <c r="CD100" s="4"/>
      <c r="CE100" s="4"/>
      <c r="CF100" s="4"/>
      <c r="CG100" s="12"/>
      <c r="CH100" s="12"/>
      <c r="CI100" s="12"/>
      <c r="CJ100" s="12"/>
      <c r="CK100" s="12"/>
      <c r="CL100" s="12"/>
    </row>
    <row r="101" spans="1:90" s="2" customFormat="1" x14ac:dyDescent="0.2">
      <c r="A101" s="242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BX101" s="3"/>
      <c r="BY101" s="3"/>
      <c r="BZ101" s="3"/>
      <c r="CA101" s="4"/>
      <c r="CB101" s="4"/>
      <c r="CC101" s="4"/>
      <c r="CD101" s="4"/>
      <c r="CE101" s="4"/>
      <c r="CF101" s="4"/>
      <c r="CG101" s="12"/>
      <c r="CH101" s="12"/>
      <c r="CI101" s="12"/>
      <c r="CJ101" s="12"/>
      <c r="CK101" s="12"/>
      <c r="CL101" s="12"/>
    </row>
    <row r="102" spans="1:90" s="2" customFormat="1" x14ac:dyDescent="0.2">
      <c r="A102" s="561" t="s">
        <v>3</v>
      </c>
      <c r="B102" s="564" t="s">
        <v>5</v>
      </c>
      <c r="C102" s="565"/>
      <c r="D102" s="566"/>
      <c r="E102" s="567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12"/>
    </row>
    <row r="103" spans="1:90" s="2" customFormat="1" x14ac:dyDescent="0.2">
      <c r="A103" s="562"/>
      <c r="B103" s="567"/>
      <c r="C103" s="568"/>
      <c r="D103" s="569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12"/>
    </row>
    <row r="104" spans="1:90" s="2" customFormat="1" x14ac:dyDescent="0.2">
      <c r="A104" s="563"/>
      <c r="B104" s="248" t="s">
        <v>29</v>
      </c>
      <c r="C104" s="249" t="s">
        <v>30</v>
      </c>
      <c r="D104" s="250" t="s">
        <v>31</v>
      </c>
      <c r="E104" s="21" t="s">
        <v>30</v>
      </c>
      <c r="F104" s="91" t="s">
        <v>31</v>
      </c>
      <c r="G104" s="21" t="s">
        <v>30</v>
      </c>
      <c r="H104" s="91" t="s">
        <v>31</v>
      </c>
      <c r="I104" s="21" t="s">
        <v>30</v>
      </c>
      <c r="J104" s="91" t="s">
        <v>31</v>
      </c>
      <c r="K104" s="21" t="s">
        <v>30</v>
      </c>
      <c r="L104" s="91" t="s">
        <v>31</v>
      </c>
      <c r="M104" s="21" t="s">
        <v>30</v>
      </c>
      <c r="N104" s="91" t="s">
        <v>31</v>
      </c>
      <c r="O104" s="251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BX104" s="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12"/>
    </row>
    <row r="105" spans="1:90" s="2" customForma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368">
        <f>SUM(ENERO:DICIEMBRE!E105)</f>
        <v>0</v>
      </c>
      <c r="F105" s="368">
        <f>SUM(ENERO:DICIEMBRE!F105)</f>
        <v>0</v>
      </c>
      <c r="G105" s="368">
        <f>SUM(ENERO:DICIEMBRE!G105)</f>
        <v>0</v>
      </c>
      <c r="H105" s="368">
        <f>SUM(ENERO:DICIEMBRE!H105)</f>
        <v>0</v>
      </c>
      <c r="I105" s="368">
        <f>SUM(ENERO:DICIEMBRE!I105)</f>
        <v>0</v>
      </c>
      <c r="J105" s="368">
        <f>SUM(ENERO:DICIEMBRE!J105)</f>
        <v>0</v>
      </c>
      <c r="K105" s="368">
        <f>SUM(ENERO:DICIEMBRE!K105)</f>
        <v>0</v>
      </c>
      <c r="L105" s="368">
        <f>SUM(ENERO:DICIEMBRE!L105)</f>
        <v>0</v>
      </c>
      <c r="M105" s="368">
        <f>SUM(ENERO:DICIEMBRE!M105)</f>
        <v>0</v>
      </c>
      <c r="N105" s="368">
        <f>SUM(ENERO:DICIEMBRE!N105)</f>
        <v>0</v>
      </c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BX105" s="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12"/>
    </row>
    <row r="106" spans="1:90" s="2" customFormat="1" ht="21" x14ac:dyDescent="0.2">
      <c r="A106" s="255" t="s">
        <v>118</v>
      </c>
      <c r="B106" s="76">
        <f>SUM(C106:D106)</f>
        <v>0</v>
      </c>
      <c r="C106" s="77">
        <f>SUM(E106+G106+I106+K106+M106)</f>
        <v>0</v>
      </c>
      <c r="D106" s="141">
        <f>SUM(F106+H106+J106+L106+N106)</f>
        <v>0</v>
      </c>
      <c r="E106" s="368">
        <f>SUM(ENERO:DICIEMBRE!E106)</f>
        <v>0</v>
      </c>
      <c r="F106" s="368">
        <f>SUM(ENERO:DICIEMBRE!F106)</f>
        <v>0</v>
      </c>
      <c r="G106" s="368">
        <f>SUM(ENERO:DICIEMBRE!G106)</f>
        <v>0</v>
      </c>
      <c r="H106" s="368">
        <f>SUM(ENERO:DICIEMBRE!H106)</f>
        <v>0</v>
      </c>
      <c r="I106" s="368">
        <f>SUM(ENERO:DICIEMBRE!I106)</f>
        <v>0</v>
      </c>
      <c r="J106" s="368">
        <f>SUM(ENERO:DICIEMBRE!J106)</f>
        <v>0</v>
      </c>
      <c r="K106" s="368">
        <f>SUM(ENERO:DICIEMBRE!K106)</f>
        <v>0</v>
      </c>
      <c r="L106" s="368">
        <f>SUM(ENERO:DICIEMBRE!L106)</f>
        <v>0</v>
      </c>
      <c r="M106" s="368">
        <f>SUM(ENERO:DICIEMBRE!M106)</f>
        <v>0</v>
      </c>
      <c r="N106" s="368">
        <f>SUM(ENERO:DICIEMBRE!N106)</f>
        <v>0</v>
      </c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BX106" s="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12"/>
    </row>
    <row r="107" spans="1:90" s="2" customFormat="1" ht="15" x14ac:dyDescent="0.25">
      <c r="A107" s="242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 s="2" customForma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 s="2" customFormat="1" x14ac:dyDescent="0.2">
      <c r="A109" s="562"/>
      <c r="B109" s="567"/>
      <c r="C109" s="568"/>
      <c r="D109" s="569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  <c r="BX109" s="3"/>
      <c r="BY109" s="3"/>
      <c r="BZ109" s="3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 s="2" customFormat="1" x14ac:dyDescent="0.2">
      <c r="A110" s="563"/>
      <c r="B110" s="248" t="s">
        <v>29</v>
      </c>
      <c r="C110" s="249" t="s">
        <v>30</v>
      </c>
      <c r="D110" s="250" t="s">
        <v>31</v>
      </c>
      <c r="E110" s="21" t="s">
        <v>30</v>
      </c>
      <c r="F110" s="91" t="s">
        <v>31</v>
      </c>
      <c r="G110" s="21" t="s">
        <v>30</v>
      </c>
      <c r="H110" s="91" t="s">
        <v>31</v>
      </c>
      <c r="I110" s="21" t="s">
        <v>30</v>
      </c>
      <c r="J110" s="91" t="s">
        <v>31</v>
      </c>
      <c r="K110" s="21" t="s">
        <v>30</v>
      </c>
      <c r="L110" s="91" t="s">
        <v>31</v>
      </c>
      <c r="M110" s="21" t="s">
        <v>30</v>
      </c>
      <c r="N110" s="91" t="s">
        <v>31</v>
      </c>
      <c r="O110" s="21" t="s">
        <v>30</v>
      </c>
      <c r="P110" s="20" t="s">
        <v>31</v>
      </c>
      <c r="Q110" s="21" t="s">
        <v>30</v>
      </c>
      <c r="R110" s="20" t="s">
        <v>31</v>
      </c>
      <c r="S110" s="21" t="s">
        <v>30</v>
      </c>
      <c r="T110" s="20" t="s">
        <v>31</v>
      </c>
      <c r="U110" s="21" t="s">
        <v>30</v>
      </c>
      <c r="V110" s="20" t="s">
        <v>31</v>
      </c>
      <c r="W110" s="21" t="s">
        <v>30</v>
      </c>
      <c r="X110" s="20" t="s">
        <v>31</v>
      </c>
      <c r="Y110" s="21" t="s">
        <v>30</v>
      </c>
      <c r="Z110" s="20" t="s">
        <v>31</v>
      </c>
      <c r="AA110" s="21" t="s">
        <v>30</v>
      </c>
      <c r="AB110" s="20" t="s">
        <v>31</v>
      </c>
      <c r="AC110" s="21" t="s">
        <v>30</v>
      </c>
      <c r="AD110" s="20" t="s">
        <v>31</v>
      </c>
      <c r="AE110" s="21" t="s">
        <v>30</v>
      </c>
      <c r="AF110" s="20" t="s">
        <v>31</v>
      </c>
      <c r="AG110" s="21" t="s">
        <v>30</v>
      </c>
      <c r="AH110" s="20" t="s">
        <v>31</v>
      </c>
      <c r="AI110" s="21" t="s">
        <v>30</v>
      </c>
      <c r="AJ110" s="20" t="s">
        <v>31</v>
      </c>
      <c r="AK110" s="21" t="s">
        <v>30</v>
      </c>
      <c r="AL110" s="258" t="s">
        <v>31</v>
      </c>
      <c r="AM110" s="569"/>
      <c r="BX110" s="3"/>
      <c r="BY110" s="3"/>
      <c r="BZ110" s="3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 s="2" customForma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368">
        <f>SUM(ENERO:DICIEMBRE!E111)</f>
        <v>0</v>
      </c>
      <c r="F111" s="368">
        <f>SUM(ENERO:DICIEMBRE!F111)</f>
        <v>0</v>
      </c>
      <c r="G111" s="368">
        <f>SUM(ENERO:DICIEMBRE!G111)</f>
        <v>0</v>
      </c>
      <c r="H111" s="368">
        <f>SUM(ENERO:DICIEMBRE!H111)</f>
        <v>0</v>
      </c>
      <c r="I111" s="368">
        <f>SUM(ENERO:DICIEMBRE!I111)</f>
        <v>0</v>
      </c>
      <c r="J111" s="368">
        <f>SUM(ENERO:DICIEMBRE!J111)</f>
        <v>0</v>
      </c>
      <c r="K111" s="368">
        <f>SUM(ENERO:DICIEMBRE!K111)</f>
        <v>0</v>
      </c>
      <c r="L111" s="368">
        <f>SUM(ENERO:DICIEMBRE!L111)</f>
        <v>0</v>
      </c>
      <c r="M111" s="368">
        <f>SUM(ENERO:DICIEMBRE!M111)</f>
        <v>0</v>
      </c>
      <c r="N111" s="368">
        <f>SUM(ENERO:DICIEMBRE!N111)</f>
        <v>0</v>
      </c>
      <c r="O111" s="368">
        <f>SUM(ENERO:DICIEMBRE!O111)</f>
        <v>0</v>
      </c>
      <c r="P111" s="368">
        <f>SUM(ENERO:DICIEMBRE!P111)</f>
        <v>0</v>
      </c>
      <c r="Q111" s="368">
        <f>SUM(ENERO:DICIEMBRE!Q111)</f>
        <v>0</v>
      </c>
      <c r="R111" s="368">
        <f>SUM(ENERO:DICIEMBRE!R111)</f>
        <v>0</v>
      </c>
      <c r="S111" s="368">
        <f>SUM(ENERO:DICIEMBRE!S111)</f>
        <v>0</v>
      </c>
      <c r="T111" s="368">
        <f>SUM(ENERO:DICIEMBRE!T111)</f>
        <v>0</v>
      </c>
      <c r="U111" s="368">
        <f>SUM(ENERO:DICIEMBRE!U111)</f>
        <v>0</v>
      </c>
      <c r="V111" s="368">
        <f>SUM(ENERO:DICIEMBRE!V111)</f>
        <v>0</v>
      </c>
      <c r="W111" s="368">
        <f>SUM(ENERO:DICIEMBRE!W111)</f>
        <v>0</v>
      </c>
      <c r="X111" s="368">
        <f>SUM(ENERO:DICIEMBRE!X111)</f>
        <v>0</v>
      </c>
      <c r="Y111" s="368">
        <f>SUM(ENERO:DICIEMBRE!Y111)</f>
        <v>0</v>
      </c>
      <c r="Z111" s="368">
        <f>SUM(ENERO:DICIEMBRE!Z111)</f>
        <v>0</v>
      </c>
      <c r="AA111" s="368">
        <f>SUM(ENERO:DICIEMBRE!AA111)</f>
        <v>0</v>
      </c>
      <c r="AB111" s="368">
        <f>SUM(ENERO:DICIEMBRE!AB111)</f>
        <v>0</v>
      </c>
      <c r="AC111" s="368">
        <f>SUM(ENERO:DICIEMBRE!AC111)</f>
        <v>0</v>
      </c>
      <c r="AD111" s="368">
        <f>SUM(ENERO:DICIEMBRE!AD111)</f>
        <v>0</v>
      </c>
      <c r="AE111" s="368">
        <f>SUM(ENERO:DICIEMBRE!AE111)</f>
        <v>0</v>
      </c>
      <c r="AF111" s="368">
        <f>SUM(ENERO:DICIEMBRE!AF111)</f>
        <v>0</v>
      </c>
      <c r="AG111" s="368">
        <f>SUM(ENERO:DICIEMBRE!AG111)</f>
        <v>0</v>
      </c>
      <c r="AH111" s="368">
        <f>SUM(ENERO:DICIEMBRE!AH111)</f>
        <v>0</v>
      </c>
      <c r="AI111" s="368">
        <f>SUM(ENERO:DICIEMBRE!AI111)</f>
        <v>0</v>
      </c>
      <c r="AJ111" s="368">
        <f>SUM(ENERO:DICIEMBRE!AJ111)</f>
        <v>0</v>
      </c>
      <c r="AK111" s="368">
        <f>SUM(ENERO:DICIEMBRE!AK111)</f>
        <v>0</v>
      </c>
      <c r="AL111" s="368">
        <f>SUM(ENERO:DICIEMBRE!AL111)</f>
        <v>0</v>
      </c>
      <c r="AM111" s="368">
        <f>SUM(ENERO:DICIEMBRE!AM111)</f>
        <v>0</v>
      </c>
      <c r="AN111" s="264" t="str">
        <f>CA111&amp;CB111</f>
        <v/>
      </c>
      <c r="BX111" s="3"/>
      <c r="BY111" s="3"/>
      <c r="BZ111" s="3"/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C111" s="4"/>
      <c r="CD111" s="4"/>
      <c r="CE111" s="4"/>
      <c r="CF111" s="4"/>
      <c r="CG111" s="4">
        <f>IF(AND(B111&lt;&gt;0,AM111=""),1,0)</f>
        <v>0</v>
      </c>
      <c r="CH111" s="4">
        <f>IF(AM111&gt;B111,1,0)</f>
        <v>0</v>
      </c>
      <c r="CI111" s="4"/>
      <c r="CJ111" s="4"/>
      <c r="CK111" s="4"/>
      <c r="CL111" s="4"/>
    </row>
    <row r="112" spans="1:90" s="2" customFormat="1" ht="15" x14ac:dyDescent="0.25">
      <c r="A112" s="108" t="s">
        <v>121</v>
      </c>
      <c r="B112" s="102"/>
      <c r="C112" s="102"/>
      <c r="D112" s="102"/>
      <c r="E112" s="10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43" s="2" customForma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s="2" customFormat="1" x14ac:dyDescent="0.2">
      <c r="A114" s="578"/>
      <c r="B114" s="248" t="s">
        <v>125</v>
      </c>
      <c r="C114" s="248" t="s">
        <v>126</v>
      </c>
      <c r="D114" s="265" t="s">
        <v>127</v>
      </c>
      <c r="E114" s="612"/>
    </row>
    <row r="115" spans="1:43" s="2" customFormat="1" ht="15" x14ac:dyDescent="0.25">
      <c r="A115" s="266" t="s">
        <v>43</v>
      </c>
      <c r="B115" s="368">
        <f>SUM(ENERO:DICIEMBRE!B115)</f>
        <v>0</v>
      </c>
      <c r="C115" s="368">
        <f>SUM(ENERO:DICIEMBRE!C115)</f>
        <v>0</v>
      </c>
      <c r="D115" s="368">
        <f>SUM(ENERO:DICIEMBRE!D115)</f>
        <v>0</v>
      </c>
      <c r="E115" s="368">
        <f>SUM(ENERO:DICIEMBRE!E115)</f>
        <v>0</v>
      </c>
    </row>
    <row r="116" spans="1:43" s="2" customFormat="1" ht="15" x14ac:dyDescent="0.2">
      <c r="A116" s="269" t="s">
        <v>128</v>
      </c>
      <c r="B116" s="207"/>
      <c r="C116" s="207"/>
      <c r="H116" s="270"/>
      <c r="I116" s="270"/>
      <c r="J116" s="125"/>
    </row>
    <row r="117" spans="1:43" s="2" customFormat="1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s="2" customFormat="1" x14ac:dyDescent="0.2">
      <c r="A118" s="562"/>
      <c r="B118" s="567"/>
      <c r="C118" s="568"/>
      <c r="D118" s="569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s="2" customFormat="1" x14ac:dyDescent="0.2">
      <c r="A119" s="563"/>
      <c r="B119" s="248" t="s">
        <v>29</v>
      </c>
      <c r="C119" s="249" t="s">
        <v>30</v>
      </c>
      <c r="D119" s="250" t="s">
        <v>31</v>
      </c>
      <c r="E119" s="21" t="s">
        <v>30</v>
      </c>
      <c r="F119" s="91" t="s">
        <v>31</v>
      </c>
      <c r="G119" s="21" t="s">
        <v>30</v>
      </c>
      <c r="H119" s="91" t="s">
        <v>31</v>
      </c>
      <c r="I119" s="21" t="s">
        <v>30</v>
      </c>
      <c r="J119" s="91" t="s">
        <v>31</v>
      </c>
    </row>
    <row r="120" spans="1:43" s="2" customFormat="1" ht="2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368">
        <f>SUM(ENERO:DICIEMBRE!E120)</f>
        <v>0</v>
      </c>
      <c r="F120" s="368">
        <f>SUM(ENERO:DICIEMBRE!F120)</f>
        <v>0</v>
      </c>
      <c r="G120" s="368">
        <f>SUM(ENERO:DICIEMBRE!G120)</f>
        <v>0</v>
      </c>
      <c r="H120" s="368">
        <f>SUM(ENERO:DICIEMBRE!H120)</f>
        <v>0</v>
      </c>
      <c r="I120" s="368">
        <f>SUM(ENERO:DICIEMBRE!I120)</f>
        <v>0</v>
      </c>
      <c r="J120" s="368">
        <f>SUM(ENERO:DICIEMBRE!J120)</f>
        <v>0</v>
      </c>
    </row>
    <row r="121" spans="1:43" s="2" customFormat="1" ht="2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368">
        <f>SUM(ENERO:DICIEMBRE!E121)</f>
        <v>0</v>
      </c>
      <c r="F121" s="368">
        <f>SUM(ENERO:DICIEMBRE!F121)</f>
        <v>0</v>
      </c>
      <c r="G121" s="368">
        <f>SUM(ENERO:DICIEMBRE!G121)</f>
        <v>0</v>
      </c>
      <c r="H121" s="368">
        <f>SUM(ENERO:DICIEMBRE!H121)</f>
        <v>0</v>
      </c>
      <c r="I121" s="368">
        <f>SUM(ENERO:DICIEMBRE!I121)</f>
        <v>0</v>
      </c>
      <c r="J121" s="368">
        <f>SUM(ENERO:DICIEMBRE!J121)</f>
        <v>0</v>
      </c>
    </row>
    <row r="122" spans="1:43" s="2" customFormat="1" ht="31.5" x14ac:dyDescent="0.2">
      <c r="A122" s="278" t="s">
        <v>134</v>
      </c>
      <c r="B122" s="76">
        <f>SUM(C122:D122)</f>
        <v>0</v>
      </c>
      <c r="C122" s="77">
        <f t="shared" si="23"/>
        <v>0</v>
      </c>
      <c r="D122" s="141">
        <f t="shared" si="23"/>
        <v>0</v>
      </c>
      <c r="E122" s="368">
        <f>SUM(ENERO:DICIEMBRE!E122)</f>
        <v>0</v>
      </c>
      <c r="F122" s="368">
        <f>SUM(ENERO:DICIEMBRE!F122)</f>
        <v>0</v>
      </c>
      <c r="G122" s="368">
        <f>SUM(ENERO:DICIEMBRE!G122)</f>
        <v>0</v>
      </c>
      <c r="H122" s="368">
        <f>SUM(ENERO:DICIEMBRE!H122)</f>
        <v>0</v>
      </c>
      <c r="I122" s="368">
        <f>SUM(ENERO:DICIEMBRE!I122)</f>
        <v>0</v>
      </c>
      <c r="J122" s="368">
        <f>SUM(ENERO:DICIEMBRE!J122)</f>
        <v>0</v>
      </c>
    </row>
    <row r="123" spans="1:43" s="2" customFormat="1" ht="15.75" x14ac:dyDescent="0.25">
      <c r="A123" s="279" t="s">
        <v>135</v>
      </c>
      <c r="B123" s="280"/>
      <c r="C123" s="281"/>
      <c r="D123" s="281"/>
      <c r="F123" s="282"/>
      <c r="G123" s="283"/>
      <c r="H123" s="283"/>
      <c r="I123" s="102"/>
    </row>
    <row r="124" spans="1:43" s="2" customForma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s="2" customFormat="1" ht="42" x14ac:dyDescent="0.2">
      <c r="A125" s="613"/>
      <c r="B125" s="614"/>
      <c r="C125" s="21" t="s">
        <v>30</v>
      </c>
      <c r="D125" s="284" t="s">
        <v>31</v>
      </c>
      <c r="E125" s="103" t="s">
        <v>139</v>
      </c>
      <c r="F125" s="91" t="s">
        <v>140</v>
      </c>
      <c r="G125" s="103" t="s">
        <v>141</v>
      </c>
      <c r="H125" s="90" t="s">
        <v>142</v>
      </c>
      <c r="I125" s="91" t="s">
        <v>143</v>
      </c>
    </row>
    <row r="126" spans="1:43" s="2" customFormat="1" x14ac:dyDescent="0.2">
      <c r="A126" s="285" t="s">
        <v>144</v>
      </c>
      <c r="B126" s="286">
        <f>SUM(C126:D126)</f>
        <v>0</v>
      </c>
      <c r="C126" s="368">
        <f>SUM(ENERO:DICIEMBRE!C126)</f>
        <v>0</v>
      </c>
      <c r="D126" s="368">
        <f>SUM(ENERO:DICIEMBRE!D126)</f>
        <v>0</v>
      </c>
      <c r="E126" s="368">
        <f>SUM(ENERO:DICIEMBRE!E126)</f>
        <v>0</v>
      </c>
      <c r="F126" s="368">
        <f>SUM(ENERO:DICIEMBRE!F126)</f>
        <v>0</v>
      </c>
      <c r="G126" s="368">
        <f>SUM(ENERO:DICIEMBRE!G126)</f>
        <v>0</v>
      </c>
      <c r="H126" s="368">
        <f>SUM(ENERO:DICIEMBRE!H126)</f>
        <v>0</v>
      </c>
      <c r="I126" s="368">
        <f>SUM(ENERO:DICIEMBRE!I126)</f>
        <v>0</v>
      </c>
    </row>
    <row r="127" spans="1:43" s="2" customFormat="1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s="2" customFormat="1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s="2" customFormat="1" x14ac:dyDescent="0.2">
      <c r="A129" s="562"/>
      <c r="B129" s="562"/>
      <c r="C129" s="615"/>
      <c r="D129" s="568"/>
      <c r="E129" s="613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  <c r="BX129" s="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 s="2" customFormat="1" x14ac:dyDescent="0.2">
      <c r="A130" s="614"/>
      <c r="B130" s="614"/>
      <c r="C130" s="18" t="s">
        <v>29</v>
      </c>
      <c r="D130" s="19" t="s">
        <v>30</v>
      </c>
      <c r="E130" s="20" t="s">
        <v>31</v>
      </c>
      <c r="F130" s="21" t="s">
        <v>30</v>
      </c>
      <c r="G130" s="20" t="s">
        <v>31</v>
      </c>
      <c r="H130" s="21" t="s">
        <v>30</v>
      </c>
      <c r="I130" s="20" t="s">
        <v>31</v>
      </c>
      <c r="J130" s="21" t="s">
        <v>30</v>
      </c>
      <c r="K130" s="20" t="s">
        <v>31</v>
      </c>
      <c r="L130" s="21" t="s">
        <v>30</v>
      </c>
      <c r="M130" s="20" t="s">
        <v>31</v>
      </c>
      <c r="N130" s="21" t="s">
        <v>30</v>
      </c>
      <c r="O130" s="20" t="s">
        <v>31</v>
      </c>
      <c r="P130" s="21" t="s">
        <v>30</v>
      </c>
      <c r="Q130" s="20" t="s">
        <v>31</v>
      </c>
      <c r="R130" s="21" t="s">
        <v>30</v>
      </c>
      <c r="S130" s="20" t="s">
        <v>31</v>
      </c>
      <c r="T130" s="21" t="s">
        <v>30</v>
      </c>
      <c r="U130" s="20" t="s">
        <v>31</v>
      </c>
      <c r="V130" s="21" t="s">
        <v>30</v>
      </c>
      <c r="W130" s="20" t="s">
        <v>31</v>
      </c>
      <c r="X130" s="21" t="s">
        <v>30</v>
      </c>
      <c r="Y130" s="20" t="s">
        <v>31</v>
      </c>
      <c r="Z130" s="21" t="s">
        <v>30</v>
      </c>
      <c r="AA130" s="20" t="s">
        <v>31</v>
      </c>
      <c r="AB130" s="21" t="s">
        <v>30</v>
      </c>
      <c r="AC130" s="20" t="s">
        <v>31</v>
      </c>
      <c r="AD130" s="21" t="s">
        <v>30</v>
      </c>
      <c r="AE130" s="20" t="s">
        <v>31</v>
      </c>
      <c r="AF130" s="21" t="s">
        <v>30</v>
      </c>
      <c r="AG130" s="20" t="s">
        <v>31</v>
      </c>
      <c r="AH130" s="21" t="s">
        <v>30</v>
      </c>
      <c r="AI130" s="20" t="s">
        <v>31</v>
      </c>
      <c r="AJ130" s="21" t="s">
        <v>30</v>
      </c>
      <c r="AK130" s="20" t="s">
        <v>31</v>
      </c>
      <c r="AL130" s="21" t="s">
        <v>30</v>
      </c>
      <c r="AM130" s="20" t="s">
        <v>31</v>
      </c>
      <c r="AN130" s="613"/>
      <c r="AO130" s="613"/>
      <c r="AP130" s="613"/>
      <c r="AQ130" s="613"/>
      <c r="BX130" s="3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 s="2" customFormat="1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368">
        <f>SUM(ENERO:DICIEMBRE!F131)</f>
        <v>0</v>
      </c>
      <c r="G131" s="368">
        <f>SUM(ENERO:DICIEMBRE!G131)</f>
        <v>0</v>
      </c>
      <c r="H131" s="368">
        <f>SUM(ENERO:DICIEMBRE!H131)</f>
        <v>0</v>
      </c>
      <c r="I131" s="368">
        <f>SUM(ENERO:DICIEMBRE!I131)</f>
        <v>0</v>
      </c>
      <c r="J131" s="368">
        <f>SUM(ENERO:DICIEMBRE!J131)</f>
        <v>0</v>
      </c>
      <c r="K131" s="368">
        <f>SUM(ENERO:DICIEMBRE!K131)</f>
        <v>0</v>
      </c>
      <c r="L131" s="368">
        <f>SUM(ENERO:DICIEMBRE!L131)</f>
        <v>0</v>
      </c>
      <c r="M131" s="368">
        <f>SUM(ENERO:DICIEMBRE!M131)</f>
        <v>0</v>
      </c>
      <c r="N131" s="368">
        <f>SUM(ENERO:DICIEMBRE!N131)</f>
        <v>0</v>
      </c>
      <c r="O131" s="368">
        <f>SUM(ENERO:DICIEMBRE!O131)</f>
        <v>0</v>
      </c>
      <c r="P131" s="368">
        <f>SUM(ENERO:DICIEMBRE!P131)</f>
        <v>0</v>
      </c>
      <c r="Q131" s="368">
        <f>SUM(ENERO:DICIEMBRE!Q131)</f>
        <v>0</v>
      </c>
      <c r="R131" s="368">
        <f>SUM(ENERO:DICIEMBRE!R131)</f>
        <v>0</v>
      </c>
      <c r="S131" s="368">
        <f>SUM(ENERO:DICIEMBRE!S131)</f>
        <v>0</v>
      </c>
      <c r="T131" s="368">
        <f>SUM(ENERO:DICIEMBRE!T131)</f>
        <v>0</v>
      </c>
      <c r="U131" s="368">
        <f>SUM(ENERO:DICIEMBRE!U131)</f>
        <v>0</v>
      </c>
      <c r="V131" s="368">
        <f>SUM(ENERO:DICIEMBRE!V131)</f>
        <v>0</v>
      </c>
      <c r="W131" s="368">
        <f>SUM(ENERO:DICIEMBRE!W131)</f>
        <v>0</v>
      </c>
      <c r="X131" s="368">
        <f>SUM(ENERO:DICIEMBRE!X131)</f>
        <v>0</v>
      </c>
      <c r="Y131" s="368">
        <f>SUM(ENERO:DICIEMBRE!Y131)</f>
        <v>0</v>
      </c>
      <c r="Z131" s="368">
        <f>SUM(ENERO:DICIEMBRE!Z131)</f>
        <v>0</v>
      </c>
      <c r="AA131" s="368">
        <f>SUM(ENERO:DICIEMBRE!AA131)</f>
        <v>0</v>
      </c>
      <c r="AB131" s="368">
        <f>SUM(ENERO:DICIEMBRE!AB131)</f>
        <v>0</v>
      </c>
      <c r="AC131" s="368">
        <f>SUM(ENERO:DICIEMBRE!AC131)</f>
        <v>0</v>
      </c>
      <c r="AD131" s="368">
        <f>SUM(ENERO:DICIEMBRE!AD131)</f>
        <v>0</v>
      </c>
      <c r="AE131" s="368">
        <f>SUM(ENERO:DICIEMBRE!AE131)</f>
        <v>0</v>
      </c>
      <c r="AF131" s="368">
        <f>SUM(ENERO:DICIEMBRE!AF131)</f>
        <v>0</v>
      </c>
      <c r="AG131" s="368">
        <f>SUM(ENERO:DICIEMBRE!AG131)</f>
        <v>0</v>
      </c>
      <c r="AH131" s="368">
        <f>SUM(ENERO:DICIEMBRE!AH131)</f>
        <v>0</v>
      </c>
      <c r="AI131" s="368">
        <f>SUM(ENERO:DICIEMBRE!AI131)</f>
        <v>0</v>
      </c>
      <c r="AJ131" s="368">
        <f>SUM(ENERO:DICIEMBRE!AJ131)</f>
        <v>0</v>
      </c>
      <c r="AK131" s="368">
        <f>SUM(ENERO:DICIEMBRE!AK131)</f>
        <v>0</v>
      </c>
      <c r="AL131" s="368">
        <f>SUM(ENERO:DICIEMBRE!AL131)</f>
        <v>0</v>
      </c>
      <c r="AM131" s="368">
        <f>SUM(ENERO:DICIEMBRE!AM131)</f>
        <v>0</v>
      </c>
      <c r="AN131" s="368">
        <f>SUM(ENERO:DICIEMBRE!AN131)</f>
        <v>0</v>
      </c>
      <c r="AO131" s="368">
        <f>SUM(ENERO:DICIEMBRE!AO131)</f>
        <v>0</v>
      </c>
      <c r="AP131" s="368">
        <f>SUM(ENERO:DICIEMBRE!AP131)</f>
        <v>0</v>
      </c>
      <c r="AQ131" s="368">
        <f>SUM(ENERO:DICIEMBRE!AQ131)</f>
        <v>0</v>
      </c>
      <c r="AR131" s="30" t="str">
        <f t="shared" ref="AR131:AR140" si="27">CONCATENATE(CF131,CA131,CB131,CC131,CD131,CE131)</f>
        <v/>
      </c>
      <c r="BX131" s="3"/>
      <c r="BY131" s="3"/>
      <c r="BZ131" s="3"/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s="2" customFormat="1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68">
        <f>SUM(ENERO:DICIEMBRE!F132)</f>
        <v>0</v>
      </c>
      <c r="G132" s="368">
        <f>SUM(ENERO:DICIEMBRE!G132)</f>
        <v>0</v>
      </c>
      <c r="H132" s="368">
        <f>SUM(ENERO:DICIEMBRE!H132)</f>
        <v>0</v>
      </c>
      <c r="I132" s="368">
        <f>SUM(ENERO:DICIEMBRE!I132)</f>
        <v>0</v>
      </c>
      <c r="J132" s="368">
        <f>SUM(ENERO:DICIEMBRE!J132)</f>
        <v>0</v>
      </c>
      <c r="K132" s="368">
        <f>SUM(ENERO:DICIEMBRE!K132)</f>
        <v>0</v>
      </c>
      <c r="L132" s="368">
        <f>SUM(ENERO:DICIEMBRE!L132)</f>
        <v>0</v>
      </c>
      <c r="M132" s="368">
        <f>SUM(ENERO:DICIEMBRE!M132)</f>
        <v>0</v>
      </c>
      <c r="N132" s="368">
        <f>SUM(ENERO:DICIEMBRE!N132)</f>
        <v>0</v>
      </c>
      <c r="O132" s="368">
        <f>SUM(ENERO:DICIEMBRE!O132)</f>
        <v>0</v>
      </c>
      <c r="P132" s="368">
        <f>SUM(ENERO:DICIEMBRE!P132)</f>
        <v>0</v>
      </c>
      <c r="Q132" s="368">
        <f>SUM(ENERO:DICIEMBRE!Q132)</f>
        <v>0</v>
      </c>
      <c r="R132" s="368">
        <f>SUM(ENERO:DICIEMBRE!R132)</f>
        <v>0</v>
      </c>
      <c r="S132" s="368">
        <f>SUM(ENERO:DICIEMBRE!S132)</f>
        <v>0</v>
      </c>
      <c r="T132" s="368">
        <f>SUM(ENERO:DICIEMBRE!T132)</f>
        <v>0</v>
      </c>
      <c r="U132" s="368">
        <f>SUM(ENERO:DICIEMBRE!U132)</f>
        <v>0</v>
      </c>
      <c r="V132" s="368">
        <f>SUM(ENERO:DICIEMBRE!V132)</f>
        <v>0</v>
      </c>
      <c r="W132" s="368">
        <f>SUM(ENERO:DICIEMBRE!W132)</f>
        <v>0</v>
      </c>
      <c r="X132" s="368">
        <f>SUM(ENERO:DICIEMBRE!X132)</f>
        <v>0</v>
      </c>
      <c r="Y132" s="368">
        <f>SUM(ENERO:DICIEMBRE!Y132)</f>
        <v>0</v>
      </c>
      <c r="Z132" s="368">
        <f>SUM(ENERO:DICIEMBRE!Z132)</f>
        <v>0</v>
      </c>
      <c r="AA132" s="368">
        <f>SUM(ENERO:DICIEMBRE!AA132)</f>
        <v>0</v>
      </c>
      <c r="AB132" s="368">
        <f>SUM(ENERO:DICIEMBRE!AB132)</f>
        <v>0</v>
      </c>
      <c r="AC132" s="368">
        <f>SUM(ENERO:DICIEMBRE!AC132)</f>
        <v>0</v>
      </c>
      <c r="AD132" s="368">
        <f>SUM(ENERO:DICIEMBRE!AD132)</f>
        <v>0</v>
      </c>
      <c r="AE132" s="368">
        <f>SUM(ENERO:DICIEMBRE!AE132)</f>
        <v>0</v>
      </c>
      <c r="AF132" s="368">
        <f>SUM(ENERO:DICIEMBRE!AF132)</f>
        <v>0</v>
      </c>
      <c r="AG132" s="368">
        <f>SUM(ENERO:DICIEMBRE!AG132)</f>
        <v>0</v>
      </c>
      <c r="AH132" s="368">
        <f>SUM(ENERO:DICIEMBRE!AH132)</f>
        <v>0</v>
      </c>
      <c r="AI132" s="368">
        <f>SUM(ENERO:DICIEMBRE!AI132)</f>
        <v>0</v>
      </c>
      <c r="AJ132" s="368">
        <f>SUM(ENERO:DICIEMBRE!AJ132)</f>
        <v>0</v>
      </c>
      <c r="AK132" s="368">
        <f>SUM(ENERO:DICIEMBRE!AK132)</f>
        <v>0</v>
      </c>
      <c r="AL132" s="368">
        <f>SUM(ENERO:DICIEMBRE!AL132)</f>
        <v>0</v>
      </c>
      <c r="AM132" s="368">
        <f>SUM(ENERO:DICIEMBRE!AM132)</f>
        <v>0</v>
      </c>
      <c r="AN132" s="368">
        <f>SUM(ENERO:DICIEMBRE!AN132)</f>
        <v>0</v>
      </c>
      <c r="AO132" s="368">
        <f>SUM(ENERO:DICIEMBRE!AO132)</f>
        <v>0</v>
      </c>
      <c r="AP132" s="368">
        <f>SUM(ENERO:DICIEMBRE!AP132)</f>
        <v>0</v>
      </c>
      <c r="AQ132" s="368">
        <f>SUM(ENERO:DICIEMBRE!AQ132)</f>
        <v>0</v>
      </c>
      <c r="AR132" s="30" t="str">
        <f t="shared" si="27"/>
        <v/>
      </c>
      <c r="BX132" s="3"/>
      <c r="BY132" s="3"/>
      <c r="BZ132" s="3"/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s="2" customFormat="1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68">
        <f>SUM(ENERO:DICIEMBRE!F133)</f>
        <v>0</v>
      </c>
      <c r="G133" s="368">
        <f>SUM(ENERO:DICIEMBRE!G133)</f>
        <v>0</v>
      </c>
      <c r="H133" s="368">
        <f>SUM(ENERO:DICIEMBRE!H133)</f>
        <v>0</v>
      </c>
      <c r="I133" s="368">
        <f>SUM(ENERO:DICIEMBRE!I133)</f>
        <v>0</v>
      </c>
      <c r="J133" s="368">
        <f>SUM(ENERO:DICIEMBRE!J133)</f>
        <v>0</v>
      </c>
      <c r="K133" s="368">
        <f>SUM(ENERO:DICIEMBRE!K133)</f>
        <v>0</v>
      </c>
      <c r="L133" s="368">
        <f>SUM(ENERO:DICIEMBRE!L133)</f>
        <v>0</v>
      </c>
      <c r="M133" s="368">
        <f>SUM(ENERO:DICIEMBRE!M133)</f>
        <v>0</v>
      </c>
      <c r="N133" s="368">
        <f>SUM(ENERO:DICIEMBRE!N133)</f>
        <v>0</v>
      </c>
      <c r="O133" s="368">
        <f>SUM(ENERO:DICIEMBRE!O133)</f>
        <v>0</v>
      </c>
      <c r="P133" s="368">
        <f>SUM(ENERO:DICIEMBRE!P133)</f>
        <v>0</v>
      </c>
      <c r="Q133" s="368">
        <f>SUM(ENERO:DICIEMBRE!Q133)</f>
        <v>0</v>
      </c>
      <c r="R133" s="368">
        <f>SUM(ENERO:DICIEMBRE!R133)</f>
        <v>0</v>
      </c>
      <c r="S133" s="368">
        <f>SUM(ENERO:DICIEMBRE!S133)</f>
        <v>0</v>
      </c>
      <c r="T133" s="368">
        <f>SUM(ENERO:DICIEMBRE!T133)</f>
        <v>0</v>
      </c>
      <c r="U133" s="368">
        <f>SUM(ENERO:DICIEMBRE!U133)</f>
        <v>0</v>
      </c>
      <c r="V133" s="368">
        <f>SUM(ENERO:DICIEMBRE!V133)</f>
        <v>0</v>
      </c>
      <c r="W133" s="368">
        <f>SUM(ENERO:DICIEMBRE!W133)</f>
        <v>0</v>
      </c>
      <c r="X133" s="368">
        <f>SUM(ENERO:DICIEMBRE!X133)</f>
        <v>0</v>
      </c>
      <c r="Y133" s="368">
        <f>SUM(ENERO:DICIEMBRE!Y133)</f>
        <v>0</v>
      </c>
      <c r="Z133" s="368">
        <f>SUM(ENERO:DICIEMBRE!Z133)</f>
        <v>0</v>
      </c>
      <c r="AA133" s="368">
        <f>SUM(ENERO:DICIEMBRE!AA133)</f>
        <v>0</v>
      </c>
      <c r="AB133" s="368">
        <f>SUM(ENERO:DICIEMBRE!AB133)</f>
        <v>0</v>
      </c>
      <c r="AC133" s="368">
        <f>SUM(ENERO:DICIEMBRE!AC133)</f>
        <v>0</v>
      </c>
      <c r="AD133" s="368">
        <f>SUM(ENERO:DICIEMBRE!AD133)</f>
        <v>0</v>
      </c>
      <c r="AE133" s="368">
        <f>SUM(ENERO:DICIEMBRE!AE133)</f>
        <v>0</v>
      </c>
      <c r="AF133" s="368">
        <f>SUM(ENERO:DICIEMBRE!AF133)</f>
        <v>0</v>
      </c>
      <c r="AG133" s="368">
        <f>SUM(ENERO:DICIEMBRE!AG133)</f>
        <v>0</v>
      </c>
      <c r="AH133" s="368">
        <f>SUM(ENERO:DICIEMBRE!AH133)</f>
        <v>0</v>
      </c>
      <c r="AI133" s="368">
        <f>SUM(ENERO:DICIEMBRE!AI133)</f>
        <v>0</v>
      </c>
      <c r="AJ133" s="368">
        <f>SUM(ENERO:DICIEMBRE!AJ133)</f>
        <v>0</v>
      </c>
      <c r="AK133" s="368">
        <f>SUM(ENERO:DICIEMBRE!AK133)</f>
        <v>0</v>
      </c>
      <c r="AL133" s="368">
        <f>SUM(ENERO:DICIEMBRE!AL133)</f>
        <v>0</v>
      </c>
      <c r="AM133" s="368">
        <f>SUM(ENERO:DICIEMBRE!AM133)</f>
        <v>0</v>
      </c>
      <c r="AN133" s="368">
        <f>SUM(ENERO:DICIEMBRE!AN133)</f>
        <v>0</v>
      </c>
      <c r="AO133" s="368">
        <f>SUM(ENERO:DICIEMBRE!AO133)</f>
        <v>0</v>
      </c>
      <c r="AP133" s="368">
        <f>SUM(ENERO:DICIEMBRE!AP133)</f>
        <v>0</v>
      </c>
      <c r="AQ133" s="368">
        <f>SUM(ENERO:DICIEMBRE!AQ133)</f>
        <v>0</v>
      </c>
      <c r="AR133" s="30" t="str">
        <f t="shared" si="27"/>
        <v/>
      </c>
      <c r="BX133" s="3"/>
      <c r="BY133" s="3"/>
      <c r="BZ133" s="3"/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s="2" customFormat="1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68">
        <f>SUM(ENERO:DICIEMBRE!F134)</f>
        <v>0</v>
      </c>
      <c r="G134" s="368">
        <f>SUM(ENERO:DICIEMBRE!G134)</f>
        <v>0</v>
      </c>
      <c r="H134" s="368">
        <f>SUM(ENERO:DICIEMBRE!H134)</f>
        <v>0</v>
      </c>
      <c r="I134" s="368">
        <f>SUM(ENERO:DICIEMBRE!I134)</f>
        <v>0</v>
      </c>
      <c r="J134" s="368">
        <f>SUM(ENERO:DICIEMBRE!J134)</f>
        <v>0</v>
      </c>
      <c r="K134" s="368">
        <f>SUM(ENERO:DICIEMBRE!K134)</f>
        <v>0</v>
      </c>
      <c r="L134" s="368">
        <f>SUM(ENERO:DICIEMBRE!L134)</f>
        <v>0</v>
      </c>
      <c r="M134" s="368">
        <f>SUM(ENERO:DICIEMBRE!M134)</f>
        <v>0</v>
      </c>
      <c r="N134" s="368">
        <f>SUM(ENERO:DICIEMBRE!N134)</f>
        <v>0</v>
      </c>
      <c r="O134" s="368">
        <f>SUM(ENERO:DICIEMBRE!O134)</f>
        <v>0</v>
      </c>
      <c r="P134" s="368">
        <f>SUM(ENERO:DICIEMBRE!P134)</f>
        <v>0</v>
      </c>
      <c r="Q134" s="368">
        <f>SUM(ENERO:DICIEMBRE!Q134)</f>
        <v>0</v>
      </c>
      <c r="R134" s="368">
        <f>SUM(ENERO:DICIEMBRE!R134)</f>
        <v>0</v>
      </c>
      <c r="S134" s="368">
        <f>SUM(ENERO:DICIEMBRE!S134)</f>
        <v>0</v>
      </c>
      <c r="T134" s="368">
        <f>SUM(ENERO:DICIEMBRE!T134)</f>
        <v>0</v>
      </c>
      <c r="U134" s="368">
        <f>SUM(ENERO:DICIEMBRE!U134)</f>
        <v>0</v>
      </c>
      <c r="V134" s="368">
        <f>SUM(ENERO:DICIEMBRE!V134)</f>
        <v>0</v>
      </c>
      <c r="W134" s="368">
        <f>SUM(ENERO:DICIEMBRE!W134)</f>
        <v>0</v>
      </c>
      <c r="X134" s="368">
        <f>SUM(ENERO:DICIEMBRE!X134)</f>
        <v>0</v>
      </c>
      <c r="Y134" s="368">
        <f>SUM(ENERO:DICIEMBRE!Y134)</f>
        <v>0</v>
      </c>
      <c r="Z134" s="368">
        <f>SUM(ENERO:DICIEMBRE!Z134)</f>
        <v>0</v>
      </c>
      <c r="AA134" s="368">
        <f>SUM(ENERO:DICIEMBRE!AA134)</f>
        <v>0</v>
      </c>
      <c r="AB134" s="368">
        <f>SUM(ENERO:DICIEMBRE!AB134)</f>
        <v>0</v>
      </c>
      <c r="AC134" s="368">
        <f>SUM(ENERO:DICIEMBRE!AC134)</f>
        <v>0</v>
      </c>
      <c r="AD134" s="368">
        <f>SUM(ENERO:DICIEMBRE!AD134)</f>
        <v>0</v>
      </c>
      <c r="AE134" s="368">
        <f>SUM(ENERO:DICIEMBRE!AE134)</f>
        <v>0</v>
      </c>
      <c r="AF134" s="368">
        <f>SUM(ENERO:DICIEMBRE!AF134)</f>
        <v>0</v>
      </c>
      <c r="AG134" s="368">
        <f>SUM(ENERO:DICIEMBRE!AG134)</f>
        <v>0</v>
      </c>
      <c r="AH134" s="368">
        <f>SUM(ENERO:DICIEMBRE!AH134)</f>
        <v>0</v>
      </c>
      <c r="AI134" s="368">
        <f>SUM(ENERO:DICIEMBRE!AI134)</f>
        <v>0</v>
      </c>
      <c r="AJ134" s="368">
        <f>SUM(ENERO:DICIEMBRE!AJ134)</f>
        <v>0</v>
      </c>
      <c r="AK134" s="368">
        <f>SUM(ENERO:DICIEMBRE!AK134)</f>
        <v>0</v>
      </c>
      <c r="AL134" s="368">
        <f>SUM(ENERO:DICIEMBRE!AL134)</f>
        <v>0</v>
      </c>
      <c r="AM134" s="368">
        <f>SUM(ENERO:DICIEMBRE!AM134)</f>
        <v>0</v>
      </c>
      <c r="AN134" s="368">
        <f>SUM(ENERO:DICIEMBRE!AN134)</f>
        <v>0</v>
      </c>
      <c r="AO134" s="368">
        <f>SUM(ENERO:DICIEMBRE!AO134)</f>
        <v>0</v>
      </c>
      <c r="AP134" s="368">
        <f>SUM(ENERO:DICIEMBRE!AP134)</f>
        <v>0</v>
      </c>
      <c r="AQ134" s="368">
        <f>SUM(ENERO:DICIEMBRE!AQ134)</f>
        <v>0</v>
      </c>
      <c r="AR134" s="30" t="str">
        <f t="shared" si="27"/>
        <v/>
      </c>
      <c r="BX134" s="3"/>
      <c r="BY134" s="3"/>
      <c r="BZ134" s="3"/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s="2" customFormat="1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68">
        <f>SUM(ENERO:DICIEMBRE!F135)</f>
        <v>0</v>
      </c>
      <c r="G135" s="368">
        <f>SUM(ENERO:DICIEMBRE!G135)</f>
        <v>0</v>
      </c>
      <c r="H135" s="368">
        <f>SUM(ENERO:DICIEMBRE!H135)</f>
        <v>0</v>
      </c>
      <c r="I135" s="368">
        <f>SUM(ENERO:DICIEMBRE!I135)</f>
        <v>0</v>
      </c>
      <c r="J135" s="368">
        <f>SUM(ENERO:DICIEMBRE!J135)</f>
        <v>0</v>
      </c>
      <c r="K135" s="368">
        <f>SUM(ENERO:DICIEMBRE!K135)</f>
        <v>0</v>
      </c>
      <c r="L135" s="368">
        <f>SUM(ENERO:DICIEMBRE!L135)</f>
        <v>0</v>
      </c>
      <c r="M135" s="368">
        <f>SUM(ENERO:DICIEMBRE!M135)</f>
        <v>0</v>
      </c>
      <c r="N135" s="368">
        <f>SUM(ENERO:DICIEMBRE!N135)</f>
        <v>0</v>
      </c>
      <c r="O135" s="368">
        <f>SUM(ENERO:DICIEMBRE!O135)</f>
        <v>0</v>
      </c>
      <c r="P135" s="368">
        <f>SUM(ENERO:DICIEMBRE!P135)</f>
        <v>0</v>
      </c>
      <c r="Q135" s="368">
        <f>SUM(ENERO:DICIEMBRE!Q135)</f>
        <v>0</v>
      </c>
      <c r="R135" s="368">
        <f>SUM(ENERO:DICIEMBRE!R135)</f>
        <v>0</v>
      </c>
      <c r="S135" s="368">
        <f>SUM(ENERO:DICIEMBRE!S135)</f>
        <v>0</v>
      </c>
      <c r="T135" s="368">
        <f>SUM(ENERO:DICIEMBRE!T135)</f>
        <v>0</v>
      </c>
      <c r="U135" s="368">
        <f>SUM(ENERO:DICIEMBRE!U135)</f>
        <v>0</v>
      </c>
      <c r="V135" s="368">
        <f>SUM(ENERO:DICIEMBRE!V135)</f>
        <v>0</v>
      </c>
      <c r="W135" s="368">
        <f>SUM(ENERO:DICIEMBRE!W135)</f>
        <v>0</v>
      </c>
      <c r="X135" s="368">
        <f>SUM(ENERO:DICIEMBRE!X135)</f>
        <v>0</v>
      </c>
      <c r="Y135" s="368">
        <f>SUM(ENERO:DICIEMBRE!Y135)</f>
        <v>0</v>
      </c>
      <c r="Z135" s="368">
        <f>SUM(ENERO:DICIEMBRE!Z135)</f>
        <v>0</v>
      </c>
      <c r="AA135" s="368">
        <f>SUM(ENERO:DICIEMBRE!AA135)</f>
        <v>0</v>
      </c>
      <c r="AB135" s="368">
        <f>SUM(ENERO:DICIEMBRE!AB135)</f>
        <v>0</v>
      </c>
      <c r="AC135" s="368">
        <f>SUM(ENERO:DICIEMBRE!AC135)</f>
        <v>0</v>
      </c>
      <c r="AD135" s="368">
        <f>SUM(ENERO:DICIEMBRE!AD135)</f>
        <v>0</v>
      </c>
      <c r="AE135" s="368">
        <f>SUM(ENERO:DICIEMBRE!AE135)</f>
        <v>0</v>
      </c>
      <c r="AF135" s="368">
        <f>SUM(ENERO:DICIEMBRE!AF135)</f>
        <v>0</v>
      </c>
      <c r="AG135" s="368">
        <f>SUM(ENERO:DICIEMBRE!AG135)</f>
        <v>0</v>
      </c>
      <c r="AH135" s="368">
        <f>SUM(ENERO:DICIEMBRE!AH135)</f>
        <v>0</v>
      </c>
      <c r="AI135" s="368">
        <f>SUM(ENERO:DICIEMBRE!AI135)</f>
        <v>0</v>
      </c>
      <c r="AJ135" s="368">
        <f>SUM(ENERO:DICIEMBRE!AJ135)</f>
        <v>0</v>
      </c>
      <c r="AK135" s="368">
        <f>SUM(ENERO:DICIEMBRE!AK135)</f>
        <v>0</v>
      </c>
      <c r="AL135" s="368">
        <f>SUM(ENERO:DICIEMBRE!AL135)</f>
        <v>0</v>
      </c>
      <c r="AM135" s="368">
        <f>SUM(ENERO:DICIEMBRE!AM135)</f>
        <v>0</v>
      </c>
      <c r="AN135" s="368">
        <f>SUM(ENERO:DICIEMBRE!AN135)</f>
        <v>0</v>
      </c>
      <c r="AO135" s="368">
        <f>SUM(ENERO:DICIEMBRE!AO135)</f>
        <v>0</v>
      </c>
      <c r="AP135" s="368">
        <f>SUM(ENERO:DICIEMBRE!AP135)</f>
        <v>0</v>
      </c>
      <c r="AQ135" s="368">
        <f>SUM(ENERO:DICIEMBRE!AQ135)</f>
        <v>0</v>
      </c>
      <c r="AR135" s="30" t="str">
        <f t="shared" si="27"/>
        <v/>
      </c>
      <c r="BX135" s="3"/>
      <c r="BY135" s="3"/>
      <c r="BZ135" s="3"/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s="2" customFormat="1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68">
        <f>SUM(ENERO:DICIEMBRE!F136)</f>
        <v>0</v>
      </c>
      <c r="G136" s="368">
        <f>SUM(ENERO:DICIEMBRE!G136)</f>
        <v>0</v>
      </c>
      <c r="H136" s="368">
        <f>SUM(ENERO:DICIEMBRE!H136)</f>
        <v>0</v>
      </c>
      <c r="I136" s="368">
        <f>SUM(ENERO:DICIEMBRE!I136)</f>
        <v>0</v>
      </c>
      <c r="J136" s="368">
        <f>SUM(ENERO:DICIEMBRE!J136)</f>
        <v>0</v>
      </c>
      <c r="K136" s="368">
        <f>SUM(ENERO:DICIEMBRE!K136)</f>
        <v>0</v>
      </c>
      <c r="L136" s="368">
        <f>SUM(ENERO:DICIEMBRE!L136)</f>
        <v>0</v>
      </c>
      <c r="M136" s="368">
        <f>SUM(ENERO:DICIEMBRE!M136)</f>
        <v>0</v>
      </c>
      <c r="N136" s="368">
        <f>SUM(ENERO:DICIEMBRE!N136)</f>
        <v>0</v>
      </c>
      <c r="O136" s="368">
        <f>SUM(ENERO:DICIEMBRE!O136)</f>
        <v>0</v>
      </c>
      <c r="P136" s="368">
        <f>SUM(ENERO:DICIEMBRE!P136)</f>
        <v>0</v>
      </c>
      <c r="Q136" s="368">
        <f>SUM(ENERO:DICIEMBRE!Q136)</f>
        <v>0</v>
      </c>
      <c r="R136" s="368">
        <f>SUM(ENERO:DICIEMBRE!R136)</f>
        <v>0</v>
      </c>
      <c r="S136" s="368">
        <f>SUM(ENERO:DICIEMBRE!S136)</f>
        <v>0</v>
      </c>
      <c r="T136" s="368">
        <f>SUM(ENERO:DICIEMBRE!T136)</f>
        <v>0</v>
      </c>
      <c r="U136" s="368">
        <f>SUM(ENERO:DICIEMBRE!U136)</f>
        <v>0</v>
      </c>
      <c r="V136" s="368">
        <f>SUM(ENERO:DICIEMBRE!V136)</f>
        <v>0</v>
      </c>
      <c r="W136" s="368">
        <f>SUM(ENERO:DICIEMBRE!W136)</f>
        <v>0</v>
      </c>
      <c r="X136" s="368">
        <f>SUM(ENERO:DICIEMBRE!X136)</f>
        <v>0</v>
      </c>
      <c r="Y136" s="368">
        <f>SUM(ENERO:DICIEMBRE!Y136)</f>
        <v>0</v>
      </c>
      <c r="Z136" s="368">
        <f>SUM(ENERO:DICIEMBRE!Z136)</f>
        <v>0</v>
      </c>
      <c r="AA136" s="368">
        <f>SUM(ENERO:DICIEMBRE!AA136)</f>
        <v>0</v>
      </c>
      <c r="AB136" s="368">
        <f>SUM(ENERO:DICIEMBRE!AB136)</f>
        <v>0</v>
      </c>
      <c r="AC136" s="368">
        <f>SUM(ENERO:DICIEMBRE!AC136)</f>
        <v>0</v>
      </c>
      <c r="AD136" s="368">
        <f>SUM(ENERO:DICIEMBRE!AD136)</f>
        <v>0</v>
      </c>
      <c r="AE136" s="368">
        <f>SUM(ENERO:DICIEMBRE!AE136)</f>
        <v>0</v>
      </c>
      <c r="AF136" s="368">
        <f>SUM(ENERO:DICIEMBRE!AF136)</f>
        <v>0</v>
      </c>
      <c r="AG136" s="368">
        <f>SUM(ENERO:DICIEMBRE!AG136)</f>
        <v>0</v>
      </c>
      <c r="AH136" s="368">
        <f>SUM(ENERO:DICIEMBRE!AH136)</f>
        <v>0</v>
      </c>
      <c r="AI136" s="368">
        <f>SUM(ENERO:DICIEMBRE!AI136)</f>
        <v>0</v>
      </c>
      <c r="AJ136" s="368">
        <f>SUM(ENERO:DICIEMBRE!AJ136)</f>
        <v>0</v>
      </c>
      <c r="AK136" s="368">
        <f>SUM(ENERO:DICIEMBRE!AK136)</f>
        <v>0</v>
      </c>
      <c r="AL136" s="368">
        <f>SUM(ENERO:DICIEMBRE!AL136)</f>
        <v>0</v>
      </c>
      <c r="AM136" s="368">
        <f>SUM(ENERO:DICIEMBRE!AM136)</f>
        <v>0</v>
      </c>
      <c r="AN136" s="368">
        <f>SUM(ENERO:DICIEMBRE!AN136)</f>
        <v>0</v>
      </c>
      <c r="AO136" s="368">
        <f>SUM(ENERO:DICIEMBRE!AO136)</f>
        <v>0</v>
      </c>
      <c r="AP136" s="368">
        <f>SUM(ENERO:DICIEMBRE!AP136)</f>
        <v>0</v>
      </c>
      <c r="AQ136" s="368">
        <f>SUM(ENERO:DICIEMBRE!AQ136)</f>
        <v>0</v>
      </c>
      <c r="AR136" s="30" t="str">
        <f t="shared" si="27"/>
        <v/>
      </c>
      <c r="BX136" s="3"/>
      <c r="BY136" s="3"/>
      <c r="BZ136" s="3"/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s="2" customFormat="1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368">
        <f>SUM(ENERO:DICIEMBRE!F137)</f>
        <v>0</v>
      </c>
      <c r="G137" s="368">
        <f>SUM(ENERO:DICIEMBRE!G137)</f>
        <v>0</v>
      </c>
      <c r="H137" s="368">
        <f>SUM(ENERO:DICIEMBRE!H137)</f>
        <v>0</v>
      </c>
      <c r="I137" s="368">
        <f>SUM(ENERO:DICIEMBRE!I137)</f>
        <v>0</v>
      </c>
      <c r="J137" s="368">
        <f>SUM(ENERO:DICIEMBRE!J137)</f>
        <v>0</v>
      </c>
      <c r="K137" s="368">
        <f>SUM(ENERO:DICIEMBRE!K137)</f>
        <v>0</v>
      </c>
      <c r="L137" s="368">
        <f>SUM(ENERO:DICIEMBRE!L137)</f>
        <v>0</v>
      </c>
      <c r="M137" s="368">
        <f>SUM(ENERO:DICIEMBRE!M137)</f>
        <v>0</v>
      </c>
      <c r="N137" s="368">
        <f>SUM(ENERO:DICIEMBRE!N137)</f>
        <v>0</v>
      </c>
      <c r="O137" s="368">
        <f>SUM(ENERO:DICIEMBRE!O137)</f>
        <v>0</v>
      </c>
      <c r="P137" s="368">
        <f>SUM(ENERO:DICIEMBRE!P137)</f>
        <v>0</v>
      </c>
      <c r="Q137" s="368">
        <f>SUM(ENERO:DICIEMBRE!Q137)</f>
        <v>0</v>
      </c>
      <c r="R137" s="368">
        <f>SUM(ENERO:DICIEMBRE!R137)</f>
        <v>0</v>
      </c>
      <c r="S137" s="368">
        <f>SUM(ENERO:DICIEMBRE!S137)</f>
        <v>0</v>
      </c>
      <c r="T137" s="368">
        <f>SUM(ENERO:DICIEMBRE!T137)</f>
        <v>0</v>
      </c>
      <c r="U137" s="368">
        <f>SUM(ENERO:DICIEMBRE!U137)</f>
        <v>0</v>
      </c>
      <c r="V137" s="368">
        <f>SUM(ENERO:DICIEMBRE!V137)</f>
        <v>0</v>
      </c>
      <c r="W137" s="368">
        <f>SUM(ENERO:DICIEMBRE!W137)</f>
        <v>0</v>
      </c>
      <c r="X137" s="368">
        <f>SUM(ENERO:DICIEMBRE!X137)</f>
        <v>0</v>
      </c>
      <c r="Y137" s="368">
        <f>SUM(ENERO:DICIEMBRE!Y137)</f>
        <v>0</v>
      </c>
      <c r="Z137" s="368">
        <f>SUM(ENERO:DICIEMBRE!Z137)</f>
        <v>0</v>
      </c>
      <c r="AA137" s="368">
        <f>SUM(ENERO:DICIEMBRE!AA137)</f>
        <v>0</v>
      </c>
      <c r="AB137" s="368">
        <f>SUM(ENERO:DICIEMBRE!AB137)</f>
        <v>0</v>
      </c>
      <c r="AC137" s="368">
        <f>SUM(ENERO:DICIEMBRE!AC137)</f>
        <v>0</v>
      </c>
      <c r="AD137" s="368">
        <f>SUM(ENERO:DICIEMBRE!AD137)</f>
        <v>0</v>
      </c>
      <c r="AE137" s="368">
        <f>SUM(ENERO:DICIEMBRE!AE137)</f>
        <v>0</v>
      </c>
      <c r="AF137" s="368">
        <f>SUM(ENERO:DICIEMBRE!AF137)</f>
        <v>0</v>
      </c>
      <c r="AG137" s="368">
        <f>SUM(ENERO:DICIEMBRE!AG137)</f>
        <v>0</v>
      </c>
      <c r="AH137" s="368">
        <f>SUM(ENERO:DICIEMBRE!AH137)</f>
        <v>0</v>
      </c>
      <c r="AI137" s="368">
        <f>SUM(ENERO:DICIEMBRE!AI137)</f>
        <v>0</v>
      </c>
      <c r="AJ137" s="368">
        <f>SUM(ENERO:DICIEMBRE!AJ137)</f>
        <v>0</v>
      </c>
      <c r="AK137" s="368">
        <f>SUM(ENERO:DICIEMBRE!AK137)</f>
        <v>0</v>
      </c>
      <c r="AL137" s="368">
        <f>SUM(ENERO:DICIEMBRE!AL137)</f>
        <v>0</v>
      </c>
      <c r="AM137" s="368">
        <f>SUM(ENERO:DICIEMBRE!AM137)</f>
        <v>0</v>
      </c>
      <c r="AN137" s="368">
        <f>SUM(ENERO:DICIEMBRE!AN137)</f>
        <v>0</v>
      </c>
      <c r="AO137" s="368">
        <f>SUM(ENERO:DICIEMBRE!AO137)</f>
        <v>0</v>
      </c>
      <c r="AP137" s="368">
        <f>SUM(ENERO:DICIEMBRE!AP137)</f>
        <v>0</v>
      </c>
      <c r="AQ137" s="368">
        <f>SUM(ENERO:DICIEMBRE!AQ137)</f>
        <v>0</v>
      </c>
      <c r="AR137" s="30" t="str">
        <f t="shared" si="27"/>
        <v/>
      </c>
      <c r="BX137" s="3"/>
      <c r="BY137" s="3"/>
      <c r="BZ137" s="3"/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s="2" customFormat="1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368">
        <f>SUM(ENERO:DICIEMBRE!F138)</f>
        <v>0</v>
      </c>
      <c r="G138" s="368">
        <f>SUM(ENERO:DICIEMBRE!G138)</f>
        <v>0</v>
      </c>
      <c r="H138" s="368">
        <f>SUM(ENERO:DICIEMBRE!H138)</f>
        <v>0</v>
      </c>
      <c r="I138" s="368">
        <f>SUM(ENERO:DICIEMBRE!I138)</f>
        <v>0</v>
      </c>
      <c r="J138" s="368">
        <f>SUM(ENERO:DICIEMBRE!J138)</f>
        <v>0</v>
      </c>
      <c r="K138" s="368">
        <f>SUM(ENERO:DICIEMBRE!K138)</f>
        <v>0</v>
      </c>
      <c r="L138" s="368">
        <f>SUM(ENERO:DICIEMBRE!L138)</f>
        <v>0</v>
      </c>
      <c r="M138" s="368">
        <f>SUM(ENERO:DICIEMBRE!M138)</f>
        <v>0</v>
      </c>
      <c r="N138" s="368">
        <f>SUM(ENERO:DICIEMBRE!N138)</f>
        <v>0</v>
      </c>
      <c r="O138" s="368">
        <f>SUM(ENERO:DICIEMBRE!O138)</f>
        <v>0</v>
      </c>
      <c r="P138" s="368">
        <f>SUM(ENERO:DICIEMBRE!P138)</f>
        <v>0</v>
      </c>
      <c r="Q138" s="368">
        <f>SUM(ENERO:DICIEMBRE!Q138)</f>
        <v>0</v>
      </c>
      <c r="R138" s="368">
        <f>SUM(ENERO:DICIEMBRE!R138)</f>
        <v>0</v>
      </c>
      <c r="S138" s="368">
        <f>SUM(ENERO:DICIEMBRE!S138)</f>
        <v>0</v>
      </c>
      <c r="T138" s="368">
        <f>SUM(ENERO:DICIEMBRE!T138)</f>
        <v>0</v>
      </c>
      <c r="U138" s="368">
        <f>SUM(ENERO:DICIEMBRE!U138)</f>
        <v>0</v>
      </c>
      <c r="V138" s="368">
        <f>SUM(ENERO:DICIEMBRE!V138)</f>
        <v>0</v>
      </c>
      <c r="W138" s="368">
        <f>SUM(ENERO:DICIEMBRE!W138)</f>
        <v>0</v>
      </c>
      <c r="X138" s="368">
        <f>SUM(ENERO:DICIEMBRE!X138)</f>
        <v>0</v>
      </c>
      <c r="Y138" s="368">
        <f>SUM(ENERO:DICIEMBRE!Y138)</f>
        <v>0</v>
      </c>
      <c r="Z138" s="368">
        <f>SUM(ENERO:DICIEMBRE!Z138)</f>
        <v>0</v>
      </c>
      <c r="AA138" s="368">
        <f>SUM(ENERO:DICIEMBRE!AA138)</f>
        <v>0</v>
      </c>
      <c r="AB138" s="368">
        <f>SUM(ENERO:DICIEMBRE!AB138)</f>
        <v>0</v>
      </c>
      <c r="AC138" s="368">
        <f>SUM(ENERO:DICIEMBRE!AC138)</f>
        <v>0</v>
      </c>
      <c r="AD138" s="368">
        <f>SUM(ENERO:DICIEMBRE!AD138)</f>
        <v>0</v>
      </c>
      <c r="AE138" s="368">
        <f>SUM(ENERO:DICIEMBRE!AE138)</f>
        <v>0</v>
      </c>
      <c r="AF138" s="368">
        <f>SUM(ENERO:DICIEMBRE!AF138)</f>
        <v>0</v>
      </c>
      <c r="AG138" s="368">
        <f>SUM(ENERO:DICIEMBRE!AG138)</f>
        <v>0</v>
      </c>
      <c r="AH138" s="368">
        <f>SUM(ENERO:DICIEMBRE!AH138)</f>
        <v>0</v>
      </c>
      <c r="AI138" s="368">
        <f>SUM(ENERO:DICIEMBRE!AI138)</f>
        <v>0</v>
      </c>
      <c r="AJ138" s="368">
        <f>SUM(ENERO:DICIEMBRE!AJ138)</f>
        <v>0</v>
      </c>
      <c r="AK138" s="368">
        <f>SUM(ENERO:DICIEMBRE!AK138)</f>
        <v>0</v>
      </c>
      <c r="AL138" s="368">
        <f>SUM(ENERO:DICIEMBRE!AL138)</f>
        <v>0</v>
      </c>
      <c r="AM138" s="368">
        <f>SUM(ENERO:DICIEMBRE!AM138)</f>
        <v>0</v>
      </c>
      <c r="AN138" s="368">
        <f>SUM(ENERO:DICIEMBRE!AN138)</f>
        <v>0</v>
      </c>
      <c r="AO138" s="368">
        <f>SUM(ENERO:DICIEMBRE!AO138)</f>
        <v>0</v>
      </c>
      <c r="AP138" s="368">
        <f>SUM(ENERO:DICIEMBRE!AP138)</f>
        <v>0</v>
      </c>
      <c r="AQ138" s="368">
        <f>SUM(ENERO:DICIEMBRE!AQ138)</f>
        <v>0</v>
      </c>
      <c r="AR138" s="30" t="str">
        <f t="shared" si="27"/>
        <v/>
      </c>
      <c r="BX138" s="3"/>
      <c r="BY138" s="3"/>
      <c r="BZ138" s="3"/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s="2" customFormat="1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368">
        <f>SUM(ENERO:DICIEMBRE!F139)</f>
        <v>0</v>
      </c>
      <c r="G139" s="368">
        <f>SUM(ENERO:DICIEMBRE!G139)</f>
        <v>0</v>
      </c>
      <c r="H139" s="368">
        <f>SUM(ENERO:DICIEMBRE!H139)</f>
        <v>0</v>
      </c>
      <c r="I139" s="368">
        <f>SUM(ENERO:DICIEMBRE!I139)</f>
        <v>0</v>
      </c>
      <c r="J139" s="368">
        <f>SUM(ENERO:DICIEMBRE!J139)</f>
        <v>0</v>
      </c>
      <c r="K139" s="368">
        <f>SUM(ENERO:DICIEMBRE!K139)</f>
        <v>0</v>
      </c>
      <c r="L139" s="368">
        <f>SUM(ENERO:DICIEMBRE!L139)</f>
        <v>0</v>
      </c>
      <c r="M139" s="368">
        <f>SUM(ENERO:DICIEMBRE!M139)</f>
        <v>0</v>
      </c>
      <c r="N139" s="368">
        <f>SUM(ENERO:DICIEMBRE!N139)</f>
        <v>0</v>
      </c>
      <c r="O139" s="368">
        <f>SUM(ENERO:DICIEMBRE!O139)</f>
        <v>0</v>
      </c>
      <c r="P139" s="368">
        <f>SUM(ENERO:DICIEMBRE!P139)</f>
        <v>0</v>
      </c>
      <c r="Q139" s="368">
        <f>SUM(ENERO:DICIEMBRE!Q139)</f>
        <v>0</v>
      </c>
      <c r="R139" s="368">
        <f>SUM(ENERO:DICIEMBRE!R139)</f>
        <v>0</v>
      </c>
      <c r="S139" s="368">
        <f>SUM(ENERO:DICIEMBRE!S139)</f>
        <v>0</v>
      </c>
      <c r="T139" s="368">
        <f>SUM(ENERO:DICIEMBRE!T139)</f>
        <v>0</v>
      </c>
      <c r="U139" s="368">
        <f>SUM(ENERO:DICIEMBRE!U139)</f>
        <v>0</v>
      </c>
      <c r="V139" s="368">
        <f>SUM(ENERO:DICIEMBRE!V139)</f>
        <v>0</v>
      </c>
      <c r="W139" s="368">
        <f>SUM(ENERO:DICIEMBRE!W139)</f>
        <v>0</v>
      </c>
      <c r="X139" s="368">
        <f>SUM(ENERO:DICIEMBRE!X139)</f>
        <v>0</v>
      </c>
      <c r="Y139" s="368">
        <f>SUM(ENERO:DICIEMBRE!Y139)</f>
        <v>0</v>
      </c>
      <c r="Z139" s="368">
        <f>SUM(ENERO:DICIEMBRE!Z139)</f>
        <v>0</v>
      </c>
      <c r="AA139" s="368">
        <f>SUM(ENERO:DICIEMBRE!AA139)</f>
        <v>0</v>
      </c>
      <c r="AB139" s="368">
        <f>SUM(ENERO:DICIEMBRE!AB139)</f>
        <v>0</v>
      </c>
      <c r="AC139" s="368">
        <f>SUM(ENERO:DICIEMBRE!AC139)</f>
        <v>0</v>
      </c>
      <c r="AD139" s="368">
        <f>SUM(ENERO:DICIEMBRE!AD139)</f>
        <v>0</v>
      </c>
      <c r="AE139" s="368">
        <f>SUM(ENERO:DICIEMBRE!AE139)</f>
        <v>0</v>
      </c>
      <c r="AF139" s="368">
        <f>SUM(ENERO:DICIEMBRE!AF139)</f>
        <v>0</v>
      </c>
      <c r="AG139" s="368">
        <f>SUM(ENERO:DICIEMBRE!AG139)</f>
        <v>0</v>
      </c>
      <c r="AH139" s="368">
        <f>SUM(ENERO:DICIEMBRE!AH139)</f>
        <v>0</v>
      </c>
      <c r="AI139" s="368">
        <f>SUM(ENERO:DICIEMBRE!AI139)</f>
        <v>0</v>
      </c>
      <c r="AJ139" s="368">
        <f>SUM(ENERO:DICIEMBRE!AJ139)</f>
        <v>0</v>
      </c>
      <c r="AK139" s="368">
        <f>SUM(ENERO:DICIEMBRE!AK139)</f>
        <v>0</v>
      </c>
      <c r="AL139" s="368">
        <f>SUM(ENERO:DICIEMBRE!AL139)</f>
        <v>0</v>
      </c>
      <c r="AM139" s="368">
        <f>SUM(ENERO:DICIEMBRE!AM139)</f>
        <v>0</v>
      </c>
      <c r="AN139" s="368">
        <f>SUM(ENERO:DICIEMBRE!AN139)</f>
        <v>0</v>
      </c>
      <c r="AO139" s="368">
        <f>SUM(ENERO:DICIEMBRE!AO139)</f>
        <v>0</v>
      </c>
      <c r="AP139" s="368">
        <f>SUM(ENERO:DICIEMBRE!AP139)</f>
        <v>0</v>
      </c>
      <c r="AQ139" s="368">
        <f>SUM(ENERO:DICIEMBRE!AQ139)</f>
        <v>0</v>
      </c>
      <c r="AR139" s="30" t="str">
        <f t="shared" si="27"/>
        <v/>
      </c>
      <c r="BX139" s="3"/>
      <c r="BY139" s="3"/>
      <c r="BZ139" s="3"/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s="2" customFormat="1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368">
        <f>SUM(ENERO:DICIEMBRE!F140)</f>
        <v>0</v>
      </c>
      <c r="G140" s="368">
        <f>SUM(ENERO:DICIEMBRE!G140)</f>
        <v>0</v>
      </c>
      <c r="H140" s="368">
        <f>SUM(ENERO:DICIEMBRE!H140)</f>
        <v>0</v>
      </c>
      <c r="I140" s="368">
        <f>SUM(ENERO:DICIEMBRE!I140)</f>
        <v>0</v>
      </c>
      <c r="J140" s="368">
        <f>SUM(ENERO:DICIEMBRE!J140)</f>
        <v>0</v>
      </c>
      <c r="K140" s="368">
        <f>SUM(ENERO:DICIEMBRE!K140)</f>
        <v>0</v>
      </c>
      <c r="L140" s="368">
        <f>SUM(ENERO:DICIEMBRE!L140)</f>
        <v>0</v>
      </c>
      <c r="M140" s="368">
        <f>SUM(ENERO:DICIEMBRE!M140)</f>
        <v>0</v>
      </c>
      <c r="N140" s="368">
        <f>SUM(ENERO:DICIEMBRE!N140)</f>
        <v>0</v>
      </c>
      <c r="O140" s="368">
        <f>SUM(ENERO:DICIEMBRE!O140)</f>
        <v>0</v>
      </c>
      <c r="P140" s="368">
        <f>SUM(ENERO:DICIEMBRE!P140)</f>
        <v>0</v>
      </c>
      <c r="Q140" s="368">
        <f>SUM(ENERO:DICIEMBRE!Q140)</f>
        <v>0</v>
      </c>
      <c r="R140" s="368">
        <f>SUM(ENERO:DICIEMBRE!R140)</f>
        <v>0</v>
      </c>
      <c r="S140" s="368">
        <f>SUM(ENERO:DICIEMBRE!S140)</f>
        <v>0</v>
      </c>
      <c r="T140" s="368">
        <f>SUM(ENERO:DICIEMBRE!T140)</f>
        <v>0</v>
      </c>
      <c r="U140" s="368">
        <f>SUM(ENERO:DICIEMBRE!U140)</f>
        <v>0</v>
      </c>
      <c r="V140" s="368">
        <f>SUM(ENERO:DICIEMBRE!V140)</f>
        <v>0</v>
      </c>
      <c r="W140" s="368">
        <f>SUM(ENERO:DICIEMBRE!W140)</f>
        <v>0</v>
      </c>
      <c r="X140" s="368">
        <f>SUM(ENERO:DICIEMBRE!X140)</f>
        <v>0</v>
      </c>
      <c r="Y140" s="368">
        <f>SUM(ENERO:DICIEMBRE!Y140)</f>
        <v>0</v>
      </c>
      <c r="Z140" s="368">
        <f>SUM(ENERO:DICIEMBRE!Z140)</f>
        <v>0</v>
      </c>
      <c r="AA140" s="368">
        <f>SUM(ENERO:DICIEMBRE!AA140)</f>
        <v>0</v>
      </c>
      <c r="AB140" s="368">
        <f>SUM(ENERO:DICIEMBRE!AB140)</f>
        <v>0</v>
      </c>
      <c r="AC140" s="368">
        <f>SUM(ENERO:DICIEMBRE!AC140)</f>
        <v>0</v>
      </c>
      <c r="AD140" s="368">
        <f>SUM(ENERO:DICIEMBRE!AD140)</f>
        <v>0</v>
      </c>
      <c r="AE140" s="368">
        <f>SUM(ENERO:DICIEMBRE!AE140)</f>
        <v>0</v>
      </c>
      <c r="AF140" s="368">
        <f>SUM(ENERO:DICIEMBRE!AF140)</f>
        <v>0</v>
      </c>
      <c r="AG140" s="368">
        <f>SUM(ENERO:DICIEMBRE!AG140)</f>
        <v>0</v>
      </c>
      <c r="AH140" s="368">
        <f>SUM(ENERO:DICIEMBRE!AH140)</f>
        <v>0</v>
      </c>
      <c r="AI140" s="368">
        <f>SUM(ENERO:DICIEMBRE!AI140)</f>
        <v>0</v>
      </c>
      <c r="AJ140" s="368">
        <f>SUM(ENERO:DICIEMBRE!AJ140)</f>
        <v>0</v>
      </c>
      <c r="AK140" s="368">
        <f>SUM(ENERO:DICIEMBRE!AK140)</f>
        <v>0</v>
      </c>
      <c r="AL140" s="368">
        <f>SUM(ENERO:DICIEMBRE!AL140)</f>
        <v>0</v>
      </c>
      <c r="AM140" s="368">
        <f>SUM(ENERO:DICIEMBRE!AM140)</f>
        <v>0</v>
      </c>
      <c r="AN140" s="368">
        <f>SUM(ENERO:DICIEMBRE!AN140)</f>
        <v>0</v>
      </c>
      <c r="AO140" s="368">
        <f>SUM(ENERO:DICIEMBRE!AO140)</f>
        <v>0</v>
      </c>
      <c r="AP140" s="368">
        <f>SUM(ENERO:DICIEMBRE!AP140)</f>
        <v>0</v>
      </c>
      <c r="AQ140" s="368">
        <f>SUM(ENERO:DICIEMBRE!AQ140)</f>
        <v>0</v>
      </c>
      <c r="AR140" s="30" t="str">
        <f t="shared" si="27"/>
        <v/>
      </c>
      <c r="BX140" s="3"/>
      <c r="BY140" s="3"/>
      <c r="BZ140" s="3"/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s="2" customFormat="1" x14ac:dyDescent="0.2">
      <c r="A141" s="616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BX141" s="3"/>
      <c r="BY141" s="3"/>
      <c r="BZ141" s="3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s="2" customFormat="1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368">
        <f>SUM(ENERO:DICIEMBRE!F142)</f>
        <v>0</v>
      </c>
      <c r="G142" s="368">
        <f>SUM(ENERO:DICIEMBRE!G142)</f>
        <v>0</v>
      </c>
      <c r="H142" s="368">
        <f>SUM(ENERO:DICIEMBRE!H142)</f>
        <v>0</v>
      </c>
      <c r="I142" s="368">
        <f>SUM(ENERO:DICIEMBRE!I142)</f>
        <v>0</v>
      </c>
      <c r="J142" s="368">
        <f>SUM(ENERO:DICIEMBRE!J142)</f>
        <v>0</v>
      </c>
      <c r="K142" s="368">
        <f>SUM(ENERO:DICIEMBRE!K142)</f>
        <v>0</v>
      </c>
      <c r="L142" s="368">
        <f>SUM(ENERO:DICIEMBRE!L142)</f>
        <v>0</v>
      </c>
      <c r="M142" s="368">
        <f>SUM(ENERO:DICIEMBRE!M142)</f>
        <v>0</v>
      </c>
      <c r="N142" s="368">
        <f>SUM(ENERO:DICIEMBRE!N142)</f>
        <v>0</v>
      </c>
      <c r="O142" s="368">
        <f>SUM(ENERO:DICIEMBRE!O142)</f>
        <v>0</v>
      </c>
      <c r="P142" s="368">
        <f>SUM(ENERO:DICIEMBRE!P142)</f>
        <v>0</v>
      </c>
      <c r="Q142" s="368">
        <f>SUM(ENERO:DICIEMBRE!Q142)</f>
        <v>0</v>
      </c>
      <c r="R142" s="368">
        <f>SUM(ENERO:DICIEMBRE!R142)</f>
        <v>0</v>
      </c>
      <c r="S142" s="368">
        <f>SUM(ENERO:DICIEMBRE!S142)</f>
        <v>0</v>
      </c>
      <c r="T142" s="368">
        <f>SUM(ENERO:DICIEMBRE!T142)</f>
        <v>0</v>
      </c>
      <c r="U142" s="368">
        <f>SUM(ENERO:DICIEMBRE!U142)</f>
        <v>0</v>
      </c>
      <c r="V142" s="368">
        <f>SUM(ENERO:DICIEMBRE!V142)</f>
        <v>0</v>
      </c>
      <c r="W142" s="368">
        <f>SUM(ENERO:DICIEMBRE!W142)</f>
        <v>0</v>
      </c>
      <c r="X142" s="368">
        <f>SUM(ENERO:DICIEMBRE!X142)</f>
        <v>0</v>
      </c>
      <c r="Y142" s="368">
        <f>SUM(ENERO:DICIEMBRE!Y142)</f>
        <v>0</v>
      </c>
      <c r="Z142" s="368">
        <f>SUM(ENERO:DICIEMBRE!Z142)</f>
        <v>0</v>
      </c>
      <c r="AA142" s="368">
        <f>SUM(ENERO:DICIEMBRE!AA142)</f>
        <v>0</v>
      </c>
      <c r="AB142" s="368">
        <f>SUM(ENERO:DICIEMBRE!AB142)</f>
        <v>0</v>
      </c>
      <c r="AC142" s="368">
        <f>SUM(ENERO:DICIEMBRE!AC142)</f>
        <v>0</v>
      </c>
      <c r="AD142" s="368">
        <f>SUM(ENERO:DICIEMBRE!AD142)</f>
        <v>0</v>
      </c>
      <c r="AE142" s="368">
        <f>SUM(ENERO:DICIEMBRE!AE142)</f>
        <v>0</v>
      </c>
      <c r="AF142" s="368">
        <f>SUM(ENERO:DICIEMBRE!AF142)</f>
        <v>0</v>
      </c>
      <c r="AG142" s="368">
        <f>SUM(ENERO:DICIEMBRE!AG142)</f>
        <v>0</v>
      </c>
      <c r="AH142" s="368">
        <f>SUM(ENERO:DICIEMBRE!AH142)</f>
        <v>0</v>
      </c>
      <c r="AI142" s="368">
        <f>SUM(ENERO:DICIEMBRE!AI142)</f>
        <v>0</v>
      </c>
      <c r="AJ142" s="368">
        <f>SUM(ENERO:DICIEMBRE!AJ142)</f>
        <v>0</v>
      </c>
      <c r="AK142" s="368">
        <f>SUM(ENERO:DICIEMBRE!AK142)</f>
        <v>0</v>
      </c>
      <c r="AL142" s="368">
        <f>SUM(ENERO:DICIEMBRE!AL142)</f>
        <v>0</v>
      </c>
      <c r="AM142" s="368">
        <f>SUM(ENERO:DICIEMBRE!AM142)</f>
        <v>0</v>
      </c>
      <c r="AN142" s="368">
        <f>SUM(ENERO:DICIEMBRE!AN142)</f>
        <v>0</v>
      </c>
      <c r="AO142" s="368">
        <f>SUM(ENERO:DICIEMBRE!AO142)</f>
        <v>0</v>
      </c>
      <c r="AP142" s="368">
        <f>SUM(ENERO:DICIEMBRE!AP142)</f>
        <v>0</v>
      </c>
      <c r="AQ142" s="368">
        <f>SUM(ENERO:DICIEMBRE!AQ142)</f>
        <v>0</v>
      </c>
      <c r="AR142" s="30" t="str">
        <f>CONCATENATE(CF142,CA142,CB142,CC142,CD142,CE142)</f>
        <v/>
      </c>
      <c r="BX142" s="3"/>
      <c r="BY142" s="3"/>
      <c r="BZ142" s="3"/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s="2" customFormat="1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368">
        <f>SUM(ENERO:DICIEMBRE!F143)</f>
        <v>0</v>
      </c>
      <c r="G143" s="368">
        <f>SUM(ENERO:DICIEMBRE!G143)</f>
        <v>0</v>
      </c>
      <c r="H143" s="368">
        <f>SUM(ENERO:DICIEMBRE!H143)</f>
        <v>0</v>
      </c>
      <c r="I143" s="368">
        <f>SUM(ENERO:DICIEMBRE!I143)</f>
        <v>0</v>
      </c>
      <c r="J143" s="368">
        <f>SUM(ENERO:DICIEMBRE!J143)</f>
        <v>0</v>
      </c>
      <c r="K143" s="368">
        <f>SUM(ENERO:DICIEMBRE!K143)</f>
        <v>0</v>
      </c>
      <c r="L143" s="368">
        <f>SUM(ENERO:DICIEMBRE!L143)</f>
        <v>0</v>
      </c>
      <c r="M143" s="368">
        <f>SUM(ENERO:DICIEMBRE!M143)</f>
        <v>0</v>
      </c>
      <c r="N143" s="368">
        <f>SUM(ENERO:DICIEMBRE!N143)</f>
        <v>0</v>
      </c>
      <c r="O143" s="368">
        <f>SUM(ENERO:DICIEMBRE!O143)</f>
        <v>0</v>
      </c>
      <c r="P143" s="368">
        <f>SUM(ENERO:DICIEMBRE!P143)</f>
        <v>0</v>
      </c>
      <c r="Q143" s="368">
        <f>SUM(ENERO:DICIEMBRE!Q143)</f>
        <v>0</v>
      </c>
      <c r="R143" s="368">
        <f>SUM(ENERO:DICIEMBRE!R143)</f>
        <v>0</v>
      </c>
      <c r="S143" s="368">
        <f>SUM(ENERO:DICIEMBRE!S143)</f>
        <v>0</v>
      </c>
      <c r="T143" s="368">
        <f>SUM(ENERO:DICIEMBRE!T143)</f>
        <v>0</v>
      </c>
      <c r="U143" s="368">
        <f>SUM(ENERO:DICIEMBRE!U143)</f>
        <v>0</v>
      </c>
      <c r="V143" s="368">
        <f>SUM(ENERO:DICIEMBRE!V143)</f>
        <v>0</v>
      </c>
      <c r="W143" s="368">
        <f>SUM(ENERO:DICIEMBRE!W143)</f>
        <v>0</v>
      </c>
      <c r="X143" s="368">
        <f>SUM(ENERO:DICIEMBRE!X143)</f>
        <v>0</v>
      </c>
      <c r="Y143" s="368">
        <f>SUM(ENERO:DICIEMBRE!Y143)</f>
        <v>0</v>
      </c>
      <c r="Z143" s="368">
        <f>SUM(ENERO:DICIEMBRE!Z143)</f>
        <v>0</v>
      </c>
      <c r="AA143" s="368">
        <f>SUM(ENERO:DICIEMBRE!AA143)</f>
        <v>0</v>
      </c>
      <c r="AB143" s="368">
        <f>SUM(ENERO:DICIEMBRE!AB143)</f>
        <v>0</v>
      </c>
      <c r="AC143" s="368">
        <f>SUM(ENERO:DICIEMBRE!AC143)</f>
        <v>0</v>
      </c>
      <c r="AD143" s="368">
        <f>SUM(ENERO:DICIEMBRE!AD143)</f>
        <v>0</v>
      </c>
      <c r="AE143" s="368">
        <f>SUM(ENERO:DICIEMBRE!AE143)</f>
        <v>0</v>
      </c>
      <c r="AF143" s="368">
        <f>SUM(ENERO:DICIEMBRE!AF143)</f>
        <v>0</v>
      </c>
      <c r="AG143" s="368">
        <f>SUM(ENERO:DICIEMBRE!AG143)</f>
        <v>0</v>
      </c>
      <c r="AH143" s="368">
        <f>SUM(ENERO:DICIEMBRE!AH143)</f>
        <v>0</v>
      </c>
      <c r="AI143" s="368">
        <f>SUM(ENERO:DICIEMBRE!AI143)</f>
        <v>0</v>
      </c>
      <c r="AJ143" s="368">
        <f>SUM(ENERO:DICIEMBRE!AJ143)</f>
        <v>0</v>
      </c>
      <c r="AK143" s="368">
        <f>SUM(ENERO:DICIEMBRE!AK143)</f>
        <v>0</v>
      </c>
      <c r="AL143" s="368">
        <f>SUM(ENERO:DICIEMBRE!AL143)</f>
        <v>0</v>
      </c>
      <c r="AM143" s="368">
        <f>SUM(ENERO:DICIEMBRE!AM143)</f>
        <v>0</v>
      </c>
      <c r="AN143" s="368">
        <f>SUM(ENERO:DICIEMBRE!AN143)</f>
        <v>0</v>
      </c>
      <c r="AO143" s="368">
        <f>SUM(ENERO:DICIEMBRE!AO143)</f>
        <v>0</v>
      </c>
      <c r="AP143" s="368">
        <f>SUM(ENERO:DICIEMBRE!AP143)</f>
        <v>0</v>
      </c>
      <c r="AQ143" s="368">
        <f>SUM(ENERO:DICIEMBRE!AQ143)</f>
        <v>0</v>
      </c>
      <c r="AR143" s="30" t="str">
        <f>CONCATENATE(CF143,CA143,CB143,CC143,CD143,CE143)</f>
        <v/>
      </c>
      <c r="BX143" s="3"/>
      <c r="BY143" s="3"/>
      <c r="BZ143" s="3"/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s="2" customFormat="1" ht="15" x14ac:dyDescent="0.25">
      <c r="A144" s="84" t="s">
        <v>148</v>
      </c>
      <c r="B144" s="102"/>
      <c r="C144" s="102"/>
      <c r="D144" s="102"/>
      <c r="E144" s="5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90" s="2" customFormat="1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  <c r="BX145" s="3"/>
      <c r="BY145" s="3"/>
      <c r="BZ145" s="3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</row>
    <row r="146" spans="1:90" s="2" customFormat="1" x14ac:dyDescent="0.2">
      <c r="A146" s="562"/>
      <c r="B146" s="562"/>
      <c r="C146" s="615"/>
      <c r="D146" s="568"/>
      <c r="E146" s="613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  <c r="BX146" s="3"/>
      <c r="BY146" s="3"/>
      <c r="BZ146" s="3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</row>
    <row r="147" spans="1:90" s="2" customFormat="1" x14ac:dyDescent="0.2">
      <c r="A147" s="614"/>
      <c r="B147" s="614"/>
      <c r="C147" s="18" t="s">
        <v>29</v>
      </c>
      <c r="D147" s="19" t="s">
        <v>30</v>
      </c>
      <c r="E147" s="20" t="s">
        <v>31</v>
      </c>
      <c r="F147" s="21" t="s">
        <v>30</v>
      </c>
      <c r="G147" s="20" t="s">
        <v>31</v>
      </c>
      <c r="H147" s="21" t="s">
        <v>30</v>
      </c>
      <c r="I147" s="20" t="s">
        <v>31</v>
      </c>
      <c r="J147" s="21" t="s">
        <v>30</v>
      </c>
      <c r="K147" s="20" t="s">
        <v>31</v>
      </c>
      <c r="L147" s="21" t="s">
        <v>30</v>
      </c>
      <c r="M147" s="20" t="s">
        <v>31</v>
      </c>
      <c r="N147" s="21" t="s">
        <v>30</v>
      </c>
      <c r="O147" s="20" t="s">
        <v>31</v>
      </c>
      <c r="P147" s="21" t="s">
        <v>30</v>
      </c>
      <c r="Q147" s="20" t="s">
        <v>31</v>
      </c>
      <c r="R147" s="21" t="s">
        <v>30</v>
      </c>
      <c r="S147" s="20" t="s">
        <v>31</v>
      </c>
      <c r="T147" s="21" t="s">
        <v>30</v>
      </c>
      <c r="U147" s="20" t="s">
        <v>31</v>
      </c>
      <c r="V147" s="21" t="s">
        <v>30</v>
      </c>
      <c r="W147" s="20" t="s">
        <v>31</v>
      </c>
      <c r="X147" s="21" t="s">
        <v>30</v>
      </c>
      <c r="Y147" s="20" t="s">
        <v>31</v>
      </c>
      <c r="Z147" s="21" t="s">
        <v>30</v>
      </c>
      <c r="AA147" s="20" t="s">
        <v>31</v>
      </c>
      <c r="AB147" s="21" t="s">
        <v>30</v>
      </c>
      <c r="AC147" s="20" t="s">
        <v>31</v>
      </c>
      <c r="AD147" s="21" t="s">
        <v>30</v>
      </c>
      <c r="AE147" s="20" t="s">
        <v>31</v>
      </c>
      <c r="AF147" s="21" t="s">
        <v>30</v>
      </c>
      <c r="AG147" s="20" t="s">
        <v>31</v>
      </c>
      <c r="AH147" s="21" t="s">
        <v>30</v>
      </c>
      <c r="AI147" s="20" t="s">
        <v>31</v>
      </c>
      <c r="AJ147" s="21" t="s">
        <v>30</v>
      </c>
      <c r="AK147" s="20" t="s">
        <v>31</v>
      </c>
      <c r="AL147" s="21" t="s">
        <v>30</v>
      </c>
      <c r="AM147" s="20" t="s">
        <v>31</v>
      </c>
      <c r="AN147" s="616"/>
      <c r="AO147" s="613"/>
      <c r="AP147" s="616"/>
      <c r="AQ147" s="613"/>
      <c r="BX147" s="3"/>
      <c r="BY147" s="3"/>
      <c r="BZ147" s="3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</row>
    <row r="148" spans="1:90" s="2" customFormat="1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368">
        <f>SUM(ENERO:DICIEMBRE!F148)</f>
        <v>0</v>
      </c>
      <c r="G148" s="368">
        <f>SUM(ENERO:DICIEMBRE!G148)</f>
        <v>0</v>
      </c>
      <c r="H148" s="368">
        <f>SUM(ENERO:DICIEMBRE!H148)</f>
        <v>0</v>
      </c>
      <c r="I148" s="368">
        <f>SUM(ENERO:DICIEMBRE!I148)</f>
        <v>0</v>
      </c>
      <c r="J148" s="368">
        <f>SUM(ENERO:DICIEMBRE!J148)</f>
        <v>0</v>
      </c>
      <c r="K148" s="368">
        <f>SUM(ENERO:DICIEMBRE!K148)</f>
        <v>0</v>
      </c>
      <c r="L148" s="368">
        <f>SUM(ENERO:DICIEMBRE!L148)</f>
        <v>0</v>
      </c>
      <c r="M148" s="368">
        <f>SUM(ENERO:DICIEMBRE!M148)</f>
        <v>0</v>
      </c>
      <c r="N148" s="368">
        <f>SUM(ENERO:DICIEMBRE!N148)</f>
        <v>0</v>
      </c>
      <c r="O148" s="368">
        <f>SUM(ENERO:DICIEMBRE!O148)</f>
        <v>0</v>
      </c>
      <c r="P148" s="368">
        <f>SUM(ENERO:DICIEMBRE!P148)</f>
        <v>0</v>
      </c>
      <c r="Q148" s="368">
        <f>SUM(ENERO:DICIEMBRE!Q148)</f>
        <v>0</v>
      </c>
      <c r="R148" s="368">
        <f>SUM(ENERO:DICIEMBRE!R148)</f>
        <v>0</v>
      </c>
      <c r="S148" s="368">
        <f>SUM(ENERO:DICIEMBRE!S148)</f>
        <v>0</v>
      </c>
      <c r="T148" s="368">
        <f>SUM(ENERO:DICIEMBRE!T148)</f>
        <v>0</v>
      </c>
      <c r="U148" s="368">
        <f>SUM(ENERO:DICIEMBRE!U148)</f>
        <v>0</v>
      </c>
      <c r="V148" s="368">
        <f>SUM(ENERO:DICIEMBRE!V148)</f>
        <v>0</v>
      </c>
      <c r="W148" s="368">
        <f>SUM(ENERO:DICIEMBRE!W148)</f>
        <v>0</v>
      </c>
      <c r="X148" s="368">
        <f>SUM(ENERO:DICIEMBRE!X148)</f>
        <v>0</v>
      </c>
      <c r="Y148" s="368">
        <f>SUM(ENERO:DICIEMBRE!Y148)</f>
        <v>0</v>
      </c>
      <c r="Z148" s="368">
        <f>SUM(ENERO:DICIEMBRE!Z148)</f>
        <v>0</v>
      </c>
      <c r="AA148" s="368">
        <f>SUM(ENERO:DICIEMBRE!AA148)</f>
        <v>0</v>
      </c>
      <c r="AB148" s="368">
        <f>SUM(ENERO:DICIEMBRE!AB148)</f>
        <v>0</v>
      </c>
      <c r="AC148" s="368">
        <f>SUM(ENERO:DICIEMBRE!AC148)</f>
        <v>0</v>
      </c>
      <c r="AD148" s="368">
        <f>SUM(ENERO:DICIEMBRE!AD148)</f>
        <v>0</v>
      </c>
      <c r="AE148" s="368">
        <f>SUM(ENERO:DICIEMBRE!AE148)</f>
        <v>0</v>
      </c>
      <c r="AF148" s="368">
        <f>SUM(ENERO:DICIEMBRE!AF148)</f>
        <v>0</v>
      </c>
      <c r="AG148" s="368">
        <f>SUM(ENERO:DICIEMBRE!AG148)</f>
        <v>0</v>
      </c>
      <c r="AH148" s="368">
        <f>SUM(ENERO:DICIEMBRE!AH148)</f>
        <v>0</v>
      </c>
      <c r="AI148" s="368">
        <f>SUM(ENERO:DICIEMBRE!AI148)</f>
        <v>0</v>
      </c>
      <c r="AJ148" s="368">
        <f>SUM(ENERO:DICIEMBRE!AJ148)</f>
        <v>0</v>
      </c>
      <c r="AK148" s="368">
        <f>SUM(ENERO:DICIEMBRE!AK148)</f>
        <v>0</v>
      </c>
      <c r="AL148" s="368">
        <f>SUM(ENERO:DICIEMBRE!AL148)</f>
        <v>0</v>
      </c>
      <c r="AM148" s="368">
        <f>SUM(ENERO:DICIEMBRE!AM148)</f>
        <v>0</v>
      </c>
      <c r="AN148" s="368">
        <f>SUM(ENERO:DICIEMBRE!AN148)</f>
        <v>0</v>
      </c>
      <c r="AO148" s="368">
        <f>SUM(ENERO:DICIEMBRE!AO148)</f>
        <v>0</v>
      </c>
      <c r="AP148" s="368">
        <f>SUM(ENERO:DICIEMBRE!AP148)</f>
        <v>0</v>
      </c>
      <c r="AQ148" s="368">
        <f>SUM(ENERO:DICIEMBRE!AQ148)</f>
        <v>0</v>
      </c>
      <c r="AR148" s="30" t="str">
        <f>CONCATENATE(CF148,CA148,CB148,CC148,CD148,CE148)</f>
        <v/>
      </c>
      <c r="BX148" s="3"/>
      <c r="BY148" s="3"/>
      <c r="BZ148" s="3"/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s="2" customFormat="1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68">
        <f>SUM(ENERO:DICIEMBRE!F149)</f>
        <v>0</v>
      </c>
      <c r="G149" s="368">
        <f>SUM(ENERO:DICIEMBRE!G149)</f>
        <v>0</v>
      </c>
      <c r="H149" s="368">
        <f>SUM(ENERO:DICIEMBRE!H149)</f>
        <v>0</v>
      </c>
      <c r="I149" s="368">
        <f>SUM(ENERO:DICIEMBRE!I149)</f>
        <v>0</v>
      </c>
      <c r="J149" s="368">
        <f>SUM(ENERO:DICIEMBRE!J149)</f>
        <v>0</v>
      </c>
      <c r="K149" s="368">
        <f>SUM(ENERO:DICIEMBRE!K149)</f>
        <v>0</v>
      </c>
      <c r="L149" s="368">
        <f>SUM(ENERO:DICIEMBRE!L149)</f>
        <v>0</v>
      </c>
      <c r="M149" s="368">
        <f>SUM(ENERO:DICIEMBRE!M149)</f>
        <v>0</v>
      </c>
      <c r="N149" s="368">
        <f>SUM(ENERO:DICIEMBRE!N149)</f>
        <v>0</v>
      </c>
      <c r="O149" s="368">
        <f>SUM(ENERO:DICIEMBRE!O149)</f>
        <v>0</v>
      </c>
      <c r="P149" s="368">
        <f>SUM(ENERO:DICIEMBRE!P149)</f>
        <v>0</v>
      </c>
      <c r="Q149" s="368">
        <f>SUM(ENERO:DICIEMBRE!Q149)</f>
        <v>0</v>
      </c>
      <c r="R149" s="368">
        <f>SUM(ENERO:DICIEMBRE!R149)</f>
        <v>0</v>
      </c>
      <c r="S149" s="368">
        <f>SUM(ENERO:DICIEMBRE!S149)</f>
        <v>0</v>
      </c>
      <c r="T149" s="368">
        <f>SUM(ENERO:DICIEMBRE!T149)</f>
        <v>0</v>
      </c>
      <c r="U149" s="368">
        <f>SUM(ENERO:DICIEMBRE!U149)</f>
        <v>0</v>
      </c>
      <c r="V149" s="368">
        <f>SUM(ENERO:DICIEMBRE!V149)</f>
        <v>0</v>
      </c>
      <c r="W149" s="368">
        <f>SUM(ENERO:DICIEMBRE!W149)</f>
        <v>0</v>
      </c>
      <c r="X149" s="368">
        <f>SUM(ENERO:DICIEMBRE!X149)</f>
        <v>0</v>
      </c>
      <c r="Y149" s="368">
        <f>SUM(ENERO:DICIEMBRE!Y149)</f>
        <v>0</v>
      </c>
      <c r="Z149" s="368">
        <f>SUM(ENERO:DICIEMBRE!Z149)</f>
        <v>0</v>
      </c>
      <c r="AA149" s="368">
        <f>SUM(ENERO:DICIEMBRE!AA149)</f>
        <v>0</v>
      </c>
      <c r="AB149" s="368">
        <f>SUM(ENERO:DICIEMBRE!AB149)</f>
        <v>0</v>
      </c>
      <c r="AC149" s="368">
        <f>SUM(ENERO:DICIEMBRE!AC149)</f>
        <v>0</v>
      </c>
      <c r="AD149" s="368">
        <f>SUM(ENERO:DICIEMBRE!AD149)</f>
        <v>0</v>
      </c>
      <c r="AE149" s="368">
        <f>SUM(ENERO:DICIEMBRE!AE149)</f>
        <v>0</v>
      </c>
      <c r="AF149" s="368">
        <f>SUM(ENERO:DICIEMBRE!AF149)</f>
        <v>0</v>
      </c>
      <c r="AG149" s="368">
        <f>SUM(ENERO:DICIEMBRE!AG149)</f>
        <v>0</v>
      </c>
      <c r="AH149" s="368">
        <f>SUM(ENERO:DICIEMBRE!AH149)</f>
        <v>0</v>
      </c>
      <c r="AI149" s="368">
        <f>SUM(ENERO:DICIEMBRE!AI149)</f>
        <v>0</v>
      </c>
      <c r="AJ149" s="368">
        <f>SUM(ENERO:DICIEMBRE!AJ149)</f>
        <v>0</v>
      </c>
      <c r="AK149" s="368">
        <f>SUM(ENERO:DICIEMBRE!AK149)</f>
        <v>0</v>
      </c>
      <c r="AL149" s="368">
        <f>SUM(ENERO:DICIEMBRE!AL149)</f>
        <v>0</v>
      </c>
      <c r="AM149" s="368">
        <f>SUM(ENERO:DICIEMBRE!AM149)</f>
        <v>0</v>
      </c>
      <c r="AN149" s="368">
        <f>SUM(ENERO:DICIEMBRE!AN149)</f>
        <v>0</v>
      </c>
      <c r="AO149" s="368">
        <f>SUM(ENERO:DICIEMBRE!AO149)</f>
        <v>0</v>
      </c>
      <c r="AP149" s="368">
        <f>SUM(ENERO:DICIEMBRE!AP149)</f>
        <v>0</v>
      </c>
      <c r="AQ149" s="368">
        <f>SUM(ENERO:DICIEMBRE!AQ149)</f>
        <v>0</v>
      </c>
      <c r="AR149" s="30" t="str">
        <f>CONCATENATE(CF149,CA149,CB149,CC149,CD149,CE149)</f>
        <v/>
      </c>
      <c r="BX149" s="3"/>
      <c r="BY149" s="3"/>
      <c r="BZ149" s="3"/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s="2" customFormat="1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368">
        <f>SUM(ENERO:DICIEMBRE!F150)</f>
        <v>0</v>
      </c>
      <c r="G150" s="368">
        <f>SUM(ENERO:DICIEMBRE!G150)</f>
        <v>0</v>
      </c>
      <c r="H150" s="368">
        <f>SUM(ENERO:DICIEMBRE!H150)</f>
        <v>0</v>
      </c>
      <c r="I150" s="368">
        <f>SUM(ENERO:DICIEMBRE!I150)</f>
        <v>0</v>
      </c>
      <c r="J150" s="368">
        <f>SUM(ENERO:DICIEMBRE!J150)</f>
        <v>0</v>
      </c>
      <c r="K150" s="368">
        <f>SUM(ENERO:DICIEMBRE!K150)</f>
        <v>0</v>
      </c>
      <c r="L150" s="368">
        <f>SUM(ENERO:DICIEMBRE!L150)</f>
        <v>0</v>
      </c>
      <c r="M150" s="368">
        <f>SUM(ENERO:DICIEMBRE!M150)</f>
        <v>0</v>
      </c>
      <c r="N150" s="368">
        <f>SUM(ENERO:DICIEMBRE!N150)</f>
        <v>0</v>
      </c>
      <c r="O150" s="368">
        <f>SUM(ENERO:DICIEMBRE!O150)</f>
        <v>0</v>
      </c>
      <c r="P150" s="368">
        <f>SUM(ENERO:DICIEMBRE!P150)</f>
        <v>0</v>
      </c>
      <c r="Q150" s="368">
        <f>SUM(ENERO:DICIEMBRE!Q150)</f>
        <v>0</v>
      </c>
      <c r="R150" s="368">
        <f>SUM(ENERO:DICIEMBRE!R150)</f>
        <v>0</v>
      </c>
      <c r="S150" s="368">
        <f>SUM(ENERO:DICIEMBRE!S150)</f>
        <v>0</v>
      </c>
      <c r="T150" s="368">
        <f>SUM(ENERO:DICIEMBRE!T150)</f>
        <v>0</v>
      </c>
      <c r="U150" s="368">
        <f>SUM(ENERO:DICIEMBRE!U150)</f>
        <v>0</v>
      </c>
      <c r="V150" s="368">
        <f>SUM(ENERO:DICIEMBRE!V150)</f>
        <v>0</v>
      </c>
      <c r="W150" s="368">
        <f>SUM(ENERO:DICIEMBRE!W150)</f>
        <v>0</v>
      </c>
      <c r="X150" s="368">
        <f>SUM(ENERO:DICIEMBRE!X150)</f>
        <v>0</v>
      </c>
      <c r="Y150" s="368">
        <f>SUM(ENERO:DICIEMBRE!Y150)</f>
        <v>0</v>
      </c>
      <c r="Z150" s="368">
        <f>SUM(ENERO:DICIEMBRE!Z150)</f>
        <v>0</v>
      </c>
      <c r="AA150" s="368">
        <f>SUM(ENERO:DICIEMBRE!AA150)</f>
        <v>0</v>
      </c>
      <c r="AB150" s="368">
        <f>SUM(ENERO:DICIEMBRE!AB150)</f>
        <v>0</v>
      </c>
      <c r="AC150" s="368">
        <f>SUM(ENERO:DICIEMBRE!AC150)</f>
        <v>0</v>
      </c>
      <c r="AD150" s="368">
        <f>SUM(ENERO:DICIEMBRE!AD150)</f>
        <v>0</v>
      </c>
      <c r="AE150" s="368">
        <f>SUM(ENERO:DICIEMBRE!AE150)</f>
        <v>0</v>
      </c>
      <c r="AF150" s="368">
        <f>SUM(ENERO:DICIEMBRE!AF150)</f>
        <v>0</v>
      </c>
      <c r="AG150" s="368">
        <f>SUM(ENERO:DICIEMBRE!AG150)</f>
        <v>0</v>
      </c>
      <c r="AH150" s="368">
        <f>SUM(ENERO:DICIEMBRE!AH150)</f>
        <v>0</v>
      </c>
      <c r="AI150" s="368">
        <f>SUM(ENERO:DICIEMBRE!AI150)</f>
        <v>0</v>
      </c>
      <c r="AJ150" s="368">
        <f>SUM(ENERO:DICIEMBRE!AJ150)</f>
        <v>0</v>
      </c>
      <c r="AK150" s="368">
        <f>SUM(ENERO:DICIEMBRE!AK150)</f>
        <v>0</v>
      </c>
      <c r="AL150" s="368">
        <f>SUM(ENERO:DICIEMBRE!AL150)</f>
        <v>0</v>
      </c>
      <c r="AM150" s="368">
        <f>SUM(ENERO:DICIEMBRE!AM150)</f>
        <v>0</v>
      </c>
      <c r="AN150" s="368">
        <f>SUM(ENERO:DICIEMBRE!AN150)</f>
        <v>0</v>
      </c>
      <c r="AO150" s="368">
        <f>SUM(ENERO:DICIEMBRE!AO150)</f>
        <v>0</v>
      </c>
      <c r="AP150" s="368">
        <f>SUM(ENERO:DICIEMBRE!AP150)</f>
        <v>0</v>
      </c>
      <c r="AQ150" s="368">
        <f>SUM(ENERO:DICIEMBRE!AQ150)</f>
        <v>0</v>
      </c>
      <c r="AR150" s="30" t="str">
        <f>CONCATENATE(CF150,CA150,CB150,CC150,CD150,CE150)</f>
        <v/>
      </c>
      <c r="BX150" s="3"/>
      <c r="BY150" s="3"/>
      <c r="BZ150" s="3"/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s="2" customFormat="1" x14ac:dyDescent="0.2">
      <c r="A151" s="619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  <c r="BX151" s="3"/>
      <c r="BY151" s="3"/>
      <c r="BZ151" s="3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</row>
    <row r="172" spans="1:104" s="306" customFormat="1" x14ac:dyDescent="0.2">
      <c r="A172" s="306">
        <f>SUM(C23,C25:C27,E31,C47:C48,C53:C74,B105:B106,B85:D91,B100,C39:C42,C78:J81,B111,B115:E115,B120:B122,B126,C131:C143,C148:C151)</f>
        <v>4115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2">
    <dataValidation type="whole" allowBlank="1" showInputMessage="1" showErrorMessage="1" sqref="CA112:CF1048576 CG1:XFD1048576 CA1:CF110 AS1:BZ1048576 F1:AR12 F23:AR23 A1:A1048576 B1:B34 C32:C38 H32:J34 D32:D34 B36:B84 B92:D94 E1:E34 C1:D30 F28:G34 H28:AO30 C82:C84 F36:J46 K32:AN46 F49:J77 D36:E77 C43:C77 D81:D84 I82:I104 J81:J104 H81:H104 G82:G104 F81:F104 E82:E104 K49:N104 E107:N110 O49:AN110 E112:E114 B100:D114 E116:E119 F112:J119 E123:I125 B116:B1048576 C116:D125 C127:E1048576 F127:I130 J123:J130 K112:AN130 AR28:AR1048576 AP28:AQ130 AO32:AO130 F141:AQ141 F144:AQ147 F151:AQ1048576">
      <formula1>0</formula1>
      <formula2>1E+30</formula2>
    </dataValidation>
    <dataValidation type="whole" allowBlank="1" showInputMessage="1" showErrorMessage="1" errorTitle="Error de ingreso" error="Debe ingresar sólo números." sqref="F13:AR22 F24:AR27 B35 D35:J35 C39:C42 B85:D91 B95:D99 C31:D31 H31:AO31 F47:AN48 C78:J80 C81 E81 G81 I81 E105:N106 E111:AM111 B115:E115 E120:J122 C126:I126 F131:AQ140 F142:AQ143 F148:AQ150">
      <formula1>0</formula1>
      <formula2>99999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2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 s="2" customFormat="1" x14ac:dyDescent="0.2">
      <c r="A2" s="1" t="str">
        <f>CONCATENATE("COMUNA: ",[2]NOMBRE!B2," - ","( ",[2]NOMBRE!C2,[2]NOMBRE!D2,[2]NOMBRE!E2,[2]NOMBRE!F2,[2]NOMBRE!G2,"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s="2" customForma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 s="2" customFormat="1" x14ac:dyDescent="0.2">
      <c r="A4" s="1" t="str">
        <f>CONCATENATE("MES: ",[2]NOMBRE!B6," - ","( ",[2]NOMBRE!C6,[2]NOMBRE!D6," )")</f>
        <v>MES: ENERO - ( 01 )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 s="2" customFormat="1" x14ac:dyDescent="0.2">
      <c r="A5" s="1" t="str">
        <f>CONCATENATE("AÑO: ",[2]NOMBRE!B7)</f>
        <v>AÑO: 2020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s="2" customFormat="1" ht="15" customHeight="1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s="2" customFormat="1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s="2" customFormat="1" ht="15" x14ac:dyDescent="0.2">
      <c r="A8" s="30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BX8" s="3"/>
      <c r="BY8" s="3"/>
      <c r="BZ8" s="3"/>
      <c r="CA8" s="4"/>
      <c r="CB8" s="4"/>
      <c r="CC8" s="4"/>
      <c r="CD8" s="4"/>
      <c r="CE8" s="4"/>
      <c r="CF8" s="4"/>
      <c r="CG8" s="12"/>
      <c r="CH8" s="12"/>
      <c r="CI8" s="12"/>
      <c r="CJ8" s="12"/>
      <c r="CK8" s="12"/>
      <c r="CL8" s="12"/>
    </row>
    <row r="9" spans="1:90" s="2" customFormat="1" ht="15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X9" s="3"/>
      <c r="BY9" s="3"/>
      <c r="BZ9" s="3"/>
      <c r="CA9" s="4"/>
      <c r="CB9" s="4"/>
      <c r="CC9" s="4"/>
      <c r="CD9" s="4"/>
      <c r="CE9" s="4"/>
      <c r="CF9" s="4"/>
      <c r="CG9" s="12"/>
      <c r="CH9" s="12"/>
      <c r="CI9" s="12"/>
      <c r="CJ9" s="12"/>
      <c r="CK9" s="12"/>
      <c r="CL9" s="12"/>
    </row>
    <row r="10" spans="1:90" s="2" customFormat="1" ht="14.2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X10" s="3"/>
      <c r="BY10" s="3"/>
      <c r="BZ10" s="3"/>
      <c r="CA10" s="4"/>
      <c r="CB10" s="4"/>
      <c r="CC10" s="4"/>
      <c r="CD10" s="4"/>
      <c r="CE10" s="4"/>
      <c r="CF10" s="4"/>
      <c r="CG10" s="12"/>
      <c r="CH10" s="12"/>
      <c r="CI10" s="12"/>
      <c r="CJ10" s="12"/>
      <c r="CK10" s="12"/>
      <c r="CL10" s="12"/>
    </row>
    <row r="11" spans="1:90" s="2" customFormat="1" x14ac:dyDescent="0.2">
      <c r="A11" s="562"/>
      <c r="B11" s="562"/>
      <c r="C11" s="621"/>
      <c r="D11" s="568"/>
      <c r="E11" s="569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X11" s="3"/>
      <c r="BY11" s="3"/>
      <c r="BZ11" s="3"/>
      <c r="CA11" s="4"/>
      <c r="CB11" s="4"/>
      <c r="CC11" s="4"/>
      <c r="CD11" s="4"/>
      <c r="CE11" s="4"/>
      <c r="CF11" s="4"/>
      <c r="CG11" s="12"/>
      <c r="CH11" s="12"/>
      <c r="CI11" s="12"/>
      <c r="CJ11" s="12"/>
      <c r="CK11" s="12"/>
      <c r="CL11" s="12"/>
    </row>
    <row r="12" spans="1:90" s="2" customFormat="1" x14ac:dyDescent="0.2">
      <c r="A12" s="620"/>
      <c r="B12" s="620"/>
      <c r="C12" s="18" t="s">
        <v>29</v>
      </c>
      <c r="D12" s="19" t="s">
        <v>30</v>
      </c>
      <c r="E12" s="20" t="s">
        <v>31</v>
      </c>
      <c r="F12" s="21" t="s">
        <v>30</v>
      </c>
      <c r="G12" s="20" t="s">
        <v>31</v>
      </c>
      <c r="H12" s="21" t="s">
        <v>30</v>
      </c>
      <c r="I12" s="20" t="s">
        <v>31</v>
      </c>
      <c r="J12" s="21" t="s">
        <v>30</v>
      </c>
      <c r="K12" s="20" t="s">
        <v>31</v>
      </c>
      <c r="L12" s="21" t="s">
        <v>30</v>
      </c>
      <c r="M12" s="20" t="s">
        <v>31</v>
      </c>
      <c r="N12" s="21" t="s">
        <v>30</v>
      </c>
      <c r="O12" s="20" t="s">
        <v>31</v>
      </c>
      <c r="P12" s="21" t="s">
        <v>30</v>
      </c>
      <c r="Q12" s="20" t="s">
        <v>31</v>
      </c>
      <c r="R12" s="21" t="s">
        <v>30</v>
      </c>
      <c r="S12" s="20" t="s">
        <v>31</v>
      </c>
      <c r="T12" s="21" t="s">
        <v>30</v>
      </c>
      <c r="U12" s="20" t="s">
        <v>31</v>
      </c>
      <c r="V12" s="21" t="s">
        <v>30</v>
      </c>
      <c r="W12" s="20" t="s">
        <v>31</v>
      </c>
      <c r="X12" s="21" t="s">
        <v>30</v>
      </c>
      <c r="Y12" s="20" t="s">
        <v>31</v>
      </c>
      <c r="Z12" s="21" t="s">
        <v>30</v>
      </c>
      <c r="AA12" s="20" t="s">
        <v>31</v>
      </c>
      <c r="AB12" s="21" t="s">
        <v>30</v>
      </c>
      <c r="AC12" s="20" t="s">
        <v>31</v>
      </c>
      <c r="AD12" s="21" t="s">
        <v>30</v>
      </c>
      <c r="AE12" s="20" t="s">
        <v>31</v>
      </c>
      <c r="AF12" s="21" t="s">
        <v>30</v>
      </c>
      <c r="AG12" s="20" t="s">
        <v>31</v>
      </c>
      <c r="AH12" s="21" t="s">
        <v>30</v>
      </c>
      <c r="AI12" s="20" t="s">
        <v>31</v>
      </c>
      <c r="AJ12" s="21" t="s">
        <v>30</v>
      </c>
      <c r="AK12" s="20" t="s">
        <v>31</v>
      </c>
      <c r="AL12" s="21" t="s">
        <v>30</v>
      </c>
      <c r="AM12" s="20" t="s">
        <v>31</v>
      </c>
      <c r="AN12" s="569"/>
      <c r="AO12" s="569"/>
      <c r="AP12" s="569"/>
      <c r="AQ12" s="569"/>
      <c r="AR12" s="56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X12" s="3"/>
      <c r="BY12" s="3"/>
      <c r="BZ12" s="3"/>
      <c r="CA12" s="4"/>
      <c r="CB12" s="4"/>
      <c r="CC12" s="4"/>
      <c r="CD12" s="4"/>
      <c r="CE12" s="4"/>
      <c r="CF12" s="4"/>
      <c r="CG12" s="12"/>
      <c r="CH12" s="12"/>
      <c r="CI12" s="12"/>
      <c r="CJ12" s="12"/>
      <c r="CK12" s="12"/>
      <c r="CL12" s="12"/>
    </row>
    <row r="13" spans="1:90" s="2" customForma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>
        <v>0</v>
      </c>
      <c r="G13" s="27">
        <v>0</v>
      </c>
      <c r="H13" s="26">
        <v>0</v>
      </c>
      <c r="I13" s="27">
        <v>0</v>
      </c>
      <c r="J13" s="26">
        <v>0</v>
      </c>
      <c r="K13" s="28">
        <v>0</v>
      </c>
      <c r="L13" s="26">
        <v>0</v>
      </c>
      <c r="M13" s="28">
        <v>0</v>
      </c>
      <c r="N13" s="26">
        <v>0</v>
      </c>
      <c r="O13" s="28">
        <v>0</v>
      </c>
      <c r="P13" s="26">
        <v>0</v>
      </c>
      <c r="Q13" s="28">
        <v>0</v>
      </c>
      <c r="R13" s="26">
        <v>0</v>
      </c>
      <c r="S13" s="28">
        <v>0</v>
      </c>
      <c r="T13" s="26">
        <v>0</v>
      </c>
      <c r="U13" s="28">
        <v>0</v>
      </c>
      <c r="V13" s="26">
        <v>0</v>
      </c>
      <c r="W13" s="28">
        <v>0</v>
      </c>
      <c r="X13" s="26">
        <v>0</v>
      </c>
      <c r="Y13" s="28">
        <v>0</v>
      </c>
      <c r="Z13" s="26">
        <v>0</v>
      </c>
      <c r="AA13" s="28">
        <v>0</v>
      </c>
      <c r="AB13" s="26">
        <v>0</v>
      </c>
      <c r="AC13" s="28">
        <v>0</v>
      </c>
      <c r="AD13" s="26">
        <v>0</v>
      </c>
      <c r="AE13" s="28">
        <v>0</v>
      </c>
      <c r="AF13" s="26">
        <v>0</v>
      </c>
      <c r="AG13" s="28">
        <v>0</v>
      </c>
      <c r="AH13" s="26">
        <v>0</v>
      </c>
      <c r="AI13" s="28">
        <v>0</v>
      </c>
      <c r="AJ13" s="26">
        <v>0</v>
      </c>
      <c r="AK13" s="28">
        <v>0</v>
      </c>
      <c r="AL13" s="29">
        <v>0</v>
      </c>
      <c r="AM13" s="28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BX13" s="3"/>
      <c r="BY13" s="3"/>
      <c r="BZ13" s="3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s="2" customFormat="1" x14ac:dyDescent="0.2">
      <c r="A14" s="577"/>
      <c r="B14" s="35" t="s">
        <v>34</v>
      </c>
      <c r="C14" s="36">
        <f t="shared" si="0"/>
        <v>37</v>
      </c>
      <c r="D14" s="37">
        <f t="shared" si="1"/>
        <v>14</v>
      </c>
      <c r="E14" s="38">
        <f t="shared" si="2"/>
        <v>23</v>
      </c>
      <c r="F14" s="39">
        <v>1</v>
      </c>
      <c r="G14" s="40">
        <v>0</v>
      </c>
      <c r="H14" s="39">
        <v>3</v>
      </c>
      <c r="I14" s="40">
        <v>2</v>
      </c>
      <c r="J14" s="39">
        <v>1</v>
      </c>
      <c r="K14" s="41">
        <v>0</v>
      </c>
      <c r="L14" s="39">
        <v>0</v>
      </c>
      <c r="M14" s="41">
        <v>0</v>
      </c>
      <c r="N14" s="39">
        <v>0</v>
      </c>
      <c r="O14" s="41">
        <v>1</v>
      </c>
      <c r="P14" s="39">
        <v>2</v>
      </c>
      <c r="Q14" s="41">
        <v>1</v>
      </c>
      <c r="R14" s="39">
        <v>0</v>
      </c>
      <c r="S14" s="41">
        <v>2</v>
      </c>
      <c r="T14" s="39">
        <v>0</v>
      </c>
      <c r="U14" s="41">
        <v>1</v>
      </c>
      <c r="V14" s="39">
        <v>2</v>
      </c>
      <c r="W14" s="41">
        <v>2</v>
      </c>
      <c r="X14" s="39">
        <v>1</v>
      </c>
      <c r="Y14" s="41">
        <v>6</v>
      </c>
      <c r="Z14" s="39">
        <v>1</v>
      </c>
      <c r="AA14" s="41">
        <v>6</v>
      </c>
      <c r="AB14" s="39">
        <v>1</v>
      </c>
      <c r="AC14" s="41">
        <v>0</v>
      </c>
      <c r="AD14" s="39">
        <v>0</v>
      </c>
      <c r="AE14" s="41">
        <v>0</v>
      </c>
      <c r="AF14" s="39">
        <v>0</v>
      </c>
      <c r="AG14" s="41">
        <v>2</v>
      </c>
      <c r="AH14" s="39">
        <v>2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37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BX14" s="3"/>
      <c r="BY14" s="3"/>
      <c r="BZ14" s="3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s="2" customFormat="1" x14ac:dyDescent="0.2">
      <c r="A15" s="577"/>
      <c r="B15" s="35" t="s">
        <v>35</v>
      </c>
      <c r="C15" s="36">
        <f t="shared" si="0"/>
        <v>180</v>
      </c>
      <c r="D15" s="37">
        <f t="shared" si="1"/>
        <v>81</v>
      </c>
      <c r="E15" s="38">
        <f t="shared" si="2"/>
        <v>99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1</v>
      </c>
      <c r="M15" s="41">
        <v>3</v>
      </c>
      <c r="N15" s="39">
        <v>4</v>
      </c>
      <c r="O15" s="41">
        <v>0</v>
      </c>
      <c r="P15" s="39">
        <v>6</v>
      </c>
      <c r="Q15" s="41">
        <v>1</v>
      </c>
      <c r="R15" s="39">
        <v>9</v>
      </c>
      <c r="S15" s="41">
        <v>3</v>
      </c>
      <c r="T15" s="39">
        <v>9</v>
      </c>
      <c r="U15" s="41">
        <v>5</v>
      </c>
      <c r="V15" s="39">
        <v>10</v>
      </c>
      <c r="W15" s="41">
        <v>6</v>
      </c>
      <c r="X15" s="39">
        <v>12</v>
      </c>
      <c r="Y15" s="41">
        <v>13</v>
      </c>
      <c r="Z15" s="39">
        <v>7</v>
      </c>
      <c r="AA15" s="41">
        <v>19</v>
      </c>
      <c r="AB15" s="39">
        <v>11</v>
      </c>
      <c r="AC15" s="41">
        <v>23</v>
      </c>
      <c r="AD15" s="39">
        <v>7</v>
      </c>
      <c r="AE15" s="41">
        <v>8</v>
      </c>
      <c r="AF15" s="39">
        <v>3</v>
      </c>
      <c r="AG15" s="41">
        <v>10</v>
      </c>
      <c r="AH15" s="39">
        <v>2</v>
      </c>
      <c r="AI15" s="41">
        <v>0</v>
      </c>
      <c r="AJ15" s="39">
        <v>0</v>
      </c>
      <c r="AK15" s="41">
        <v>4</v>
      </c>
      <c r="AL15" s="42">
        <v>0</v>
      </c>
      <c r="AM15" s="41">
        <v>4</v>
      </c>
      <c r="AN15" s="40">
        <v>180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BX15" s="3"/>
      <c r="BY15" s="3"/>
      <c r="BZ15" s="3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s="2" customForma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BX16" s="3"/>
      <c r="BY16" s="3"/>
      <c r="BZ16" s="3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s="2" customFormat="1" x14ac:dyDescent="0.2">
      <c r="A17" s="577"/>
      <c r="B17" s="35" t="s">
        <v>37</v>
      </c>
      <c r="C17" s="36">
        <f t="shared" si="0"/>
        <v>93</v>
      </c>
      <c r="D17" s="37">
        <f t="shared" si="1"/>
        <v>50</v>
      </c>
      <c r="E17" s="38">
        <f t="shared" si="2"/>
        <v>43</v>
      </c>
      <c r="F17" s="39">
        <v>0</v>
      </c>
      <c r="G17" s="40">
        <v>0</v>
      </c>
      <c r="H17" s="39">
        <v>10</v>
      </c>
      <c r="I17" s="40">
        <v>1</v>
      </c>
      <c r="J17" s="39">
        <v>9</v>
      </c>
      <c r="K17" s="41">
        <v>2</v>
      </c>
      <c r="L17" s="39">
        <v>10</v>
      </c>
      <c r="M17" s="41">
        <v>9</v>
      </c>
      <c r="N17" s="39">
        <v>1</v>
      </c>
      <c r="O17" s="41">
        <v>0</v>
      </c>
      <c r="P17" s="39">
        <v>2</v>
      </c>
      <c r="Q17" s="41">
        <v>2</v>
      </c>
      <c r="R17" s="39">
        <v>2</v>
      </c>
      <c r="S17" s="41">
        <v>4</v>
      </c>
      <c r="T17" s="39">
        <v>5</v>
      </c>
      <c r="U17" s="41">
        <v>2</v>
      </c>
      <c r="V17" s="39">
        <v>3</v>
      </c>
      <c r="W17" s="41">
        <v>2</v>
      </c>
      <c r="X17" s="39">
        <v>1</v>
      </c>
      <c r="Y17" s="41">
        <v>1</v>
      </c>
      <c r="Z17" s="39">
        <v>1</v>
      </c>
      <c r="AA17" s="41">
        <v>8</v>
      </c>
      <c r="AB17" s="39">
        <v>1</v>
      </c>
      <c r="AC17" s="41">
        <v>4</v>
      </c>
      <c r="AD17" s="39">
        <v>1</v>
      </c>
      <c r="AE17" s="41">
        <v>3</v>
      </c>
      <c r="AF17" s="39">
        <v>1</v>
      </c>
      <c r="AG17" s="41">
        <v>5</v>
      </c>
      <c r="AH17" s="39">
        <v>1</v>
      </c>
      <c r="AI17" s="41">
        <v>0</v>
      </c>
      <c r="AJ17" s="39">
        <v>2</v>
      </c>
      <c r="AK17" s="41">
        <v>0</v>
      </c>
      <c r="AL17" s="42">
        <v>0</v>
      </c>
      <c r="AM17" s="41">
        <v>0</v>
      </c>
      <c r="AN17" s="40">
        <v>93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BX17" s="3"/>
      <c r="BY17" s="3"/>
      <c r="BZ17" s="3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s="2" customForma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BX18" s="3"/>
      <c r="BY18" s="3"/>
      <c r="BZ18" s="3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s="2" customFormat="1" ht="21" x14ac:dyDescent="0.2">
      <c r="A19" s="577"/>
      <c r="B19" s="35" t="s">
        <v>39</v>
      </c>
      <c r="C19" s="43">
        <f t="shared" si="0"/>
        <v>45</v>
      </c>
      <c r="D19" s="44">
        <f t="shared" si="1"/>
        <v>24</v>
      </c>
      <c r="E19" s="45">
        <f t="shared" si="2"/>
        <v>21</v>
      </c>
      <c r="F19" s="46">
        <v>3</v>
      </c>
      <c r="G19" s="47">
        <v>9</v>
      </c>
      <c r="H19" s="46">
        <v>6</v>
      </c>
      <c r="I19" s="47">
        <v>2</v>
      </c>
      <c r="J19" s="46">
        <v>3</v>
      </c>
      <c r="K19" s="48">
        <v>0</v>
      </c>
      <c r="L19" s="46">
        <v>5</v>
      </c>
      <c r="M19" s="48">
        <v>1</v>
      </c>
      <c r="N19" s="46">
        <v>2</v>
      </c>
      <c r="O19" s="48">
        <v>0</v>
      </c>
      <c r="P19" s="46">
        <v>0</v>
      </c>
      <c r="Q19" s="48">
        <v>0</v>
      </c>
      <c r="R19" s="46">
        <v>4</v>
      </c>
      <c r="S19" s="48">
        <v>2</v>
      </c>
      <c r="T19" s="46">
        <v>0</v>
      </c>
      <c r="U19" s="48">
        <v>0</v>
      </c>
      <c r="V19" s="46">
        <v>0</v>
      </c>
      <c r="W19" s="48">
        <v>1</v>
      </c>
      <c r="X19" s="46">
        <v>0</v>
      </c>
      <c r="Y19" s="48">
        <v>1</v>
      </c>
      <c r="Z19" s="46">
        <v>1</v>
      </c>
      <c r="AA19" s="48">
        <v>0</v>
      </c>
      <c r="AB19" s="46">
        <v>0</v>
      </c>
      <c r="AC19" s="48">
        <v>5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45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BX19" s="3"/>
      <c r="BY19" s="3"/>
      <c r="BZ19" s="3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s="2" customFormat="1" ht="2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BX20" s="3"/>
      <c r="BY20" s="3"/>
      <c r="BZ20" s="3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s="2" customForma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BX21" s="3"/>
      <c r="BY21" s="3"/>
      <c r="BZ21" s="3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s="2" customFormat="1" ht="31.5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BX22" s="3"/>
      <c r="BY22" s="3"/>
      <c r="BZ22" s="3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s="2" customFormat="1" x14ac:dyDescent="0.2">
      <c r="A23" s="622"/>
      <c r="B23" s="51" t="s">
        <v>43</v>
      </c>
      <c r="C23" s="52">
        <f t="shared" si="0"/>
        <v>355</v>
      </c>
      <c r="D23" s="53">
        <f t="shared" si="1"/>
        <v>169</v>
      </c>
      <c r="E23" s="54">
        <f t="shared" si="2"/>
        <v>186</v>
      </c>
      <c r="F23" s="55">
        <f t="shared" ref="F23:AR23" si="12">SUM(F13:F22)</f>
        <v>4</v>
      </c>
      <c r="G23" s="56">
        <f t="shared" si="12"/>
        <v>9</v>
      </c>
      <c r="H23" s="55">
        <f t="shared" si="12"/>
        <v>19</v>
      </c>
      <c r="I23" s="56">
        <f t="shared" si="12"/>
        <v>5</v>
      </c>
      <c r="J23" s="55">
        <f t="shared" si="12"/>
        <v>13</v>
      </c>
      <c r="K23" s="57">
        <f t="shared" si="12"/>
        <v>2</v>
      </c>
      <c r="L23" s="55">
        <f t="shared" si="12"/>
        <v>16</v>
      </c>
      <c r="M23" s="57">
        <f t="shared" si="12"/>
        <v>13</v>
      </c>
      <c r="N23" s="55">
        <f t="shared" si="12"/>
        <v>7</v>
      </c>
      <c r="O23" s="57">
        <f t="shared" si="12"/>
        <v>1</v>
      </c>
      <c r="P23" s="55">
        <f t="shared" si="12"/>
        <v>10</v>
      </c>
      <c r="Q23" s="57">
        <f t="shared" si="12"/>
        <v>4</v>
      </c>
      <c r="R23" s="55">
        <f t="shared" si="12"/>
        <v>15</v>
      </c>
      <c r="S23" s="57">
        <f t="shared" si="12"/>
        <v>11</v>
      </c>
      <c r="T23" s="55">
        <f t="shared" si="12"/>
        <v>14</v>
      </c>
      <c r="U23" s="57">
        <f t="shared" si="12"/>
        <v>8</v>
      </c>
      <c r="V23" s="55">
        <f t="shared" si="12"/>
        <v>15</v>
      </c>
      <c r="W23" s="57">
        <f t="shared" si="12"/>
        <v>11</v>
      </c>
      <c r="X23" s="55">
        <f t="shared" si="12"/>
        <v>14</v>
      </c>
      <c r="Y23" s="57">
        <f t="shared" si="12"/>
        <v>21</v>
      </c>
      <c r="Z23" s="55">
        <f t="shared" si="12"/>
        <v>10</v>
      </c>
      <c r="AA23" s="57">
        <f t="shared" si="12"/>
        <v>33</v>
      </c>
      <c r="AB23" s="55">
        <f t="shared" si="12"/>
        <v>13</v>
      </c>
      <c r="AC23" s="57">
        <f t="shared" si="12"/>
        <v>32</v>
      </c>
      <c r="AD23" s="55">
        <f t="shared" si="12"/>
        <v>8</v>
      </c>
      <c r="AE23" s="57">
        <f t="shared" si="12"/>
        <v>11</v>
      </c>
      <c r="AF23" s="55">
        <f t="shared" si="12"/>
        <v>4</v>
      </c>
      <c r="AG23" s="57">
        <f t="shared" si="12"/>
        <v>17</v>
      </c>
      <c r="AH23" s="55">
        <f t="shared" si="12"/>
        <v>5</v>
      </c>
      <c r="AI23" s="57">
        <f t="shared" si="12"/>
        <v>0</v>
      </c>
      <c r="AJ23" s="55">
        <f t="shared" si="12"/>
        <v>2</v>
      </c>
      <c r="AK23" s="57">
        <f t="shared" si="12"/>
        <v>4</v>
      </c>
      <c r="AL23" s="58">
        <f t="shared" si="12"/>
        <v>0</v>
      </c>
      <c r="AM23" s="57">
        <f t="shared" si="12"/>
        <v>4</v>
      </c>
      <c r="AN23" s="56">
        <f t="shared" si="12"/>
        <v>355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X23" s="3"/>
      <c r="BY23" s="3"/>
      <c r="BZ23" s="3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s="2" customFormat="1" x14ac:dyDescent="0.2">
      <c r="A24" s="579" t="s">
        <v>44</v>
      </c>
      <c r="B24" s="580"/>
      <c r="C24" s="59">
        <f t="shared" si="0"/>
        <v>40</v>
      </c>
      <c r="D24" s="60">
        <f t="shared" si="1"/>
        <v>23</v>
      </c>
      <c r="E24" s="54">
        <f t="shared" si="2"/>
        <v>17</v>
      </c>
      <c r="F24" s="61">
        <v>0</v>
      </c>
      <c r="G24" s="62">
        <v>0</v>
      </c>
      <c r="H24" s="61">
        <v>4</v>
      </c>
      <c r="I24" s="62">
        <v>1</v>
      </c>
      <c r="J24" s="61">
        <v>8</v>
      </c>
      <c r="K24" s="63">
        <v>1</v>
      </c>
      <c r="L24" s="61">
        <v>5</v>
      </c>
      <c r="M24" s="63">
        <v>2</v>
      </c>
      <c r="N24" s="61">
        <v>1</v>
      </c>
      <c r="O24" s="63">
        <v>0</v>
      </c>
      <c r="P24" s="61">
        <v>0</v>
      </c>
      <c r="Q24" s="63">
        <v>1</v>
      </c>
      <c r="R24" s="61">
        <v>0</v>
      </c>
      <c r="S24" s="63">
        <v>1</v>
      </c>
      <c r="T24" s="61">
        <v>1</v>
      </c>
      <c r="U24" s="63">
        <v>1</v>
      </c>
      <c r="V24" s="61">
        <v>0</v>
      </c>
      <c r="W24" s="63">
        <v>1</v>
      </c>
      <c r="X24" s="61">
        <v>1</v>
      </c>
      <c r="Y24" s="63">
        <v>2</v>
      </c>
      <c r="Z24" s="61">
        <v>2</v>
      </c>
      <c r="AA24" s="63">
        <v>4</v>
      </c>
      <c r="AB24" s="61">
        <v>0</v>
      </c>
      <c r="AC24" s="63">
        <v>2</v>
      </c>
      <c r="AD24" s="61">
        <v>0</v>
      </c>
      <c r="AE24" s="63">
        <v>0</v>
      </c>
      <c r="AF24" s="61">
        <v>0</v>
      </c>
      <c r="AG24" s="63">
        <v>0</v>
      </c>
      <c r="AH24" s="61">
        <v>1</v>
      </c>
      <c r="AI24" s="63">
        <v>1</v>
      </c>
      <c r="AJ24" s="61">
        <v>0</v>
      </c>
      <c r="AK24" s="63">
        <v>0</v>
      </c>
      <c r="AL24" s="64">
        <v>0</v>
      </c>
      <c r="AM24" s="63">
        <v>0</v>
      </c>
      <c r="AN24" s="62">
        <v>40</v>
      </c>
      <c r="AO24" s="62">
        <v>0</v>
      </c>
      <c r="AP24" s="62">
        <v>0</v>
      </c>
      <c r="AQ24" s="62">
        <v>0</v>
      </c>
      <c r="AR24" s="62">
        <v>0</v>
      </c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BX24" s="3"/>
      <c r="BY24" s="3"/>
      <c r="BZ24" s="3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s="2" customFormat="1" x14ac:dyDescent="0.2">
      <c r="A25" s="147" t="s">
        <v>45</v>
      </c>
      <c r="B25" s="66" t="s">
        <v>34</v>
      </c>
      <c r="C25" s="67">
        <f t="shared" si="0"/>
        <v>13</v>
      </c>
      <c r="D25" s="68">
        <f t="shared" si="1"/>
        <v>4</v>
      </c>
      <c r="E25" s="69">
        <f t="shared" si="2"/>
        <v>9</v>
      </c>
      <c r="F25" s="70">
        <v>1</v>
      </c>
      <c r="G25" s="71">
        <v>1</v>
      </c>
      <c r="H25" s="70">
        <v>1</v>
      </c>
      <c r="I25" s="71">
        <v>1</v>
      </c>
      <c r="J25" s="70">
        <v>0</v>
      </c>
      <c r="K25" s="72">
        <v>0</v>
      </c>
      <c r="L25" s="70">
        <v>0</v>
      </c>
      <c r="M25" s="72">
        <v>1</v>
      </c>
      <c r="N25" s="70">
        <v>0</v>
      </c>
      <c r="O25" s="72">
        <v>0</v>
      </c>
      <c r="P25" s="70">
        <v>1</v>
      </c>
      <c r="Q25" s="72">
        <v>0</v>
      </c>
      <c r="R25" s="70">
        <v>0</v>
      </c>
      <c r="S25" s="72">
        <v>1</v>
      </c>
      <c r="T25" s="70">
        <v>0</v>
      </c>
      <c r="U25" s="72">
        <v>1</v>
      </c>
      <c r="V25" s="70">
        <v>0</v>
      </c>
      <c r="W25" s="72">
        <v>1</v>
      </c>
      <c r="X25" s="70">
        <v>0</v>
      </c>
      <c r="Y25" s="72">
        <v>0</v>
      </c>
      <c r="Z25" s="70">
        <v>0</v>
      </c>
      <c r="AA25" s="72">
        <v>2</v>
      </c>
      <c r="AB25" s="70">
        <v>0</v>
      </c>
      <c r="AC25" s="72">
        <v>0</v>
      </c>
      <c r="AD25" s="70">
        <v>1</v>
      </c>
      <c r="AE25" s="72">
        <v>0</v>
      </c>
      <c r="AF25" s="70">
        <v>0</v>
      </c>
      <c r="AG25" s="72">
        <v>1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13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BX25" s="3"/>
      <c r="BY25" s="3"/>
      <c r="BZ25" s="3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s="2" customFormat="1" x14ac:dyDescent="0.2">
      <c r="A26" s="576" t="s">
        <v>46</v>
      </c>
      <c r="B26" s="74" t="s">
        <v>34</v>
      </c>
      <c r="C26" s="23">
        <f t="shared" si="0"/>
        <v>162</v>
      </c>
      <c r="D26" s="24">
        <f t="shared" si="1"/>
        <v>54</v>
      </c>
      <c r="E26" s="25">
        <f t="shared" si="2"/>
        <v>108</v>
      </c>
      <c r="F26" s="26">
        <v>0</v>
      </c>
      <c r="G26" s="27">
        <v>0</v>
      </c>
      <c r="H26" s="26">
        <v>3</v>
      </c>
      <c r="I26" s="27">
        <v>0</v>
      </c>
      <c r="J26" s="26">
        <v>2</v>
      </c>
      <c r="K26" s="28">
        <v>2</v>
      </c>
      <c r="L26" s="26">
        <v>0</v>
      </c>
      <c r="M26" s="28">
        <v>9</v>
      </c>
      <c r="N26" s="26">
        <v>10</v>
      </c>
      <c r="O26" s="28">
        <v>9</v>
      </c>
      <c r="P26" s="26">
        <v>6</v>
      </c>
      <c r="Q26" s="28">
        <v>8</v>
      </c>
      <c r="R26" s="26">
        <v>7</v>
      </c>
      <c r="S26" s="28">
        <v>5</v>
      </c>
      <c r="T26" s="26">
        <v>5</v>
      </c>
      <c r="U26" s="28">
        <v>12</v>
      </c>
      <c r="V26" s="26">
        <v>2</v>
      </c>
      <c r="W26" s="28">
        <v>15</v>
      </c>
      <c r="X26" s="26">
        <v>9</v>
      </c>
      <c r="Y26" s="28">
        <v>9</v>
      </c>
      <c r="Z26" s="26">
        <v>1</v>
      </c>
      <c r="AA26" s="28">
        <v>13</v>
      </c>
      <c r="AB26" s="26">
        <v>1</v>
      </c>
      <c r="AC26" s="28">
        <v>12</v>
      </c>
      <c r="AD26" s="26">
        <v>3</v>
      </c>
      <c r="AE26" s="28">
        <v>6</v>
      </c>
      <c r="AF26" s="26">
        <v>1</v>
      </c>
      <c r="AG26" s="28">
        <v>6</v>
      </c>
      <c r="AH26" s="26">
        <v>4</v>
      </c>
      <c r="AI26" s="28">
        <v>2</v>
      </c>
      <c r="AJ26" s="26">
        <v>0</v>
      </c>
      <c r="AK26" s="28">
        <v>0</v>
      </c>
      <c r="AL26" s="29">
        <v>0</v>
      </c>
      <c r="AM26" s="28">
        <v>0</v>
      </c>
      <c r="AN26" s="27">
        <v>162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BX26" s="3"/>
      <c r="BY26" s="3"/>
      <c r="BZ26" s="3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s="2" customFormat="1" x14ac:dyDescent="0.2">
      <c r="A27" s="622"/>
      <c r="B27" s="309" t="s">
        <v>47</v>
      </c>
      <c r="C27" s="310">
        <f t="shared" si="0"/>
        <v>0</v>
      </c>
      <c r="D27" s="311">
        <f t="shared" si="1"/>
        <v>0</v>
      </c>
      <c r="E27" s="78">
        <f t="shared" si="2"/>
        <v>0</v>
      </c>
      <c r="F27" s="79"/>
      <c r="G27" s="80"/>
      <c r="H27" s="79"/>
      <c r="I27" s="81"/>
      <c r="J27" s="79"/>
      <c r="K27" s="81"/>
      <c r="L27" s="79"/>
      <c r="M27" s="81"/>
      <c r="N27" s="79"/>
      <c r="O27" s="82"/>
      <c r="P27" s="79"/>
      <c r="Q27" s="80"/>
      <c r="R27" s="312"/>
      <c r="S27" s="81"/>
      <c r="T27" s="79"/>
      <c r="U27" s="81"/>
      <c r="V27" s="79"/>
      <c r="W27" s="81"/>
      <c r="X27" s="79"/>
      <c r="Y27" s="80"/>
      <c r="Z27" s="79"/>
      <c r="AA27" s="80"/>
      <c r="AB27" s="79"/>
      <c r="AC27" s="81"/>
      <c r="AD27" s="79"/>
      <c r="AE27" s="80"/>
      <c r="AF27" s="79"/>
      <c r="AG27" s="80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BX27" s="3"/>
      <c r="BY27" s="3"/>
      <c r="BZ27" s="3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s="2" customFormat="1" ht="15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X28" s="3"/>
      <c r="BY28" s="3"/>
      <c r="BZ28" s="3"/>
      <c r="CA28" s="4"/>
      <c r="CB28" s="4"/>
      <c r="CC28" s="4"/>
      <c r="CD28" s="4"/>
      <c r="CE28" s="4"/>
      <c r="CF28" s="4"/>
      <c r="CG28" s="12"/>
      <c r="CH28" s="12"/>
      <c r="CI28" s="12"/>
      <c r="CJ28" s="12"/>
      <c r="CK28" s="12"/>
      <c r="CL28" s="12"/>
    </row>
    <row r="29" spans="1:90" s="2" customFormat="1" ht="14.25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313"/>
      <c r="AR29" s="314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Z29" s="3"/>
      <c r="CA29" s="4"/>
      <c r="CB29" s="4"/>
      <c r="CC29" s="4"/>
      <c r="CD29" s="4"/>
      <c r="CE29" s="4"/>
      <c r="CF29" s="4"/>
      <c r="CG29" s="12"/>
      <c r="CH29" s="12"/>
      <c r="CI29" s="12"/>
      <c r="CJ29" s="12"/>
      <c r="CK29" s="12"/>
      <c r="CL29" s="12"/>
    </row>
    <row r="30" spans="1:90" s="2" customFormat="1" ht="42" x14ac:dyDescent="0.2">
      <c r="A30" s="622"/>
      <c r="B30" s="622"/>
      <c r="C30" s="315" t="s">
        <v>52</v>
      </c>
      <c r="D30" s="315" t="s">
        <v>53</v>
      </c>
      <c r="E30" s="21" t="s">
        <v>29</v>
      </c>
      <c r="F30" s="90" t="s">
        <v>30</v>
      </c>
      <c r="G30" s="91" t="s">
        <v>31</v>
      </c>
      <c r="H30" s="21" t="s">
        <v>30</v>
      </c>
      <c r="I30" s="91" t="s">
        <v>31</v>
      </c>
      <c r="J30" s="21" t="s">
        <v>30</v>
      </c>
      <c r="K30" s="91" t="s">
        <v>31</v>
      </c>
      <c r="L30" s="21" t="s">
        <v>30</v>
      </c>
      <c r="M30" s="91" t="s">
        <v>31</v>
      </c>
      <c r="N30" s="21" t="s">
        <v>30</v>
      </c>
      <c r="O30" s="91" t="s">
        <v>31</v>
      </c>
      <c r="P30" s="21" t="s">
        <v>30</v>
      </c>
      <c r="Q30" s="91" t="s">
        <v>31</v>
      </c>
      <c r="R30" s="21" t="s">
        <v>30</v>
      </c>
      <c r="S30" s="91" t="s">
        <v>31</v>
      </c>
      <c r="T30" s="21" t="s">
        <v>30</v>
      </c>
      <c r="U30" s="92" t="s">
        <v>31</v>
      </c>
      <c r="V30" s="21" t="s">
        <v>30</v>
      </c>
      <c r="W30" s="91" t="s">
        <v>31</v>
      </c>
      <c r="X30" s="21" t="s">
        <v>30</v>
      </c>
      <c r="Y30" s="91" t="s">
        <v>31</v>
      </c>
      <c r="Z30" s="21" t="s">
        <v>30</v>
      </c>
      <c r="AA30" s="91" t="s">
        <v>31</v>
      </c>
      <c r="AB30" s="21" t="s">
        <v>30</v>
      </c>
      <c r="AC30" s="91" t="s">
        <v>31</v>
      </c>
      <c r="AD30" s="21" t="s">
        <v>30</v>
      </c>
      <c r="AE30" s="91" t="s">
        <v>31</v>
      </c>
      <c r="AF30" s="21" t="s">
        <v>30</v>
      </c>
      <c r="AG30" s="91" t="s">
        <v>31</v>
      </c>
      <c r="AH30" s="21" t="s">
        <v>30</v>
      </c>
      <c r="AI30" s="91" t="s">
        <v>31</v>
      </c>
      <c r="AJ30" s="21" t="s">
        <v>30</v>
      </c>
      <c r="AK30" s="91" t="s">
        <v>31</v>
      </c>
      <c r="AL30" s="21" t="s">
        <v>30</v>
      </c>
      <c r="AM30" s="91" t="s">
        <v>31</v>
      </c>
      <c r="AN30" s="21" t="s">
        <v>30</v>
      </c>
      <c r="AO30" s="91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Z30" s="3"/>
      <c r="CA30" s="4"/>
      <c r="CB30" s="4"/>
      <c r="CC30" s="4"/>
      <c r="CD30" s="4"/>
      <c r="CE30" s="4"/>
      <c r="CF30" s="4"/>
      <c r="CG30" s="12"/>
      <c r="CH30" s="12"/>
      <c r="CI30" s="12"/>
      <c r="CJ30" s="12"/>
      <c r="CK30" s="12"/>
      <c r="CL30" s="12"/>
    </row>
    <row r="31" spans="1:90" s="2" customForma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80"/>
      <c r="J31" s="79"/>
      <c r="K31" s="81"/>
      <c r="L31" s="79"/>
      <c r="M31" s="81"/>
      <c r="N31" s="79"/>
      <c r="O31" s="81"/>
      <c r="P31" s="79"/>
      <c r="Q31" s="82"/>
      <c r="R31" s="79"/>
      <c r="S31" s="80"/>
      <c r="T31" s="312"/>
      <c r="U31" s="81"/>
      <c r="V31" s="79"/>
      <c r="W31" s="81"/>
      <c r="X31" s="79"/>
      <c r="Y31" s="81"/>
      <c r="Z31" s="79"/>
      <c r="AA31" s="80"/>
      <c r="AB31" s="79"/>
      <c r="AC31" s="80"/>
      <c r="AD31" s="79"/>
      <c r="AE31" s="81"/>
      <c r="AF31" s="79"/>
      <c r="AG31" s="80"/>
      <c r="AH31" s="79"/>
      <c r="AI31" s="80"/>
      <c r="AJ31" s="79"/>
      <c r="AK31" s="81"/>
      <c r="AL31" s="79"/>
      <c r="AM31" s="81"/>
      <c r="AN31" s="83"/>
      <c r="AO31" s="81"/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Z31" s="3"/>
      <c r="CA31" s="4"/>
      <c r="CB31" s="4"/>
      <c r="CC31" s="4"/>
      <c r="CD31" s="4"/>
      <c r="CE31" s="4"/>
      <c r="CF31" s="4"/>
      <c r="CG31" s="12"/>
      <c r="CH31" s="12"/>
      <c r="CI31" s="12"/>
      <c r="CJ31" s="12"/>
      <c r="CK31" s="12"/>
      <c r="CL31" s="12"/>
    </row>
    <row r="32" spans="1:90" s="2" customFormat="1" ht="15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X32" s="3"/>
      <c r="BY32" s="3"/>
      <c r="BZ32" s="3"/>
      <c r="CA32" s="4"/>
      <c r="CB32" s="4"/>
      <c r="CC32" s="4"/>
      <c r="CD32" s="4"/>
      <c r="CE32" s="4"/>
      <c r="CF32" s="4"/>
      <c r="CG32" s="12"/>
      <c r="CH32" s="12"/>
      <c r="CI32" s="12"/>
      <c r="CJ32" s="12"/>
      <c r="CK32" s="12"/>
      <c r="CL32" s="12"/>
    </row>
    <row r="33" spans="1:90" s="2" customFormat="1" ht="14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X33" s="3"/>
      <c r="BY33" s="3"/>
      <c r="BZ33" s="3"/>
      <c r="CA33" s="4"/>
      <c r="CB33" s="4"/>
      <c r="CC33" s="4"/>
      <c r="CD33" s="4"/>
      <c r="CE33" s="4"/>
      <c r="CF33" s="4"/>
      <c r="CG33" s="12"/>
      <c r="CH33" s="12"/>
      <c r="CI33" s="12"/>
      <c r="CJ33" s="12"/>
      <c r="CK33" s="12"/>
      <c r="CL33" s="12"/>
    </row>
    <row r="34" spans="1:90" s="2" customFormat="1" ht="42" x14ac:dyDescent="0.2">
      <c r="A34" s="622"/>
      <c r="B34" s="622"/>
      <c r="C34" s="147" t="s">
        <v>29</v>
      </c>
      <c r="D34" s="103" t="s">
        <v>30</v>
      </c>
      <c r="E34" s="91" t="s">
        <v>31</v>
      </c>
      <c r="F34" s="21" t="s">
        <v>58</v>
      </c>
      <c r="G34" s="21" t="s">
        <v>59</v>
      </c>
      <c r="H34" s="147" t="s">
        <v>60</v>
      </c>
      <c r="I34" s="91" t="s">
        <v>61</v>
      </c>
      <c r="J34" s="147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X34" s="3"/>
      <c r="BY34" s="3"/>
      <c r="BZ34" s="3"/>
      <c r="CA34" s="4"/>
      <c r="CB34" s="4"/>
      <c r="CC34" s="4"/>
      <c r="CD34" s="4"/>
      <c r="CE34" s="4"/>
      <c r="CF34" s="4"/>
      <c r="CG34" s="12"/>
      <c r="CH34" s="12"/>
      <c r="CI34" s="12"/>
      <c r="CJ34" s="12"/>
      <c r="CK34" s="12"/>
      <c r="CL34" s="12"/>
    </row>
    <row r="35" spans="1:90" s="2" customFormat="1" x14ac:dyDescent="0.2">
      <c r="A35" s="97" t="s">
        <v>54</v>
      </c>
      <c r="B35" s="62"/>
      <c r="C35" s="104">
        <f>SUM(D35+E35)</f>
        <v>0</v>
      </c>
      <c r="D35" s="105"/>
      <c r="E35" s="80"/>
      <c r="F35" s="106"/>
      <c r="G35" s="80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X35" s="3"/>
      <c r="BY35" s="3"/>
      <c r="BZ35" s="3"/>
      <c r="CA35" s="4"/>
      <c r="CB35" s="4"/>
      <c r="CC35" s="4"/>
      <c r="CD35" s="4"/>
      <c r="CE35" s="4"/>
      <c r="CF35" s="4"/>
      <c r="CG35" s="12"/>
      <c r="CH35" s="12"/>
      <c r="CI35" s="12"/>
      <c r="CJ35" s="12"/>
      <c r="CK35" s="12"/>
      <c r="CL35" s="12"/>
    </row>
    <row r="36" spans="1:90" s="2" customFormat="1" ht="15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X36" s="3"/>
      <c r="BY36" s="3"/>
      <c r="BZ36" s="3"/>
      <c r="CA36" s="4"/>
      <c r="CB36" s="4"/>
      <c r="CC36" s="4"/>
      <c r="CD36" s="4"/>
      <c r="CE36" s="4"/>
      <c r="CF36" s="4"/>
      <c r="CG36" s="12"/>
      <c r="CH36" s="12"/>
      <c r="CI36" s="12"/>
      <c r="CJ36" s="12"/>
      <c r="CK36" s="12"/>
      <c r="CL36" s="12"/>
    </row>
    <row r="37" spans="1:90" s="2" customForma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X37" s="3"/>
      <c r="BY37" s="3"/>
      <c r="BZ37" s="3"/>
      <c r="CA37" s="4"/>
      <c r="CB37" s="4"/>
      <c r="CC37" s="4"/>
      <c r="CD37" s="4"/>
      <c r="CE37" s="4"/>
      <c r="CF37" s="4"/>
      <c r="CG37" s="12"/>
      <c r="CH37" s="12"/>
      <c r="CI37" s="12"/>
      <c r="CJ37" s="12"/>
      <c r="CK37" s="12"/>
      <c r="CL37" s="12"/>
    </row>
    <row r="38" spans="1:90" s="2" customFormat="1" x14ac:dyDescent="0.2">
      <c r="A38" s="620"/>
      <c r="B38" s="622"/>
      <c r="C38" s="622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BX38" s="3"/>
      <c r="BY38" s="3"/>
      <c r="BZ38" s="3"/>
      <c r="CA38" s="4"/>
      <c r="CB38" s="4"/>
      <c r="CC38" s="4"/>
      <c r="CD38" s="4"/>
      <c r="CE38" s="4"/>
      <c r="CF38" s="4"/>
      <c r="CG38" s="12"/>
      <c r="CH38" s="12"/>
      <c r="CI38" s="12"/>
      <c r="CJ38" s="12"/>
      <c r="CK38" s="12"/>
      <c r="CL38" s="12"/>
    </row>
    <row r="39" spans="1:90" s="2" customForma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BX39" s="3"/>
      <c r="BY39" s="3"/>
      <c r="BZ39" s="3"/>
      <c r="CA39" s="4"/>
      <c r="CB39" s="4"/>
      <c r="CC39" s="4"/>
      <c r="CD39" s="4"/>
      <c r="CE39" s="4"/>
      <c r="CF39" s="4"/>
      <c r="CG39" s="12"/>
      <c r="CH39" s="12"/>
      <c r="CI39" s="12"/>
      <c r="CJ39" s="12"/>
      <c r="CK39" s="12"/>
      <c r="CL39" s="12"/>
    </row>
    <row r="40" spans="1:90" s="2" customFormat="1" x14ac:dyDescent="0.2">
      <c r="A40" s="622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X40" s="3"/>
      <c r="BY40" s="3"/>
      <c r="BZ40" s="3"/>
      <c r="CA40" s="4"/>
      <c r="CB40" s="4"/>
      <c r="CC40" s="4"/>
      <c r="CD40" s="4"/>
      <c r="CE40" s="4"/>
      <c r="CF40" s="4"/>
      <c r="CG40" s="12"/>
      <c r="CH40" s="12"/>
      <c r="CI40" s="12"/>
      <c r="CJ40" s="12"/>
      <c r="CK40" s="12"/>
      <c r="CL40" s="12"/>
    </row>
    <row r="41" spans="1:90" s="2" customForma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BX41" s="3"/>
      <c r="BY41" s="3"/>
      <c r="BZ41" s="3"/>
      <c r="CA41" s="4"/>
      <c r="CB41" s="4"/>
      <c r="CC41" s="4"/>
      <c r="CD41" s="4"/>
      <c r="CE41" s="4"/>
      <c r="CF41" s="4"/>
      <c r="CG41" s="12"/>
      <c r="CH41" s="12"/>
      <c r="CI41" s="12"/>
      <c r="CJ41" s="12"/>
      <c r="CK41" s="12"/>
      <c r="CL41" s="12"/>
    </row>
    <row r="42" spans="1:90" s="2" customFormat="1" x14ac:dyDescent="0.2">
      <c r="A42" s="622"/>
      <c r="B42" s="118" t="s">
        <v>65</v>
      </c>
      <c r="C42" s="107">
        <v>1</v>
      </c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BX42" s="3"/>
      <c r="BY42" s="3"/>
      <c r="BZ42" s="3"/>
      <c r="CA42" s="4"/>
      <c r="CB42" s="4"/>
      <c r="CC42" s="4"/>
      <c r="CD42" s="4"/>
      <c r="CE42" s="4"/>
      <c r="CF42" s="4"/>
      <c r="CG42" s="12"/>
      <c r="CH42" s="12"/>
      <c r="CI42" s="12"/>
      <c r="CJ42" s="12"/>
      <c r="CK42" s="12"/>
      <c r="CL42" s="12"/>
    </row>
    <row r="43" spans="1:90" s="2" customFormat="1" ht="15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X43" s="3"/>
      <c r="BY43" s="3"/>
      <c r="BZ43" s="3"/>
      <c r="CA43" s="4"/>
      <c r="CB43" s="4"/>
      <c r="CC43" s="4"/>
      <c r="CD43" s="4"/>
      <c r="CE43" s="4"/>
      <c r="CF43" s="4"/>
      <c r="CG43" s="12"/>
      <c r="CH43" s="12"/>
      <c r="CI43" s="12"/>
      <c r="CJ43" s="12"/>
      <c r="CK43" s="12"/>
      <c r="CL43" s="12"/>
    </row>
    <row r="44" spans="1:90" s="2" customFormat="1" ht="14.25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X44" s="3"/>
      <c r="BY44" s="3"/>
      <c r="BZ44" s="3"/>
      <c r="CA44" s="4"/>
      <c r="CB44" s="4"/>
      <c r="CC44" s="4"/>
      <c r="CD44" s="4"/>
      <c r="CE44" s="4"/>
      <c r="CF44" s="4"/>
      <c r="CG44" s="12"/>
      <c r="CH44" s="12"/>
      <c r="CI44" s="12"/>
      <c r="CJ44" s="12"/>
      <c r="CK44" s="12"/>
      <c r="CL44" s="12"/>
    </row>
    <row r="45" spans="1:90" s="2" customFormat="1" x14ac:dyDescent="0.2">
      <c r="A45" s="584"/>
      <c r="B45" s="585"/>
      <c r="C45" s="624"/>
      <c r="D45" s="592"/>
      <c r="E45" s="593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X45" s="3"/>
      <c r="BY45" s="3"/>
      <c r="BZ45" s="3"/>
      <c r="CA45" s="4"/>
      <c r="CB45" s="4"/>
      <c r="CC45" s="4"/>
      <c r="CD45" s="4"/>
      <c r="CE45" s="4"/>
      <c r="CF45" s="4"/>
      <c r="CG45" s="12"/>
      <c r="CH45" s="12"/>
      <c r="CI45" s="12"/>
      <c r="CJ45" s="12"/>
      <c r="CK45" s="12"/>
      <c r="CL45" s="12"/>
    </row>
    <row r="46" spans="1:90" s="2" customFormat="1" x14ac:dyDescent="0.2">
      <c r="A46" s="623"/>
      <c r="B46" s="587"/>
      <c r="C46" s="130" t="s">
        <v>29</v>
      </c>
      <c r="D46" s="131" t="s">
        <v>30</v>
      </c>
      <c r="E46" s="132" t="s">
        <v>31</v>
      </c>
      <c r="F46" s="21" t="s">
        <v>30</v>
      </c>
      <c r="G46" s="91" t="s">
        <v>31</v>
      </c>
      <c r="H46" s="21" t="s">
        <v>30</v>
      </c>
      <c r="I46" s="91" t="s">
        <v>31</v>
      </c>
      <c r="J46" s="21" t="s">
        <v>30</v>
      </c>
      <c r="K46" s="91" t="s">
        <v>31</v>
      </c>
      <c r="L46" s="21" t="s">
        <v>30</v>
      </c>
      <c r="M46" s="91" t="s">
        <v>31</v>
      </c>
      <c r="N46" s="21" t="s">
        <v>30</v>
      </c>
      <c r="O46" s="91" t="s">
        <v>31</v>
      </c>
      <c r="P46" s="21" t="s">
        <v>30</v>
      </c>
      <c r="Q46" s="91" t="s">
        <v>31</v>
      </c>
      <c r="R46" s="21" t="s">
        <v>30</v>
      </c>
      <c r="S46" s="91" t="s">
        <v>31</v>
      </c>
      <c r="T46" s="21" t="s">
        <v>30</v>
      </c>
      <c r="U46" s="91" t="s">
        <v>31</v>
      </c>
      <c r="V46" s="21" t="s">
        <v>30</v>
      </c>
      <c r="W46" s="91" t="s">
        <v>31</v>
      </c>
      <c r="X46" s="21" t="s">
        <v>30</v>
      </c>
      <c r="Y46" s="91" t="s">
        <v>31</v>
      </c>
      <c r="Z46" s="21" t="s">
        <v>30</v>
      </c>
      <c r="AA46" s="91" t="s">
        <v>31</v>
      </c>
      <c r="AB46" s="21" t="s">
        <v>30</v>
      </c>
      <c r="AC46" s="91" t="s">
        <v>31</v>
      </c>
      <c r="AD46" s="21" t="s">
        <v>30</v>
      </c>
      <c r="AE46" s="91" t="s">
        <v>31</v>
      </c>
      <c r="AF46" s="21" t="s">
        <v>30</v>
      </c>
      <c r="AG46" s="91" t="s">
        <v>31</v>
      </c>
      <c r="AH46" s="21" t="s">
        <v>30</v>
      </c>
      <c r="AI46" s="91" t="s">
        <v>31</v>
      </c>
      <c r="AJ46" s="21" t="s">
        <v>30</v>
      </c>
      <c r="AK46" s="91" t="s">
        <v>31</v>
      </c>
      <c r="AL46" s="103" t="s">
        <v>30</v>
      </c>
      <c r="AM46" s="91" t="s">
        <v>31</v>
      </c>
      <c r="AN46" s="569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X46" s="3"/>
      <c r="BY46" s="3"/>
      <c r="BZ46" s="3"/>
      <c r="CA46" s="4"/>
      <c r="CB46" s="4"/>
      <c r="CC46" s="4"/>
      <c r="CD46" s="4"/>
      <c r="CE46" s="4"/>
      <c r="CF46" s="4"/>
      <c r="CG46" s="12"/>
      <c r="CH46" s="12"/>
      <c r="CI46" s="12"/>
      <c r="CJ46" s="12"/>
      <c r="CK46" s="12"/>
      <c r="CL46" s="12"/>
    </row>
    <row r="47" spans="1:90" s="2" customFormat="1" x14ac:dyDescent="0.2">
      <c r="A47" s="154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BX47" s="3"/>
      <c r="BY47" s="3"/>
      <c r="BZ47" s="3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s="2" customFormat="1" x14ac:dyDescent="0.2">
      <c r="A48" s="180" t="s">
        <v>72</v>
      </c>
      <c r="B48" s="140" t="s">
        <v>71</v>
      </c>
      <c r="C48" s="310">
        <f>SUM(D48+E48)</f>
        <v>0</v>
      </c>
      <c r="D48" s="311">
        <f>SUM(F48+H48+J48+L48+N48+P48+R48+T48+V48+X48+Z48+AB48+AD48+AF48+AH48+AJ48+AL48)</f>
        <v>0</v>
      </c>
      <c r="E48" s="141">
        <f>SUM(G48+I48+K48+M48+O48+Q48+S48+U48+W48+Y48+AA48+AC48+AE48+AG48+AI48+AK48+AM48)</f>
        <v>0</v>
      </c>
      <c r="F48" s="316"/>
      <c r="G48" s="317"/>
      <c r="H48" s="316"/>
      <c r="I48" s="317"/>
      <c r="J48" s="316"/>
      <c r="K48" s="317"/>
      <c r="L48" s="316"/>
      <c r="M48" s="317"/>
      <c r="N48" s="316"/>
      <c r="O48" s="317"/>
      <c r="P48" s="312"/>
      <c r="Q48" s="317"/>
      <c r="R48" s="312"/>
      <c r="S48" s="317"/>
      <c r="T48" s="312"/>
      <c r="U48" s="317"/>
      <c r="V48" s="312"/>
      <c r="W48" s="317"/>
      <c r="X48" s="312"/>
      <c r="Y48" s="317"/>
      <c r="Z48" s="312"/>
      <c r="AA48" s="317"/>
      <c r="AB48" s="312"/>
      <c r="AC48" s="317"/>
      <c r="AD48" s="312"/>
      <c r="AE48" s="317"/>
      <c r="AF48" s="312"/>
      <c r="AG48" s="317"/>
      <c r="AH48" s="312"/>
      <c r="AI48" s="317"/>
      <c r="AJ48" s="312"/>
      <c r="AK48" s="317"/>
      <c r="AL48" s="142"/>
      <c r="AM48" s="317"/>
      <c r="AN48" s="143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BX48" s="3"/>
      <c r="BY48" s="3"/>
      <c r="BZ48" s="3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s="2" customFormat="1" ht="14.2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X49" s="3"/>
      <c r="BY49" s="3"/>
      <c r="BZ49" s="3"/>
      <c r="CA49" s="4"/>
      <c r="CB49" s="4"/>
      <c r="CC49" s="4"/>
      <c r="CD49" s="4"/>
      <c r="CE49" s="4"/>
      <c r="CF49" s="4"/>
      <c r="CG49" s="12"/>
      <c r="CH49" s="12"/>
      <c r="CI49" s="12"/>
      <c r="CJ49" s="12"/>
      <c r="CK49" s="12"/>
      <c r="CL49" s="12"/>
    </row>
    <row r="50" spans="1:90" s="2" customFormat="1" ht="14.25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X50" s="3"/>
      <c r="BY50" s="3"/>
      <c r="BZ50" s="3"/>
      <c r="CA50" s="4"/>
      <c r="CB50" s="4"/>
      <c r="CC50" s="4"/>
      <c r="CD50" s="4"/>
      <c r="CE50" s="4"/>
      <c r="CF50" s="4"/>
      <c r="CG50" s="12"/>
      <c r="CH50" s="12"/>
      <c r="CI50" s="12"/>
      <c r="CJ50" s="12"/>
      <c r="CK50" s="12"/>
      <c r="CL50" s="12"/>
    </row>
    <row r="51" spans="1:90" s="2" customFormat="1" x14ac:dyDescent="0.2">
      <c r="A51" s="584"/>
      <c r="B51" s="585"/>
      <c r="C51" s="592"/>
      <c r="D51" s="592"/>
      <c r="E51" s="593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X51" s="3"/>
      <c r="BY51" s="3"/>
      <c r="BZ51" s="3"/>
      <c r="CA51" s="4"/>
      <c r="CB51" s="4"/>
      <c r="CC51" s="4"/>
      <c r="CD51" s="4"/>
      <c r="CE51" s="4"/>
      <c r="CF51" s="4"/>
      <c r="CG51" s="12"/>
      <c r="CH51" s="12"/>
      <c r="CI51" s="12"/>
      <c r="CJ51" s="12"/>
      <c r="CK51" s="12"/>
      <c r="CL51" s="12"/>
    </row>
    <row r="52" spans="1:90" s="2" customFormat="1" x14ac:dyDescent="0.2">
      <c r="A52" s="623"/>
      <c r="B52" s="587"/>
      <c r="C52" s="148" t="s">
        <v>29</v>
      </c>
      <c r="D52" s="149" t="s">
        <v>30</v>
      </c>
      <c r="E52" s="150" t="s">
        <v>31</v>
      </c>
      <c r="F52" s="18" t="s">
        <v>30</v>
      </c>
      <c r="G52" s="151" t="s">
        <v>31</v>
      </c>
      <c r="H52" s="18" t="s">
        <v>30</v>
      </c>
      <c r="I52" s="151" t="s">
        <v>31</v>
      </c>
      <c r="J52" s="18" t="s">
        <v>30</v>
      </c>
      <c r="K52" s="151" t="s">
        <v>31</v>
      </c>
      <c r="L52" s="18" t="s">
        <v>30</v>
      </c>
      <c r="M52" s="151" t="s">
        <v>31</v>
      </c>
      <c r="N52" s="18" t="s">
        <v>30</v>
      </c>
      <c r="O52" s="151" t="s">
        <v>31</v>
      </c>
      <c r="P52" s="18" t="s">
        <v>30</v>
      </c>
      <c r="Q52" s="151" t="s">
        <v>31</v>
      </c>
      <c r="R52" s="18" t="s">
        <v>30</v>
      </c>
      <c r="S52" s="151" t="s">
        <v>31</v>
      </c>
      <c r="T52" s="18" t="s">
        <v>30</v>
      </c>
      <c r="U52" s="151" t="s">
        <v>31</v>
      </c>
      <c r="V52" s="18" t="s">
        <v>30</v>
      </c>
      <c r="W52" s="151" t="s">
        <v>31</v>
      </c>
      <c r="X52" s="18" t="s">
        <v>30</v>
      </c>
      <c r="Y52" s="151" t="s">
        <v>31</v>
      </c>
      <c r="Z52" s="18" t="s">
        <v>30</v>
      </c>
      <c r="AA52" s="151" t="s">
        <v>31</v>
      </c>
      <c r="AB52" s="18" t="s">
        <v>30</v>
      </c>
      <c r="AC52" s="151" t="s">
        <v>31</v>
      </c>
      <c r="AD52" s="18" t="s">
        <v>30</v>
      </c>
      <c r="AE52" s="151" t="s">
        <v>31</v>
      </c>
      <c r="AF52" s="18" t="s">
        <v>30</v>
      </c>
      <c r="AG52" s="151" t="s">
        <v>31</v>
      </c>
      <c r="AH52" s="18" t="s">
        <v>30</v>
      </c>
      <c r="AI52" s="151" t="s">
        <v>31</v>
      </c>
      <c r="AJ52" s="18" t="s">
        <v>30</v>
      </c>
      <c r="AK52" s="151" t="s">
        <v>31</v>
      </c>
      <c r="AL52" s="152" t="s">
        <v>30</v>
      </c>
      <c r="AM52" s="153" t="s">
        <v>31</v>
      </c>
      <c r="AN52" s="569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X52" s="3"/>
      <c r="BY52" s="3"/>
      <c r="BZ52" s="3"/>
      <c r="CA52" s="4"/>
      <c r="CB52" s="4"/>
      <c r="CC52" s="4"/>
      <c r="CD52" s="4"/>
      <c r="CE52" s="4"/>
      <c r="CF52" s="4"/>
      <c r="CG52" s="12"/>
      <c r="CH52" s="12"/>
      <c r="CI52" s="12"/>
      <c r="CJ52" s="12"/>
      <c r="CK52" s="12"/>
      <c r="CL52" s="12"/>
    </row>
    <row r="53" spans="1:90" s="2" customForma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BX53" s="3"/>
      <c r="BY53" s="3"/>
      <c r="BZ53" s="3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C53" s="4"/>
      <c r="CD53" s="4"/>
      <c r="CE53" s="4"/>
      <c r="CF53" s="4"/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s="2" customFormat="1" x14ac:dyDescent="0.2">
      <c r="A54" s="599"/>
      <c r="B54" s="192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BX54" s="3"/>
      <c r="BY54" s="3"/>
      <c r="BZ54" s="3"/>
      <c r="CA54" s="32" t="str">
        <f t="shared" si="16"/>
        <v/>
      </c>
      <c r="CB54" s="33" t="str">
        <f t="shared" si="17"/>
        <v/>
      </c>
      <c r="CC54" s="4"/>
      <c r="CD54" s="4"/>
      <c r="CE54" s="4"/>
      <c r="CF54" s="4"/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s="2" customFormat="1" x14ac:dyDescent="0.2">
      <c r="A55" s="599"/>
      <c r="B55" s="192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BX55" s="3"/>
      <c r="BY55" s="3"/>
      <c r="BZ55" s="3"/>
      <c r="CA55" s="32" t="str">
        <f t="shared" si="16"/>
        <v/>
      </c>
      <c r="CB55" s="33" t="str">
        <f t="shared" si="17"/>
        <v/>
      </c>
      <c r="CC55" s="4"/>
      <c r="CD55" s="4"/>
      <c r="CE55" s="4"/>
      <c r="CF55" s="4"/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s="2" customFormat="1" x14ac:dyDescent="0.2">
      <c r="A56" s="599"/>
      <c r="B56" s="192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BX56" s="3"/>
      <c r="BY56" s="3"/>
      <c r="BZ56" s="3"/>
      <c r="CA56" s="32" t="str">
        <f t="shared" si="16"/>
        <v/>
      </c>
      <c r="CB56" s="33" t="str">
        <f t="shared" si="17"/>
        <v/>
      </c>
      <c r="CC56" s="4"/>
      <c r="CD56" s="4"/>
      <c r="CE56" s="4"/>
      <c r="CF56" s="4"/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s="2" customFormat="1" x14ac:dyDescent="0.2">
      <c r="A57" s="599"/>
      <c r="B57" s="192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BX57" s="3"/>
      <c r="BY57" s="3"/>
      <c r="BZ57" s="3"/>
      <c r="CA57" s="32" t="str">
        <f t="shared" si="16"/>
        <v/>
      </c>
      <c r="CB57" s="33" t="str">
        <f t="shared" si="17"/>
        <v/>
      </c>
      <c r="CC57" s="4"/>
      <c r="CD57" s="4"/>
      <c r="CE57" s="4"/>
      <c r="CF57" s="4"/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s="2" customFormat="1" x14ac:dyDescent="0.2">
      <c r="A58" s="625"/>
      <c r="B58" s="197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BX58" s="3"/>
      <c r="BY58" s="3"/>
      <c r="BZ58" s="3"/>
      <c r="CA58" s="32" t="str">
        <f t="shared" si="16"/>
        <v/>
      </c>
      <c r="CB58" s="33" t="str">
        <f t="shared" si="17"/>
        <v/>
      </c>
      <c r="CC58" s="4"/>
      <c r="CD58" s="4"/>
      <c r="CE58" s="4"/>
      <c r="CF58" s="4"/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s="2" customFormat="1" ht="14.25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BX59" s="3"/>
      <c r="BY59" s="3"/>
      <c r="BZ59" s="3"/>
      <c r="CA59" s="32" t="str">
        <f t="shared" si="16"/>
        <v/>
      </c>
      <c r="CB59" s="33" t="str">
        <f t="shared" si="17"/>
        <v/>
      </c>
      <c r="CC59" s="4"/>
      <c r="CD59" s="4"/>
      <c r="CE59" s="4"/>
      <c r="CF59" s="4"/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s="2" customFormat="1" x14ac:dyDescent="0.2">
      <c r="A60" s="625"/>
      <c r="B60" s="197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BX60" s="3"/>
      <c r="BY60" s="3"/>
      <c r="BZ60" s="3"/>
      <c r="CA60" s="32" t="str">
        <f t="shared" si="16"/>
        <v/>
      </c>
      <c r="CB60" s="33" t="str">
        <f t="shared" si="17"/>
        <v/>
      </c>
      <c r="CC60" s="4"/>
      <c r="CD60" s="4"/>
      <c r="CE60" s="4"/>
      <c r="CF60" s="4"/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s="2" customFormat="1" ht="14.25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BX61" s="3"/>
      <c r="BY61" s="3"/>
      <c r="BZ61" s="3"/>
      <c r="CA61" s="32" t="str">
        <f t="shared" si="16"/>
        <v/>
      </c>
      <c r="CB61" s="33" t="str">
        <f t="shared" si="17"/>
        <v/>
      </c>
      <c r="CC61" s="4"/>
      <c r="CD61" s="4"/>
      <c r="CE61" s="4"/>
      <c r="CF61" s="4"/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s="2" customFormat="1" x14ac:dyDescent="0.2">
      <c r="A62" s="599"/>
      <c r="B62" s="192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BX62" s="3"/>
      <c r="BY62" s="3"/>
      <c r="BZ62" s="3"/>
      <c r="CA62" s="32" t="str">
        <f t="shared" si="16"/>
        <v/>
      </c>
      <c r="CB62" s="33" t="str">
        <f t="shared" si="17"/>
        <v/>
      </c>
      <c r="CC62" s="4"/>
      <c r="CD62" s="4"/>
      <c r="CE62" s="4"/>
      <c r="CF62" s="4"/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s="2" customFormat="1" x14ac:dyDescent="0.2">
      <c r="A63" s="599"/>
      <c r="B63" s="192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BX63" s="3"/>
      <c r="BY63" s="3"/>
      <c r="BZ63" s="3"/>
      <c r="CA63" s="32" t="str">
        <f t="shared" si="16"/>
        <v/>
      </c>
      <c r="CB63" s="33" t="str">
        <f t="shared" si="17"/>
        <v/>
      </c>
      <c r="CC63" s="4"/>
      <c r="CD63" s="4"/>
      <c r="CE63" s="4"/>
      <c r="CF63" s="4"/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s="2" customFormat="1" x14ac:dyDescent="0.2">
      <c r="A64" s="625"/>
      <c r="B64" s="197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BX64" s="3"/>
      <c r="BY64" s="3"/>
      <c r="BZ64" s="3"/>
      <c r="CA64" s="32" t="str">
        <f t="shared" si="16"/>
        <v/>
      </c>
      <c r="CB64" s="33" t="str">
        <f t="shared" si="17"/>
        <v/>
      </c>
      <c r="CC64" s="4"/>
      <c r="CD64" s="4"/>
      <c r="CE64" s="4"/>
      <c r="CF64" s="4"/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s="2" customForma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BX65" s="3"/>
      <c r="BY65" s="3"/>
      <c r="BZ65" s="3"/>
      <c r="CA65" s="32" t="str">
        <f t="shared" si="16"/>
        <v/>
      </c>
      <c r="CB65" s="33" t="str">
        <f t="shared" si="17"/>
        <v/>
      </c>
      <c r="CC65" s="4"/>
      <c r="CD65" s="4"/>
      <c r="CE65" s="4"/>
      <c r="CF65" s="4"/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s="2" customFormat="1" x14ac:dyDescent="0.2">
      <c r="A66" s="625"/>
      <c r="B66" s="192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BX66" s="3"/>
      <c r="BY66" s="3"/>
      <c r="BZ66" s="3"/>
      <c r="CA66" s="32" t="str">
        <f t="shared" si="16"/>
        <v/>
      </c>
      <c r="CB66" s="33" t="str">
        <f t="shared" si="17"/>
        <v/>
      </c>
      <c r="CC66" s="4"/>
      <c r="CD66" s="4"/>
      <c r="CE66" s="4"/>
      <c r="CF66" s="4"/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s="2" customForma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BX67" s="3"/>
      <c r="BY67" s="3"/>
      <c r="BZ67" s="3"/>
      <c r="CA67" s="32" t="str">
        <f t="shared" si="16"/>
        <v/>
      </c>
      <c r="CB67" s="33" t="str">
        <f t="shared" si="17"/>
        <v/>
      </c>
      <c r="CC67" s="4"/>
      <c r="CD67" s="4"/>
      <c r="CE67" s="4"/>
      <c r="CF67" s="4"/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s="2" customFormat="1" x14ac:dyDescent="0.2">
      <c r="A68" s="625"/>
      <c r="B68" s="197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BX68" s="3"/>
      <c r="BY68" s="3"/>
      <c r="BZ68" s="3"/>
      <c r="CA68" s="32" t="str">
        <f t="shared" si="16"/>
        <v/>
      </c>
      <c r="CB68" s="33" t="str">
        <f t="shared" si="17"/>
        <v/>
      </c>
      <c r="CC68" s="4"/>
      <c r="CD68" s="4"/>
      <c r="CE68" s="4"/>
      <c r="CF68" s="4"/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s="2" customFormat="1" ht="14.25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BX69" s="3"/>
      <c r="BY69" s="3"/>
      <c r="BZ69" s="3"/>
      <c r="CA69" s="32" t="str">
        <f t="shared" si="16"/>
        <v/>
      </c>
      <c r="CB69" s="33" t="str">
        <f t="shared" si="17"/>
        <v/>
      </c>
      <c r="CC69" s="4"/>
      <c r="CD69" s="4"/>
      <c r="CE69" s="4"/>
      <c r="CF69" s="4"/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s="2" customFormat="1" x14ac:dyDescent="0.2">
      <c r="A70" s="599"/>
      <c r="B70" s="192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BX70" s="3"/>
      <c r="BY70" s="3"/>
      <c r="BZ70" s="3"/>
      <c r="CA70" s="32" t="str">
        <f t="shared" si="16"/>
        <v/>
      </c>
      <c r="CB70" s="33" t="str">
        <f t="shared" si="17"/>
        <v/>
      </c>
      <c r="CC70" s="4"/>
      <c r="CD70" s="4"/>
      <c r="CE70" s="4"/>
      <c r="CF70" s="4"/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s="2" customFormat="1" x14ac:dyDescent="0.2">
      <c r="A71" s="599"/>
      <c r="B71" s="192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BX71" s="3"/>
      <c r="BY71" s="3"/>
      <c r="BZ71" s="3"/>
      <c r="CA71" s="32" t="str">
        <f t="shared" si="16"/>
        <v/>
      </c>
      <c r="CB71" s="33" t="str">
        <f t="shared" si="17"/>
        <v/>
      </c>
      <c r="CC71" s="4"/>
      <c r="CD71" s="4"/>
      <c r="CE71" s="4"/>
      <c r="CF71" s="4"/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s="2" customFormat="1" x14ac:dyDescent="0.2">
      <c r="A72" s="599"/>
      <c r="B72" s="192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BX72" s="3"/>
      <c r="BY72" s="3"/>
      <c r="BZ72" s="3"/>
      <c r="CA72" s="32" t="str">
        <f t="shared" si="16"/>
        <v/>
      </c>
      <c r="CB72" s="33" t="str">
        <f t="shared" si="17"/>
        <v/>
      </c>
      <c r="CC72" s="4"/>
      <c r="CD72" s="4"/>
      <c r="CE72" s="4"/>
      <c r="CF72" s="4"/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s="2" customFormat="1" x14ac:dyDescent="0.2">
      <c r="A73" s="599"/>
      <c r="B73" s="192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BX73" s="3"/>
      <c r="BY73" s="3"/>
      <c r="BZ73" s="3"/>
      <c r="CA73" s="32" t="str">
        <f t="shared" si="16"/>
        <v/>
      </c>
      <c r="CB73" s="33" t="str">
        <f t="shared" si="17"/>
        <v/>
      </c>
      <c r="CC73" s="4"/>
      <c r="CD73" s="4"/>
      <c r="CE73" s="4"/>
      <c r="CF73" s="4"/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s="2" customFormat="1" x14ac:dyDescent="0.2">
      <c r="A74" s="625"/>
      <c r="B74" s="197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BX74" s="3"/>
      <c r="BY74" s="3"/>
      <c r="BZ74" s="3"/>
      <c r="CA74" s="32" t="str">
        <f t="shared" si="16"/>
        <v/>
      </c>
      <c r="CB74" s="33" t="str">
        <f t="shared" si="17"/>
        <v/>
      </c>
      <c r="CC74" s="4"/>
      <c r="CD74" s="4"/>
      <c r="CE74" s="4"/>
      <c r="CF74" s="4"/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s="2" customFormat="1" ht="15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X75" s="3"/>
      <c r="BY75" s="3"/>
      <c r="BZ75" s="3"/>
      <c r="CA75" s="4"/>
      <c r="CB75" s="4"/>
      <c r="CC75" s="4"/>
      <c r="CD75" s="4"/>
      <c r="CE75" s="4"/>
      <c r="CF75" s="4"/>
      <c r="CG75" s="12"/>
      <c r="CH75" s="12"/>
      <c r="CI75" s="12"/>
      <c r="CJ75" s="12"/>
      <c r="CK75" s="12"/>
      <c r="CL75" s="12"/>
    </row>
    <row r="76" spans="1:90" s="2" customFormat="1" ht="14.2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X76" s="3"/>
      <c r="BY76" s="3"/>
      <c r="BZ76" s="3"/>
      <c r="CA76" s="4"/>
      <c r="CB76" s="4"/>
      <c r="CC76" s="4"/>
      <c r="CD76" s="4"/>
      <c r="CE76" s="4"/>
      <c r="CF76" s="4"/>
      <c r="CG76" s="12"/>
      <c r="CH76" s="12"/>
      <c r="CI76" s="12"/>
      <c r="CJ76" s="12"/>
      <c r="CK76" s="12"/>
      <c r="CL76" s="12"/>
    </row>
    <row r="77" spans="1:90" s="2" customFormat="1" ht="21" x14ac:dyDescent="0.2">
      <c r="A77" s="625"/>
      <c r="B77" s="625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X77" s="3"/>
      <c r="BY77" s="3"/>
      <c r="BZ77" s="3"/>
      <c r="CA77" s="4"/>
      <c r="CB77" s="4"/>
      <c r="CC77" s="4"/>
      <c r="CD77" s="4"/>
      <c r="CE77" s="4"/>
      <c r="CF77" s="4"/>
      <c r="CG77" s="12"/>
      <c r="CH77" s="12"/>
      <c r="CI77" s="12"/>
      <c r="CJ77" s="12"/>
      <c r="CK77" s="12"/>
      <c r="CL77" s="12"/>
    </row>
    <row r="78" spans="1:90" s="2" customForma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X78" s="3"/>
      <c r="BY78" s="3"/>
      <c r="BZ78" s="3"/>
      <c r="CA78" s="4"/>
      <c r="CB78" s="4"/>
      <c r="CC78" s="4"/>
      <c r="CD78" s="4"/>
      <c r="CE78" s="4"/>
      <c r="CF78" s="4"/>
      <c r="CG78" s="12"/>
      <c r="CH78" s="12"/>
      <c r="CI78" s="12"/>
      <c r="CJ78" s="12"/>
      <c r="CK78" s="12"/>
      <c r="CL78" s="12"/>
    </row>
    <row r="79" spans="1:90" s="2" customForma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X79" s="3"/>
      <c r="BY79" s="3"/>
      <c r="BZ79" s="3"/>
      <c r="CA79" s="4"/>
      <c r="CB79" s="4"/>
      <c r="CC79" s="4"/>
      <c r="CD79" s="4"/>
      <c r="CE79" s="4"/>
      <c r="CF79" s="4"/>
      <c r="CG79" s="12"/>
      <c r="CH79" s="12"/>
      <c r="CI79" s="12"/>
      <c r="CJ79" s="12"/>
      <c r="CK79" s="12"/>
      <c r="CL79" s="12"/>
    </row>
    <row r="80" spans="1:90" s="2" customForma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X80" s="3"/>
      <c r="BY80" s="3"/>
      <c r="BZ80" s="3"/>
      <c r="CA80" s="4"/>
      <c r="CB80" s="4"/>
      <c r="CC80" s="4"/>
      <c r="CD80" s="4"/>
      <c r="CE80" s="4"/>
      <c r="CF80" s="4"/>
      <c r="CG80" s="12"/>
      <c r="CH80" s="12"/>
      <c r="CI80" s="12"/>
      <c r="CJ80" s="12"/>
      <c r="CK80" s="12"/>
      <c r="CL80" s="12"/>
    </row>
    <row r="81" spans="1:90" s="2" customForma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  <c r="CL81" s="12"/>
    </row>
    <row r="82" spans="1:90" s="2" customForma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  <c r="CL82" s="12"/>
    </row>
    <row r="83" spans="1:90" s="2" customFormat="1" ht="15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318"/>
      <c r="Y83" s="318"/>
      <c r="Z83" s="319"/>
      <c r="AA83" s="319"/>
      <c r="AB83" s="319"/>
      <c r="AC83" s="127"/>
      <c r="AD83" s="127"/>
      <c r="AE83" s="127"/>
      <c r="AF83" s="127"/>
      <c r="AG83" s="207"/>
      <c r="AH83" s="208"/>
      <c r="AI83" s="208"/>
      <c r="AJ83" s="208"/>
      <c r="AK83" s="211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  <c r="CL83" s="12"/>
    </row>
    <row r="84" spans="1:90" s="2" customFormat="1" ht="15" x14ac:dyDescent="0.2">
      <c r="A84" s="625"/>
      <c r="B84" s="625"/>
      <c r="C84" s="626"/>
      <c r="D84" s="593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  <c r="CL84" s="12"/>
    </row>
    <row r="85" spans="1:90" s="2" customFormat="1" ht="15" x14ac:dyDescent="0.2">
      <c r="A85" s="213" t="s">
        <v>98</v>
      </c>
      <c r="B85" s="214">
        <v>79</v>
      </c>
      <c r="C85" s="215">
        <v>27</v>
      </c>
      <c r="D85" s="216">
        <v>27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  <c r="CL85" s="12"/>
    </row>
    <row r="86" spans="1:90" s="2" customFormat="1" ht="2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  <c r="CL86" s="12"/>
    </row>
    <row r="87" spans="1:90" s="2" customFormat="1" ht="2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  <c r="CL87" s="12"/>
    </row>
    <row r="88" spans="1:90" s="2" customFormat="1" ht="15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  <c r="CL88" s="12"/>
    </row>
    <row r="89" spans="1:90" s="2" customFormat="1" ht="21.75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  <c r="CL89" s="12"/>
    </row>
    <row r="90" spans="1:90" s="2" customFormat="1" ht="21.75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  <c r="CL90" s="12"/>
    </row>
    <row r="91" spans="1:90" s="2" customFormat="1" ht="21.75" x14ac:dyDescent="0.2">
      <c r="A91" s="226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  <c r="CL91" s="12"/>
    </row>
    <row r="92" spans="1:90" s="2" customFormat="1" ht="15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  <c r="CL92" s="12"/>
    </row>
    <row r="93" spans="1:90" s="2" customFormat="1" ht="15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BX93" s="3"/>
      <c r="BY93" s="3"/>
      <c r="BZ93" s="3"/>
      <c r="CA93" s="4"/>
      <c r="CB93" s="4"/>
      <c r="CC93" s="4"/>
      <c r="CD93" s="4"/>
      <c r="CE93" s="4"/>
      <c r="CF93" s="4"/>
      <c r="CG93" s="12"/>
      <c r="CH93" s="12"/>
      <c r="CI93" s="12"/>
      <c r="CJ93" s="12"/>
      <c r="CK93" s="12"/>
      <c r="CL93" s="12"/>
    </row>
    <row r="94" spans="1:90" s="2" customFormat="1" ht="15" x14ac:dyDescent="0.2">
      <c r="A94" s="625"/>
      <c r="B94" s="625"/>
      <c r="C94" s="184" t="s">
        <v>109</v>
      </c>
      <c r="D94" s="234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BX94" s="3"/>
      <c r="BY94" s="3"/>
      <c r="BZ94" s="3"/>
      <c r="CA94" s="4"/>
      <c r="CB94" s="4"/>
      <c r="CC94" s="4"/>
      <c r="CD94" s="4"/>
      <c r="CE94" s="4"/>
      <c r="CF94" s="4"/>
      <c r="CG94" s="12"/>
      <c r="CH94" s="12"/>
      <c r="CI94" s="12"/>
      <c r="CJ94" s="12"/>
      <c r="CK94" s="12"/>
      <c r="CL94" s="12"/>
    </row>
    <row r="95" spans="1:90" s="2" customFormat="1" ht="15" x14ac:dyDescent="0.2">
      <c r="A95" s="155" t="s">
        <v>111</v>
      </c>
      <c r="B95" s="235">
        <v>8</v>
      </c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BX95" s="3"/>
      <c r="BY95" s="3"/>
      <c r="BZ95" s="3"/>
      <c r="CA95" s="4"/>
      <c r="CB95" s="4"/>
      <c r="CC95" s="4"/>
      <c r="CD95" s="4"/>
      <c r="CE95" s="4"/>
      <c r="CF95" s="4"/>
      <c r="CG95" s="12"/>
      <c r="CH95" s="12"/>
      <c r="CI95" s="12"/>
      <c r="CJ95" s="12"/>
      <c r="CK95" s="12"/>
      <c r="CL95" s="12"/>
    </row>
    <row r="96" spans="1:90" s="2" customFormat="1" ht="15" x14ac:dyDescent="0.2">
      <c r="A96" s="192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BX96" s="3"/>
      <c r="BY96" s="3"/>
      <c r="BZ96" s="3"/>
      <c r="CA96" s="4"/>
      <c r="CB96" s="4"/>
      <c r="CC96" s="4"/>
      <c r="CD96" s="4"/>
      <c r="CE96" s="4"/>
      <c r="CF96" s="4"/>
      <c r="CG96" s="12"/>
      <c r="CH96" s="12"/>
      <c r="CI96" s="12"/>
      <c r="CJ96" s="12"/>
      <c r="CK96" s="12"/>
      <c r="CL96" s="12"/>
    </row>
    <row r="97" spans="1:90" s="2" customFormat="1" ht="15" x14ac:dyDescent="0.2">
      <c r="A97" s="192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BX97" s="3"/>
      <c r="BY97" s="3"/>
      <c r="BZ97" s="3"/>
      <c r="CA97" s="4"/>
      <c r="CB97" s="4"/>
      <c r="CC97" s="4"/>
      <c r="CD97" s="4"/>
      <c r="CE97" s="4"/>
      <c r="CF97" s="4"/>
      <c r="CG97" s="12"/>
      <c r="CH97" s="12"/>
      <c r="CI97" s="12"/>
      <c r="CJ97" s="12"/>
      <c r="CK97" s="12"/>
      <c r="CL97" s="12"/>
    </row>
    <row r="98" spans="1:90" s="2" customFormat="1" ht="15" x14ac:dyDescent="0.2">
      <c r="A98" s="192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BX98" s="3"/>
      <c r="BY98" s="3"/>
      <c r="BZ98" s="3"/>
      <c r="CA98" s="4"/>
      <c r="CB98" s="4"/>
      <c r="CC98" s="4"/>
      <c r="CD98" s="4"/>
      <c r="CE98" s="4"/>
      <c r="CF98" s="4"/>
      <c r="CG98" s="12"/>
      <c r="CH98" s="12"/>
      <c r="CI98" s="12"/>
      <c r="CJ98" s="12"/>
      <c r="CK98" s="12"/>
      <c r="CL98" s="12"/>
    </row>
    <row r="99" spans="1:90" s="2" customFormat="1" ht="15" x14ac:dyDescent="0.2">
      <c r="A99" s="192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BX99" s="3"/>
      <c r="BY99" s="3"/>
      <c r="BZ99" s="3"/>
      <c r="CA99" s="4"/>
      <c r="CB99" s="4"/>
      <c r="CC99" s="4"/>
      <c r="CD99" s="4"/>
      <c r="CE99" s="4"/>
      <c r="CF99" s="4"/>
      <c r="CG99" s="12"/>
      <c r="CH99" s="12"/>
      <c r="CI99" s="12"/>
      <c r="CJ99" s="12"/>
      <c r="CK99" s="12"/>
      <c r="CL99" s="12"/>
    </row>
    <row r="100" spans="1:90" s="2" customFormat="1" ht="15" x14ac:dyDescent="0.2">
      <c r="A100" s="238" t="s">
        <v>43</v>
      </c>
      <c r="B100" s="239">
        <f>SUM(B95:B99)</f>
        <v>8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BX100" s="3"/>
      <c r="BY100" s="3"/>
      <c r="BZ100" s="3"/>
      <c r="CA100" s="4"/>
      <c r="CB100" s="4"/>
      <c r="CC100" s="4"/>
      <c r="CD100" s="4"/>
      <c r="CE100" s="4"/>
      <c r="CF100" s="4"/>
      <c r="CG100" s="12"/>
      <c r="CH100" s="12"/>
      <c r="CI100" s="12"/>
      <c r="CJ100" s="12"/>
      <c r="CK100" s="12"/>
      <c r="CL100" s="12"/>
    </row>
    <row r="101" spans="1:90" s="2" customFormat="1" x14ac:dyDescent="0.2">
      <c r="A101" s="320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BX101" s="3"/>
      <c r="BY101" s="3"/>
      <c r="BZ101" s="3"/>
      <c r="CA101" s="4"/>
      <c r="CB101" s="4"/>
      <c r="CC101" s="4"/>
      <c r="CD101" s="4"/>
      <c r="CE101" s="4"/>
      <c r="CF101" s="4"/>
      <c r="CG101" s="12"/>
      <c r="CH101" s="12"/>
      <c r="CI101" s="12"/>
      <c r="CJ101" s="12"/>
      <c r="CK101" s="12"/>
      <c r="CL101" s="12"/>
    </row>
    <row r="102" spans="1:90" s="2" customFormat="1" ht="14.25" customHeight="1" x14ac:dyDescent="0.2">
      <c r="A102" s="561" t="s">
        <v>3</v>
      </c>
      <c r="B102" s="564" t="s">
        <v>5</v>
      </c>
      <c r="C102" s="565"/>
      <c r="D102" s="566"/>
      <c r="E102" s="621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12"/>
    </row>
    <row r="103" spans="1:90" s="2" customFormat="1" x14ac:dyDescent="0.2">
      <c r="A103" s="562"/>
      <c r="B103" s="621"/>
      <c r="C103" s="568"/>
      <c r="D103" s="569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12"/>
    </row>
    <row r="104" spans="1:90" s="2" customFormat="1" x14ac:dyDescent="0.2">
      <c r="A104" s="620"/>
      <c r="B104" s="248" t="s">
        <v>29</v>
      </c>
      <c r="C104" s="249" t="s">
        <v>30</v>
      </c>
      <c r="D104" s="250" t="s">
        <v>31</v>
      </c>
      <c r="E104" s="21" t="s">
        <v>30</v>
      </c>
      <c r="F104" s="91" t="s">
        <v>31</v>
      </c>
      <c r="G104" s="21" t="s">
        <v>30</v>
      </c>
      <c r="H104" s="91" t="s">
        <v>31</v>
      </c>
      <c r="I104" s="21" t="s">
        <v>30</v>
      </c>
      <c r="J104" s="91" t="s">
        <v>31</v>
      </c>
      <c r="K104" s="21" t="s">
        <v>30</v>
      </c>
      <c r="L104" s="91" t="s">
        <v>31</v>
      </c>
      <c r="M104" s="21" t="s">
        <v>30</v>
      </c>
      <c r="N104" s="91" t="s">
        <v>31</v>
      </c>
      <c r="O104" s="321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BX104" s="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12"/>
    </row>
    <row r="105" spans="1:90" s="2" customForma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BX105" s="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12"/>
    </row>
    <row r="106" spans="1:90" s="2" customFormat="1" ht="21" x14ac:dyDescent="0.2">
      <c r="A106" s="322" t="s">
        <v>118</v>
      </c>
      <c r="B106" s="310">
        <f>SUM(C106:D106)</f>
        <v>0</v>
      </c>
      <c r="C106" s="311">
        <f>SUM(E106+G106+I106+K106+M106)</f>
        <v>0</v>
      </c>
      <c r="D106" s="141">
        <f>SUM(F106+H106+J106+L106+N106)</f>
        <v>0</v>
      </c>
      <c r="E106" s="323"/>
      <c r="F106" s="256"/>
      <c r="G106" s="323"/>
      <c r="H106" s="324"/>
      <c r="I106" s="323"/>
      <c r="J106" s="256"/>
      <c r="K106" s="323"/>
      <c r="L106" s="256"/>
      <c r="M106" s="257"/>
      <c r="N106" s="324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BX106" s="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12"/>
    </row>
    <row r="107" spans="1:90" s="2" customFormat="1" ht="15" x14ac:dyDescent="0.25">
      <c r="A107" s="320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 s="2" customFormat="1" ht="14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 s="2" customFormat="1" x14ac:dyDescent="0.2">
      <c r="A109" s="562"/>
      <c r="B109" s="621"/>
      <c r="C109" s="568"/>
      <c r="D109" s="569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  <c r="BX109" s="3"/>
      <c r="BY109" s="3"/>
      <c r="BZ109" s="3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 s="2" customFormat="1" x14ac:dyDescent="0.2">
      <c r="A110" s="620"/>
      <c r="B110" s="248" t="s">
        <v>29</v>
      </c>
      <c r="C110" s="249" t="s">
        <v>30</v>
      </c>
      <c r="D110" s="250" t="s">
        <v>31</v>
      </c>
      <c r="E110" s="21" t="s">
        <v>30</v>
      </c>
      <c r="F110" s="91" t="s">
        <v>31</v>
      </c>
      <c r="G110" s="21" t="s">
        <v>30</v>
      </c>
      <c r="H110" s="91" t="s">
        <v>31</v>
      </c>
      <c r="I110" s="21" t="s">
        <v>30</v>
      </c>
      <c r="J110" s="91" t="s">
        <v>31</v>
      </c>
      <c r="K110" s="21" t="s">
        <v>30</v>
      </c>
      <c r="L110" s="91" t="s">
        <v>31</v>
      </c>
      <c r="M110" s="21" t="s">
        <v>30</v>
      </c>
      <c r="N110" s="91" t="s">
        <v>31</v>
      </c>
      <c r="O110" s="21" t="s">
        <v>30</v>
      </c>
      <c r="P110" s="20" t="s">
        <v>31</v>
      </c>
      <c r="Q110" s="21" t="s">
        <v>30</v>
      </c>
      <c r="R110" s="20" t="s">
        <v>31</v>
      </c>
      <c r="S110" s="21" t="s">
        <v>30</v>
      </c>
      <c r="T110" s="20" t="s">
        <v>31</v>
      </c>
      <c r="U110" s="21" t="s">
        <v>30</v>
      </c>
      <c r="V110" s="20" t="s">
        <v>31</v>
      </c>
      <c r="W110" s="21" t="s">
        <v>30</v>
      </c>
      <c r="X110" s="20" t="s">
        <v>31</v>
      </c>
      <c r="Y110" s="21" t="s">
        <v>30</v>
      </c>
      <c r="Z110" s="20" t="s">
        <v>31</v>
      </c>
      <c r="AA110" s="21" t="s">
        <v>30</v>
      </c>
      <c r="AB110" s="20" t="s">
        <v>31</v>
      </c>
      <c r="AC110" s="21" t="s">
        <v>30</v>
      </c>
      <c r="AD110" s="20" t="s">
        <v>31</v>
      </c>
      <c r="AE110" s="21" t="s">
        <v>30</v>
      </c>
      <c r="AF110" s="20" t="s">
        <v>31</v>
      </c>
      <c r="AG110" s="21" t="s">
        <v>30</v>
      </c>
      <c r="AH110" s="20" t="s">
        <v>31</v>
      </c>
      <c r="AI110" s="21" t="s">
        <v>30</v>
      </c>
      <c r="AJ110" s="20" t="s">
        <v>31</v>
      </c>
      <c r="AK110" s="21" t="s">
        <v>30</v>
      </c>
      <c r="AL110" s="258" t="s">
        <v>31</v>
      </c>
      <c r="AM110" s="569"/>
      <c r="BX110" s="3"/>
      <c r="BY110" s="3"/>
      <c r="BZ110" s="3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 s="2" customForma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BX111" s="3"/>
      <c r="BY111" s="3"/>
      <c r="BZ111" s="3"/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C111" s="4"/>
      <c r="CD111" s="4"/>
      <c r="CE111" s="4"/>
      <c r="CF111" s="4"/>
      <c r="CG111" s="4">
        <f>IF(AND(B111&lt;&gt;0,AM111=""),1,0)</f>
        <v>0</v>
      </c>
      <c r="CH111" s="4">
        <f>IF(AM111&gt;B111,1,0)</f>
        <v>0</v>
      </c>
      <c r="CI111" s="4"/>
      <c r="CJ111" s="4"/>
      <c r="CK111" s="4"/>
      <c r="CL111" s="4"/>
    </row>
    <row r="112" spans="1:90" s="2" customFormat="1" ht="15" x14ac:dyDescent="0.25">
      <c r="A112" s="108" t="s">
        <v>121</v>
      </c>
      <c r="B112" s="102"/>
      <c r="C112" s="102"/>
      <c r="D112" s="102"/>
      <c r="E112" s="10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43" s="2" customFormat="1" ht="14.2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s="2" customFormat="1" x14ac:dyDescent="0.2">
      <c r="A114" s="622"/>
      <c r="B114" s="248" t="s">
        <v>125</v>
      </c>
      <c r="C114" s="248" t="s">
        <v>126</v>
      </c>
      <c r="D114" s="265" t="s">
        <v>127</v>
      </c>
      <c r="E114" s="627"/>
    </row>
    <row r="115" spans="1:43" s="2" customFormat="1" ht="15" x14ac:dyDescent="0.25">
      <c r="A115" s="266" t="s">
        <v>43</v>
      </c>
      <c r="B115" s="259"/>
      <c r="C115" s="259"/>
      <c r="D115" s="267"/>
      <c r="E115" s="268"/>
    </row>
    <row r="116" spans="1:43" s="2" customFormat="1" ht="15" x14ac:dyDescent="0.2">
      <c r="A116" s="325" t="s">
        <v>128</v>
      </c>
      <c r="B116" s="207"/>
      <c r="C116" s="207"/>
      <c r="H116" s="270"/>
      <c r="I116" s="270"/>
      <c r="J116" s="125"/>
    </row>
    <row r="117" spans="1:43" s="2" customFormat="1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s="2" customFormat="1" ht="14.25" customHeight="1" x14ac:dyDescent="0.2">
      <c r="A118" s="562"/>
      <c r="B118" s="621"/>
      <c r="C118" s="568"/>
      <c r="D118" s="569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s="2" customFormat="1" x14ac:dyDescent="0.2">
      <c r="A119" s="620"/>
      <c r="B119" s="248" t="s">
        <v>29</v>
      </c>
      <c r="C119" s="249" t="s">
        <v>30</v>
      </c>
      <c r="D119" s="250" t="s">
        <v>31</v>
      </c>
      <c r="E119" s="21" t="s">
        <v>30</v>
      </c>
      <c r="F119" s="91" t="s">
        <v>31</v>
      </c>
      <c r="G119" s="21" t="s">
        <v>30</v>
      </c>
      <c r="H119" s="91" t="s">
        <v>31</v>
      </c>
      <c r="I119" s="21" t="s">
        <v>30</v>
      </c>
      <c r="J119" s="91" t="s">
        <v>31</v>
      </c>
    </row>
    <row r="120" spans="1:43" s="2" customFormat="1" ht="2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s="2" customFormat="1" ht="2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s="2" customFormat="1" ht="31.5" x14ac:dyDescent="0.2">
      <c r="A122" s="278" t="s">
        <v>134</v>
      </c>
      <c r="B122" s="310">
        <f>SUM(C122:D122)</f>
        <v>0</v>
      </c>
      <c r="C122" s="311">
        <f t="shared" si="23"/>
        <v>0</v>
      </c>
      <c r="D122" s="141">
        <f t="shared" si="23"/>
        <v>0</v>
      </c>
      <c r="E122" s="323"/>
      <c r="F122" s="256"/>
      <c r="G122" s="323"/>
      <c r="H122" s="324"/>
      <c r="I122" s="323"/>
      <c r="J122" s="256"/>
    </row>
    <row r="123" spans="1:43" s="2" customFormat="1" ht="15.75" x14ac:dyDescent="0.25">
      <c r="A123" s="326" t="s">
        <v>135</v>
      </c>
      <c r="B123" s="280"/>
      <c r="C123" s="281"/>
      <c r="D123" s="281"/>
      <c r="F123" s="282"/>
      <c r="G123" s="283"/>
      <c r="H123" s="283"/>
      <c r="I123" s="102"/>
    </row>
    <row r="124" spans="1:43" s="2" customFormat="1" ht="14.2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s="2" customFormat="1" ht="42" x14ac:dyDescent="0.2">
      <c r="A125" s="628"/>
      <c r="B125" s="629"/>
      <c r="C125" s="21" t="s">
        <v>30</v>
      </c>
      <c r="D125" s="284" t="s">
        <v>31</v>
      </c>
      <c r="E125" s="103" t="s">
        <v>139</v>
      </c>
      <c r="F125" s="91" t="s">
        <v>140</v>
      </c>
      <c r="G125" s="103" t="s">
        <v>141</v>
      </c>
      <c r="H125" s="90" t="s">
        <v>142</v>
      </c>
      <c r="I125" s="91" t="s">
        <v>143</v>
      </c>
    </row>
    <row r="126" spans="1:43" s="2" customForma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s="2" customFormat="1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s="2" customFormat="1" ht="14.25" customHeight="1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s="2" customFormat="1" x14ac:dyDescent="0.2">
      <c r="A129" s="562"/>
      <c r="B129" s="562"/>
      <c r="C129" s="630"/>
      <c r="D129" s="568"/>
      <c r="E129" s="628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  <c r="BX129" s="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 s="2" customFormat="1" x14ac:dyDescent="0.2">
      <c r="A130" s="629"/>
      <c r="B130" s="629"/>
      <c r="C130" s="18" t="s">
        <v>29</v>
      </c>
      <c r="D130" s="19" t="s">
        <v>30</v>
      </c>
      <c r="E130" s="20" t="s">
        <v>31</v>
      </c>
      <c r="F130" s="21" t="s">
        <v>30</v>
      </c>
      <c r="G130" s="20" t="s">
        <v>31</v>
      </c>
      <c r="H130" s="21" t="s">
        <v>30</v>
      </c>
      <c r="I130" s="20" t="s">
        <v>31</v>
      </c>
      <c r="J130" s="21" t="s">
        <v>30</v>
      </c>
      <c r="K130" s="20" t="s">
        <v>31</v>
      </c>
      <c r="L130" s="21" t="s">
        <v>30</v>
      </c>
      <c r="M130" s="20" t="s">
        <v>31</v>
      </c>
      <c r="N130" s="21" t="s">
        <v>30</v>
      </c>
      <c r="O130" s="20" t="s">
        <v>31</v>
      </c>
      <c r="P130" s="21" t="s">
        <v>30</v>
      </c>
      <c r="Q130" s="20" t="s">
        <v>31</v>
      </c>
      <c r="R130" s="21" t="s">
        <v>30</v>
      </c>
      <c r="S130" s="20" t="s">
        <v>31</v>
      </c>
      <c r="T130" s="21" t="s">
        <v>30</v>
      </c>
      <c r="U130" s="20" t="s">
        <v>31</v>
      </c>
      <c r="V130" s="21" t="s">
        <v>30</v>
      </c>
      <c r="W130" s="20" t="s">
        <v>31</v>
      </c>
      <c r="X130" s="21" t="s">
        <v>30</v>
      </c>
      <c r="Y130" s="20" t="s">
        <v>31</v>
      </c>
      <c r="Z130" s="21" t="s">
        <v>30</v>
      </c>
      <c r="AA130" s="20" t="s">
        <v>31</v>
      </c>
      <c r="AB130" s="21" t="s">
        <v>30</v>
      </c>
      <c r="AC130" s="20" t="s">
        <v>31</v>
      </c>
      <c r="AD130" s="21" t="s">
        <v>30</v>
      </c>
      <c r="AE130" s="20" t="s">
        <v>31</v>
      </c>
      <c r="AF130" s="21" t="s">
        <v>30</v>
      </c>
      <c r="AG130" s="20" t="s">
        <v>31</v>
      </c>
      <c r="AH130" s="21" t="s">
        <v>30</v>
      </c>
      <c r="AI130" s="20" t="s">
        <v>31</v>
      </c>
      <c r="AJ130" s="21" t="s">
        <v>30</v>
      </c>
      <c r="AK130" s="20" t="s">
        <v>31</v>
      </c>
      <c r="AL130" s="21" t="s">
        <v>30</v>
      </c>
      <c r="AM130" s="20" t="s">
        <v>31</v>
      </c>
      <c r="AN130" s="628"/>
      <c r="AO130" s="628"/>
      <c r="AP130" s="628"/>
      <c r="AQ130" s="628"/>
      <c r="BX130" s="3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 s="2" customFormat="1" ht="14.25" customHeight="1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BX131" s="3"/>
      <c r="BY131" s="3"/>
      <c r="BZ131" s="3"/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s="2" customFormat="1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BX132" s="3"/>
      <c r="BY132" s="3"/>
      <c r="BZ132" s="3"/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s="2" customFormat="1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BX133" s="3"/>
      <c r="BY133" s="3"/>
      <c r="BZ133" s="3"/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s="2" customFormat="1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BX134" s="3"/>
      <c r="BY134" s="3"/>
      <c r="BZ134" s="3"/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s="2" customFormat="1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BX135" s="3"/>
      <c r="BY135" s="3"/>
      <c r="BZ135" s="3"/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s="2" customFormat="1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BX136" s="3"/>
      <c r="BY136" s="3"/>
      <c r="BZ136" s="3"/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s="2" customFormat="1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BX137" s="3"/>
      <c r="BY137" s="3"/>
      <c r="BZ137" s="3"/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s="2" customFormat="1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BX138" s="3"/>
      <c r="BY138" s="3"/>
      <c r="BZ138" s="3"/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s="2" customFormat="1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BX139" s="3"/>
      <c r="BY139" s="3"/>
      <c r="BZ139" s="3"/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s="2" customFormat="1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BX140" s="3"/>
      <c r="BY140" s="3"/>
      <c r="BZ140" s="3"/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s="2" customFormat="1" x14ac:dyDescent="0.2">
      <c r="A141" s="631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BX141" s="3"/>
      <c r="BY141" s="3"/>
      <c r="BZ141" s="3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s="2" customFormat="1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BX142" s="3"/>
      <c r="BY142" s="3"/>
      <c r="BZ142" s="3"/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s="2" customFormat="1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BX143" s="3"/>
      <c r="BY143" s="3"/>
      <c r="BZ143" s="3"/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s="2" customFormat="1" ht="15" x14ac:dyDescent="0.25">
      <c r="A144" s="84" t="s">
        <v>148</v>
      </c>
      <c r="B144" s="102"/>
      <c r="C144" s="102"/>
      <c r="D144" s="102"/>
      <c r="E144" s="5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104" ht="14.25" customHeight="1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x14ac:dyDescent="0.2">
      <c r="A146" s="562"/>
      <c r="B146" s="562"/>
      <c r="C146" s="630"/>
      <c r="D146" s="568"/>
      <c r="E146" s="628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x14ac:dyDescent="0.2">
      <c r="A147" s="629"/>
      <c r="B147" s="629"/>
      <c r="C147" s="18" t="s">
        <v>29</v>
      </c>
      <c r="D147" s="19" t="s">
        <v>30</v>
      </c>
      <c r="E147" s="20" t="s">
        <v>31</v>
      </c>
      <c r="F147" s="21" t="s">
        <v>30</v>
      </c>
      <c r="G147" s="20" t="s">
        <v>31</v>
      </c>
      <c r="H147" s="21" t="s">
        <v>30</v>
      </c>
      <c r="I147" s="20" t="s">
        <v>31</v>
      </c>
      <c r="J147" s="21" t="s">
        <v>30</v>
      </c>
      <c r="K147" s="20" t="s">
        <v>31</v>
      </c>
      <c r="L147" s="21" t="s">
        <v>30</v>
      </c>
      <c r="M147" s="20" t="s">
        <v>31</v>
      </c>
      <c r="N147" s="21" t="s">
        <v>30</v>
      </c>
      <c r="O147" s="20" t="s">
        <v>31</v>
      </c>
      <c r="P147" s="21" t="s">
        <v>30</v>
      </c>
      <c r="Q147" s="20" t="s">
        <v>31</v>
      </c>
      <c r="R147" s="21" t="s">
        <v>30</v>
      </c>
      <c r="S147" s="20" t="s">
        <v>31</v>
      </c>
      <c r="T147" s="21" t="s">
        <v>30</v>
      </c>
      <c r="U147" s="20" t="s">
        <v>31</v>
      </c>
      <c r="V147" s="21" t="s">
        <v>30</v>
      </c>
      <c r="W147" s="20" t="s">
        <v>31</v>
      </c>
      <c r="X147" s="21" t="s">
        <v>30</v>
      </c>
      <c r="Y147" s="20" t="s">
        <v>31</v>
      </c>
      <c r="Z147" s="21" t="s">
        <v>30</v>
      </c>
      <c r="AA147" s="20" t="s">
        <v>31</v>
      </c>
      <c r="AB147" s="21" t="s">
        <v>30</v>
      </c>
      <c r="AC147" s="20" t="s">
        <v>31</v>
      </c>
      <c r="AD147" s="21" t="s">
        <v>30</v>
      </c>
      <c r="AE147" s="20" t="s">
        <v>31</v>
      </c>
      <c r="AF147" s="21" t="s">
        <v>30</v>
      </c>
      <c r="AG147" s="20" t="s">
        <v>31</v>
      </c>
      <c r="AH147" s="21" t="s">
        <v>30</v>
      </c>
      <c r="AI147" s="20" t="s">
        <v>31</v>
      </c>
      <c r="AJ147" s="21" t="s">
        <v>30</v>
      </c>
      <c r="AK147" s="20" t="s">
        <v>31</v>
      </c>
      <c r="AL147" s="21" t="s">
        <v>30</v>
      </c>
      <c r="AM147" s="20" t="s">
        <v>31</v>
      </c>
      <c r="AN147" s="631"/>
      <c r="AO147" s="628"/>
      <c r="AP147" s="631"/>
      <c r="AQ147" s="628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x14ac:dyDescent="0.2">
      <c r="A151" s="632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72" spans="1:104" s="306" customFormat="1" x14ac:dyDescent="0.2">
      <c r="A172" s="306">
        <f>SUM(C23,C25:C27,E31,C47:C48,C53:C74,B105:B106,B85:D91,B100,C39:C42,C78:J81,B111,B115:E115,B120:B122,B126,C131:C143,C148:C151)</f>
        <v>672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2"/>
  <sheetViews>
    <sheetView workbookViewId="0">
      <selection activeCell="A49" sqref="A49:M49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 s="2" customFormat="1" x14ac:dyDescent="0.2">
      <c r="A2" s="1" t="str">
        <f>CONCATENATE("COMUNA: ",[3]NOMBRE!B2," - ","( ",[3]NOMBRE!C2,[3]NOMBRE!D2,[3]NOMBRE!E2,[3]NOMBRE!F2,[3]NOMBRE!G2,"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s="2" customForma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 s="2" customFormat="1" x14ac:dyDescent="0.2">
      <c r="A4" s="1" t="str">
        <f>CONCATENATE("MES: ",[3]NOMBRE!B6," - ","( ",[3]NOMBRE!C6,[3]NOMBRE!D6," )")</f>
        <v>MES: FEBRERO - ( 02 )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 s="2" customFormat="1" x14ac:dyDescent="0.2">
      <c r="A5" s="1" t="str">
        <f>CONCATENATE("AÑO: ",[3]NOMBRE!B7)</f>
        <v>AÑO: 2020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s="2" customFormat="1" ht="15" customHeight="1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s="2" customFormat="1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s="2" customFormat="1" ht="15" x14ac:dyDescent="0.2">
      <c r="A8" s="32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BX8" s="3"/>
      <c r="BY8" s="3"/>
      <c r="BZ8" s="3"/>
      <c r="CA8" s="4"/>
      <c r="CB8" s="4"/>
      <c r="CC8" s="4"/>
      <c r="CD8" s="4"/>
      <c r="CE8" s="4"/>
      <c r="CF8" s="4"/>
      <c r="CG8" s="12"/>
      <c r="CH8" s="12"/>
      <c r="CI8" s="12"/>
      <c r="CJ8" s="12"/>
      <c r="CK8" s="12"/>
      <c r="CL8" s="12"/>
    </row>
    <row r="9" spans="1:90" s="2" customFormat="1" ht="15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X9" s="3"/>
      <c r="BY9" s="3"/>
      <c r="BZ9" s="3"/>
      <c r="CA9" s="4"/>
      <c r="CB9" s="4"/>
      <c r="CC9" s="4"/>
      <c r="CD9" s="4"/>
      <c r="CE9" s="4"/>
      <c r="CF9" s="4"/>
      <c r="CG9" s="12"/>
      <c r="CH9" s="12"/>
      <c r="CI9" s="12"/>
      <c r="CJ9" s="12"/>
      <c r="CK9" s="12"/>
      <c r="CL9" s="12"/>
    </row>
    <row r="10" spans="1:90" s="2" customFormat="1" ht="14.2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X10" s="3"/>
      <c r="BY10" s="3"/>
      <c r="BZ10" s="3"/>
      <c r="CA10" s="4"/>
      <c r="CB10" s="4"/>
      <c r="CC10" s="4"/>
      <c r="CD10" s="4"/>
      <c r="CE10" s="4"/>
      <c r="CF10" s="4"/>
      <c r="CG10" s="12"/>
      <c r="CH10" s="12"/>
      <c r="CI10" s="12"/>
      <c r="CJ10" s="12"/>
      <c r="CK10" s="12"/>
      <c r="CL10" s="12"/>
    </row>
    <row r="11" spans="1:90" s="2" customFormat="1" x14ac:dyDescent="0.2">
      <c r="A11" s="562"/>
      <c r="B11" s="562"/>
      <c r="C11" s="630"/>
      <c r="D11" s="568"/>
      <c r="E11" s="628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X11" s="3"/>
      <c r="BY11" s="3"/>
      <c r="BZ11" s="3"/>
      <c r="CA11" s="4"/>
      <c r="CB11" s="4"/>
      <c r="CC11" s="4"/>
      <c r="CD11" s="4"/>
      <c r="CE11" s="4"/>
      <c r="CF11" s="4"/>
      <c r="CG11" s="12"/>
      <c r="CH11" s="12"/>
      <c r="CI11" s="12"/>
      <c r="CJ11" s="12"/>
      <c r="CK11" s="12"/>
      <c r="CL11" s="12"/>
    </row>
    <row r="12" spans="1:90" s="2" customFormat="1" x14ac:dyDescent="0.2">
      <c r="A12" s="629"/>
      <c r="B12" s="629"/>
      <c r="C12" s="18" t="s">
        <v>29</v>
      </c>
      <c r="D12" s="19" t="s">
        <v>30</v>
      </c>
      <c r="E12" s="20" t="s">
        <v>31</v>
      </c>
      <c r="F12" s="21" t="s">
        <v>30</v>
      </c>
      <c r="G12" s="20" t="s">
        <v>31</v>
      </c>
      <c r="H12" s="21" t="s">
        <v>30</v>
      </c>
      <c r="I12" s="20" t="s">
        <v>31</v>
      </c>
      <c r="J12" s="21" t="s">
        <v>30</v>
      </c>
      <c r="K12" s="20" t="s">
        <v>31</v>
      </c>
      <c r="L12" s="21" t="s">
        <v>30</v>
      </c>
      <c r="M12" s="20" t="s">
        <v>31</v>
      </c>
      <c r="N12" s="21" t="s">
        <v>30</v>
      </c>
      <c r="O12" s="20" t="s">
        <v>31</v>
      </c>
      <c r="P12" s="21" t="s">
        <v>30</v>
      </c>
      <c r="Q12" s="20" t="s">
        <v>31</v>
      </c>
      <c r="R12" s="21" t="s">
        <v>30</v>
      </c>
      <c r="S12" s="20" t="s">
        <v>31</v>
      </c>
      <c r="T12" s="21" t="s">
        <v>30</v>
      </c>
      <c r="U12" s="20" t="s">
        <v>31</v>
      </c>
      <c r="V12" s="21" t="s">
        <v>30</v>
      </c>
      <c r="W12" s="20" t="s">
        <v>31</v>
      </c>
      <c r="X12" s="21" t="s">
        <v>30</v>
      </c>
      <c r="Y12" s="20" t="s">
        <v>31</v>
      </c>
      <c r="Z12" s="21" t="s">
        <v>30</v>
      </c>
      <c r="AA12" s="20" t="s">
        <v>31</v>
      </c>
      <c r="AB12" s="21" t="s">
        <v>30</v>
      </c>
      <c r="AC12" s="20" t="s">
        <v>31</v>
      </c>
      <c r="AD12" s="21" t="s">
        <v>30</v>
      </c>
      <c r="AE12" s="20" t="s">
        <v>31</v>
      </c>
      <c r="AF12" s="21" t="s">
        <v>30</v>
      </c>
      <c r="AG12" s="20" t="s">
        <v>31</v>
      </c>
      <c r="AH12" s="21" t="s">
        <v>30</v>
      </c>
      <c r="AI12" s="20" t="s">
        <v>31</v>
      </c>
      <c r="AJ12" s="21" t="s">
        <v>30</v>
      </c>
      <c r="AK12" s="20" t="s">
        <v>31</v>
      </c>
      <c r="AL12" s="21" t="s">
        <v>30</v>
      </c>
      <c r="AM12" s="20" t="s">
        <v>31</v>
      </c>
      <c r="AN12" s="628"/>
      <c r="AO12" s="628"/>
      <c r="AP12" s="628"/>
      <c r="AQ12" s="628"/>
      <c r="AR12" s="628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X12" s="3"/>
      <c r="BY12" s="3"/>
      <c r="BZ12" s="3"/>
      <c r="CA12" s="4"/>
      <c r="CB12" s="4"/>
      <c r="CC12" s="4"/>
      <c r="CD12" s="4"/>
      <c r="CE12" s="4"/>
      <c r="CF12" s="4"/>
      <c r="CG12" s="12"/>
      <c r="CH12" s="12"/>
      <c r="CI12" s="12"/>
      <c r="CJ12" s="12"/>
      <c r="CK12" s="12"/>
      <c r="CL12" s="12"/>
    </row>
    <row r="13" spans="1:90" s="2" customForma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>
        <v>0</v>
      </c>
      <c r="G13" s="27">
        <v>0</v>
      </c>
      <c r="H13" s="26">
        <v>0</v>
      </c>
      <c r="I13" s="27">
        <v>0</v>
      </c>
      <c r="J13" s="26">
        <v>0</v>
      </c>
      <c r="K13" s="28">
        <v>0</v>
      </c>
      <c r="L13" s="26">
        <v>0</v>
      </c>
      <c r="M13" s="28">
        <v>0</v>
      </c>
      <c r="N13" s="26">
        <v>0</v>
      </c>
      <c r="O13" s="28">
        <v>0</v>
      </c>
      <c r="P13" s="26">
        <v>0</v>
      </c>
      <c r="Q13" s="28">
        <v>0</v>
      </c>
      <c r="R13" s="26">
        <v>0</v>
      </c>
      <c r="S13" s="28">
        <v>0</v>
      </c>
      <c r="T13" s="26">
        <v>0</v>
      </c>
      <c r="U13" s="28">
        <v>0</v>
      </c>
      <c r="V13" s="26">
        <v>0</v>
      </c>
      <c r="W13" s="28">
        <v>0</v>
      </c>
      <c r="X13" s="26">
        <v>0</v>
      </c>
      <c r="Y13" s="28">
        <v>0</v>
      </c>
      <c r="Z13" s="26">
        <v>0</v>
      </c>
      <c r="AA13" s="28">
        <v>0</v>
      </c>
      <c r="AB13" s="26">
        <v>0</v>
      </c>
      <c r="AC13" s="28">
        <v>0</v>
      </c>
      <c r="AD13" s="26">
        <v>0</v>
      </c>
      <c r="AE13" s="28">
        <v>0</v>
      </c>
      <c r="AF13" s="26">
        <v>0</v>
      </c>
      <c r="AG13" s="28">
        <v>0</v>
      </c>
      <c r="AH13" s="26">
        <v>0</v>
      </c>
      <c r="AI13" s="28">
        <v>0</v>
      </c>
      <c r="AJ13" s="26">
        <v>0</v>
      </c>
      <c r="AK13" s="28">
        <v>0</v>
      </c>
      <c r="AL13" s="29">
        <v>0</v>
      </c>
      <c r="AM13" s="28">
        <v>0</v>
      </c>
      <c r="AN13" s="27">
        <v>0</v>
      </c>
      <c r="AO13" s="27">
        <v>0</v>
      </c>
      <c r="AP13" s="27">
        <v>0</v>
      </c>
      <c r="AQ13" s="27">
        <v>0</v>
      </c>
      <c r="AR13" s="27">
        <v>0</v>
      </c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BX13" s="3"/>
      <c r="BY13" s="3"/>
      <c r="BZ13" s="3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s="2" customFormat="1" x14ac:dyDescent="0.2">
      <c r="A14" s="577"/>
      <c r="B14" s="35" t="s">
        <v>34</v>
      </c>
      <c r="C14" s="36">
        <f t="shared" si="0"/>
        <v>53</v>
      </c>
      <c r="D14" s="37">
        <f t="shared" si="1"/>
        <v>18</v>
      </c>
      <c r="E14" s="38">
        <f t="shared" si="2"/>
        <v>35</v>
      </c>
      <c r="F14" s="39">
        <v>0</v>
      </c>
      <c r="G14" s="40">
        <v>0</v>
      </c>
      <c r="H14" s="39">
        <v>0</v>
      </c>
      <c r="I14" s="40">
        <v>1</v>
      </c>
      <c r="J14" s="39">
        <v>2</v>
      </c>
      <c r="K14" s="41">
        <v>1</v>
      </c>
      <c r="L14" s="39">
        <v>11</v>
      </c>
      <c r="M14" s="41">
        <v>7</v>
      </c>
      <c r="N14" s="39">
        <v>0</v>
      </c>
      <c r="O14" s="41">
        <v>6</v>
      </c>
      <c r="P14" s="39">
        <v>1</v>
      </c>
      <c r="Q14" s="41">
        <v>0</v>
      </c>
      <c r="R14" s="39">
        <v>0</v>
      </c>
      <c r="S14" s="41">
        <v>1</v>
      </c>
      <c r="T14" s="39">
        <v>0</v>
      </c>
      <c r="U14" s="41">
        <v>5</v>
      </c>
      <c r="V14" s="39">
        <v>1</v>
      </c>
      <c r="W14" s="41">
        <v>0</v>
      </c>
      <c r="X14" s="39">
        <v>1</v>
      </c>
      <c r="Y14" s="41">
        <v>5</v>
      </c>
      <c r="Z14" s="39">
        <v>2</v>
      </c>
      <c r="AA14" s="41">
        <v>0</v>
      </c>
      <c r="AB14" s="39">
        <v>0</v>
      </c>
      <c r="AC14" s="41">
        <v>3</v>
      </c>
      <c r="AD14" s="39">
        <v>0</v>
      </c>
      <c r="AE14" s="41">
        <v>2</v>
      </c>
      <c r="AF14" s="39">
        <v>0</v>
      </c>
      <c r="AG14" s="41">
        <v>4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53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BX14" s="3"/>
      <c r="BY14" s="3"/>
      <c r="BZ14" s="3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s="2" customFormat="1" x14ac:dyDescent="0.2">
      <c r="A15" s="577"/>
      <c r="B15" s="35" t="s">
        <v>35</v>
      </c>
      <c r="C15" s="36">
        <f t="shared" si="0"/>
        <v>173</v>
      </c>
      <c r="D15" s="37">
        <f t="shared" si="1"/>
        <v>80</v>
      </c>
      <c r="E15" s="38">
        <f t="shared" si="2"/>
        <v>93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1</v>
      </c>
      <c r="M15" s="41">
        <v>2</v>
      </c>
      <c r="N15" s="39">
        <v>6</v>
      </c>
      <c r="O15" s="41">
        <v>1</v>
      </c>
      <c r="P15" s="39">
        <v>8</v>
      </c>
      <c r="Q15" s="41">
        <v>1</v>
      </c>
      <c r="R15" s="39">
        <v>11</v>
      </c>
      <c r="S15" s="41">
        <v>7</v>
      </c>
      <c r="T15" s="39">
        <v>6</v>
      </c>
      <c r="U15" s="41">
        <v>3</v>
      </c>
      <c r="V15" s="39">
        <v>9</v>
      </c>
      <c r="W15" s="41">
        <v>4</v>
      </c>
      <c r="X15" s="39">
        <v>9</v>
      </c>
      <c r="Y15" s="41">
        <v>19</v>
      </c>
      <c r="Z15" s="39">
        <v>4</v>
      </c>
      <c r="AA15" s="41">
        <v>16</v>
      </c>
      <c r="AB15" s="39">
        <v>13</v>
      </c>
      <c r="AC15" s="41">
        <v>25</v>
      </c>
      <c r="AD15" s="39">
        <v>8</v>
      </c>
      <c r="AE15" s="41">
        <v>5</v>
      </c>
      <c r="AF15" s="39">
        <v>3</v>
      </c>
      <c r="AG15" s="41">
        <v>8</v>
      </c>
      <c r="AH15" s="39">
        <v>2</v>
      </c>
      <c r="AI15" s="41">
        <v>2</v>
      </c>
      <c r="AJ15" s="39">
        <v>0</v>
      </c>
      <c r="AK15" s="41">
        <v>0</v>
      </c>
      <c r="AL15" s="42">
        <v>0</v>
      </c>
      <c r="AM15" s="41">
        <v>0</v>
      </c>
      <c r="AN15" s="40">
        <v>173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BX15" s="3"/>
      <c r="BY15" s="3"/>
      <c r="BZ15" s="3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s="2" customForma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BX16" s="3"/>
      <c r="BY16" s="3"/>
      <c r="BZ16" s="3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s="2" customFormat="1" x14ac:dyDescent="0.2">
      <c r="A17" s="577"/>
      <c r="B17" s="35" t="s">
        <v>37</v>
      </c>
      <c r="C17" s="36">
        <f t="shared" si="0"/>
        <v>75</v>
      </c>
      <c r="D17" s="37">
        <f t="shared" si="1"/>
        <v>31</v>
      </c>
      <c r="E17" s="38">
        <f t="shared" si="2"/>
        <v>44</v>
      </c>
      <c r="F17" s="39">
        <v>0</v>
      </c>
      <c r="G17" s="40">
        <v>3</v>
      </c>
      <c r="H17" s="39">
        <v>1</v>
      </c>
      <c r="I17" s="40">
        <v>0</v>
      </c>
      <c r="J17" s="39">
        <v>1</v>
      </c>
      <c r="K17" s="41">
        <v>1</v>
      </c>
      <c r="L17" s="39">
        <v>1</v>
      </c>
      <c r="M17" s="41">
        <v>5</v>
      </c>
      <c r="N17" s="39">
        <v>0</v>
      </c>
      <c r="O17" s="41">
        <v>2</v>
      </c>
      <c r="P17" s="39">
        <v>3</v>
      </c>
      <c r="Q17" s="41">
        <v>4</v>
      </c>
      <c r="R17" s="39">
        <v>1</v>
      </c>
      <c r="S17" s="41">
        <v>3</v>
      </c>
      <c r="T17" s="39">
        <v>4</v>
      </c>
      <c r="U17" s="41">
        <v>0</v>
      </c>
      <c r="V17" s="39">
        <v>5</v>
      </c>
      <c r="W17" s="41">
        <v>5</v>
      </c>
      <c r="X17" s="39">
        <v>7</v>
      </c>
      <c r="Y17" s="41">
        <v>5</v>
      </c>
      <c r="Z17" s="39">
        <v>1</v>
      </c>
      <c r="AA17" s="41">
        <v>6</v>
      </c>
      <c r="AB17" s="39">
        <v>1</v>
      </c>
      <c r="AC17" s="41">
        <v>5</v>
      </c>
      <c r="AD17" s="39">
        <v>1</v>
      </c>
      <c r="AE17" s="41">
        <v>1</v>
      </c>
      <c r="AF17" s="39">
        <v>1</v>
      </c>
      <c r="AG17" s="41">
        <v>4</v>
      </c>
      <c r="AH17" s="39">
        <v>4</v>
      </c>
      <c r="AI17" s="41">
        <v>0</v>
      </c>
      <c r="AJ17" s="39">
        <v>0</v>
      </c>
      <c r="AK17" s="41">
        <v>0</v>
      </c>
      <c r="AL17" s="42">
        <v>0</v>
      </c>
      <c r="AM17" s="41">
        <v>0</v>
      </c>
      <c r="AN17" s="40">
        <v>75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BX17" s="3"/>
      <c r="BY17" s="3"/>
      <c r="BZ17" s="3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s="2" customForma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BX18" s="3"/>
      <c r="BY18" s="3"/>
      <c r="BZ18" s="3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s="2" customFormat="1" ht="21" x14ac:dyDescent="0.2">
      <c r="A19" s="577"/>
      <c r="B19" s="35" t="s">
        <v>39</v>
      </c>
      <c r="C19" s="43">
        <f t="shared" si="0"/>
        <v>57</v>
      </c>
      <c r="D19" s="44">
        <f t="shared" si="1"/>
        <v>35</v>
      </c>
      <c r="E19" s="45">
        <f t="shared" si="2"/>
        <v>22</v>
      </c>
      <c r="F19" s="46">
        <v>4</v>
      </c>
      <c r="G19" s="47">
        <v>5</v>
      </c>
      <c r="H19" s="46">
        <v>11</v>
      </c>
      <c r="I19" s="47">
        <v>3</v>
      </c>
      <c r="J19" s="46">
        <v>6</v>
      </c>
      <c r="K19" s="48">
        <v>1</v>
      </c>
      <c r="L19" s="46">
        <v>5</v>
      </c>
      <c r="M19" s="48">
        <v>4</v>
      </c>
      <c r="N19" s="46">
        <v>2</v>
      </c>
      <c r="O19" s="48">
        <v>0</v>
      </c>
      <c r="P19" s="46">
        <v>4</v>
      </c>
      <c r="Q19" s="48">
        <v>0</v>
      </c>
      <c r="R19" s="46">
        <v>3</v>
      </c>
      <c r="S19" s="48">
        <v>3</v>
      </c>
      <c r="T19" s="46">
        <v>0</v>
      </c>
      <c r="U19" s="48">
        <v>0</v>
      </c>
      <c r="V19" s="46">
        <v>0</v>
      </c>
      <c r="W19" s="48">
        <v>1</v>
      </c>
      <c r="X19" s="46">
        <v>0</v>
      </c>
      <c r="Y19" s="48">
        <v>1</v>
      </c>
      <c r="Z19" s="46">
        <v>0</v>
      </c>
      <c r="AA19" s="48">
        <v>1</v>
      </c>
      <c r="AB19" s="46">
        <v>0</v>
      </c>
      <c r="AC19" s="48">
        <v>3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57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BX19" s="3"/>
      <c r="BY19" s="3"/>
      <c r="BZ19" s="3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s="2" customFormat="1" ht="2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BX20" s="3"/>
      <c r="BY20" s="3"/>
      <c r="BZ20" s="3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s="2" customForma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BX21" s="3"/>
      <c r="BY21" s="3"/>
      <c r="BZ21" s="3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s="2" customFormat="1" ht="31.5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BX22" s="3"/>
      <c r="BY22" s="3"/>
      <c r="BZ22" s="3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s="2" customFormat="1" x14ac:dyDescent="0.2">
      <c r="A23" s="631"/>
      <c r="B23" s="51" t="s">
        <v>43</v>
      </c>
      <c r="C23" s="52">
        <f t="shared" si="0"/>
        <v>358</v>
      </c>
      <c r="D23" s="53">
        <f t="shared" si="1"/>
        <v>164</v>
      </c>
      <c r="E23" s="54">
        <f t="shared" si="2"/>
        <v>194</v>
      </c>
      <c r="F23" s="55">
        <f t="shared" ref="F23:AR23" si="12">SUM(F13:F22)</f>
        <v>4</v>
      </c>
      <c r="G23" s="56">
        <f t="shared" si="12"/>
        <v>8</v>
      </c>
      <c r="H23" s="55">
        <f t="shared" si="12"/>
        <v>12</v>
      </c>
      <c r="I23" s="56">
        <f t="shared" si="12"/>
        <v>4</v>
      </c>
      <c r="J23" s="55">
        <f t="shared" si="12"/>
        <v>9</v>
      </c>
      <c r="K23" s="57">
        <f t="shared" si="12"/>
        <v>3</v>
      </c>
      <c r="L23" s="55">
        <f t="shared" si="12"/>
        <v>18</v>
      </c>
      <c r="M23" s="57">
        <f t="shared" si="12"/>
        <v>18</v>
      </c>
      <c r="N23" s="55">
        <f t="shared" si="12"/>
        <v>8</v>
      </c>
      <c r="O23" s="57">
        <f t="shared" si="12"/>
        <v>9</v>
      </c>
      <c r="P23" s="55">
        <f t="shared" si="12"/>
        <v>16</v>
      </c>
      <c r="Q23" s="57">
        <f t="shared" si="12"/>
        <v>5</v>
      </c>
      <c r="R23" s="55">
        <f t="shared" si="12"/>
        <v>15</v>
      </c>
      <c r="S23" s="57">
        <f t="shared" si="12"/>
        <v>14</v>
      </c>
      <c r="T23" s="55">
        <f t="shared" si="12"/>
        <v>10</v>
      </c>
      <c r="U23" s="57">
        <f t="shared" si="12"/>
        <v>8</v>
      </c>
      <c r="V23" s="55">
        <f t="shared" si="12"/>
        <v>15</v>
      </c>
      <c r="W23" s="57">
        <f t="shared" si="12"/>
        <v>10</v>
      </c>
      <c r="X23" s="55">
        <f t="shared" si="12"/>
        <v>17</v>
      </c>
      <c r="Y23" s="57">
        <f t="shared" si="12"/>
        <v>30</v>
      </c>
      <c r="Z23" s="55">
        <f t="shared" si="12"/>
        <v>7</v>
      </c>
      <c r="AA23" s="57">
        <f t="shared" si="12"/>
        <v>23</v>
      </c>
      <c r="AB23" s="55">
        <f t="shared" si="12"/>
        <v>14</v>
      </c>
      <c r="AC23" s="57">
        <f t="shared" si="12"/>
        <v>36</v>
      </c>
      <c r="AD23" s="55">
        <f t="shared" si="12"/>
        <v>9</v>
      </c>
      <c r="AE23" s="57">
        <f t="shared" si="12"/>
        <v>8</v>
      </c>
      <c r="AF23" s="55">
        <f t="shared" si="12"/>
        <v>4</v>
      </c>
      <c r="AG23" s="57">
        <f t="shared" si="12"/>
        <v>16</v>
      </c>
      <c r="AH23" s="55">
        <f t="shared" si="12"/>
        <v>6</v>
      </c>
      <c r="AI23" s="57">
        <f t="shared" si="12"/>
        <v>2</v>
      </c>
      <c r="AJ23" s="55">
        <f t="shared" si="12"/>
        <v>0</v>
      </c>
      <c r="AK23" s="57">
        <f t="shared" si="12"/>
        <v>0</v>
      </c>
      <c r="AL23" s="58">
        <f t="shared" si="12"/>
        <v>0</v>
      </c>
      <c r="AM23" s="57">
        <f t="shared" si="12"/>
        <v>0</v>
      </c>
      <c r="AN23" s="56">
        <f t="shared" si="12"/>
        <v>358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X23" s="3"/>
      <c r="BY23" s="3"/>
      <c r="BZ23" s="3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s="2" customFormat="1" x14ac:dyDescent="0.2">
      <c r="A24" s="579" t="s">
        <v>44</v>
      </c>
      <c r="B24" s="580"/>
      <c r="C24" s="59">
        <f t="shared" si="0"/>
        <v>11</v>
      </c>
      <c r="D24" s="60">
        <f t="shared" si="1"/>
        <v>4</v>
      </c>
      <c r="E24" s="54">
        <f t="shared" si="2"/>
        <v>7</v>
      </c>
      <c r="F24" s="61">
        <v>0</v>
      </c>
      <c r="G24" s="62">
        <v>0</v>
      </c>
      <c r="H24" s="61">
        <v>0</v>
      </c>
      <c r="I24" s="62">
        <v>0</v>
      </c>
      <c r="J24" s="61">
        <v>0</v>
      </c>
      <c r="K24" s="63">
        <v>0</v>
      </c>
      <c r="L24" s="61">
        <v>0</v>
      </c>
      <c r="M24" s="63">
        <v>0</v>
      </c>
      <c r="N24" s="61">
        <v>0</v>
      </c>
      <c r="O24" s="63">
        <v>1</v>
      </c>
      <c r="P24" s="61">
        <v>0</v>
      </c>
      <c r="Q24" s="63">
        <v>0</v>
      </c>
      <c r="R24" s="61">
        <v>0</v>
      </c>
      <c r="S24" s="63">
        <v>0</v>
      </c>
      <c r="T24" s="61">
        <v>1</v>
      </c>
      <c r="U24" s="63">
        <v>0</v>
      </c>
      <c r="V24" s="61">
        <v>0</v>
      </c>
      <c r="W24" s="63">
        <v>1</v>
      </c>
      <c r="X24" s="61">
        <v>0</v>
      </c>
      <c r="Y24" s="63">
        <v>0</v>
      </c>
      <c r="Z24" s="61">
        <v>2</v>
      </c>
      <c r="AA24" s="63">
        <v>1</v>
      </c>
      <c r="AB24" s="61">
        <v>0</v>
      </c>
      <c r="AC24" s="63">
        <v>1</v>
      </c>
      <c r="AD24" s="61">
        <v>1</v>
      </c>
      <c r="AE24" s="63">
        <v>2</v>
      </c>
      <c r="AF24" s="61">
        <v>0</v>
      </c>
      <c r="AG24" s="63">
        <v>1</v>
      </c>
      <c r="AH24" s="61">
        <v>0</v>
      </c>
      <c r="AI24" s="63">
        <v>0</v>
      </c>
      <c r="AJ24" s="61">
        <v>0</v>
      </c>
      <c r="AK24" s="63">
        <v>0</v>
      </c>
      <c r="AL24" s="64">
        <v>0</v>
      </c>
      <c r="AM24" s="63">
        <v>0</v>
      </c>
      <c r="AN24" s="62">
        <v>11</v>
      </c>
      <c r="AO24" s="62">
        <v>0</v>
      </c>
      <c r="AP24" s="62">
        <v>0</v>
      </c>
      <c r="AQ24" s="62">
        <v>0</v>
      </c>
      <c r="AR24" s="62">
        <v>0</v>
      </c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BX24" s="3"/>
      <c r="BY24" s="3"/>
      <c r="BZ24" s="3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s="2" customFormat="1" x14ac:dyDescent="0.2">
      <c r="A25" s="147" t="s">
        <v>45</v>
      </c>
      <c r="B25" s="66" t="s">
        <v>34</v>
      </c>
      <c r="C25" s="67">
        <f t="shared" si="0"/>
        <v>8</v>
      </c>
      <c r="D25" s="68">
        <f t="shared" si="1"/>
        <v>4</v>
      </c>
      <c r="E25" s="69">
        <f t="shared" si="2"/>
        <v>4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0</v>
      </c>
      <c r="N25" s="70">
        <v>3</v>
      </c>
      <c r="O25" s="72">
        <v>0</v>
      </c>
      <c r="P25" s="70">
        <v>0</v>
      </c>
      <c r="Q25" s="72">
        <v>0</v>
      </c>
      <c r="R25" s="70">
        <v>0</v>
      </c>
      <c r="S25" s="72">
        <v>1</v>
      </c>
      <c r="T25" s="70">
        <v>0</v>
      </c>
      <c r="U25" s="72">
        <v>1</v>
      </c>
      <c r="V25" s="70">
        <v>0</v>
      </c>
      <c r="W25" s="72">
        <v>0</v>
      </c>
      <c r="X25" s="70">
        <v>0</v>
      </c>
      <c r="Y25" s="72">
        <v>0</v>
      </c>
      <c r="Z25" s="70">
        <v>0</v>
      </c>
      <c r="AA25" s="72">
        <v>1</v>
      </c>
      <c r="AB25" s="70">
        <v>1</v>
      </c>
      <c r="AC25" s="72">
        <v>1</v>
      </c>
      <c r="AD25" s="70">
        <v>0</v>
      </c>
      <c r="AE25" s="72">
        <v>0</v>
      </c>
      <c r="AF25" s="70">
        <v>0</v>
      </c>
      <c r="AG25" s="72">
        <v>0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8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BX25" s="3"/>
      <c r="BY25" s="3"/>
      <c r="BZ25" s="3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s="2" customFormat="1" x14ac:dyDescent="0.2">
      <c r="A26" s="576" t="s">
        <v>46</v>
      </c>
      <c r="B26" s="74" t="s">
        <v>34</v>
      </c>
      <c r="C26" s="23">
        <f t="shared" si="0"/>
        <v>168</v>
      </c>
      <c r="D26" s="24">
        <f t="shared" si="1"/>
        <v>59</v>
      </c>
      <c r="E26" s="25">
        <f t="shared" si="2"/>
        <v>109</v>
      </c>
      <c r="F26" s="26">
        <v>0</v>
      </c>
      <c r="G26" s="27">
        <v>0</v>
      </c>
      <c r="H26" s="26">
        <v>0</v>
      </c>
      <c r="I26" s="27">
        <v>1</v>
      </c>
      <c r="J26" s="26">
        <v>4</v>
      </c>
      <c r="K26" s="28">
        <v>2</v>
      </c>
      <c r="L26" s="26">
        <v>8</v>
      </c>
      <c r="M26" s="28">
        <v>15</v>
      </c>
      <c r="N26" s="26">
        <v>11</v>
      </c>
      <c r="O26" s="28">
        <v>5</v>
      </c>
      <c r="P26" s="26">
        <v>7</v>
      </c>
      <c r="Q26" s="28">
        <v>3</v>
      </c>
      <c r="R26" s="26">
        <v>7</v>
      </c>
      <c r="S26" s="28">
        <v>9</v>
      </c>
      <c r="T26" s="26">
        <v>2</v>
      </c>
      <c r="U26" s="28">
        <v>11</v>
      </c>
      <c r="V26" s="26">
        <v>3</v>
      </c>
      <c r="W26" s="28">
        <v>14</v>
      </c>
      <c r="X26" s="26">
        <v>6</v>
      </c>
      <c r="Y26" s="28">
        <v>12</v>
      </c>
      <c r="Z26" s="26">
        <v>4</v>
      </c>
      <c r="AA26" s="28">
        <v>15</v>
      </c>
      <c r="AB26" s="26">
        <v>2</v>
      </c>
      <c r="AC26" s="28">
        <v>9</v>
      </c>
      <c r="AD26" s="26">
        <v>2</v>
      </c>
      <c r="AE26" s="28">
        <v>6</v>
      </c>
      <c r="AF26" s="26">
        <v>0</v>
      </c>
      <c r="AG26" s="28">
        <v>4</v>
      </c>
      <c r="AH26" s="26">
        <v>2</v>
      </c>
      <c r="AI26" s="28">
        <v>3</v>
      </c>
      <c r="AJ26" s="26">
        <v>1</v>
      </c>
      <c r="AK26" s="28">
        <v>0</v>
      </c>
      <c r="AL26" s="29">
        <v>0</v>
      </c>
      <c r="AM26" s="28">
        <v>0</v>
      </c>
      <c r="AN26" s="27">
        <v>168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BX26" s="3"/>
      <c r="BY26" s="3"/>
      <c r="BZ26" s="3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s="2" customFormat="1" x14ac:dyDescent="0.2">
      <c r="A27" s="631"/>
      <c r="B27" s="328" t="s">
        <v>47</v>
      </c>
      <c r="C27" s="329">
        <f t="shared" si="0"/>
        <v>0</v>
      </c>
      <c r="D27" s="330">
        <f t="shared" si="1"/>
        <v>0</v>
      </c>
      <c r="E27" s="78">
        <f t="shared" si="2"/>
        <v>0</v>
      </c>
      <c r="F27" s="79"/>
      <c r="G27" s="331"/>
      <c r="H27" s="79"/>
      <c r="I27" s="81"/>
      <c r="J27" s="79"/>
      <c r="K27" s="81"/>
      <c r="L27" s="79"/>
      <c r="M27" s="81"/>
      <c r="N27" s="79"/>
      <c r="O27" s="82"/>
      <c r="P27" s="79"/>
      <c r="Q27" s="331"/>
      <c r="R27" s="332"/>
      <c r="S27" s="81"/>
      <c r="T27" s="79"/>
      <c r="U27" s="81"/>
      <c r="V27" s="79"/>
      <c r="W27" s="81"/>
      <c r="X27" s="79"/>
      <c r="Y27" s="331"/>
      <c r="Z27" s="79"/>
      <c r="AA27" s="331"/>
      <c r="AB27" s="79"/>
      <c r="AC27" s="81"/>
      <c r="AD27" s="79"/>
      <c r="AE27" s="331"/>
      <c r="AF27" s="79"/>
      <c r="AG27" s="331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BX27" s="3"/>
      <c r="BY27" s="3"/>
      <c r="BZ27" s="3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s="2" customFormat="1" ht="15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X28" s="3"/>
      <c r="BY28" s="3"/>
      <c r="BZ28" s="3"/>
      <c r="CA28" s="4"/>
      <c r="CB28" s="4"/>
      <c r="CC28" s="4"/>
      <c r="CD28" s="4"/>
      <c r="CE28" s="4"/>
      <c r="CF28" s="4"/>
      <c r="CG28" s="12"/>
      <c r="CH28" s="12"/>
      <c r="CI28" s="12"/>
      <c r="CJ28" s="12"/>
      <c r="CK28" s="12"/>
      <c r="CL28" s="12"/>
    </row>
    <row r="29" spans="1:90" s="2" customFormat="1" ht="14.25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333"/>
      <c r="AR29" s="334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Z29" s="3"/>
      <c r="CA29" s="4"/>
      <c r="CB29" s="4"/>
      <c r="CC29" s="4"/>
      <c r="CD29" s="4"/>
      <c r="CE29" s="4"/>
      <c r="CF29" s="4"/>
      <c r="CG29" s="12"/>
      <c r="CH29" s="12"/>
      <c r="CI29" s="12"/>
      <c r="CJ29" s="12"/>
      <c r="CK29" s="12"/>
      <c r="CL29" s="12"/>
    </row>
    <row r="30" spans="1:90" s="2" customFormat="1" ht="42" x14ac:dyDescent="0.2">
      <c r="A30" s="631"/>
      <c r="B30" s="631"/>
      <c r="C30" s="335" t="s">
        <v>52</v>
      </c>
      <c r="D30" s="335" t="s">
        <v>53</v>
      </c>
      <c r="E30" s="21" t="s">
        <v>29</v>
      </c>
      <c r="F30" s="90" t="s">
        <v>30</v>
      </c>
      <c r="G30" s="91" t="s">
        <v>31</v>
      </c>
      <c r="H30" s="21" t="s">
        <v>30</v>
      </c>
      <c r="I30" s="91" t="s">
        <v>31</v>
      </c>
      <c r="J30" s="21" t="s">
        <v>30</v>
      </c>
      <c r="K30" s="91" t="s">
        <v>31</v>
      </c>
      <c r="L30" s="21" t="s">
        <v>30</v>
      </c>
      <c r="M30" s="91" t="s">
        <v>31</v>
      </c>
      <c r="N30" s="21" t="s">
        <v>30</v>
      </c>
      <c r="O30" s="91" t="s">
        <v>31</v>
      </c>
      <c r="P30" s="21" t="s">
        <v>30</v>
      </c>
      <c r="Q30" s="91" t="s">
        <v>31</v>
      </c>
      <c r="R30" s="21" t="s">
        <v>30</v>
      </c>
      <c r="S30" s="91" t="s">
        <v>31</v>
      </c>
      <c r="T30" s="21" t="s">
        <v>30</v>
      </c>
      <c r="U30" s="92" t="s">
        <v>31</v>
      </c>
      <c r="V30" s="21" t="s">
        <v>30</v>
      </c>
      <c r="W30" s="91" t="s">
        <v>31</v>
      </c>
      <c r="X30" s="21" t="s">
        <v>30</v>
      </c>
      <c r="Y30" s="91" t="s">
        <v>31</v>
      </c>
      <c r="Z30" s="21" t="s">
        <v>30</v>
      </c>
      <c r="AA30" s="91" t="s">
        <v>31</v>
      </c>
      <c r="AB30" s="21" t="s">
        <v>30</v>
      </c>
      <c r="AC30" s="91" t="s">
        <v>31</v>
      </c>
      <c r="AD30" s="21" t="s">
        <v>30</v>
      </c>
      <c r="AE30" s="91" t="s">
        <v>31</v>
      </c>
      <c r="AF30" s="21" t="s">
        <v>30</v>
      </c>
      <c r="AG30" s="91" t="s">
        <v>31</v>
      </c>
      <c r="AH30" s="21" t="s">
        <v>30</v>
      </c>
      <c r="AI30" s="91" t="s">
        <v>31</v>
      </c>
      <c r="AJ30" s="21" t="s">
        <v>30</v>
      </c>
      <c r="AK30" s="91" t="s">
        <v>31</v>
      </c>
      <c r="AL30" s="21" t="s">
        <v>30</v>
      </c>
      <c r="AM30" s="91" t="s">
        <v>31</v>
      </c>
      <c r="AN30" s="21" t="s">
        <v>30</v>
      </c>
      <c r="AO30" s="91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Z30" s="3"/>
      <c r="CA30" s="4"/>
      <c r="CB30" s="4"/>
      <c r="CC30" s="4"/>
      <c r="CD30" s="4"/>
      <c r="CE30" s="4"/>
      <c r="CF30" s="4"/>
      <c r="CG30" s="12"/>
      <c r="CH30" s="12"/>
      <c r="CI30" s="12"/>
      <c r="CJ30" s="12"/>
      <c r="CK30" s="12"/>
      <c r="CL30" s="12"/>
    </row>
    <row r="31" spans="1:90" s="2" customForma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331"/>
      <c r="J31" s="79"/>
      <c r="K31" s="81"/>
      <c r="L31" s="79"/>
      <c r="M31" s="81"/>
      <c r="N31" s="79"/>
      <c r="O31" s="81"/>
      <c r="P31" s="79"/>
      <c r="Q31" s="82"/>
      <c r="R31" s="79"/>
      <c r="S31" s="331"/>
      <c r="T31" s="332"/>
      <c r="U31" s="81"/>
      <c r="V31" s="79"/>
      <c r="W31" s="81"/>
      <c r="X31" s="79"/>
      <c r="Y31" s="81"/>
      <c r="Z31" s="79"/>
      <c r="AA31" s="331"/>
      <c r="AB31" s="79"/>
      <c r="AC31" s="331"/>
      <c r="AD31" s="79"/>
      <c r="AE31" s="81"/>
      <c r="AF31" s="79"/>
      <c r="AG31" s="331"/>
      <c r="AH31" s="79"/>
      <c r="AI31" s="331"/>
      <c r="AJ31" s="79"/>
      <c r="AK31" s="81"/>
      <c r="AL31" s="79"/>
      <c r="AM31" s="81"/>
      <c r="AN31" s="83"/>
      <c r="AO31" s="81"/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Z31" s="3"/>
      <c r="CA31" s="4"/>
      <c r="CB31" s="4"/>
      <c r="CC31" s="4"/>
      <c r="CD31" s="4"/>
      <c r="CE31" s="4"/>
      <c r="CF31" s="4"/>
      <c r="CG31" s="12"/>
      <c r="CH31" s="12"/>
      <c r="CI31" s="12"/>
      <c r="CJ31" s="12"/>
      <c r="CK31" s="12"/>
      <c r="CL31" s="12"/>
    </row>
    <row r="32" spans="1:90" s="2" customFormat="1" ht="15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X32" s="3"/>
      <c r="BY32" s="3"/>
      <c r="BZ32" s="3"/>
      <c r="CA32" s="4"/>
      <c r="CB32" s="4"/>
      <c r="CC32" s="4"/>
      <c r="CD32" s="4"/>
      <c r="CE32" s="4"/>
      <c r="CF32" s="4"/>
      <c r="CG32" s="12"/>
      <c r="CH32" s="12"/>
      <c r="CI32" s="12"/>
      <c r="CJ32" s="12"/>
      <c r="CK32" s="12"/>
      <c r="CL32" s="12"/>
    </row>
    <row r="33" spans="1:90" s="2" customFormat="1" ht="14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X33" s="3"/>
      <c r="BY33" s="3"/>
      <c r="BZ33" s="3"/>
      <c r="CA33" s="4"/>
      <c r="CB33" s="4"/>
      <c r="CC33" s="4"/>
      <c r="CD33" s="4"/>
      <c r="CE33" s="4"/>
      <c r="CF33" s="4"/>
      <c r="CG33" s="12"/>
      <c r="CH33" s="12"/>
      <c r="CI33" s="12"/>
      <c r="CJ33" s="12"/>
      <c r="CK33" s="12"/>
      <c r="CL33" s="12"/>
    </row>
    <row r="34" spans="1:90" s="2" customFormat="1" ht="42" x14ac:dyDescent="0.2">
      <c r="A34" s="631"/>
      <c r="B34" s="631"/>
      <c r="C34" s="147" t="s">
        <v>29</v>
      </c>
      <c r="D34" s="103" t="s">
        <v>30</v>
      </c>
      <c r="E34" s="91" t="s">
        <v>31</v>
      </c>
      <c r="F34" s="21" t="s">
        <v>58</v>
      </c>
      <c r="G34" s="21" t="s">
        <v>59</v>
      </c>
      <c r="H34" s="147" t="s">
        <v>60</v>
      </c>
      <c r="I34" s="91" t="s">
        <v>61</v>
      </c>
      <c r="J34" s="147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X34" s="3"/>
      <c r="BY34" s="3"/>
      <c r="BZ34" s="3"/>
      <c r="CA34" s="4"/>
      <c r="CB34" s="4"/>
      <c r="CC34" s="4"/>
      <c r="CD34" s="4"/>
      <c r="CE34" s="4"/>
      <c r="CF34" s="4"/>
      <c r="CG34" s="12"/>
      <c r="CH34" s="12"/>
      <c r="CI34" s="12"/>
      <c r="CJ34" s="12"/>
      <c r="CK34" s="12"/>
      <c r="CL34" s="12"/>
    </row>
    <row r="35" spans="1:90" s="2" customFormat="1" x14ac:dyDescent="0.2">
      <c r="A35" s="97" t="s">
        <v>54</v>
      </c>
      <c r="B35" s="62">
        <v>3</v>
      </c>
      <c r="C35" s="104">
        <f>SUM(D35+E35)</f>
        <v>9</v>
      </c>
      <c r="D35" s="105">
        <v>4</v>
      </c>
      <c r="E35" s="331">
        <v>5</v>
      </c>
      <c r="F35" s="106">
        <v>3</v>
      </c>
      <c r="G35" s="331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X35" s="3"/>
      <c r="BY35" s="3"/>
      <c r="BZ35" s="3"/>
      <c r="CA35" s="4"/>
      <c r="CB35" s="4"/>
      <c r="CC35" s="4"/>
      <c r="CD35" s="4"/>
      <c r="CE35" s="4"/>
      <c r="CF35" s="4"/>
      <c r="CG35" s="12"/>
      <c r="CH35" s="12"/>
      <c r="CI35" s="12"/>
      <c r="CJ35" s="12"/>
      <c r="CK35" s="12"/>
      <c r="CL35" s="12"/>
    </row>
    <row r="36" spans="1:90" s="2" customFormat="1" ht="15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X36" s="3"/>
      <c r="BY36" s="3"/>
      <c r="BZ36" s="3"/>
      <c r="CA36" s="4"/>
      <c r="CB36" s="4"/>
      <c r="CC36" s="4"/>
      <c r="CD36" s="4"/>
      <c r="CE36" s="4"/>
      <c r="CF36" s="4"/>
      <c r="CG36" s="12"/>
      <c r="CH36" s="12"/>
      <c r="CI36" s="12"/>
      <c r="CJ36" s="12"/>
      <c r="CK36" s="12"/>
      <c r="CL36" s="12"/>
    </row>
    <row r="37" spans="1:90" s="2" customForma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X37" s="3"/>
      <c r="BY37" s="3"/>
      <c r="BZ37" s="3"/>
      <c r="CA37" s="4"/>
      <c r="CB37" s="4"/>
      <c r="CC37" s="4"/>
      <c r="CD37" s="4"/>
      <c r="CE37" s="4"/>
      <c r="CF37" s="4"/>
      <c r="CG37" s="12"/>
      <c r="CH37" s="12"/>
      <c r="CI37" s="12"/>
      <c r="CJ37" s="12"/>
      <c r="CK37" s="12"/>
      <c r="CL37" s="12"/>
    </row>
    <row r="38" spans="1:90" s="2" customFormat="1" x14ac:dyDescent="0.2">
      <c r="A38" s="629"/>
      <c r="B38" s="631"/>
      <c r="C38" s="631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BX38" s="3"/>
      <c r="BY38" s="3"/>
      <c r="BZ38" s="3"/>
      <c r="CA38" s="4"/>
      <c r="CB38" s="4"/>
      <c r="CC38" s="4"/>
      <c r="CD38" s="4"/>
      <c r="CE38" s="4"/>
      <c r="CF38" s="4"/>
      <c r="CG38" s="12"/>
      <c r="CH38" s="12"/>
      <c r="CI38" s="12"/>
      <c r="CJ38" s="12"/>
      <c r="CK38" s="12"/>
      <c r="CL38" s="12"/>
    </row>
    <row r="39" spans="1:90" s="2" customForma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BX39" s="3"/>
      <c r="BY39" s="3"/>
      <c r="BZ39" s="3"/>
      <c r="CA39" s="4"/>
      <c r="CB39" s="4"/>
      <c r="CC39" s="4"/>
      <c r="CD39" s="4"/>
      <c r="CE39" s="4"/>
      <c r="CF39" s="4"/>
      <c r="CG39" s="12"/>
      <c r="CH39" s="12"/>
      <c r="CI39" s="12"/>
      <c r="CJ39" s="12"/>
      <c r="CK39" s="12"/>
      <c r="CL39" s="12"/>
    </row>
    <row r="40" spans="1:90" s="2" customFormat="1" x14ac:dyDescent="0.2">
      <c r="A40" s="631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X40" s="3"/>
      <c r="BY40" s="3"/>
      <c r="BZ40" s="3"/>
      <c r="CA40" s="4"/>
      <c r="CB40" s="4"/>
      <c r="CC40" s="4"/>
      <c r="CD40" s="4"/>
      <c r="CE40" s="4"/>
      <c r="CF40" s="4"/>
      <c r="CG40" s="12"/>
      <c r="CH40" s="12"/>
      <c r="CI40" s="12"/>
      <c r="CJ40" s="12"/>
      <c r="CK40" s="12"/>
      <c r="CL40" s="12"/>
    </row>
    <row r="41" spans="1:90" s="2" customForma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BX41" s="3"/>
      <c r="BY41" s="3"/>
      <c r="BZ41" s="3"/>
      <c r="CA41" s="4"/>
      <c r="CB41" s="4"/>
      <c r="CC41" s="4"/>
      <c r="CD41" s="4"/>
      <c r="CE41" s="4"/>
      <c r="CF41" s="4"/>
      <c r="CG41" s="12"/>
      <c r="CH41" s="12"/>
      <c r="CI41" s="12"/>
      <c r="CJ41" s="12"/>
      <c r="CK41" s="12"/>
      <c r="CL41" s="12"/>
    </row>
    <row r="42" spans="1:90" s="2" customFormat="1" x14ac:dyDescent="0.2">
      <c r="A42" s="631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BX42" s="3"/>
      <c r="BY42" s="3"/>
      <c r="BZ42" s="3"/>
      <c r="CA42" s="4"/>
      <c r="CB42" s="4"/>
      <c r="CC42" s="4"/>
      <c r="CD42" s="4"/>
      <c r="CE42" s="4"/>
      <c r="CF42" s="4"/>
      <c r="CG42" s="12"/>
      <c r="CH42" s="12"/>
      <c r="CI42" s="12"/>
      <c r="CJ42" s="12"/>
      <c r="CK42" s="12"/>
      <c r="CL42" s="12"/>
    </row>
    <row r="43" spans="1:90" s="2" customFormat="1" ht="15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X43" s="3"/>
      <c r="BY43" s="3"/>
      <c r="BZ43" s="3"/>
      <c r="CA43" s="4"/>
      <c r="CB43" s="4"/>
      <c r="CC43" s="4"/>
      <c r="CD43" s="4"/>
      <c r="CE43" s="4"/>
      <c r="CF43" s="4"/>
      <c r="CG43" s="12"/>
      <c r="CH43" s="12"/>
      <c r="CI43" s="12"/>
      <c r="CJ43" s="12"/>
      <c r="CK43" s="12"/>
      <c r="CL43" s="12"/>
    </row>
    <row r="44" spans="1:90" s="2" customFormat="1" ht="14.25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X44" s="3"/>
      <c r="BY44" s="3"/>
      <c r="BZ44" s="3"/>
      <c r="CA44" s="4"/>
      <c r="CB44" s="4"/>
      <c r="CC44" s="4"/>
      <c r="CD44" s="4"/>
      <c r="CE44" s="4"/>
      <c r="CF44" s="4"/>
      <c r="CG44" s="12"/>
      <c r="CH44" s="12"/>
      <c r="CI44" s="12"/>
      <c r="CJ44" s="12"/>
      <c r="CK44" s="12"/>
      <c r="CL44" s="12"/>
    </row>
    <row r="45" spans="1:90" s="2" customFormat="1" x14ac:dyDescent="0.2">
      <c r="A45" s="584"/>
      <c r="B45" s="585"/>
      <c r="C45" s="635"/>
      <c r="D45" s="592"/>
      <c r="E45" s="636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X45" s="3"/>
      <c r="BY45" s="3"/>
      <c r="BZ45" s="3"/>
      <c r="CA45" s="4"/>
      <c r="CB45" s="4"/>
      <c r="CC45" s="4"/>
      <c r="CD45" s="4"/>
      <c r="CE45" s="4"/>
      <c r="CF45" s="4"/>
      <c r="CG45" s="12"/>
      <c r="CH45" s="12"/>
      <c r="CI45" s="12"/>
      <c r="CJ45" s="12"/>
      <c r="CK45" s="12"/>
      <c r="CL45" s="12"/>
    </row>
    <row r="46" spans="1:90" s="2" customFormat="1" x14ac:dyDescent="0.2">
      <c r="A46" s="633"/>
      <c r="B46" s="634"/>
      <c r="C46" s="130" t="s">
        <v>29</v>
      </c>
      <c r="D46" s="131" t="s">
        <v>30</v>
      </c>
      <c r="E46" s="336" t="s">
        <v>31</v>
      </c>
      <c r="F46" s="21" t="s">
        <v>30</v>
      </c>
      <c r="G46" s="91" t="s">
        <v>31</v>
      </c>
      <c r="H46" s="21" t="s">
        <v>30</v>
      </c>
      <c r="I46" s="91" t="s">
        <v>31</v>
      </c>
      <c r="J46" s="21" t="s">
        <v>30</v>
      </c>
      <c r="K46" s="91" t="s">
        <v>31</v>
      </c>
      <c r="L46" s="21" t="s">
        <v>30</v>
      </c>
      <c r="M46" s="91" t="s">
        <v>31</v>
      </c>
      <c r="N46" s="21" t="s">
        <v>30</v>
      </c>
      <c r="O46" s="91" t="s">
        <v>31</v>
      </c>
      <c r="P46" s="21" t="s">
        <v>30</v>
      </c>
      <c r="Q46" s="91" t="s">
        <v>31</v>
      </c>
      <c r="R46" s="21" t="s">
        <v>30</v>
      </c>
      <c r="S46" s="91" t="s">
        <v>31</v>
      </c>
      <c r="T46" s="21" t="s">
        <v>30</v>
      </c>
      <c r="U46" s="91" t="s">
        <v>31</v>
      </c>
      <c r="V46" s="21" t="s">
        <v>30</v>
      </c>
      <c r="W46" s="91" t="s">
        <v>31</v>
      </c>
      <c r="X46" s="21" t="s">
        <v>30</v>
      </c>
      <c r="Y46" s="91" t="s">
        <v>31</v>
      </c>
      <c r="Z46" s="21" t="s">
        <v>30</v>
      </c>
      <c r="AA46" s="91" t="s">
        <v>31</v>
      </c>
      <c r="AB46" s="21" t="s">
        <v>30</v>
      </c>
      <c r="AC46" s="91" t="s">
        <v>31</v>
      </c>
      <c r="AD46" s="21" t="s">
        <v>30</v>
      </c>
      <c r="AE46" s="91" t="s">
        <v>31</v>
      </c>
      <c r="AF46" s="21" t="s">
        <v>30</v>
      </c>
      <c r="AG46" s="91" t="s">
        <v>31</v>
      </c>
      <c r="AH46" s="21" t="s">
        <v>30</v>
      </c>
      <c r="AI46" s="91" t="s">
        <v>31</v>
      </c>
      <c r="AJ46" s="21" t="s">
        <v>30</v>
      </c>
      <c r="AK46" s="91" t="s">
        <v>31</v>
      </c>
      <c r="AL46" s="103" t="s">
        <v>30</v>
      </c>
      <c r="AM46" s="91" t="s">
        <v>31</v>
      </c>
      <c r="AN46" s="628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X46" s="3"/>
      <c r="BY46" s="3"/>
      <c r="BZ46" s="3"/>
      <c r="CA46" s="4"/>
      <c r="CB46" s="4"/>
      <c r="CC46" s="4"/>
      <c r="CD46" s="4"/>
      <c r="CE46" s="4"/>
      <c r="CF46" s="4"/>
      <c r="CG46" s="12"/>
      <c r="CH46" s="12"/>
      <c r="CI46" s="12"/>
      <c r="CJ46" s="12"/>
      <c r="CK46" s="12"/>
      <c r="CL46" s="12"/>
    </row>
    <row r="47" spans="1:90" s="2" customFormat="1" x14ac:dyDescent="0.2">
      <c r="A47" s="154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BX47" s="3"/>
      <c r="BY47" s="3"/>
      <c r="BZ47" s="3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s="2" customFormat="1" x14ac:dyDescent="0.2">
      <c r="A48" s="180" t="s">
        <v>72</v>
      </c>
      <c r="B48" s="140" t="s">
        <v>71</v>
      </c>
      <c r="C48" s="329">
        <f>SUM(D48+E48)</f>
        <v>0</v>
      </c>
      <c r="D48" s="330">
        <f>SUM(F48+H48+J48+L48+N48+P48+R48+T48+V48+X48+Z48+AB48+AD48+AF48+AH48+AJ48+AL48)</f>
        <v>0</v>
      </c>
      <c r="E48" s="337">
        <f>SUM(G48+I48+K48+M48+O48+Q48+S48+U48+W48+Y48+AA48+AC48+AE48+AG48+AI48+AK48+AM48)</f>
        <v>0</v>
      </c>
      <c r="F48" s="338"/>
      <c r="G48" s="339"/>
      <c r="H48" s="338"/>
      <c r="I48" s="339"/>
      <c r="J48" s="338"/>
      <c r="K48" s="339"/>
      <c r="L48" s="338"/>
      <c r="M48" s="339"/>
      <c r="N48" s="338"/>
      <c r="O48" s="339"/>
      <c r="P48" s="332"/>
      <c r="Q48" s="339"/>
      <c r="R48" s="332"/>
      <c r="S48" s="339"/>
      <c r="T48" s="332"/>
      <c r="U48" s="339"/>
      <c r="V48" s="332"/>
      <c r="W48" s="339"/>
      <c r="X48" s="332"/>
      <c r="Y48" s="339"/>
      <c r="Z48" s="332"/>
      <c r="AA48" s="339"/>
      <c r="AB48" s="332"/>
      <c r="AC48" s="339"/>
      <c r="AD48" s="332"/>
      <c r="AE48" s="339"/>
      <c r="AF48" s="332"/>
      <c r="AG48" s="339"/>
      <c r="AH48" s="332"/>
      <c r="AI48" s="339"/>
      <c r="AJ48" s="332"/>
      <c r="AK48" s="339"/>
      <c r="AL48" s="142"/>
      <c r="AM48" s="339"/>
      <c r="AN48" s="340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BX48" s="3"/>
      <c r="BY48" s="3"/>
      <c r="BZ48" s="3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s="2" customFormat="1" ht="14.2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X49" s="3"/>
      <c r="BY49" s="3"/>
      <c r="BZ49" s="3"/>
      <c r="CA49" s="4"/>
      <c r="CB49" s="4"/>
      <c r="CC49" s="4"/>
      <c r="CD49" s="4"/>
      <c r="CE49" s="4"/>
      <c r="CF49" s="4"/>
      <c r="CG49" s="12"/>
      <c r="CH49" s="12"/>
      <c r="CI49" s="12"/>
      <c r="CJ49" s="12"/>
      <c r="CK49" s="12"/>
      <c r="CL49" s="12"/>
    </row>
    <row r="50" spans="1:90" s="2" customFormat="1" ht="14.25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X50" s="3"/>
      <c r="BY50" s="3"/>
      <c r="BZ50" s="3"/>
      <c r="CA50" s="4"/>
      <c r="CB50" s="4"/>
      <c r="CC50" s="4"/>
      <c r="CD50" s="4"/>
      <c r="CE50" s="4"/>
      <c r="CF50" s="4"/>
      <c r="CG50" s="12"/>
      <c r="CH50" s="12"/>
      <c r="CI50" s="12"/>
      <c r="CJ50" s="12"/>
      <c r="CK50" s="12"/>
      <c r="CL50" s="12"/>
    </row>
    <row r="51" spans="1:90" s="2" customFormat="1" x14ac:dyDescent="0.2">
      <c r="A51" s="584"/>
      <c r="B51" s="585"/>
      <c r="C51" s="592"/>
      <c r="D51" s="592"/>
      <c r="E51" s="636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X51" s="3"/>
      <c r="BY51" s="3"/>
      <c r="BZ51" s="3"/>
      <c r="CA51" s="4"/>
      <c r="CB51" s="4"/>
      <c r="CC51" s="4"/>
      <c r="CD51" s="4"/>
      <c r="CE51" s="4"/>
      <c r="CF51" s="4"/>
      <c r="CG51" s="12"/>
      <c r="CH51" s="12"/>
      <c r="CI51" s="12"/>
      <c r="CJ51" s="12"/>
      <c r="CK51" s="12"/>
      <c r="CL51" s="12"/>
    </row>
    <row r="52" spans="1:90" s="2" customFormat="1" x14ac:dyDescent="0.2">
      <c r="A52" s="633"/>
      <c r="B52" s="634"/>
      <c r="C52" s="148" t="s">
        <v>29</v>
      </c>
      <c r="D52" s="149" t="s">
        <v>30</v>
      </c>
      <c r="E52" s="150" t="s">
        <v>31</v>
      </c>
      <c r="F52" s="18" t="s">
        <v>30</v>
      </c>
      <c r="G52" s="151" t="s">
        <v>31</v>
      </c>
      <c r="H52" s="18" t="s">
        <v>30</v>
      </c>
      <c r="I52" s="151" t="s">
        <v>31</v>
      </c>
      <c r="J52" s="18" t="s">
        <v>30</v>
      </c>
      <c r="K52" s="151" t="s">
        <v>31</v>
      </c>
      <c r="L52" s="18" t="s">
        <v>30</v>
      </c>
      <c r="M52" s="151" t="s">
        <v>31</v>
      </c>
      <c r="N52" s="18" t="s">
        <v>30</v>
      </c>
      <c r="O52" s="151" t="s">
        <v>31</v>
      </c>
      <c r="P52" s="18" t="s">
        <v>30</v>
      </c>
      <c r="Q52" s="151" t="s">
        <v>31</v>
      </c>
      <c r="R52" s="18" t="s">
        <v>30</v>
      </c>
      <c r="S52" s="151" t="s">
        <v>31</v>
      </c>
      <c r="T52" s="18" t="s">
        <v>30</v>
      </c>
      <c r="U52" s="151" t="s">
        <v>31</v>
      </c>
      <c r="V52" s="18" t="s">
        <v>30</v>
      </c>
      <c r="W52" s="151" t="s">
        <v>31</v>
      </c>
      <c r="X52" s="18" t="s">
        <v>30</v>
      </c>
      <c r="Y52" s="151" t="s">
        <v>31</v>
      </c>
      <c r="Z52" s="18" t="s">
        <v>30</v>
      </c>
      <c r="AA52" s="151" t="s">
        <v>31</v>
      </c>
      <c r="AB52" s="18" t="s">
        <v>30</v>
      </c>
      <c r="AC52" s="151" t="s">
        <v>31</v>
      </c>
      <c r="AD52" s="18" t="s">
        <v>30</v>
      </c>
      <c r="AE52" s="151" t="s">
        <v>31</v>
      </c>
      <c r="AF52" s="18" t="s">
        <v>30</v>
      </c>
      <c r="AG52" s="151" t="s">
        <v>31</v>
      </c>
      <c r="AH52" s="18" t="s">
        <v>30</v>
      </c>
      <c r="AI52" s="151" t="s">
        <v>31</v>
      </c>
      <c r="AJ52" s="18" t="s">
        <v>30</v>
      </c>
      <c r="AK52" s="151" t="s">
        <v>31</v>
      </c>
      <c r="AL52" s="152" t="s">
        <v>30</v>
      </c>
      <c r="AM52" s="153" t="s">
        <v>31</v>
      </c>
      <c r="AN52" s="628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X52" s="3"/>
      <c r="BY52" s="3"/>
      <c r="BZ52" s="3"/>
      <c r="CA52" s="4"/>
      <c r="CB52" s="4"/>
      <c r="CC52" s="4"/>
      <c r="CD52" s="4"/>
      <c r="CE52" s="4"/>
      <c r="CF52" s="4"/>
      <c r="CG52" s="12"/>
      <c r="CH52" s="12"/>
      <c r="CI52" s="12"/>
      <c r="CJ52" s="12"/>
      <c r="CK52" s="12"/>
      <c r="CL52" s="12"/>
    </row>
    <row r="53" spans="1:90" s="2" customForma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BX53" s="3"/>
      <c r="BY53" s="3"/>
      <c r="BZ53" s="3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C53" s="4"/>
      <c r="CD53" s="4"/>
      <c r="CE53" s="4"/>
      <c r="CF53" s="4"/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s="2" customFormat="1" x14ac:dyDescent="0.2">
      <c r="A54" s="599"/>
      <c r="B54" s="192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BX54" s="3"/>
      <c r="BY54" s="3"/>
      <c r="BZ54" s="3"/>
      <c r="CA54" s="32" t="str">
        <f t="shared" si="16"/>
        <v/>
      </c>
      <c r="CB54" s="33" t="str">
        <f t="shared" si="17"/>
        <v/>
      </c>
      <c r="CC54" s="4"/>
      <c r="CD54" s="4"/>
      <c r="CE54" s="4"/>
      <c r="CF54" s="4"/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s="2" customFormat="1" x14ac:dyDescent="0.2">
      <c r="A55" s="599"/>
      <c r="B55" s="192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BX55" s="3"/>
      <c r="BY55" s="3"/>
      <c r="BZ55" s="3"/>
      <c r="CA55" s="32" t="str">
        <f t="shared" si="16"/>
        <v/>
      </c>
      <c r="CB55" s="33" t="str">
        <f t="shared" si="17"/>
        <v/>
      </c>
      <c r="CC55" s="4"/>
      <c r="CD55" s="4"/>
      <c r="CE55" s="4"/>
      <c r="CF55" s="4"/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s="2" customFormat="1" x14ac:dyDescent="0.2">
      <c r="A56" s="599"/>
      <c r="B56" s="192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BX56" s="3"/>
      <c r="BY56" s="3"/>
      <c r="BZ56" s="3"/>
      <c r="CA56" s="32" t="str">
        <f t="shared" si="16"/>
        <v/>
      </c>
      <c r="CB56" s="33" t="str">
        <f t="shared" si="17"/>
        <v/>
      </c>
      <c r="CC56" s="4"/>
      <c r="CD56" s="4"/>
      <c r="CE56" s="4"/>
      <c r="CF56" s="4"/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s="2" customFormat="1" x14ac:dyDescent="0.2">
      <c r="A57" s="599"/>
      <c r="B57" s="192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BX57" s="3"/>
      <c r="BY57" s="3"/>
      <c r="BZ57" s="3"/>
      <c r="CA57" s="32" t="str">
        <f t="shared" si="16"/>
        <v/>
      </c>
      <c r="CB57" s="33" t="str">
        <f t="shared" si="17"/>
        <v/>
      </c>
      <c r="CC57" s="4"/>
      <c r="CD57" s="4"/>
      <c r="CE57" s="4"/>
      <c r="CF57" s="4"/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s="2" customFormat="1" x14ac:dyDescent="0.2">
      <c r="A58" s="637"/>
      <c r="B58" s="197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BX58" s="3"/>
      <c r="BY58" s="3"/>
      <c r="BZ58" s="3"/>
      <c r="CA58" s="32" t="str">
        <f t="shared" si="16"/>
        <v/>
      </c>
      <c r="CB58" s="33" t="str">
        <f t="shared" si="17"/>
        <v/>
      </c>
      <c r="CC58" s="4"/>
      <c r="CD58" s="4"/>
      <c r="CE58" s="4"/>
      <c r="CF58" s="4"/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s="2" customFormat="1" ht="14.25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BX59" s="3"/>
      <c r="BY59" s="3"/>
      <c r="BZ59" s="3"/>
      <c r="CA59" s="32" t="str">
        <f t="shared" si="16"/>
        <v/>
      </c>
      <c r="CB59" s="33" t="str">
        <f t="shared" si="17"/>
        <v/>
      </c>
      <c r="CC59" s="4"/>
      <c r="CD59" s="4"/>
      <c r="CE59" s="4"/>
      <c r="CF59" s="4"/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s="2" customFormat="1" x14ac:dyDescent="0.2">
      <c r="A60" s="637"/>
      <c r="B60" s="197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BX60" s="3"/>
      <c r="BY60" s="3"/>
      <c r="BZ60" s="3"/>
      <c r="CA60" s="32" t="str">
        <f t="shared" si="16"/>
        <v/>
      </c>
      <c r="CB60" s="33" t="str">
        <f t="shared" si="17"/>
        <v/>
      </c>
      <c r="CC60" s="4"/>
      <c r="CD60" s="4"/>
      <c r="CE60" s="4"/>
      <c r="CF60" s="4"/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s="2" customFormat="1" ht="14.25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BX61" s="3"/>
      <c r="BY61" s="3"/>
      <c r="BZ61" s="3"/>
      <c r="CA61" s="32" t="str">
        <f t="shared" si="16"/>
        <v/>
      </c>
      <c r="CB61" s="33" t="str">
        <f t="shared" si="17"/>
        <v/>
      </c>
      <c r="CC61" s="4"/>
      <c r="CD61" s="4"/>
      <c r="CE61" s="4"/>
      <c r="CF61" s="4"/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s="2" customFormat="1" x14ac:dyDescent="0.2">
      <c r="A62" s="599"/>
      <c r="B62" s="192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BX62" s="3"/>
      <c r="BY62" s="3"/>
      <c r="BZ62" s="3"/>
      <c r="CA62" s="32" t="str">
        <f t="shared" si="16"/>
        <v/>
      </c>
      <c r="CB62" s="33" t="str">
        <f t="shared" si="17"/>
        <v/>
      </c>
      <c r="CC62" s="4"/>
      <c r="CD62" s="4"/>
      <c r="CE62" s="4"/>
      <c r="CF62" s="4"/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s="2" customFormat="1" x14ac:dyDescent="0.2">
      <c r="A63" s="599"/>
      <c r="B63" s="192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BX63" s="3"/>
      <c r="BY63" s="3"/>
      <c r="BZ63" s="3"/>
      <c r="CA63" s="32" t="str">
        <f t="shared" si="16"/>
        <v/>
      </c>
      <c r="CB63" s="33" t="str">
        <f t="shared" si="17"/>
        <v/>
      </c>
      <c r="CC63" s="4"/>
      <c r="CD63" s="4"/>
      <c r="CE63" s="4"/>
      <c r="CF63" s="4"/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s="2" customFormat="1" x14ac:dyDescent="0.2">
      <c r="A64" s="637"/>
      <c r="B64" s="197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BX64" s="3"/>
      <c r="BY64" s="3"/>
      <c r="BZ64" s="3"/>
      <c r="CA64" s="32" t="str">
        <f t="shared" si="16"/>
        <v/>
      </c>
      <c r="CB64" s="33" t="str">
        <f t="shared" si="17"/>
        <v/>
      </c>
      <c r="CC64" s="4"/>
      <c r="CD64" s="4"/>
      <c r="CE64" s="4"/>
      <c r="CF64" s="4"/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s="2" customForma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BX65" s="3"/>
      <c r="BY65" s="3"/>
      <c r="BZ65" s="3"/>
      <c r="CA65" s="32" t="str">
        <f t="shared" si="16"/>
        <v/>
      </c>
      <c r="CB65" s="33" t="str">
        <f t="shared" si="17"/>
        <v/>
      </c>
      <c r="CC65" s="4"/>
      <c r="CD65" s="4"/>
      <c r="CE65" s="4"/>
      <c r="CF65" s="4"/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s="2" customFormat="1" x14ac:dyDescent="0.2">
      <c r="A66" s="637"/>
      <c r="B66" s="192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BX66" s="3"/>
      <c r="BY66" s="3"/>
      <c r="BZ66" s="3"/>
      <c r="CA66" s="32" t="str">
        <f t="shared" si="16"/>
        <v/>
      </c>
      <c r="CB66" s="33" t="str">
        <f t="shared" si="17"/>
        <v/>
      </c>
      <c r="CC66" s="4"/>
      <c r="CD66" s="4"/>
      <c r="CE66" s="4"/>
      <c r="CF66" s="4"/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s="2" customForma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BX67" s="3"/>
      <c r="BY67" s="3"/>
      <c r="BZ67" s="3"/>
      <c r="CA67" s="32" t="str">
        <f t="shared" si="16"/>
        <v/>
      </c>
      <c r="CB67" s="33" t="str">
        <f t="shared" si="17"/>
        <v/>
      </c>
      <c r="CC67" s="4"/>
      <c r="CD67" s="4"/>
      <c r="CE67" s="4"/>
      <c r="CF67" s="4"/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s="2" customFormat="1" x14ac:dyDescent="0.2">
      <c r="A68" s="637"/>
      <c r="B68" s="197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BX68" s="3"/>
      <c r="BY68" s="3"/>
      <c r="BZ68" s="3"/>
      <c r="CA68" s="32" t="str">
        <f t="shared" si="16"/>
        <v/>
      </c>
      <c r="CB68" s="33" t="str">
        <f t="shared" si="17"/>
        <v/>
      </c>
      <c r="CC68" s="4"/>
      <c r="CD68" s="4"/>
      <c r="CE68" s="4"/>
      <c r="CF68" s="4"/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s="2" customFormat="1" ht="14.25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BX69" s="3"/>
      <c r="BY69" s="3"/>
      <c r="BZ69" s="3"/>
      <c r="CA69" s="32" t="str">
        <f t="shared" si="16"/>
        <v/>
      </c>
      <c r="CB69" s="33" t="str">
        <f t="shared" si="17"/>
        <v/>
      </c>
      <c r="CC69" s="4"/>
      <c r="CD69" s="4"/>
      <c r="CE69" s="4"/>
      <c r="CF69" s="4"/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s="2" customFormat="1" x14ac:dyDescent="0.2">
      <c r="A70" s="599"/>
      <c r="B70" s="192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BX70" s="3"/>
      <c r="BY70" s="3"/>
      <c r="BZ70" s="3"/>
      <c r="CA70" s="32" t="str">
        <f t="shared" si="16"/>
        <v/>
      </c>
      <c r="CB70" s="33" t="str">
        <f t="shared" si="17"/>
        <v/>
      </c>
      <c r="CC70" s="4"/>
      <c r="CD70" s="4"/>
      <c r="CE70" s="4"/>
      <c r="CF70" s="4"/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s="2" customFormat="1" x14ac:dyDescent="0.2">
      <c r="A71" s="599"/>
      <c r="B71" s="192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BX71" s="3"/>
      <c r="BY71" s="3"/>
      <c r="BZ71" s="3"/>
      <c r="CA71" s="32" t="str">
        <f t="shared" si="16"/>
        <v/>
      </c>
      <c r="CB71" s="33" t="str">
        <f t="shared" si="17"/>
        <v/>
      </c>
      <c r="CC71" s="4"/>
      <c r="CD71" s="4"/>
      <c r="CE71" s="4"/>
      <c r="CF71" s="4"/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s="2" customFormat="1" x14ac:dyDescent="0.2">
      <c r="A72" s="599"/>
      <c r="B72" s="192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BX72" s="3"/>
      <c r="BY72" s="3"/>
      <c r="BZ72" s="3"/>
      <c r="CA72" s="32" t="str">
        <f t="shared" si="16"/>
        <v/>
      </c>
      <c r="CB72" s="33" t="str">
        <f t="shared" si="17"/>
        <v/>
      </c>
      <c r="CC72" s="4"/>
      <c r="CD72" s="4"/>
      <c r="CE72" s="4"/>
      <c r="CF72" s="4"/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s="2" customFormat="1" x14ac:dyDescent="0.2">
      <c r="A73" s="599"/>
      <c r="B73" s="192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BX73" s="3"/>
      <c r="BY73" s="3"/>
      <c r="BZ73" s="3"/>
      <c r="CA73" s="32" t="str">
        <f t="shared" si="16"/>
        <v/>
      </c>
      <c r="CB73" s="33" t="str">
        <f t="shared" si="17"/>
        <v/>
      </c>
      <c r="CC73" s="4"/>
      <c r="CD73" s="4"/>
      <c r="CE73" s="4"/>
      <c r="CF73" s="4"/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s="2" customFormat="1" x14ac:dyDescent="0.2">
      <c r="A74" s="637"/>
      <c r="B74" s="197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BX74" s="3"/>
      <c r="BY74" s="3"/>
      <c r="BZ74" s="3"/>
      <c r="CA74" s="32" t="str">
        <f t="shared" si="16"/>
        <v/>
      </c>
      <c r="CB74" s="33" t="str">
        <f t="shared" si="17"/>
        <v/>
      </c>
      <c r="CC74" s="4"/>
      <c r="CD74" s="4"/>
      <c r="CE74" s="4"/>
      <c r="CF74" s="4"/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s="2" customFormat="1" ht="15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X75" s="3"/>
      <c r="BY75" s="3"/>
      <c r="BZ75" s="3"/>
      <c r="CA75" s="4"/>
      <c r="CB75" s="4"/>
      <c r="CC75" s="4"/>
      <c r="CD75" s="4"/>
      <c r="CE75" s="4"/>
      <c r="CF75" s="4"/>
      <c r="CG75" s="12"/>
      <c r="CH75" s="12"/>
      <c r="CI75" s="12"/>
      <c r="CJ75" s="12"/>
      <c r="CK75" s="12"/>
      <c r="CL75" s="12"/>
    </row>
    <row r="76" spans="1:90" s="2" customFormat="1" ht="14.2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X76" s="3"/>
      <c r="BY76" s="3"/>
      <c r="BZ76" s="3"/>
      <c r="CA76" s="4"/>
      <c r="CB76" s="4"/>
      <c r="CC76" s="4"/>
      <c r="CD76" s="4"/>
      <c r="CE76" s="4"/>
      <c r="CF76" s="4"/>
      <c r="CG76" s="12"/>
      <c r="CH76" s="12"/>
      <c r="CI76" s="12"/>
      <c r="CJ76" s="12"/>
      <c r="CK76" s="12"/>
      <c r="CL76" s="12"/>
    </row>
    <row r="77" spans="1:90" s="2" customFormat="1" ht="21" x14ac:dyDescent="0.2">
      <c r="A77" s="637"/>
      <c r="B77" s="637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X77" s="3"/>
      <c r="BY77" s="3"/>
      <c r="BZ77" s="3"/>
      <c r="CA77" s="4"/>
      <c r="CB77" s="4"/>
      <c r="CC77" s="4"/>
      <c r="CD77" s="4"/>
      <c r="CE77" s="4"/>
      <c r="CF77" s="4"/>
      <c r="CG77" s="12"/>
      <c r="CH77" s="12"/>
      <c r="CI77" s="12"/>
      <c r="CJ77" s="12"/>
      <c r="CK77" s="12"/>
      <c r="CL77" s="12"/>
    </row>
    <row r="78" spans="1:90" s="2" customForma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X78" s="3"/>
      <c r="BY78" s="3"/>
      <c r="BZ78" s="3"/>
      <c r="CA78" s="4"/>
      <c r="CB78" s="4"/>
      <c r="CC78" s="4"/>
      <c r="CD78" s="4"/>
      <c r="CE78" s="4"/>
      <c r="CF78" s="4"/>
      <c r="CG78" s="12"/>
      <c r="CH78" s="12"/>
      <c r="CI78" s="12"/>
      <c r="CJ78" s="12"/>
      <c r="CK78" s="12"/>
      <c r="CL78" s="12"/>
    </row>
    <row r="79" spans="1:90" s="2" customForma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X79" s="3"/>
      <c r="BY79" s="3"/>
      <c r="BZ79" s="3"/>
      <c r="CA79" s="4"/>
      <c r="CB79" s="4"/>
      <c r="CC79" s="4"/>
      <c r="CD79" s="4"/>
      <c r="CE79" s="4"/>
      <c r="CF79" s="4"/>
      <c r="CG79" s="12"/>
      <c r="CH79" s="12"/>
      <c r="CI79" s="12"/>
      <c r="CJ79" s="12"/>
      <c r="CK79" s="12"/>
      <c r="CL79" s="12"/>
    </row>
    <row r="80" spans="1:90" s="2" customForma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X80" s="3"/>
      <c r="BY80" s="3"/>
      <c r="BZ80" s="3"/>
      <c r="CA80" s="4"/>
      <c r="CB80" s="4"/>
      <c r="CC80" s="4"/>
      <c r="CD80" s="4"/>
      <c r="CE80" s="4"/>
      <c r="CF80" s="4"/>
      <c r="CG80" s="12"/>
      <c r="CH80" s="12"/>
      <c r="CI80" s="12"/>
      <c r="CJ80" s="12"/>
      <c r="CK80" s="12"/>
      <c r="CL80" s="12"/>
    </row>
    <row r="81" spans="1:90" s="2" customForma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  <c r="CL81" s="12"/>
    </row>
    <row r="82" spans="1:90" s="2" customForma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  <c r="CL82" s="12"/>
    </row>
    <row r="83" spans="1:90" s="2" customFormat="1" ht="15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341"/>
      <c r="Y83" s="341"/>
      <c r="Z83" s="342"/>
      <c r="AA83" s="342"/>
      <c r="AB83" s="342"/>
      <c r="AC83" s="127"/>
      <c r="AD83" s="127"/>
      <c r="AE83" s="127"/>
      <c r="AF83" s="127"/>
      <c r="AG83" s="207"/>
      <c r="AH83" s="208"/>
      <c r="AI83" s="208"/>
      <c r="AJ83" s="208"/>
      <c r="AK83" s="211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  <c r="CL83" s="12"/>
    </row>
    <row r="84" spans="1:90" s="2" customFormat="1" ht="15" x14ac:dyDescent="0.2">
      <c r="A84" s="637"/>
      <c r="B84" s="637"/>
      <c r="C84" s="638"/>
      <c r="D84" s="636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  <c r="CL84" s="12"/>
    </row>
    <row r="85" spans="1:90" s="2" customFormat="1" ht="15" x14ac:dyDescent="0.2">
      <c r="A85" s="213" t="s">
        <v>98</v>
      </c>
      <c r="B85" s="214">
        <v>41</v>
      </c>
      <c r="C85" s="215">
        <v>19</v>
      </c>
      <c r="D85" s="216">
        <v>19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  <c r="CL85" s="12"/>
    </row>
    <row r="86" spans="1:90" s="2" customFormat="1" ht="2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  <c r="CL86" s="12"/>
    </row>
    <row r="87" spans="1:90" s="2" customFormat="1" ht="2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  <c r="CL87" s="12"/>
    </row>
    <row r="88" spans="1:90" s="2" customFormat="1" ht="15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  <c r="CL88" s="12"/>
    </row>
    <row r="89" spans="1:90" s="2" customFormat="1" ht="21.75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  <c r="CL89" s="12"/>
    </row>
    <row r="90" spans="1:90" s="2" customFormat="1" ht="21.75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  <c r="CL90" s="12"/>
    </row>
    <row r="91" spans="1:90" s="2" customFormat="1" ht="21.75" x14ac:dyDescent="0.2">
      <c r="A91" s="343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  <c r="CL91" s="12"/>
    </row>
    <row r="92" spans="1:90" s="2" customFormat="1" ht="15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  <c r="CL92" s="12"/>
    </row>
    <row r="93" spans="1:90" s="2" customFormat="1" ht="15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BX93" s="3"/>
      <c r="BY93" s="3"/>
      <c r="BZ93" s="3"/>
      <c r="CA93" s="4"/>
      <c r="CB93" s="4"/>
      <c r="CC93" s="4"/>
      <c r="CD93" s="4"/>
      <c r="CE93" s="4"/>
      <c r="CF93" s="4"/>
      <c r="CG93" s="12"/>
      <c r="CH93" s="12"/>
      <c r="CI93" s="12"/>
      <c r="CJ93" s="12"/>
      <c r="CK93" s="12"/>
      <c r="CL93" s="12"/>
    </row>
    <row r="94" spans="1:90" s="2" customFormat="1" ht="15" x14ac:dyDescent="0.2">
      <c r="A94" s="637"/>
      <c r="B94" s="637"/>
      <c r="C94" s="184" t="s">
        <v>109</v>
      </c>
      <c r="D94" s="234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BX94" s="3"/>
      <c r="BY94" s="3"/>
      <c r="BZ94" s="3"/>
      <c r="CA94" s="4"/>
      <c r="CB94" s="4"/>
      <c r="CC94" s="4"/>
      <c r="CD94" s="4"/>
      <c r="CE94" s="4"/>
      <c r="CF94" s="4"/>
      <c r="CG94" s="12"/>
      <c r="CH94" s="12"/>
      <c r="CI94" s="12"/>
      <c r="CJ94" s="12"/>
      <c r="CK94" s="12"/>
      <c r="CL94" s="12"/>
    </row>
    <row r="95" spans="1:90" s="2" customFormat="1" ht="15" x14ac:dyDescent="0.2">
      <c r="A95" s="155" t="s">
        <v>111</v>
      </c>
      <c r="B95" s="235">
        <v>7</v>
      </c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BX95" s="3"/>
      <c r="BY95" s="3"/>
      <c r="BZ95" s="3"/>
      <c r="CA95" s="4"/>
      <c r="CB95" s="4"/>
      <c r="CC95" s="4"/>
      <c r="CD95" s="4"/>
      <c r="CE95" s="4"/>
      <c r="CF95" s="4"/>
      <c r="CG95" s="12"/>
      <c r="CH95" s="12"/>
      <c r="CI95" s="12"/>
      <c r="CJ95" s="12"/>
      <c r="CK95" s="12"/>
      <c r="CL95" s="12"/>
    </row>
    <row r="96" spans="1:90" s="2" customFormat="1" ht="15" x14ac:dyDescent="0.2">
      <c r="A96" s="192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BX96" s="3"/>
      <c r="BY96" s="3"/>
      <c r="BZ96" s="3"/>
      <c r="CA96" s="4"/>
      <c r="CB96" s="4"/>
      <c r="CC96" s="4"/>
      <c r="CD96" s="4"/>
      <c r="CE96" s="4"/>
      <c r="CF96" s="4"/>
      <c r="CG96" s="12"/>
      <c r="CH96" s="12"/>
      <c r="CI96" s="12"/>
      <c r="CJ96" s="12"/>
      <c r="CK96" s="12"/>
      <c r="CL96" s="12"/>
    </row>
    <row r="97" spans="1:90" s="2" customFormat="1" ht="15" x14ac:dyDescent="0.2">
      <c r="A97" s="192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BX97" s="3"/>
      <c r="BY97" s="3"/>
      <c r="BZ97" s="3"/>
      <c r="CA97" s="4"/>
      <c r="CB97" s="4"/>
      <c r="CC97" s="4"/>
      <c r="CD97" s="4"/>
      <c r="CE97" s="4"/>
      <c r="CF97" s="4"/>
      <c r="CG97" s="12"/>
      <c r="CH97" s="12"/>
      <c r="CI97" s="12"/>
      <c r="CJ97" s="12"/>
      <c r="CK97" s="12"/>
      <c r="CL97" s="12"/>
    </row>
    <row r="98" spans="1:90" s="2" customFormat="1" ht="15" x14ac:dyDescent="0.2">
      <c r="A98" s="192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BX98" s="3"/>
      <c r="BY98" s="3"/>
      <c r="BZ98" s="3"/>
      <c r="CA98" s="4"/>
      <c r="CB98" s="4"/>
      <c r="CC98" s="4"/>
      <c r="CD98" s="4"/>
      <c r="CE98" s="4"/>
      <c r="CF98" s="4"/>
      <c r="CG98" s="12"/>
      <c r="CH98" s="12"/>
      <c r="CI98" s="12"/>
      <c r="CJ98" s="12"/>
      <c r="CK98" s="12"/>
      <c r="CL98" s="12"/>
    </row>
    <row r="99" spans="1:90" s="2" customFormat="1" ht="15" x14ac:dyDescent="0.2">
      <c r="A99" s="192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BX99" s="3"/>
      <c r="BY99" s="3"/>
      <c r="BZ99" s="3"/>
      <c r="CA99" s="4"/>
      <c r="CB99" s="4"/>
      <c r="CC99" s="4"/>
      <c r="CD99" s="4"/>
      <c r="CE99" s="4"/>
      <c r="CF99" s="4"/>
      <c r="CG99" s="12"/>
      <c r="CH99" s="12"/>
      <c r="CI99" s="12"/>
      <c r="CJ99" s="12"/>
      <c r="CK99" s="12"/>
      <c r="CL99" s="12"/>
    </row>
    <row r="100" spans="1:90" s="2" customFormat="1" ht="15" x14ac:dyDescent="0.2">
      <c r="A100" s="238" t="s">
        <v>43</v>
      </c>
      <c r="B100" s="239">
        <f>SUM(B95:B99)</f>
        <v>7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BX100" s="3"/>
      <c r="BY100" s="3"/>
      <c r="BZ100" s="3"/>
      <c r="CA100" s="4"/>
      <c r="CB100" s="4"/>
      <c r="CC100" s="4"/>
      <c r="CD100" s="4"/>
      <c r="CE100" s="4"/>
      <c r="CF100" s="4"/>
      <c r="CG100" s="12"/>
      <c r="CH100" s="12"/>
      <c r="CI100" s="12"/>
      <c r="CJ100" s="12"/>
      <c r="CK100" s="12"/>
      <c r="CL100" s="12"/>
    </row>
    <row r="101" spans="1:90" s="2" customFormat="1" x14ac:dyDescent="0.2">
      <c r="A101" s="344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BX101" s="3"/>
      <c r="BY101" s="3"/>
      <c r="BZ101" s="3"/>
      <c r="CA101" s="4"/>
      <c r="CB101" s="4"/>
      <c r="CC101" s="4"/>
      <c r="CD101" s="4"/>
      <c r="CE101" s="4"/>
      <c r="CF101" s="4"/>
      <c r="CG101" s="12"/>
      <c r="CH101" s="12"/>
      <c r="CI101" s="12"/>
      <c r="CJ101" s="12"/>
      <c r="CK101" s="12"/>
      <c r="CL101" s="12"/>
    </row>
    <row r="102" spans="1:90" s="2" customFormat="1" ht="14.25" customHeight="1" x14ac:dyDescent="0.2">
      <c r="A102" s="561" t="s">
        <v>3</v>
      </c>
      <c r="B102" s="564" t="s">
        <v>5</v>
      </c>
      <c r="C102" s="565"/>
      <c r="D102" s="566"/>
      <c r="E102" s="630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12"/>
    </row>
    <row r="103" spans="1:90" s="2" customFormat="1" x14ac:dyDescent="0.2">
      <c r="A103" s="562"/>
      <c r="B103" s="630"/>
      <c r="C103" s="568"/>
      <c r="D103" s="628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12"/>
    </row>
    <row r="104" spans="1:90" s="2" customFormat="1" x14ac:dyDescent="0.2">
      <c r="A104" s="629"/>
      <c r="B104" s="248" t="s">
        <v>29</v>
      </c>
      <c r="C104" s="249" t="s">
        <v>30</v>
      </c>
      <c r="D104" s="345" t="s">
        <v>31</v>
      </c>
      <c r="E104" s="21" t="s">
        <v>30</v>
      </c>
      <c r="F104" s="91" t="s">
        <v>31</v>
      </c>
      <c r="G104" s="21" t="s">
        <v>30</v>
      </c>
      <c r="H104" s="91" t="s">
        <v>31</v>
      </c>
      <c r="I104" s="21" t="s">
        <v>30</v>
      </c>
      <c r="J104" s="91" t="s">
        <v>31</v>
      </c>
      <c r="K104" s="21" t="s">
        <v>30</v>
      </c>
      <c r="L104" s="91" t="s">
        <v>31</v>
      </c>
      <c r="M104" s="21" t="s">
        <v>30</v>
      </c>
      <c r="N104" s="91" t="s">
        <v>31</v>
      </c>
      <c r="O104" s="346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BX104" s="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12"/>
    </row>
    <row r="105" spans="1:90" s="2" customForma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BX105" s="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12"/>
    </row>
    <row r="106" spans="1:90" s="2" customFormat="1" ht="21" x14ac:dyDescent="0.2">
      <c r="A106" s="347" t="s">
        <v>118</v>
      </c>
      <c r="B106" s="329">
        <f>SUM(C106:D106)</f>
        <v>0</v>
      </c>
      <c r="C106" s="330">
        <f>SUM(E106+G106+I106+K106+M106)</f>
        <v>0</v>
      </c>
      <c r="D106" s="337">
        <f>SUM(F106+H106+J106+L106+N106)</f>
        <v>0</v>
      </c>
      <c r="E106" s="348"/>
      <c r="F106" s="349"/>
      <c r="G106" s="348"/>
      <c r="H106" s="350"/>
      <c r="I106" s="348"/>
      <c r="J106" s="349"/>
      <c r="K106" s="348"/>
      <c r="L106" s="349"/>
      <c r="M106" s="257"/>
      <c r="N106" s="350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BX106" s="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12"/>
    </row>
    <row r="107" spans="1:90" s="2" customFormat="1" ht="15" x14ac:dyDescent="0.25">
      <c r="A107" s="344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 s="2" customFormat="1" ht="14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 s="2" customFormat="1" x14ac:dyDescent="0.2">
      <c r="A109" s="562"/>
      <c r="B109" s="630"/>
      <c r="C109" s="568"/>
      <c r="D109" s="628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  <c r="BX109" s="3"/>
      <c r="BY109" s="3"/>
      <c r="BZ109" s="3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 s="2" customFormat="1" x14ac:dyDescent="0.2">
      <c r="A110" s="629"/>
      <c r="B110" s="248" t="s">
        <v>29</v>
      </c>
      <c r="C110" s="249" t="s">
        <v>30</v>
      </c>
      <c r="D110" s="345" t="s">
        <v>31</v>
      </c>
      <c r="E110" s="21" t="s">
        <v>30</v>
      </c>
      <c r="F110" s="91" t="s">
        <v>31</v>
      </c>
      <c r="G110" s="21" t="s">
        <v>30</v>
      </c>
      <c r="H110" s="91" t="s">
        <v>31</v>
      </c>
      <c r="I110" s="21" t="s">
        <v>30</v>
      </c>
      <c r="J110" s="91" t="s">
        <v>31</v>
      </c>
      <c r="K110" s="21" t="s">
        <v>30</v>
      </c>
      <c r="L110" s="91" t="s">
        <v>31</v>
      </c>
      <c r="M110" s="21" t="s">
        <v>30</v>
      </c>
      <c r="N110" s="91" t="s">
        <v>31</v>
      </c>
      <c r="O110" s="21" t="s">
        <v>30</v>
      </c>
      <c r="P110" s="20" t="s">
        <v>31</v>
      </c>
      <c r="Q110" s="21" t="s">
        <v>30</v>
      </c>
      <c r="R110" s="20" t="s">
        <v>31</v>
      </c>
      <c r="S110" s="21" t="s">
        <v>30</v>
      </c>
      <c r="T110" s="20" t="s">
        <v>31</v>
      </c>
      <c r="U110" s="21" t="s">
        <v>30</v>
      </c>
      <c r="V110" s="20" t="s">
        <v>31</v>
      </c>
      <c r="W110" s="21" t="s">
        <v>30</v>
      </c>
      <c r="X110" s="20" t="s">
        <v>31</v>
      </c>
      <c r="Y110" s="21" t="s">
        <v>30</v>
      </c>
      <c r="Z110" s="20" t="s">
        <v>31</v>
      </c>
      <c r="AA110" s="21" t="s">
        <v>30</v>
      </c>
      <c r="AB110" s="20" t="s">
        <v>31</v>
      </c>
      <c r="AC110" s="21" t="s">
        <v>30</v>
      </c>
      <c r="AD110" s="20" t="s">
        <v>31</v>
      </c>
      <c r="AE110" s="21" t="s">
        <v>30</v>
      </c>
      <c r="AF110" s="20" t="s">
        <v>31</v>
      </c>
      <c r="AG110" s="21" t="s">
        <v>30</v>
      </c>
      <c r="AH110" s="20" t="s">
        <v>31</v>
      </c>
      <c r="AI110" s="21" t="s">
        <v>30</v>
      </c>
      <c r="AJ110" s="20" t="s">
        <v>31</v>
      </c>
      <c r="AK110" s="21" t="s">
        <v>30</v>
      </c>
      <c r="AL110" s="258" t="s">
        <v>31</v>
      </c>
      <c r="AM110" s="628"/>
      <c r="BX110" s="3"/>
      <c r="BY110" s="3"/>
      <c r="BZ110" s="3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 s="2" customForma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BX111" s="3"/>
      <c r="BY111" s="3"/>
      <c r="BZ111" s="3"/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C111" s="4"/>
      <c r="CD111" s="4"/>
      <c r="CE111" s="4"/>
      <c r="CF111" s="4"/>
      <c r="CG111" s="4">
        <f>IF(AND(B111&lt;&gt;0,AM111=""),1,0)</f>
        <v>0</v>
      </c>
      <c r="CH111" s="4">
        <f>IF(AM111&gt;B111,1,0)</f>
        <v>0</v>
      </c>
      <c r="CI111" s="4"/>
      <c r="CJ111" s="4"/>
      <c r="CK111" s="4"/>
      <c r="CL111" s="4"/>
    </row>
    <row r="112" spans="1:90" s="2" customFormat="1" ht="15" x14ac:dyDescent="0.25">
      <c r="A112" s="108" t="s">
        <v>121</v>
      </c>
      <c r="B112" s="102"/>
      <c r="C112" s="102"/>
      <c r="D112" s="102"/>
      <c r="E112" s="10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43" s="2" customFormat="1" ht="14.2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s="2" customFormat="1" x14ac:dyDescent="0.2">
      <c r="A114" s="631"/>
      <c r="B114" s="248" t="s">
        <v>125</v>
      </c>
      <c r="C114" s="248" t="s">
        <v>126</v>
      </c>
      <c r="D114" s="265" t="s">
        <v>127</v>
      </c>
      <c r="E114" s="639"/>
    </row>
    <row r="115" spans="1:43" s="2" customFormat="1" ht="15" x14ac:dyDescent="0.25">
      <c r="A115" s="266" t="s">
        <v>43</v>
      </c>
      <c r="B115" s="259"/>
      <c r="C115" s="259"/>
      <c r="D115" s="267"/>
      <c r="E115" s="268"/>
    </row>
    <row r="116" spans="1:43" s="2" customFormat="1" ht="15" x14ac:dyDescent="0.2">
      <c r="A116" s="351" t="s">
        <v>128</v>
      </c>
      <c r="B116" s="207"/>
      <c r="C116" s="207"/>
      <c r="H116" s="270"/>
      <c r="I116" s="270"/>
      <c r="J116" s="125"/>
    </row>
    <row r="117" spans="1:43" s="2" customFormat="1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s="2" customFormat="1" ht="14.25" customHeight="1" x14ac:dyDescent="0.2">
      <c r="A118" s="562"/>
      <c r="B118" s="630"/>
      <c r="C118" s="568"/>
      <c r="D118" s="628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s="2" customFormat="1" x14ac:dyDescent="0.2">
      <c r="A119" s="629"/>
      <c r="B119" s="248" t="s">
        <v>29</v>
      </c>
      <c r="C119" s="249" t="s">
        <v>30</v>
      </c>
      <c r="D119" s="345" t="s">
        <v>31</v>
      </c>
      <c r="E119" s="21" t="s">
        <v>30</v>
      </c>
      <c r="F119" s="91" t="s">
        <v>31</v>
      </c>
      <c r="G119" s="21" t="s">
        <v>30</v>
      </c>
      <c r="H119" s="91" t="s">
        <v>31</v>
      </c>
      <c r="I119" s="21" t="s">
        <v>30</v>
      </c>
      <c r="J119" s="91" t="s">
        <v>31</v>
      </c>
    </row>
    <row r="120" spans="1:43" s="2" customFormat="1" ht="2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s="2" customFormat="1" ht="2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s="2" customFormat="1" ht="31.5" x14ac:dyDescent="0.2">
      <c r="A122" s="278" t="s">
        <v>134</v>
      </c>
      <c r="B122" s="329">
        <f>SUM(C122:D122)</f>
        <v>0</v>
      </c>
      <c r="C122" s="330">
        <f t="shared" si="23"/>
        <v>0</v>
      </c>
      <c r="D122" s="337">
        <f t="shared" si="23"/>
        <v>0</v>
      </c>
      <c r="E122" s="348"/>
      <c r="F122" s="349"/>
      <c r="G122" s="348"/>
      <c r="H122" s="350"/>
      <c r="I122" s="348"/>
      <c r="J122" s="349"/>
    </row>
    <row r="123" spans="1:43" s="2" customFormat="1" ht="15.75" x14ac:dyDescent="0.25">
      <c r="A123" s="326" t="s">
        <v>135</v>
      </c>
      <c r="B123" s="280"/>
      <c r="C123" s="281"/>
      <c r="D123" s="281"/>
      <c r="F123" s="282"/>
      <c r="G123" s="283"/>
      <c r="H123" s="283"/>
      <c r="I123" s="102"/>
    </row>
    <row r="124" spans="1:43" s="2" customFormat="1" ht="14.2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s="2" customFormat="1" ht="42" x14ac:dyDescent="0.2">
      <c r="A125" s="628"/>
      <c r="B125" s="629"/>
      <c r="C125" s="21" t="s">
        <v>30</v>
      </c>
      <c r="D125" s="284" t="s">
        <v>31</v>
      </c>
      <c r="E125" s="103" t="s">
        <v>139</v>
      </c>
      <c r="F125" s="91" t="s">
        <v>140</v>
      </c>
      <c r="G125" s="103" t="s">
        <v>141</v>
      </c>
      <c r="H125" s="90" t="s">
        <v>142</v>
      </c>
      <c r="I125" s="91" t="s">
        <v>143</v>
      </c>
    </row>
    <row r="126" spans="1:43" s="2" customForma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s="2" customFormat="1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s="2" customFormat="1" ht="14.25" customHeight="1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s="2" customFormat="1" x14ac:dyDescent="0.2">
      <c r="A129" s="562"/>
      <c r="B129" s="562"/>
      <c r="C129" s="630"/>
      <c r="D129" s="568"/>
      <c r="E129" s="628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  <c r="BX129" s="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 s="2" customFormat="1" x14ac:dyDescent="0.2">
      <c r="A130" s="629"/>
      <c r="B130" s="629"/>
      <c r="C130" s="18" t="s">
        <v>29</v>
      </c>
      <c r="D130" s="19" t="s">
        <v>30</v>
      </c>
      <c r="E130" s="20" t="s">
        <v>31</v>
      </c>
      <c r="F130" s="21" t="s">
        <v>30</v>
      </c>
      <c r="G130" s="20" t="s">
        <v>31</v>
      </c>
      <c r="H130" s="21" t="s">
        <v>30</v>
      </c>
      <c r="I130" s="20" t="s">
        <v>31</v>
      </c>
      <c r="J130" s="21" t="s">
        <v>30</v>
      </c>
      <c r="K130" s="20" t="s">
        <v>31</v>
      </c>
      <c r="L130" s="21" t="s">
        <v>30</v>
      </c>
      <c r="M130" s="20" t="s">
        <v>31</v>
      </c>
      <c r="N130" s="21" t="s">
        <v>30</v>
      </c>
      <c r="O130" s="20" t="s">
        <v>31</v>
      </c>
      <c r="P130" s="21" t="s">
        <v>30</v>
      </c>
      <c r="Q130" s="20" t="s">
        <v>31</v>
      </c>
      <c r="R130" s="21" t="s">
        <v>30</v>
      </c>
      <c r="S130" s="20" t="s">
        <v>31</v>
      </c>
      <c r="T130" s="21" t="s">
        <v>30</v>
      </c>
      <c r="U130" s="20" t="s">
        <v>31</v>
      </c>
      <c r="V130" s="21" t="s">
        <v>30</v>
      </c>
      <c r="W130" s="20" t="s">
        <v>31</v>
      </c>
      <c r="X130" s="21" t="s">
        <v>30</v>
      </c>
      <c r="Y130" s="20" t="s">
        <v>31</v>
      </c>
      <c r="Z130" s="21" t="s">
        <v>30</v>
      </c>
      <c r="AA130" s="20" t="s">
        <v>31</v>
      </c>
      <c r="AB130" s="21" t="s">
        <v>30</v>
      </c>
      <c r="AC130" s="20" t="s">
        <v>31</v>
      </c>
      <c r="AD130" s="21" t="s">
        <v>30</v>
      </c>
      <c r="AE130" s="20" t="s">
        <v>31</v>
      </c>
      <c r="AF130" s="21" t="s">
        <v>30</v>
      </c>
      <c r="AG130" s="20" t="s">
        <v>31</v>
      </c>
      <c r="AH130" s="21" t="s">
        <v>30</v>
      </c>
      <c r="AI130" s="20" t="s">
        <v>31</v>
      </c>
      <c r="AJ130" s="21" t="s">
        <v>30</v>
      </c>
      <c r="AK130" s="20" t="s">
        <v>31</v>
      </c>
      <c r="AL130" s="21" t="s">
        <v>30</v>
      </c>
      <c r="AM130" s="20" t="s">
        <v>31</v>
      </c>
      <c r="AN130" s="628"/>
      <c r="AO130" s="628"/>
      <c r="AP130" s="628"/>
      <c r="AQ130" s="628"/>
      <c r="BX130" s="3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 s="2" customFormat="1" ht="14.25" customHeight="1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BX131" s="3"/>
      <c r="BY131" s="3"/>
      <c r="BZ131" s="3"/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s="2" customFormat="1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BX132" s="3"/>
      <c r="BY132" s="3"/>
      <c r="BZ132" s="3"/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s="2" customFormat="1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BX133" s="3"/>
      <c r="BY133" s="3"/>
      <c r="BZ133" s="3"/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s="2" customFormat="1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BX134" s="3"/>
      <c r="BY134" s="3"/>
      <c r="BZ134" s="3"/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s="2" customFormat="1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BX135" s="3"/>
      <c r="BY135" s="3"/>
      <c r="BZ135" s="3"/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s="2" customFormat="1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BX136" s="3"/>
      <c r="BY136" s="3"/>
      <c r="BZ136" s="3"/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s="2" customFormat="1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BX137" s="3"/>
      <c r="BY137" s="3"/>
      <c r="BZ137" s="3"/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s="2" customFormat="1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BX138" s="3"/>
      <c r="BY138" s="3"/>
      <c r="BZ138" s="3"/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s="2" customFormat="1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BX139" s="3"/>
      <c r="BY139" s="3"/>
      <c r="BZ139" s="3"/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s="2" customFormat="1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BX140" s="3"/>
      <c r="BY140" s="3"/>
      <c r="BZ140" s="3"/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s="2" customFormat="1" x14ac:dyDescent="0.2">
      <c r="A141" s="631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BX141" s="3"/>
      <c r="BY141" s="3"/>
      <c r="BZ141" s="3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s="2" customFormat="1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BX142" s="3"/>
      <c r="BY142" s="3"/>
      <c r="BZ142" s="3"/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s="2" customFormat="1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BX143" s="3"/>
      <c r="BY143" s="3"/>
      <c r="BZ143" s="3"/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s="2" customFormat="1" ht="15" x14ac:dyDescent="0.25">
      <c r="A144" s="84" t="s">
        <v>148</v>
      </c>
      <c r="B144" s="102"/>
      <c r="C144" s="102"/>
      <c r="D144" s="102"/>
      <c r="E144" s="5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104" ht="14.25" customHeight="1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x14ac:dyDescent="0.2">
      <c r="A146" s="562"/>
      <c r="B146" s="562"/>
      <c r="C146" s="630"/>
      <c r="D146" s="568"/>
      <c r="E146" s="628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x14ac:dyDescent="0.2">
      <c r="A147" s="629"/>
      <c r="B147" s="629"/>
      <c r="C147" s="18" t="s">
        <v>29</v>
      </c>
      <c r="D147" s="19" t="s">
        <v>30</v>
      </c>
      <c r="E147" s="20" t="s">
        <v>31</v>
      </c>
      <c r="F147" s="21" t="s">
        <v>30</v>
      </c>
      <c r="G147" s="20" t="s">
        <v>31</v>
      </c>
      <c r="H147" s="21" t="s">
        <v>30</v>
      </c>
      <c r="I147" s="20" t="s">
        <v>31</v>
      </c>
      <c r="J147" s="21" t="s">
        <v>30</v>
      </c>
      <c r="K147" s="20" t="s">
        <v>31</v>
      </c>
      <c r="L147" s="21" t="s">
        <v>30</v>
      </c>
      <c r="M147" s="20" t="s">
        <v>31</v>
      </c>
      <c r="N147" s="21" t="s">
        <v>30</v>
      </c>
      <c r="O147" s="20" t="s">
        <v>31</v>
      </c>
      <c r="P147" s="21" t="s">
        <v>30</v>
      </c>
      <c r="Q147" s="20" t="s">
        <v>31</v>
      </c>
      <c r="R147" s="21" t="s">
        <v>30</v>
      </c>
      <c r="S147" s="20" t="s">
        <v>31</v>
      </c>
      <c r="T147" s="21" t="s">
        <v>30</v>
      </c>
      <c r="U147" s="20" t="s">
        <v>31</v>
      </c>
      <c r="V147" s="21" t="s">
        <v>30</v>
      </c>
      <c r="W147" s="20" t="s">
        <v>31</v>
      </c>
      <c r="X147" s="21" t="s">
        <v>30</v>
      </c>
      <c r="Y147" s="20" t="s">
        <v>31</v>
      </c>
      <c r="Z147" s="21" t="s">
        <v>30</v>
      </c>
      <c r="AA147" s="20" t="s">
        <v>31</v>
      </c>
      <c r="AB147" s="21" t="s">
        <v>30</v>
      </c>
      <c r="AC147" s="20" t="s">
        <v>31</v>
      </c>
      <c r="AD147" s="21" t="s">
        <v>30</v>
      </c>
      <c r="AE147" s="20" t="s">
        <v>31</v>
      </c>
      <c r="AF147" s="21" t="s">
        <v>30</v>
      </c>
      <c r="AG147" s="20" t="s">
        <v>31</v>
      </c>
      <c r="AH147" s="21" t="s">
        <v>30</v>
      </c>
      <c r="AI147" s="20" t="s">
        <v>31</v>
      </c>
      <c r="AJ147" s="21" t="s">
        <v>30</v>
      </c>
      <c r="AK147" s="20" t="s">
        <v>31</v>
      </c>
      <c r="AL147" s="21" t="s">
        <v>30</v>
      </c>
      <c r="AM147" s="20" t="s">
        <v>31</v>
      </c>
      <c r="AN147" s="631"/>
      <c r="AO147" s="628"/>
      <c r="AP147" s="631"/>
      <c r="AQ147" s="628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x14ac:dyDescent="0.2">
      <c r="A151" s="632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72" spans="1:104" s="306" customFormat="1" x14ac:dyDescent="0.2">
      <c r="A172" s="306">
        <f>SUM(C23,C25:C27,E31,C47:C48,C53:C74,B105:B106,B85:D91,B100,C39:C42,C78:J81,B111,B115:E115,B120:B122,B126,C131:C143,C148:C151)</f>
        <v>620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2"/>
  <sheetViews>
    <sheetView workbookViewId="0">
      <selection activeCell="C34" sqref="C34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s="2" customFormat="1" x14ac:dyDescent="0.2">
      <c r="A1" s="1" t="s">
        <v>0</v>
      </c>
      <c r="BX1" s="3"/>
      <c r="BY1" s="3"/>
      <c r="BZ1" s="3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</row>
    <row r="2" spans="1:90" s="2" customFormat="1" x14ac:dyDescent="0.2">
      <c r="A2" s="1" t="str">
        <f>CONCATENATE("COMUNA: ",[4]NOMBRE!B2," - ","( ",[4]NOMBRE!C2,[4]NOMBRE!D2,[4]NOMBRE!E2,[4]NOMBRE!F2,[4]NOMBRE!G2," )")</f>
        <v>COMUNA: LINARES - ( 07401 )</v>
      </c>
      <c r="BX2" s="3"/>
      <c r="BY2" s="3"/>
      <c r="BZ2" s="3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</row>
    <row r="3" spans="1:90" s="2" customForma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  <c r="BX3" s="3"/>
      <c r="BY3" s="3"/>
      <c r="BZ3" s="3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</row>
    <row r="4" spans="1:90" s="2" customFormat="1" x14ac:dyDescent="0.2">
      <c r="A4" s="1" t="str">
        <f>CONCATENATE("MES: ",[4]NOMBRE!B6," - ","( ",[4]NOMBRE!C6,[4]NOMBRE!D6," )")</f>
        <v>MES: MARZO - ( 03 )</v>
      </c>
      <c r="BX4" s="3"/>
      <c r="BY4" s="3"/>
      <c r="BZ4" s="3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</row>
    <row r="5" spans="1:90" s="2" customFormat="1" x14ac:dyDescent="0.2">
      <c r="A5" s="1" t="str">
        <f>CONCATENATE("AÑO: ",[4]NOMBRE!B7)</f>
        <v>AÑO: 2020</v>
      </c>
      <c r="BX5" s="3"/>
      <c r="BY5" s="3"/>
      <c r="BZ5" s="3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</row>
    <row r="6" spans="1:90" s="2" customFormat="1" ht="15" customHeight="1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BX6" s="3"/>
      <c r="BY6" s="3"/>
      <c r="BZ6" s="3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</row>
    <row r="7" spans="1:90" s="2" customFormat="1" ht="15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BX7" s="3"/>
      <c r="BY7" s="3"/>
      <c r="BZ7" s="3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</row>
    <row r="8" spans="1:90" s="2" customFormat="1" ht="15" x14ac:dyDescent="0.2">
      <c r="A8" s="32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BX8" s="3"/>
      <c r="BY8" s="3"/>
      <c r="BZ8" s="3"/>
      <c r="CA8" s="4"/>
      <c r="CB8" s="4"/>
      <c r="CC8" s="4"/>
      <c r="CD8" s="4"/>
      <c r="CE8" s="4"/>
      <c r="CF8" s="4"/>
      <c r="CG8" s="12"/>
      <c r="CH8" s="12"/>
      <c r="CI8" s="12"/>
      <c r="CJ8" s="12"/>
      <c r="CK8" s="12"/>
      <c r="CL8" s="12"/>
    </row>
    <row r="9" spans="1:90" s="2" customFormat="1" ht="15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X9" s="3"/>
      <c r="BY9" s="3"/>
      <c r="BZ9" s="3"/>
      <c r="CA9" s="4"/>
      <c r="CB9" s="4"/>
      <c r="CC9" s="4"/>
      <c r="CD9" s="4"/>
      <c r="CE9" s="4"/>
      <c r="CF9" s="4"/>
      <c r="CG9" s="12"/>
      <c r="CH9" s="12"/>
      <c r="CI9" s="12"/>
      <c r="CJ9" s="12"/>
      <c r="CK9" s="12"/>
      <c r="CL9" s="12"/>
    </row>
    <row r="10" spans="1:90" s="2" customFormat="1" ht="14.2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X10" s="3"/>
      <c r="BY10" s="3"/>
      <c r="BZ10" s="3"/>
      <c r="CA10" s="4"/>
      <c r="CB10" s="4"/>
      <c r="CC10" s="4"/>
      <c r="CD10" s="4"/>
      <c r="CE10" s="4"/>
      <c r="CF10" s="4"/>
      <c r="CG10" s="12"/>
      <c r="CH10" s="12"/>
      <c r="CI10" s="12"/>
      <c r="CJ10" s="12"/>
      <c r="CK10" s="12"/>
      <c r="CL10" s="12"/>
    </row>
    <row r="11" spans="1:90" s="2" customFormat="1" x14ac:dyDescent="0.2">
      <c r="A11" s="562"/>
      <c r="B11" s="562"/>
      <c r="C11" s="630"/>
      <c r="D11" s="568"/>
      <c r="E11" s="628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X11" s="3"/>
      <c r="BY11" s="3"/>
      <c r="BZ11" s="3"/>
      <c r="CA11" s="4"/>
      <c r="CB11" s="4"/>
      <c r="CC11" s="4"/>
      <c r="CD11" s="4"/>
      <c r="CE11" s="4"/>
      <c r="CF11" s="4"/>
      <c r="CG11" s="12"/>
      <c r="CH11" s="12"/>
      <c r="CI11" s="12"/>
      <c r="CJ11" s="12"/>
      <c r="CK11" s="12"/>
      <c r="CL11" s="12"/>
    </row>
    <row r="12" spans="1:90" s="2" customFormat="1" x14ac:dyDescent="0.2">
      <c r="A12" s="629"/>
      <c r="B12" s="629"/>
      <c r="C12" s="18" t="s">
        <v>29</v>
      </c>
      <c r="D12" s="19" t="s">
        <v>30</v>
      </c>
      <c r="E12" s="20" t="s">
        <v>31</v>
      </c>
      <c r="F12" s="21" t="s">
        <v>30</v>
      </c>
      <c r="G12" s="20" t="s">
        <v>31</v>
      </c>
      <c r="H12" s="21" t="s">
        <v>30</v>
      </c>
      <c r="I12" s="20" t="s">
        <v>31</v>
      </c>
      <c r="J12" s="21" t="s">
        <v>30</v>
      </c>
      <c r="K12" s="20" t="s">
        <v>31</v>
      </c>
      <c r="L12" s="21" t="s">
        <v>30</v>
      </c>
      <c r="M12" s="20" t="s">
        <v>31</v>
      </c>
      <c r="N12" s="21" t="s">
        <v>30</v>
      </c>
      <c r="O12" s="20" t="s">
        <v>31</v>
      </c>
      <c r="P12" s="21" t="s">
        <v>30</v>
      </c>
      <c r="Q12" s="20" t="s">
        <v>31</v>
      </c>
      <c r="R12" s="21" t="s">
        <v>30</v>
      </c>
      <c r="S12" s="20" t="s">
        <v>31</v>
      </c>
      <c r="T12" s="21" t="s">
        <v>30</v>
      </c>
      <c r="U12" s="20" t="s">
        <v>31</v>
      </c>
      <c r="V12" s="21" t="s">
        <v>30</v>
      </c>
      <c r="W12" s="20" t="s">
        <v>31</v>
      </c>
      <c r="X12" s="21" t="s">
        <v>30</v>
      </c>
      <c r="Y12" s="20" t="s">
        <v>31</v>
      </c>
      <c r="Z12" s="21" t="s">
        <v>30</v>
      </c>
      <c r="AA12" s="20" t="s">
        <v>31</v>
      </c>
      <c r="AB12" s="21" t="s">
        <v>30</v>
      </c>
      <c r="AC12" s="20" t="s">
        <v>31</v>
      </c>
      <c r="AD12" s="21" t="s">
        <v>30</v>
      </c>
      <c r="AE12" s="20" t="s">
        <v>31</v>
      </c>
      <c r="AF12" s="21" t="s">
        <v>30</v>
      </c>
      <c r="AG12" s="20" t="s">
        <v>31</v>
      </c>
      <c r="AH12" s="21" t="s">
        <v>30</v>
      </c>
      <c r="AI12" s="20" t="s">
        <v>31</v>
      </c>
      <c r="AJ12" s="21" t="s">
        <v>30</v>
      </c>
      <c r="AK12" s="20" t="s">
        <v>31</v>
      </c>
      <c r="AL12" s="21" t="s">
        <v>30</v>
      </c>
      <c r="AM12" s="20" t="s">
        <v>31</v>
      </c>
      <c r="AN12" s="628"/>
      <c r="AO12" s="628"/>
      <c r="AP12" s="628"/>
      <c r="AQ12" s="628"/>
      <c r="AR12" s="628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X12" s="3"/>
      <c r="BY12" s="3"/>
      <c r="BZ12" s="3"/>
      <c r="CA12" s="4"/>
      <c r="CB12" s="4"/>
      <c r="CC12" s="4"/>
      <c r="CD12" s="4"/>
      <c r="CE12" s="4"/>
      <c r="CF12" s="4"/>
      <c r="CG12" s="12"/>
      <c r="CH12" s="12"/>
      <c r="CI12" s="12"/>
      <c r="CJ12" s="12"/>
      <c r="CK12" s="12"/>
      <c r="CL12" s="12"/>
    </row>
    <row r="13" spans="1:90" s="2" customForma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/>
      <c r="G13" s="27"/>
      <c r="H13" s="26"/>
      <c r="I13" s="27"/>
      <c r="J13" s="26"/>
      <c r="K13" s="28"/>
      <c r="L13" s="26"/>
      <c r="M13" s="28"/>
      <c r="N13" s="26"/>
      <c r="O13" s="28"/>
      <c r="P13" s="26"/>
      <c r="Q13" s="28"/>
      <c r="R13" s="26"/>
      <c r="S13" s="28"/>
      <c r="T13" s="26"/>
      <c r="U13" s="28"/>
      <c r="V13" s="26"/>
      <c r="W13" s="28"/>
      <c r="X13" s="26"/>
      <c r="Y13" s="28"/>
      <c r="Z13" s="26"/>
      <c r="AA13" s="28"/>
      <c r="AB13" s="26"/>
      <c r="AC13" s="28"/>
      <c r="AD13" s="26"/>
      <c r="AE13" s="28"/>
      <c r="AF13" s="26"/>
      <c r="AG13" s="28"/>
      <c r="AH13" s="26"/>
      <c r="AI13" s="28"/>
      <c r="AJ13" s="26"/>
      <c r="AK13" s="28"/>
      <c r="AL13" s="29"/>
      <c r="AM13" s="28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BX13" s="3"/>
      <c r="BY13" s="3"/>
      <c r="BZ13" s="3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s="2" customFormat="1" x14ac:dyDescent="0.2">
      <c r="A14" s="577"/>
      <c r="B14" s="35" t="s">
        <v>34</v>
      </c>
      <c r="C14" s="36">
        <f t="shared" si="0"/>
        <v>8</v>
      </c>
      <c r="D14" s="37">
        <f t="shared" si="1"/>
        <v>5</v>
      </c>
      <c r="E14" s="38">
        <f t="shared" si="2"/>
        <v>3</v>
      </c>
      <c r="F14" s="39">
        <v>0</v>
      </c>
      <c r="G14" s="40">
        <v>0</v>
      </c>
      <c r="H14" s="39">
        <v>0</v>
      </c>
      <c r="I14" s="40">
        <v>0</v>
      </c>
      <c r="J14" s="39">
        <v>0</v>
      </c>
      <c r="K14" s="41">
        <v>0</v>
      </c>
      <c r="L14" s="39">
        <v>1</v>
      </c>
      <c r="M14" s="41">
        <v>2</v>
      </c>
      <c r="N14" s="39">
        <v>2</v>
      </c>
      <c r="O14" s="41">
        <v>0</v>
      </c>
      <c r="P14" s="39">
        <v>2</v>
      </c>
      <c r="Q14" s="41">
        <v>0</v>
      </c>
      <c r="R14" s="39">
        <v>0</v>
      </c>
      <c r="S14" s="41">
        <v>0</v>
      </c>
      <c r="T14" s="39">
        <v>0</v>
      </c>
      <c r="U14" s="41">
        <v>0</v>
      </c>
      <c r="V14" s="39">
        <v>0</v>
      </c>
      <c r="W14" s="41">
        <v>0</v>
      </c>
      <c r="X14" s="39">
        <v>0</v>
      </c>
      <c r="Y14" s="41">
        <v>1</v>
      </c>
      <c r="Z14" s="39">
        <v>0</v>
      </c>
      <c r="AA14" s="41">
        <v>0</v>
      </c>
      <c r="AB14" s="39">
        <v>0</v>
      </c>
      <c r="AC14" s="41">
        <v>0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8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BX14" s="3"/>
      <c r="BY14" s="3"/>
      <c r="BZ14" s="3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s="2" customFormat="1" x14ac:dyDescent="0.2">
      <c r="A15" s="577"/>
      <c r="B15" s="35" t="s">
        <v>35</v>
      </c>
      <c r="C15" s="36">
        <f t="shared" si="0"/>
        <v>94</v>
      </c>
      <c r="D15" s="37">
        <f t="shared" si="1"/>
        <v>42</v>
      </c>
      <c r="E15" s="38">
        <f t="shared" si="2"/>
        <v>52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0</v>
      </c>
      <c r="M15" s="41">
        <v>0</v>
      </c>
      <c r="N15" s="39">
        <v>1</v>
      </c>
      <c r="O15" s="41">
        <v>0</v>
      </c>
      <c r="P15" s="39">
        <v>1</v>
      </c>
      <c r="Q15" s="41">
        <v>0</v>
      </c>
      <c r="R15" s="39">
        <v>6</v>
      </c>
      <c r="S15" s="41">
        <v>5</v>
      </c>
      <c r="T15" s="39">
        <v>7</v>
      </c>
      <c r="U15" s="41">
        <v>3</v>
      </c>
      <c r="V15" s="39">
        <v>5</v>
      </c>
      <c r="W15" s="41">
        <v>4</v>
      </c>
      <c r="X15" s="39">
        <v>2</v>
      </c>
      <c r="Y15" s="41">
        <v>11</v>
      </c>
      <c r="Z15" s="39">
        <v>5</v>
      </c>
      <c r="AA15" s="41">
        <v>9</v>
      </c>
      <c r="AB15" s="39">
        <v>8</v>
      </c>
      <c r="AC15" s="41">
        <v>11</v>
      </c>
      <c r="AD15" s="39">
        <v>4</v>
      </c>
      <c r="AE15" s="41">
        <v>2</v>
      </c>
      <c r="AF15" s="39">
        <v>2</v>
      </c>
      <c r="AG15" s="41">
        <v>7</v>
      </c>
      <c r="AH15" s="39">
        <v>1</v>
      </c>
      <c r="AI15" s="41">
        <v>0</v>
      </c>
      <c r="AJ15" s="39">
        <v>0</v>
      </c>
      <c r="AK15" s="41">
        <v>0</v>
      </c>
      <c r="AL15" s="42">
        <v>0</v>
      </c>
      <c r="AM15" s="41">
        <v>0</v>
      </c>
      <c r="AN15" s="40">
        <v>94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BX15" s="3"/>
      <c r="BY15" s="3"/>
      <c r="BZ15" s="3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s="2" customForma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BX16" s="3"/>
      <c r="BY16" s="3"/>
      <c r="BZ16" s="3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s="2" customFormat="1" x14ac:dyDescent="0.2">
      <c r="A17" s="577"/>
      <c r="B17" s="35" t="s">
        <v>37</v>
      </c>
      <c r="C17" s="36">
        <f t="shared" si="0"/>
        <v>81</v>
      </c>
      <c r="D17" s="37">
        <f t="shared" si="1"/>
        <v>29</v>
      </c>
      <c r="E17" s="38">
        <f t="shared" si="2"/>
        <v>52</v>
      </c>
      <c r="F17" s="39">
        <v>0</v>
      </c>
      <c r="G17" s="40">
        <v>0</v>
      </c>
      <c r="H17" s="39">
        <v>0</v>
      </c>
      <c r="I17" s="40">
        <v>0</v>
      </c>
      <c r="J17" s="39">
        <v>2</v>
      </c>
      <c r="K17" s="41">
        <v>0</v>
      </c>
      <c r="L17" s="39">
        <v>2</v>
      </c>
      <c r="M17" s="41">
        <v>2</v>
      </c>
      <c r="N17" s="39">
        <v>0</v>
      </c>
      <c r="O17" s="41">
        <v>4</v>
      </c>
      <c r="P17" s="39">
        <v>1</v>
      </c>
      <c r="Q17" s="41">
        <v>2</v>
      </c>
      <c r="R17" s="39">
        <v>4</v>
      </c>
      <c r="S17" s="41">
        <v>3</v>
      </c>
      <c r="T17" s="39">
        <v>4</v>
      </c>
      <c r="U17" s="41">
        <v>1</v>
      </c>
      <c r="V17" s="39">
        <v>2</v>
      </c>
      <c r="W17" s="41">
        <v>5</v>
      </c>
      <c r="X17" s="39">
        <v>6</v>
      </c>
      <c r="Y17" s="41">
        <v>11</v>
      </c>
      <c r="Z17" s="39">
        <v>1</v>
      </c>
      <c r="AA17" s="41">
        <v>4</v>
      </c>
      <c r="AB17" s="39">
        <v>1</v>
      </c>
      <c r="AC17" s="41">
        <v>9</v>
      </c>
      <c r="AD17" s="39">
        <v>3</v>
      </c>
      <c r="AE17" s="41">
        <v>1</v>
      </c>
      <c r="AF17" s="39">
        <v>1</v>
      </c>
      <c r="AG17" s="41">
        <v>9</v>
      </c>
      <c r="AH17" s="39">
        <v>1</v>
      </c>
      <c r="AI17" s="41">
        <v>1</v>
      </c>
      <c r="AJ17" s="39">
        <v>1</v>
      </c>
      <c r="AK17" s="41">
        <v>0</v>
      </c>
      <c r="AL17" s="42">
        <v>0</v>
      </c>
      <c r="AM17" s="41">
        <v>0</v>
      </c>
      <c r="AN17" s="40">
        <v>81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BX17" s="3"/>
      <c r="BY17" s="3"/>
      <c r="BZ17" s="3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s="2" customForma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BX18" s="3"/>
      <c r="BY18" s="3"/>
      <c r="BZ18" s="3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s="2" customFormat="1" ht="21" x14ac:dyDescent="0.2">
      <c r="A19" s="577"/>
      <c r="B19" s="35" t="s">
        <v>39</v>
      </c>
      <c r="C19" s="43">
        <f t="shared" si="0"/>
        <v>41</v>
      </c>
      <c r="D19" s="44">
        <f t="shared" si="1"/>
        <v>26</v>
      </c>
      <c r="E19" s="45">
        <f t="shared" si="2"/>
        <v>15</v>
      </c>
      <c r="F19" s="46">
        <v>2</v>
      </c>
      <c r="G19" s="47">
        <v>3</v>
      </c>
      <c r="H19" s="46">
        <v>6</v>
      </c>
      <c r="I19" s="47">
        <v>0</v>
      </c>
      <c r="J19" s="46">
        <v>1</v>
      </c>
      <c r="K19" s="48">
        <v>2</v>
      </c>
      <c r="L19" s="46">
        <v>10</v>
      </c>
      <c r="M19" s="48">
        <v>4</v>
      </c>
      <c r="N19" s="46">
        <v>1</v>
      </c>
      <c r="O19" s="48">
        <v>0</v>
      </c>
      <c r="P19" s="46">
        <v>2</v>
      </c>
      <c r="Q19" s="48">
        <v>0</v>
      </c>
      <c r="R19" s="46">
        <v>3</v>
      </c>
      <c r="S19" s="48">
        <v>0</v>
      </c>
      <c r="T19" s="46">
        <v>0</v>
      </c>
      <c r="U19" s="48">
        <v>0</v>
      </c>
      <c r="V19" s="46">
        <v>0</v>
      </c>
      <c r="W19" s="48">
        <v>1</v>
      </c>
      <c r="X19" s="46">
        <v>1</v>
      </c>
      <c r="Y19" s="48">
        <v>1</v>
      </c>
      <c r="Z19" s="46">
        <v>0</v>
      </c>
      <c r="AA19" s="48">
        <v>1</v>
      </c>
      <c r="AB19" s="46">
        <v>0</v>
      </c>
      <c r="AC19" s="48">
        <v>3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41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BX19" s="3"/>
      <c r="BY19" s="3"/>
      <c r="BZ19" s="3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s="2" customFormat="1" ht="2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BX20" s="3"/>
      <c r="BY20" s="3"/>
      <c r="BZ20" s="3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s="2" customForma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BX21" s="3"/>
      <c r="BY21" s="3"/>
      <c r="BZ21" s="3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s="2" customFormat="1" ht="31.5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BX22" s="3"/>
      <c r="BY22" s="3"/>
      <c r="BZ22" s="3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s="2" customFormat="1" x14ac:dyDescent="0.2">
      <c r="A23" s="631"/>
      <c r="B23" s="51" t="s">
        <v>43</v>
      </c>
      <c r="C23" s="52">
        <f t="shared" si="0"/>
        <v>224</v>
      </c>
      <c r="D23" s="53">
        <f t="shared" si="1"/>
        <v>102</v>
      </c>
      <c r="E23" s="54">
        <f t="shared" si="2"/>
        <v>122</v>
      </c>
      <c r="F23" s="55">
        <f t="shared" ref="F23:AR23" si="12">SUM(F13:F22)</f>
        <v>2</v>
      </c>
      <c r="G23" s="56">
        <f t="shared" si="12"/>
        <v>3</v>
      </c>
      <c r="H23" s="55">
        <f t="shared" si="12"/>
        <v>6</v>
      </c>
      <c r="I23" s="56">
        <f t="shared" si="12"/>
        <v>0</v>
      </c>
      <c r="J23" s="55">
        <f t="shared" si="12"/>
        <v>3</v>
      </c>
      <c r="K23" s="57">
        <f t="shared" si="12"/>
        <v>2</v>
      </c>
      <c r="L23" s="55">
        <f t="shared" si="12"/>
        <v>13</v>
      </c>
      <c r="M23" s="57">
        <f t="shared" si="12"/>
        <v>8</v>
      </c>
      <c r="N23" s="55">
        <f t="shared" si="12"/>
        <v>4</v>
      </c>
      <c r="O23" s="57">
        <f t="shared" si="12"/>
        <v>4</v>
      </c>
      <c r="P23" s="55">
        <f t="shared" si="12"/>
        <v>6</v>
      </c>
      <c r="Q23" s="57">
        <f t="shared" si="12"/>
        <v>2</v>
      </c>
      <c r="R23" s="55">
        <f t="shared" si="12"/>
        <v>13</v>
      </c>
      <c r="S23" s="57">
        <f t="shared" si="12"/>
        <v>8</v>
      </c>
      <c r="T23" s="55">
        <f t="shared" si="12"/>
        <v>11</v>
      </c>
      <c r="U23" s="57">
        <f t="shared" si="12"/>
        <v>4</v>
      </c>
      <c r="V23" s="55">
        <f t="shared" si="12"/>
        <v>7</v>
      </c>
      <c r="W23" s="57">
        <f t="shared" si="12"/>
        <v>10</v>
      </c>
      <c r="X23" s="55">
        <f t="shared" si="12"/>
        <v>9</v>
      </c>
      <c r="Y23" s="57">
        <f t="shared" si="12"/>
        <v>24</v>
      </c>
      <c r="Z23" s="55">
        <f t="shared" si="12"/>
        <v>6</v>
      </c>
      <c r="AA23" s="57">
        <f t="shared" si="12"/>
        <v>14</v>
      </c>
      <c r="AB23" s="55">
        <f t="shared" si="12"/>
        <v>9</v>
      </c>
      <c r="AC23" s="57">
        <f t="shared" si="12"/>
        <v>23</v>
      </c>
      <c r="AD23" s="55">
        <f t="shared" si="12"/>
        <v>7</v>
      </c>
      <c r="AE23" s="57">
        <f t="shared" si="12"/>
        <v>3</v>
      </c>
      <c r="AF23" s="55">
        <f t="shared" si="12"/>
        <v>3</v>
      </c>
      <c r="AG23" s="57">
        <f t="shared" si="12"/>
        <v>16</v>
      </c>
      <c r="AH23" s="55">
        <f t="shared" si="12"/>
        <v>2</v>
      </c>
      <c r="AI23" s="57">
        <f t="shared" si="12"/>
        <v>1</v>
      </c>
      <c r="AJ23" s="55">
        <f t="shared" si="12"/>
        <v>1</v>
      </c>
      <c r="AK23" s="57">
        <f t="shared" si="12"/>
        <v>0</v>
      </c>
      <c r="AL23" s="58">
        <f t="shared" si="12"/>
        <v>0</v>
      </c>
      <c r="AM23" s="57">
        <f t="shared" si="12"/>
        <v>0</v>
      </c>
      <c r="AN23" s="56">
        <f t="shared" si="12"/>
        <v>224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X23" s="3"/>
      <c r="BY23" s="3"/>
      <c r="BZ23" s="3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s="2" customFormat="1" x14ac:dyDescent="0.2">
      <c r="A24" s="579" t="s">
        <v>44</v>
      </c>
      <c r="B24" s="580"/>
      <c r="C24" s="59">
        <f t="shared" si="0"/>
        <v>4</v>
      </c>
      <c r="D24" s="60">
        <f t="shared" si="1"/>
        <v>1</v>
      </c>
      <c r="E24" s="54">
        <f t="shared" si="2"/>
        <v>3</v>
      </c>
      <c r="F24" s="61">
        <v>0</v>
      </c>
      <c r="G24" s="62">
        <v>0</v>
      </c>
      <c r="H24" s="61">
        <v>0</v>
      </c>
      <c r="I24" s="62">
        <v>0</v>
      </c>
      <c r="J24" s="61">
        <v>0</v>
      </c>
      <c r="K24" s="63">
        <v>0</v>
      </c>
      <c r="L24" s="61">
        <v>0</v>
      </c>
      <c r="M24" s="63">
        <v>0</v>
      </c>
      <c r="N24" s="61">
        <v>0</v>
      </c>
      <c r="O24" s="63">
        <v>1</v>
      </c>
      <c r="P24" s="61">
        <v>0</v>
      </c>
      <c r="Q24" s="63">
        <v>1</v>
      </c>
      <c r="R24" s="61">
        <v>0</v>
      </c>
      <c r="S24" s="63">
        <v>0</v>
      </c>
      <c r="T24" s="61">
        <v>0</v>
      </c>
      <c r="U24" s="63">
        <v>0</v>
      </c>
      <c r="V24" s="61">
        <v>0</v>
      </c>
      <c r="W24" s="63">
        <v>0</v>
      </c>
      <c r="X24" s="61">
        <v>0</v>
      </c>
      <c r="Y24" s="63">
        <v>0</v>
      </c>
      <c r="Z24" s="61">
        <v>0</v>
      </c>
      <c r="AA24" s="63">
        <v>0</v>
      </c>
      <c r="AB24" s="61">
        <v>1</v>
      </c>
      <c r="AC24" s="63">
        <v>0</v>
      </c>
      <c r="AD24" s="61">
        <v>0</v>
      </c>
      <c r="AE24" s="63">
        <v>0</v>
      </c>
      <c r="AF24" s="61">
        <v>0</v>
      </c>
      <c r="AG24" s="63">
        <v>1</v>
      </c>
      <c r="AH24" s="61">
        <v>0</v>
      </c>
      <c r="AI24" s="63">
        <v>0</v>
      </c>
      <c r="AJ24" s="61">
        <v>0</v>
      </c>
      <c r="AK24" s="63">
        <v>0</v>
      </c>
      <c r="AL24" s="64">
        <v>0</v>
      </c>
      <c r="AM24" s="63">
        <v>0</v>
      </c>
      <c r="AN24" s="62">
        <v>4</v>
      </c>
      <c r="AO24" s="62">
        <v>0</v>
      </c>
      <c r="AP24" s="62">
        <v>0</v>
      </c>
      <c r="AQ24" s="62">
        <v>0</v>
      </c>
      <c r="AR24" s="62">
        <v>0</v>
      </c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BX24" s="3"/>
      <c r="BY24" s="3"/>
      <c r="BZ24" s="3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s="2" customFormat="1" x14ac:dyDescent="0.2">
      <c r="A25" s="147" t="s">
        <v>45</v>
      </c>
      <c r="B25" s="66" t="s">
        <v>34</v>
      </c>
      <c r="C25" s="67">
        <f t="shared" si="0"/>
        <v>5</v>
      </c>
      <c r="D25" s="68">
        <f t="shared" si="1"/>
        <v>2</v>
      </c>
      <c r="E25" s="69">
        <f t="shared" si="2"/>
        <v>3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1</v>
      </c>
      <c r="N25" s="70">
        <v>0</v>
      </c>
      <c r="O25" s="72">
        <v>0</v>
      </c>
      <c r="P25" s="70">
        <v>0</v>
      </c>
      <c r="Q25" s="72">
        <v>0</v>
      </c>
      <c r="R25" s="70">
        <v>0</v>
      </c>
      <c r="S25" s="72">
        <v>0</v>
      </c>
      <c r="T25" s="70">
        <v>1</v>
      </c>
      <c r="U25" s="72">
        <v>0</v>
      </c>
      <c r="V25" s="70">
        <v>1</v>
      </c>
      <c r="W25" s="72">
        <v>0</v>
      </c>
      <c r="X25" s="70">
        <v>0</v>
      </c>
      <c r="Y25" s="72">
        <v>1</v>
      </c>
      <c r="Z25" s="70">
        <v>0</v>
      </c>
      <c r="AA25" s="72">
        <v>1</v>
      </c>
      <c r="AB25" s="70">
        <v>0</v>
      </c>
      <c r="AC25" s="72">
        <v>0</v>
      </c>
      <c r="AD25" s="70">
        <v>0</v>
      </c>
      <c r="AE25" s="72">
        <v>0</v>
      </c>
      <c r="AF25" s="70">
        <v>0</v>
      </c>
      <c r="AG25" s="72">
        <v>0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5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BX25" s="3"/>
      <c r="BY25" s="3"/>
      <c r="BZ25" s="3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s="2" customFormat="1" x14ac:dyDescent="0.2">
      <c r="A26" s="576" t="s">
        <v>46</v>
      </c>
      <c r="B26" s="74" t="s">
        <v>34</v>
      </c>
      <c r="C26" s="23">
        <f t="shared" si="0"/>
        <v>74</v>
      </c>
      <c r="D26" s="24">
        <f t="shared" si="1"/>
        <v>27</v>
      </c>
      <c r="E26" s="25">
        <f t="shared" si="2"/>
        <v>47</v>
      </c>
      <c r="F26" s="26">
        <v>0</v>
      </c>
      <c r="G26" s="27">
        <v>0</v>
      </c>
      <c r="H26" s="26">
        <v>0</v>
      </c>
      <c r="I26" s="27">
        <v>1</v>
      </c>
      <c r="J26" s="26">
        <v>3</v>
      </c>
      <c r="K26" s="28">
        <v>3</v>
      </c>
      <c r="L26" s="26">
        <v>7</v>
      </c>
      <c r="M26" s="28">
        <v>18</v>
      </c>
      <c r="N26" s="26">
        <v>7</v>
      </c>
      <c r="O26" s="28">
        <v>2</v>
      </c>
      <c r="P26" s="26">
        <v>3</v>
      </c>
      <c r="Q26" s="28">
        <v>0</v>
      </c>
      <c r="R26" s="26">
        <v>1</v>
      </c>
      <c r="S26" s="28">
        <v>3</v>
      </c>
      <c r="T26" s="26">
        <v>0</v>
      </c>
      <c r="U26" s="28">
        <v>3</v>
      </c>
      <c r="V26" s="26">
        <v>0</v>
      </c>
      <c r="W26" s="28">
        <v>4</v>
      </c>
      <c r="X26" s="26">
        <v>1</v>
      </c>
      <c r="Y26" s="28">
        <v>5</v>
      </c>
      <c r="Z26" s="26">
        <v>0</v>
      </c>
      <c r="AA26" s="28">
        <v>2</v>
      </c>
      <c r="AB26" s="26">
        <v>3</v>
      </c>
      <c r="AC26" s="28">
        <v>2</v>
      </c>
      <c r="AD26" s="26">
        <v>1</v>
      </c>
      <c r="AE26" s="28">
        <v>2</v>
      </c>
      <c r="AF26" s="26">
        <v>0</v>
      </c>
      <c r="AG26" s="28">
        <v>0</v>
      </c>
      <c r="AH26" s="26">
        <v>1</v>
      </c>
      <c r="AI26" s="28">
        <v>2</v>
      </c>
      <c r="AJ26" s="26">
        <v>0</v>
      </c>
      <c r="AK26" s="28">
        <v>0</v>
      </c>
      <c r="AL26" s="29">
        <v>0</v>
      </c>
      <c r="AM26" s="28">
        <v>0</v>
      </c>
      <c r="AN26" s="27">
        <v>74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BX26" s="3"/>
      <c r="BY26" s="3"/>
      <c r="BZ26" s="3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s="2" customFormat="1" x14ac:dyDescent="0.2">
      <c r="A27" s="631"/>
      <c r="B27" s="328" t="s">
        <v>47</v>
      </c>
      <c r="C27" s="329">
        <f t="shared" si="0"/>
        <v>0</v>
      </c>
      <c r="D27" s="330">
        <f t="shared" si="1"/>
        <v>0</v>
      </c>
      <c r="E27" s="78">
        <f t="shared" si="2"/>
        <v>0</v>
      </c>
      <c r="F27" s="79">
        <v>0</v>
      </c>
      <c r="G27" s="331">
        <v>0</v>
      </c>
      <c r="H27" s="79">
        <v>0</v>
      </c>
      <c r="I27" s="81">
        <v>0</v>
      </c>
      <c r="J27" s="79">
        <v>0</v>
      </c>
      <c r="K27" s="81">
        <v>0</v>
      </c>
      <c r="L27" s="79">
        <v>0</v>
      </c>
      <c r="M27" s="81">
        <v>0</v>
      </c>
      <c r="N27" s="79">
        <v>0</v>
      </c>
      <c r="O27" s="82">
        <v>0</v>
      </c>
      <c r="P27" s="79">
        <v>0</v>
      </c>
      <c r="Q27" s="331">
        <v>0</v>
      </c>
      <c r="R27" s="332">
        <v>0</v>
      </c>
      <c r="S27" s="81">
        <v>0</v>
      </c>
      <c r="T27" s="79">
        <v>0</v>
      </c>
      <c r="U27" s="81">
        <v>0</v>
      </c>
      <c r="V27" s="79">
        <v>0</v>
      </c>
      <c r="W27" s="81">
        <v>0</v>
      </c>
      <c r="X27" s="79">
        <v>0</v>
      </c>
      <c r="Y27" s="331">
        <v>0</v>
      </c>
      <c r="Z27" s="79">
        <v>0</v>
      </c>
      <c r="AA27" s="331">
        <v>0</v>
      </c>
      <c r="AB27" s="79">
        <v>0</v>
      </c>
      <c r="AC27" s="81">
        <v>0</v>
      </c>
      <c r="AD27" s="79">
        <v>0</v>
      </c>
      <c r="AE27" s="331">
        <v>0</v>
      </c>
      <c r="AF27" s="79">
        <v>0</v>
      </c>
      <c r="AG27" s="331">
        <v>0</v>
      </c>
      <c r="AH27" s="79">
        <v>0</v>
      </c>
      <c r="AI27" s="81">
        <v>0</v>
      </c>
      <c r="AJ27" s="79">
        <v>0</v>
      </c>
      <c r="AK27" s="81">
        <v>0</v>
      </c>
      <c r="AL27" s="83">
        <v>0</v>
      </c>
      <c r="AM27" s="81">
        <v>0</v>
      </c>
      <c r="AN27" s="82">
        <v>0</v>
      </c>
      <c r="AO27" s="82">
        <v>0</v>
      </c>
      <c r="AP27" s="82">
        <v>0</v>
      </c>
      <c r="AQ27" s="82">
        <v>0</v>
      </c>
      <c r="AR27" s="82">
        <v>0</v>
      </c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BX27" s="3"/>
      <c r="BY27" s="3"/>
      <c r="BZ27" s="3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s="2" customFormat="1" ht="15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X28" s="3"/>
      <c r="BY28" s="3"/>
      <c r="BZ28" s="3"/>
      <c r="CA28" s="4"/>
      <c r="CB28" s="4"/>
      <c r="CC28" s="4"/>
      <c r="CD28" s="4"/>
      <c r="CE28" s="4"/>
      <c r="CF28" s="4"/>
      <c r="CG28" s="12"/>
      <c r="CH28" s="12"/>
      <c r="CI28" s="12"/>
      <c r="CJ28" s="12"/>
      <c r="CK28" s="12"/>
      <c r="CL28" s="12"/>
    </row>
    <row r="29" spans="1:90" s="2" customFormat="1" ht="14.25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333"/>
      <c r="AR29" s="334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Z29" s="3"/>
      <c r="CA29" s="4"/>
      <c r="CB29" s="4"/>
      <c r="CC29" s="4"/>
      <c r="CD29" s="4"/>
      <c r="CE29" s="4"/>
      <c r="CF29" s="4"/>
      <c r="CG29" s="12"/>
      <c r="CH29" s="12"/>
      <c r="CI29" s="12"/>
      <c r="CJ29" s="12"/>
      <c r="CK29" s="12"/>
      <c r="CL29" s="12"/>
    </row>
    <row r="30" spans="1:90" s="2" customFormat="1" ht="42" x14ac:dyDescent="0.2">
      <c r="A30" s="631"/>
      <c r="B30" s="631"/>
      <c r="C30" s="335" t="s">
        <v>52</v>
      </c>
      <c r="D30" s="335" t="s">
        <v>53</v>
      </c>
      <c r="E30" s="21" t="s">
        <v>29</v>
      </c>
      <c r="F30" s="90" t="s">
        <v>30</v>
      </c>
      <c r="G30" s="91" t="s">
        <v>31</v>
      </c>
      <c r="H30" s="21" t="s">
        <v>30</v>
      </c>
      <c r="I30" s="91" t="s">
        <v>31</v>
      </c>
      <c r="J30" s="21" t="s">
        <v>30</v>
      </c>
      <c r="K30" s="91" t="s">
        <v>31</v>
      </c>
      <c r="L30" s="21" t="s">
        <v>30</v>
      </c>
      <c r="M30" s="91" t="s">
        <v>31</v>
      </c>
      <c r="N30" s="21" t="s">
        <v>30</v>
      </c>
      <c r="O30" s="91" t="s">
        <v>31</v>
      </c>
      <c r="P30" s="21" t="s">
        <v>30</v>
      </c>
      <c r="Q30" s="91" t="s">
        <v>31</v>
      </c>
      <c r="R30" s="21" t="s">
        <v>30</v>
      </c>
      <c r="S30" s="91" t="s">
        <v>31</v>
      </c>
      <c r="T30" s="21" t="s">
        <v>30</v>
      </c>
      <c r="U30" s="92" t="s">
        <v>31</v>
      </c>
      <c r="V30" s="21" t="s">
        <v>30</v>
      </c>
      <c r="W30" s="91" t="s">
        <v>31</v>
      </c>
      <c r="X30" s="21" t="s">
        <v>30</v>
      </c>
      <c r="Y30" s="91" t="s">
        <v>31</v>
      </c>
      <c r="Z30" s="21" t="s">
        <v>30</v>
      </c>
      <c r="AA30" s="91" t="s">
        <v>31</v>
      </c>
      <c r="AB30" s="21" t="s">
        <v>30</v>
      </c>
      <c r="AC30" s="91" t="s">
        <v>31</v>
      </c>
      <c r="AD30" s="21" t="s">
        <v>30</v>
      </c>
      <c r="AE30" s="91" t="s">
        <v>31</v>
      </c>
      <c r="AF30" s="21" t="s">
        <v>30</v>
      </c>
      <c r="AG30" s="91" t="s">
        <v>31</v>
      </c>
      <c r="AH30" s="21" t="s">
        <v>30</v>
      </c>
      <c r="AI30" s="91" t="s">
        <v>31</v>
      </c>
      <c r="AJ30" s="21" t="s">
        <v>30</v>
      </c>
      <c r="AK30" s="91" t="s">
        <v>31</v>
      </c>
      <c r="AL30" s="21" t="s">
        <v>30</v>
      </c>
      <c r="AM30" s="91" t="s">
        <v>31</v>
      </c>
      <c r="AN30" s="21" t="s">
        <v>30</v>
      </c>
      <c r="AO30" s="91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Z30" s="3"/>
      <c r="CA30" s="4"/>
      <c r="CB30" s="4"/>
      <c r="CC30" s="4"/>
      <c r="CD30" s="4"/>
      <c r="CE30" s="4"/>
      <c r="CF30" s="4"/>
      <c r="CG30" s="12"/>
      <c r="CH30" s="12"/>
      <c r="CI30" s="12"/>
      <c r="CJ30" s="12"/>
      <c r="CK30" s="12"/>
      <c r="CL30" s="12"/>
    </row>
    <row r="31" spans="1:90" s="2" customForma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331"/>
      <c r="J31" s="79"/>
      <c r="K31" s="81"/>
      <c r="L31" s="79"/>
      <c r="M31" s="81"/>
      <c r="N31" s="79"/>
      <c r="O31" s="81"/>
      <c r="P31" s="79"/>
      <c r="Q31" s="82"/>
      <c r="R31" s="79"/>
      <c r="S31" s="331"/>
      <c r="T31" s="332"/>
      <c r="U31" s="81"/>
      <c r="V31" s="79"/>
      <c r="W31" s="81"/>
      <c r="X31" s="79"/>
      <c r="Y31" s="81"/>
      <c r="Z31" s="79"/>
      <c r="AA31" s="331"/>
      <c r="AB31" s="79"/>
      <c r="AC31" s="331"/>
      <c r="AD31" s="79"/>
      <c r="AE31" s="81"/>
      <c r="AF31" s="79"/>
      <c r="AG31" s="331"/>
      <c r="AH31" s="79"/>
      <c r="AI31" s="331"/>
      <c r="AJ31" s="79"/>
      <c r="AK31" s="81"/>
      <c r="AL31" s="79"/>
      <c r="AM31" s="81"/>
      <c r="AN31" s="83"/>
      <c r="AO31" s="81"/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Z31" s="3"/>
      <c r="CA31" s="4"/>
      <c r="CB31" s="4"/>
      <c r="CC31" s="4"/>
      <c r="CD31" s="4"/>
      <c r="CE31" s="4"/>
      <c r="CF31" s="4"/>
      <c r="CG31" s="12"/>
      <c r="CH31" s="12"/>
      <c r="CI31" s="12"/>
      <c r="CJ31" s="12"/>
      <c r="CK31" s="12"/>
      <c r="CL31" s="12"/>
    </row>
    <row r="32" spans="1:90" s="2" customFormat="1" ht="15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X32" s="3"/>
      <c r="BY32" s="3"/>
      <c r="BZ32" s="3"/>
      <c r="CA32" s="4"/>
      <c r="CB32" s="4"/>
      <c r="CC32" s="4"/>
      <c r="CD32" s="4"/>
      <c r="CE32" s="4"/>
      <c r="CF32" s="4"/>
      <c r="CG32" s="12"/>
      <c r="CH32" s="12"/>
      <c r="CI32" s="12"/>
      <c r="CJ32" s="12"/>
      <c r="CK32" s="12"/>
      <c r="CL32" s="12"/>
    </row>
    <row r="33" spans="1:90" s="2" customFormat="1" ht="14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X33" s="3"/>
      <c r="BY33" s="3"/>
      <c r="BZ33" s="3"/>
      <c r="CA33" s="4"/>
      <c r="CB33" s="4"/>
      <c r="CC33" s="4"/>
      <c r="CD33" s="4"/>
      <c r="CE33" s="4"/>
      <c r="CF33" s="4"/>
      <c r="CG33" s="12"/>
      <c r="CH33" s="12"/>
      <c r="CI33" s="12"/>
      <c r="CJ33" s="12"/>
      <c r="CK33" s="12"/>
      <c r="CL33" s="12"/>
    </row>
    <row r="34" spans="1:90" s="2" customFormat="1" ht="42" x14ac:dyDescent="0.2">
      <c r="A34" s="631"/>
      <c r="B34" s="631"/>
      <c r="C34" s="147" t="s">
        <v>29</v>
      </c>
      <c r="D34" s="103" t="s">
        <v>30</v>
      </c>
      <c r="E34" s="91" t="s">
        <v>31</v>
      </c>
      <c r="F34" s="21" t="s">
        <v>58</v>
      </c>
      <c r="G34" s="21" t="s">
        <v>59</v>
      </c>
      <c r="H34" s="147" t="s">
        <v>60</v>
      </c>
      <c r="I34" s="91" t="s">
        <v>61</v>
      </c>
      <c r="J34" s="147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X34" s="3"/>
      <c r="BY34" s="3"/>
      <c r="BZ34" s="3"/>
      <c r="CA34" s="4"/>
      <c r="CB34" s="4"/>
      <c r="CC34" s="4"/>
      <c r="CD34" s="4"/>
      <c r="CE34" s="4"/>
      <c r="CF34" s="4"/>
      <c r="CG34" s="12"/>
      <c r="CH34" s="12"/>
      <c r="CI34" s="12"/>
      <c r="CJ34" s="12"/>
      <c r="CK34" s="12"/>
      <c r="CL34" s="12"/>
    </row>
    <row r="35" spans="1:90" s="2" customFormat="1" x14ac:dyDescent="0.2">
      <c r="A35" s="97" t="s">
        <v>54</v>
      </c>
      <c r="B35" s="62">
        <v>2</v>
      </c>
      <c r="C35" s="104">
        <f>SUM(D35+E35)</f>
        <v>2</v>
      </c>
      <c r="D35" s="105">
        <v>1</v>
      </c>
      <c r="E35" s="331">
        <v>1</v>
      </c>
      <c r="F35" s="106">
        <v>2</v>
      </c>
      <c r="G35" s="331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X35" s="3"/>
      <c r="BY35" s="3"/>
      <c r="BZ35" s="3"/>
      <c r="CA35" s="4"/>
      <c r="CB35" s="4"/>
      <c r="CC35" s="4"/>
      <c r="CD35" s="4"/>
      <c r="CE35" s="4"/>
      <c r="CF35" s="4"/>
      <c r="CG35" s="12"/>
      <c r="CH35" s="12"/>
      <c r="CI35" s="12"/>
      <c r="CJ35" s="12"/>
      <c r="CK35" s="12"/>
      <c r="CL35" s="12"/>
    </row>
    <row r="36" spans="1:90" s="2" customFormat="1" ht="15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X36" s="3"/>
      <c r="BY36" s="3"/>
      <c r="BZ36" s="3"/>
      <c r="CA36" s="4"/>
      <c r="CB36" s="4"/>
      <c r="CC36" s="4"/>
      <c r="CD36" s="4"/>
      <c r="CE36" s="4"/>
      <c r="CF36" s="4"/>
      <c r="CG36" s="12"/>
      <c r="CH36" s="12"/>
      <c r="CI36" s="12"/>
      <c r="CJ36" s="12"/>
      <c r="CK36" s="12"/>
      <c r="CL36" s="12"/>
    </row>
    <row r="37" spans="1:90" s="2" customForma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X37" s="3"/>
      <c r="BY37" s="3"/>
      <c r="BZ37" s="3"/>
      <c r="CA37" s="4"/>
      <c r="CB37" s="4"/>
      <c r="CC37" s="4"/>
      <c r="CD37" s="4"/>
      <c r="CE37" s="4"/>
      <c r="CF37" s="4"/>
      <c r="CG37" s="12"/>
      <c r="CH37" s="12"/>
      <c r="CI37" s="12"/>
      <c r="CJ37" s="12"/>
      <c r="CK37" s="12"/>
      <c r="CL37" s="12"/>
    </row>
    <row r="38" spans="1:90" s="2" customFormat="1" x14ac:dyDescent="0.2">
      <c r="A38" s="629"/>
      <c r="B38" s="631"/>
      <c r="C38" s="631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BX38" s="3"/>
      <c r="BY38" s="3"/>
      <c r="BZ38" s="3"/>
      <c r="CA38" s="4"/>
      <c r="CB38" s="4"/>
      <c r="CC38" s="4"/>
      <c r="CD38" s="4"/>
      <c r="CE38" s="4"/>
      <c r="CF38" s="4"/>
      <c r="CG38" s="12"/>
      <c r="CH38" s="12"/>
      <c r="CI38" s="12"/>
      <c r="CJ38" s="12"/>
      <c r="CK38" s="12"/>
      <c r="CL38" s="12"/>
    </row>
    <row r="39" spans="1:90" s="2" customFormat="1" x14ac:dyDescent="0.2">
      <c r="A39" s="576" t="s">
        <v>64</v>
      </c>
      <c r="B39" s="66" t="s">
        <v>47</v>
      </c>
      <c r="C39" s="115">
        <v>0</v>
      </c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BX39" s="3"/>
      <c r="BY39" s="3"/>
      <c r="BZ39" s="3"/>
      <c r="CA39" s="4"/>
      <c r="CB39" s="4"/>
      <c r="CC39" s="4"/>
      <c r="CD39" s="4"/>
      <c r="CE39" s="4"/>
      <c r="CF39" s="4"/>
      <c r="CG39" s="12"/>
      <c r="CH39" s="12"/>
      <c r="CI39" s="12"/>
      <c r="CJ39" s="12"/>
      <c r="CK39" s="12"/>
      <c r="CL39" s="12"/>
    </row>
    <row r="40" spans="1:90" s="2" customFormat="1" x14ac:dyDescent="0.2">
      <c r="A40" s="631"/>
      <c r="B40" s="116" t="s">
        <v>65</v>
      </c>
      <c r="C40" s="117">
        <v>0</v>
      </c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BX40" s="3"/>
      <c r="BY40" s="3"/>
      <c r="BZ40" s="3"/>
      <c r="CA40" s="4"/>
      <c r="CB40" s="4"/>
      <c r="CC40" s="4"/>
      <c r="CD40" s="4"/>
      <c r="CE40" s="4"/>
      <c r="CF40" s="4"/>
      <c r="CG40" s="12"/>
      <c r="CH40" s="12"/>
      <c r="CI40" s="12"/>
      <c r="CJ40" s="12"/>
      <c r="CK40" s="12"/>
      <c r="CL40" s="12"/>
    </row>
    <row r="41" spans="1:90" s="2" customFormat="1" x14ac:dyDescent="0.2">
      <c r="A41" s="576" t="s">
        <v>66</v>
      </c>
      <c r="B41" s="66" t="s">
        <v>47</v>
      </c>
      <c r="C41" s="115">
        <v>0</v>
      </c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BX41" s="3"/>
      <c r="BY41" s="3"/>
      <c r="BZ41" s="3"/>
      <c r="CA41" s="4"/>
      <c r="CB41" s="4"/>
      <c r="CC41" s="4"/>
      <c r="CD41" s="4"/>
      <c r="CE41" s="4"/>
      <c r="CF41" s="4"/>
      <c r="CG41" s="12"/>
      <c r="CH41" s="12"/>
      <c r="CI41" s="12"/>
      <c r="CJ41" s="12"/>
      <c r="CK41" s="12"/>
      <c r="CL41" s="12"/>
    </row>
    <row r="42" spans="1:90" s="2" customFormat="1" x14ac:dyDescent="0.2">
      <c r="A42" s="631"/>
      <c r="B42" s="118" t="s">
        <v>65</v>
      </c>
      <c r="C42" s="107">
        <v>2</v>
      </c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BX42" s="3"/>
      <c r="BY42" s="3"/>
      <c r="BZ42" s="3"/>
      <c r="CA42" s="4"/>
      <c r="CB42" s="4"/>
      <c r="CC42" s="4"/>
      <c r="CD42" s="4"/>
      <c r="CE42" s="4"/>
      <c r="CF42" s="4"/>
      <c r="CG42" s="12"/>
      <c r="CH42" s="12"/>
      <c r="CI42" s="12"/>
      <c r="CJ42" s="12"/>
      <c r="CK42" s="12"/>
      <c r="CL42" s="12"/>
    </row>
    <row r="43" spans="1:90" s="2" customFormat="1" ht="15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X43" s="3"/>
      <c r="BY43" s="3"/>
      <c r="BZ43" s="3"/>
      <c r="CA43" s="4"/>
      <c r="CB43" s="4"/>
      <c r="CC43" s="4"/>
      <c r="CD43" s="4"/>
      <c r="CE43" s="4"/>
      <c r="CF43" s="4"/>
      <c r="CG43" s="12"/>
      <c r="CH43" s="12"/>
      <c r="CI43" s="12"/>
      <c r="CJ43" s="12"/>
      <c r="CK43" s="12"/>
      <c r="CL43" s="12"/>
    </row>
    <row r="44" spans="1:90" s="2" customFormat="1" ht="14.25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X44" s="3"/>
      <c r="BY44" s="3"/>
      <c r="BZ44" s="3"/>
      <c r="CA44" s="4"/>
      <c r="CB44" s="4"/>
      <c r="CC44" s="4"/>
      <c r="CD44" s="4"/>
      <c r="CE44" s="4"/>
      <c r="CF44" s="4"/>
      <c r="CG44" s="12"/>
      <c r="CH44" s="12"/>
      <c r="CI44" s="12"/>
      <c r="CJ44" s="12"/>
      <c r="CK44" s="12"/>
      <c r="CL44" s="12"/>
    </row>
    <row r="45" spans="1:90" s="2" customFormat="1" x14ac:dyDescent="0.2">
      <c r="A45" s="584"/>
      <c r="B45" s="585"/>
      <c r="C45" s="635"/>
      <c r="D45" s="592"/>
      <c r="E45" s="636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X45" s="3"/>
      <c r="BY45" s="3"/>
      <c r="BZ45" s="3"/>
      <c r="CA45" s="4"/>
      <c r="CB45" s="4"/>
      <c r="CC45" s="4"/>
      <c r="CD45" s="4"/>
      <c r="CE45" s="4"/>
      <c r="CF45" s="4"/>
      <c r="CG45" s="12"/>
      <c r="CH45" s="12"/>
      <c r="CI45" s="12"/>
      <c r="CJ45" s="12"/>
      <c r="CK45" s="12"/>
      <c r="CL45" s="12"/>
    </row>
    <row r="46" spans="1:90" s="2" customFormat="1" x14ac:dyDescent="0.2">
      <c r="A46" s="633"/>
      <c r="B46" s="634"/>
      <c r="C46" s="130" t="s">
        <v>29</v>
      </c>
      <c r="D46" s="131" t="s">
        <v>30</v>
      </c>
      <c r="E46" s="336" t="s">
        <v>31</v>
      </c>
      <c r="F46" s="21" t="s">
        <v>30</v>
      </c>
      <c r="G46" s="91" t="s">
        <v>31</v>
      </c>
      <c r="H46" s="21" t="s">
        <v>30</v>
      </c>
      <c r="I46" s="91" t="s">
        <v>31</v>
      </c>
      <c r="J46" s="21" t="s">
        <v>30</v>
      </c>
      <c r="K46" s="91" t="s">
        <v>31</v>
      </c>
      <c r="L46" s="21" t="s">
        <v>30</v>
      </c>
      <c r="M46" s="91" t="s">
        <v>31</v>
      </c>
      <c r="N46" s="21" t="s">
        <v>30</v>
      </c>
      <c r="O46" s="91" t="s">
        <v>31</v>
      </c>
      <c r="P46" s="21" t="s">
        <v>30</v>
      </c>
      <c r="Q46" s="91" t="s">
        <v>31</v>
      </c>
      <c r="R46" s="21" t="s">
        <v>30</v>
      </c>
      <c r="S46" s="91" t="s">
        <v>31</v>
      </c>
      <c r="T46" s="21" t="s">
        <v>30</v>
      </c>
      <c r="U46" s="91" t="s">
        <v>31</v>
      </c>
      <c r="V46" s="21" t="s">
        <v>30</v>
      </c>
      <c r="W46" s="91" t="s">
        <v>31</v>
      </c>
      <c r="X46" s="21" t="s">
        <v>30</v>
      </c>
      <c r="Y46" s="91" t="s">
        <v>31</v>
      </c>
      <c r="Z46" s="21" t="s">
        <v>30</v>
      </c>
      <c r="AA46" s="91" t="s">
        <v>31</v>
      </c>
      <c r="AB46" s="21" t="s">
        <v>30</v>
      </c>
      <c r="AC46" s="91" t="s">
        <v>31</v>
      </c>
      <c r="AD46" s="21" t="s">
        <v>30</v>
      </c>
      <c r="AE46" s="91" t="s">
        <v>31</v>
      </c>
      <c r="AF46" s="21" t="s">
        <v>30</v>
      </c>
      <c r="AG46" s="91" t="s">
        <v>31</v>
      </c>
      <c r="AH46" s="21" t="s">
        <v>30</v>
      </c>
      <c r="AI46" s="91" t="s">
        <v>31</v>
      </c>
      <c r="AJ46" s="21" t="s">
        <v>30</v>
      </c>
      <c r="AK46" s="91" t="s">
        <v>31</v>
      </c>
      <c r="AL46" s="103" t="s">
        <v>30</v>
      </c>
      <c r="AM46" s="91" t="s">
        <v>31</v>
      </c>
      <c r="AN46" s="628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X46" s="3"/>
      <c r="BY46" s="3"/>
      <c r="BZ46" s="3"/>
      <c r="CA46" s="4"/>
      <c r="CB46" s="4"/>
      <c r="CC46" s="4"/>
      <c r="CD46" s="4"/>
      <c r="CE46" s="4"/>
      <c r="CF46" s="4"/>
      <c r="CG46" s="12"/>
      <c r="CH46" s="12"/>
      <c r="CI46" s="12"/>
      <c r="CJ46" s="12"/>
      <c r="CK46" s="12"/>
      <c r="CL46" s="12"/>
    </row>
    <row r="47" spans="1:90" s="2" customFormat="1" x14ac:dyDescent="0.2">
      <c r="A47" s="154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BX47" s="3"/>
      <c r="BY47" s="3"/>
      <c r="BZ47" s="3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s="2" customFormat="1" x14ac:dyDescent="0.2">
      <c r="A48" s="180" t="s">
        <v>72</v>
      </c>
      <c r="B48" s="140" t="s">
        <v>71</v>
      </c>
      <c r="C48" s="329">
        <f>SUM(D48+E48)</f>
        <v>0</v>
      </c>
      <c r="D48" s="330">
        <f>SUM(F48+H48+J48+L48+N48+P48+R48+T48+V48+X48+Z48+AB48+AD48+AF48+AH48+AJ48+AL48)</f>
        <v>0</v>
      </c>
      <c r="E48" s="337">
        <f>SUM(G48+I48+K48+M48+O48+Q48+S48+U48+W48+Y48+AA48+AC48+AE48+AG48+AI48+AK48+AM48)</f>
        <v>0</v>
      </c>
      <c r="F48" s="338"/>
      <c r="G48" s="339"/>
      <c r="H48" s="338"/>
      <c r="I48" s="339"/>
      <c r="J48" s="338"/>
      <c r="K48" s="339"/>
      <c r="L48" s="338"/>
      <c r="M48" s="339"/>
      <c r="N48" s="338"/>
      <c r="O48" s="339"/>
      <c r="P48" s="332"/>
      <c r="Q48" s="339"/>
      <c r="R48" s="332"/>
      <c r="S48" s="339"/>
      <c r="T48" s="332"/>
      <c r="U48" s="339"/>
      <c r="V48" s="332"/>
      <c r="W48" s="339"/>
      <c r="X48" s="332"/>
      <c r="Y48" s="339"/>
      <c r="Z48" s="332"/>
      <c r="AA48" s="339"/>
      <c r="AB48" s="332"/>
      <c r="AC48" s="339"/>
      <c r="AD48" s="332"/>
      <c r="AE48" s="339"/>
      <c r="AF48" s="332"/>
      <c r="AG48" s="339"/>
      <c r="AH48" s="332"/>
      <c r="AI48" s="339"/>
      <c r="AJ48" s="332"/>
      <c r="AK48" s="339"/>
      <c r="AL48" s="142"/>
      <c r="AM48" s="339"/>
      <c r="AN48" s="340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BX48" s="3"/>
      <c r="BY48" s="3"/>
      <c r="BZ48" s="3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s="2" customFormat="1" ht="14.2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X49" s="3"/>
      <c r="BY49" s="3"/>
      <c r="BZ49" s="3"/>
      <c r="CA49" s="4"/>
      <c r="CB49" s="4"/>
      <c r="CC49" s="4"/>
      <c r="CD49" s="4"/>
      <c r="CE49" s="4"/>
      <c r="CF49" s="4"/>
      <c r="CG49" s="12"/>
      <c r="CH49" s="12"/>
      <c r="CI49" s="12"/>
      <c r="CJ49" s="12"/>
      <c r="CK49" s="12"/>
      <c r="CL49" s="12"/>
    </row>
    <row r="50" spans="1:90" s="2" customFormat="1" ht="14.25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X50" s="3"/>
      <c r="BY50" s="3"/>
      <c r="BZ50" s="3"/>
      <c r="CA50" s="4"/>
      <c r="CB50" s="4"/>
      <c r="CC50" s="4"/>
      <c r="CD50" s="4"/>
      <c r="CE50" s="4"/>
      <c r="CF50" s="4"/>
      <c r="CG50" s="12"/>
      <c r="CH50" s="12"/>
      <c r="CI50" s="12"/>
      <c r="CJ50" s="12"/>
      <c r="CK50" s="12"/>
      <c r="CL50" s="12"/>
    </row>
    <row r="51" spans="1:90" s="2" customFormat="1" x14ac:dyDescent="0.2">
      <c r="A51" s="584"/>
      <c r="B51" s="585"/>
      <c r="C51" s="592"/>
      <c r="D51" s="592"/>
      <c r="E51" s="636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X51" s="3"/>
      <c r="BY51" s="3"/>
      <c r="BZ51" s="3"/>
      <c r="CA51" s="4"/>
      <c r="CB51" s="4"/>
      <c r="CC51" s="4"/>
      <c r="CD51" s="4"/>
      <c r="CE51" s="4"/>
      <c r="CF51" s="4"/>
      <c r="CG51" s="12"/>
      <c r="CH51" s="12"/>
      <c r="CI51" s="12"/>
      <c r="CJ51" s="12"/>
      <c r="CK51" s="12"/>
      <c r="CL51" s="12"/>
    </row>
    <row r="52" spans="1:90" s="2" customFormat="1" x14ac:dyDescent="0.2">
      <c r="A52" s="633"/>
      <c r="B52" s="634"/>
      <c r="C52" s="148" t="s">
        <v>29</v>
      </c>
      <c r="D52" s="149" t="s">
        <v>30</v>
      </c>
      <c r="E52" s="150" t="s">
        <v>31</v>
      </c>
      <c r="F52" s="18" t="s">
        <v>30</v>
      </c>
      <c r="G52" s="151" t="s">
        <v>31</v>
      </c>
      <c r="H52" s="18" t="s">
        <v>30</v>
      </c>
      <c r="I52" s="151" t="s">
        <v>31</v>
      </c>
      <c r="J52" s="18" t="s">
        <v>30</v>
      </c>
      <c r="K52" s="151" t="s">
        <v>31</v>
      </c>
      <c r="L52" s="18" t="s">
        <v>30</v>
      </c>
      <c r="M52" s="151" t="s">
        <v>31</v>
      </c>
      <c r="N52" s="18" t="s">
        <v>30</v>
      </c>
      <c r="O52" s="151" t="s">
        <v>31</v>
      </c>
      <c r="P52" s="18" t="s">
        <v>30</v>
      </c>
      <c r="Q52" s="151" t="s">
        <v>31</v>
      </c>
      <c r="R52" s="18" t="s">
        <v>30</v>
      </c>
      <c r="S52" s="151" t="s">
        <v>31</v>
      </c>
      <c r="T52" s="18" t="s">
        <v>30</v>
      </c>
      <c r="U52" s="151" t="s">
        <v>31</v>
      </c>
      <c r="V52" s="18" t="s">
        <v>30</v>
      </c>
      <c r="W52" s="151" t="s">
        <v>31</v>
      </c>
      <c r="X52" s="18" t="s">
        <v>30</v>
      </c>
      <c r="Y52" s="151" t="s">
        <v>31</v>
      </c>
      <c r="Z52" s="18" t="s">
        <v>30</v>
      </c>
      <c r="AA52" s="151" t="s">
        <v>31</v>
      </c>
      <c r="AB52" s="18" t="s">
        <v>30</v>
      </c>
      <c r="AC52" s="151" t="s">
        <v>31</v>
      </c>
      <c r="AD52" s="18" t="s">
        <v>30</v>
      </c>
      <c r="AE52" s="151" t="s">
        <v>31</v>
      </c>
      <c r="AF52" s="18" t="s">
        <v>30</v>
      </c>
      <c r="AG52" s="151" t="s">
        <v>31</v>
      </c>
      <c r="AH52" s="18" t="s">
        <v>30</v>
      </c>
      <c r="AI52" s="151" t="s">
        <v>31</v>
      </c>
      <c r="AJ52" s="18" t="s">
        <v>30</v>
      </c>
      <c r="AK52" s="151" t="s">
        <v>31</v>
      </c>
      <c r="AL52" s="152" t="s">
        <v>30</v>
      </c>
      <c r="AM52" s="153" t="s">
        <v>31</v>
      </c>
      <c r="AN52" s="628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X52" s="3"/>
      <c r="BY52" s="3"/>
      <c r="BZ52" s="3"/>
      <c r="CA52" s="4"/>
      <c r="CB52" s="4"/>
      <c r="CC52" s="4"/>
      <c r="CD52" s="4"/>
      <c r="CE52" s="4"/>
      <c r="CF52" s="4"/>
      <c r="CG52" s="12"/>
      <c r="CH52" s="12"/>
      <c r="CI52" s="12"/>
      <c r="CJ52" s="12"/>
      <c r="CK52" s="12"/>
      <c r="CL52" s="12"/>
    </row>
    <row r="53" spans="1:90" s="2" customForma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BX53" s="3"/>
      <c r="BY53" s="3"/>
      <c r="BZ53" s="3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C53" s="4"/>
      <c r="CD53" s="4"/>
      <c r="CE53" s="4"/>
      <c r="CF53" s="4"/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s="2" customFormat="1" x14ac:dyDescent="0.2">
      <c r="A54" s="599"/>
      <c r="B54" s="192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BX54" s="3"/>
      <c r="BY54" s="3"/>
      <c r="BZ54" s="3"/>
      <c r="CA54" s="32" t="str">
        <f t="shared" si="16"/>
        <v/>
      </c>
      <c r="CB54" s="33" t="str">
        <f t="shared" si="17"/>
        <v/>
      </c>
      <c r="CC54" s="4"/>
      <c r="CD54" s="4"/>
      <c r="CE54" s="4"/>
      <c r="CF54" s="4"/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s="2" customFormat="1" x14ac:dyDescent="0.2">
      <c r="A55" s="599"/>
      <c r="B55" s="192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BX55" s="3"/>
      <c r="BY55" s="3"/>
      <c r="BZ55" s="3"/>
      <c r="CA55" s="32" t="str">
        <f t="shared" si="16"/>
        <v/>
      </c>
      <c r="CB55" s="33" t="str">
        <f t="shared" si="17"/>
        <v/>
      </c>
      <c r="CC55" s="4"/>
      <c r="CD55" s="4"/>
      <c r="CE55" s="4"/>
      <c r="CF55" s="4"/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s="2" customFormat="1" x14ac:dyDescent="0.2">
      <c r="A56" s="599"/>
      <c r="B56" s="192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BX56" s="3"/>
      <c r="BY56" s="3"/>
      <c r="BZ56" s="3"/>
      <c r="CA56" s="32" t="str">
        <f t="shared" si="16"/>
        <v/>
      </c>
      <c r="CB56" s="33" t="str">
        <f t="shared" si="17"/>
        <v/>
      </c>
      <c r="CC56" s="4"/>
      <c r="CD56" s="4"/>
      <c r="CE56" s="4"/>
      <c r="CF56" s="4"/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s="2" customFormat="1" x14ac:dyDescent="0.2">
      <c r="A57" s="599"/>
      <c r="B57" s="192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BX57" s="3"/>
      <c r="BY57" s="3"/>
      <c r="BZ57" s="3"/>
      <c r="CA57" s="32" t="str">
        <f t="shared" si="16"/>
        <v/>
      </c>
      <c r="CB57" s="33" t="str">
        <f t="shared" si="17"/>
        <v/>
      </c>
      <c r="CC57" s="4"/>
      <c r="CD57" s="4"/>
      <c r="CE57" s="4"/>
      <c r="CF57" s="4"/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s="2" customFormat="1" x14ac:dyDescent="0.2">
      <c r="A58" s="637"/>
      <c r="B58" s="197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BX58" s="3"/>
      <c r="BY58" s="3"/>
      <c r="BZ58" s="3"/>
      <c r="CA58" s="32" t="str">
        <f t="shared" si="16"/>
        <v/>
      </c>
      <c r="CB58" s="33" t="str">
        <f t="shared" si="17"/>
        <v/>
      </c>
      <c r="CC58" s="4"/>
      <c r="CD58" s="4"/>
      <c r="CE58" s="4"/>
      <c r="CF58" s="4"/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s="2" customFormat="1" ht="14.25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BX59" s="3"/>
      <c r="BY59" s="3"/>
      <c r="BZ59" s="3"/>
      <c r="CA59" s="32" t="str">
        <f t="shared" si="16"/>
        <v/>
      </c>
      <c r="CB59" s="33" t="str">
        <f t="shared" si="17"/>
        <v/>
      </c>
      <c r="CC59" s="4"/>
      <c r="CD59" s="4"/>
      <c r="CE59" s="4"/>
      <c r="CF59" s="4"/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s="2" customFormat="1" x14ac:dyDescent="0.2">
      <c r="A60" s="637"/>
      <c r="B60" s="197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BX60" s="3"/>
      <c r="BY60" s="3"/>
      <c r="BZ60" s="3"/>
      <c r="CA60" s="32" t="str">
        <f t="shared" si="16"/>
        <v/>
      </c>
      <c r="CB60" s="33" t="str">
        <f t="shared" si="17"/>
        <v/>
      </c>
      <c r="CC60" s="4"/>
      <c r="CD60" s="4"/>
      <c r="CE60" s="4"/>
      <c r="CF60" s="4"/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s="2" customFormat="1" ht="14.25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BX61" s="3"/>
      <c r="BY61" s="3"/>
      <c r="BZ61" s="3"/>
      <c r="CA61" s="32" t="str">
        <f t="shared" si="16"/>
        <v/>
      </c>
      <c r="CB61" s="33" t="str">
        <f t="shared" si="17"/>
        <v/>
      </c>
      <c r="CC61" s="4"/>
      <c r="CD61" s="4"/>
      <c r="CE61" s="4"/>
      <c r="CF61" s="4"/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s="2" customFormat="1" x14ac:dyDescent="0.2">
      <c r="A62" s="599"/>
      <c r="B62" s="192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BX62" s="3"/>
      <c r="BY62" s="3"/>
      <c r="BZ62" s="3"/>
      <c r="CA62" s="32" t="str">
        <f t="shared" si="16"/>
        <v/>
      </c>
      <c r="CB62" s="33" t="str">
        <f t="shared" si="17"/>
        <v/>
      </c>
      <c r="CC62" s="4"/>
      <c r="CD62" s="4"/>
      <c r="CE62" s="4"/>
      <c r="CF62" s="4"/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s="2" customFormat="1" x14ac:dyDescent="0.2">
      <c r="A63" s="599"/>
      <c r="B63" s="192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BX63" s="3"/>
      <c r="BY63" s="3"/>
      <c r="BZ63" s="3"/>
      <c r="CA63" s="32" t="str">
        <f t="shared" si="16"/>
        <v/>
      </c>
      <c r="CB63" s="33" t="str">
        <f t="shared" si="17"/>
        <v/>
      </c>
      <c r="CC63" s="4"/>
      <c r="CD63" s="4"/>
      <c r="CE63" s="4"/>
      <c r="CF63" s="4"/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s="2" customFormat="1" x14ac:dyDescent="0.2">
      <c r="A64" s="637"/>
      <c r="B64" s="197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BX64" s="3"/>
      <c r="BY64" s="3"/>
      <c r="BZ64" s="3"/>
      <c r="CA64" s="32" t="str">
        <f t="shared" si="16"/>
        <v/>
      </c>
      <c r="CB64" s="33" t="str">
        <f t="shared" si="17"/>
        <v/>
      </c>
      <c r="CC64" s="4"/>
      <c r="CD64" s="4"/>
      <c r="CE64" s="4"/>
      <c r="CF64" s="4"/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s="2" customForma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E74" si="21">SUM(J65+L65+N65+P65+R65+T65+V65+X65+Z65+AB65+AD65+AF65+AH65+AJ65+AL65)</f>
        <v>0</v>
      </c>
      <c r="E65" s="25">
        <f t="shared" si="21"/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BX65" s="3"/>
      <c r="BY65" s="3"/>
      <c r="BZ65" s="3"/>
      <c r="CA65" s="32" t="str">
        <f t="shared" si="16"/>
        <v/>
      </c>
      <c r="CB65" s="33" t="str">
        <f t="shared" si="17"/>
        <v/>
      </c>
      <c r="CC65" s="4"/>
      <c r="CD65" s="4"/>
      <c r="CE65" s="4"/>
      <c r="CF65" s="4"/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s="2" customFormat="1" x14ac:dyDescent="0.2">
      <c r="A66" s="637"/>
      <c r="B66" s="192" t="s">
        <v>47</v>
      </c>
      <c r="C66" s="43">
        <f t="shared" si="13"/>
        <v>0</v>
      </c>
      <c r="D66" s="44">
        <f t="shared" si="21"/>
        <v>0</v>
      </c>
      <c r="E66" s="165">
        <f t="shared" si="21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BX66" s="3"/>
      <c r="BY66" s="3"/>
      <c r="BZ66" s="3"/>
      <c r="CA66" s="32" t="str">
        <f t="shared" si="16"/>
        <v/>
      </c>
      <c r="CB66" s="33" t="str">
        <f t="shared" si="17"/>
        <v/>
      </c>
      <c r="CC66" s="4"/>
      <c r="CD66" s="4"/>
      <c r="CE66" s="4"/>
      <c r="CF66" s="4"/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s="2" customForma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1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BX67" s="3"/>
      <c r="BY67" s="3"/>
      <c r="BZ67" s="3"/>
      <c r="CA67" s="32" t="str">
        <f t="shared" si="16"/>
        <v/>
      </c>
      <c r="CB67" s="33" t="str">
        <f t="shared" si="17"/>
        <v/>
      </c>
      <c r="CC67" s="4"/>
      <c r="CD67" s="4"/>
      <c r="CE67" s="4"/>
      <c r="CF67" s="4"/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s="2" customFormat="1" x14ac:dyDescent="0.2">
      <c r="A68" s="637"/>
      <c r="B68" s="197" t="s">
        <v>47</v>
      </c>
      <c r="C68" s="164">
        <f t="shared" si="13"/>
        <v>0</v>
      </c>
      <c r="D68" s="50">
        <f t="shared" si="21"/>
        <v>0</v>
      </c>
      <c r="E68" s="165">
        <f t="shared" si="21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BX68" s="3"/>
      <c r="BY68" s="3"/>
      <c r="BZ68" s="3"/>
      <c r="CA68" s="32" t="str">
        <f t="shared" si="16"/>
        <v/>
      </c>
      <c r="CB68" s="33" t="str">
        <f t="shared" si="17"/>
        <v/>
      </c>
      <c r="CC68" s="4"/>
      <c r="CD68" s="4"/>
      <c r="CE68" s="4"/>
      <c r="CF68" s="4"/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s="2" customFormat="1" ht="14.25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1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BX69" s="3"/>
      <c r="BY69" s="3"/>
      <c r="BZ69" s="3"/>
      <c r="CA69" s="32" t="str">
        <f t="shared" si="16"/>
        <v/>
      </c>
      <c r="CB69" s="33" t="str">
        <f t="shared" si="17"/>
        <v/>
      </c>
      <c r="CC69" s="4"/>
      <c r="CD69" s="4"/>
      <c r="CE69" s="4"/>
      <c r="CF69" s="4"/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s="2" customFormat="1" x14ac:dyDescent="0.2">
      <c r="A70" s="599"/>
      <c r="B70" s="192" t="s">
        <v>47</v>
      </c>
      <c r="C70" s="36">
        <f t="shared" si="13"/>
        <v>0</v>
      </c>
      <c r="D70" s="37">
        <f t="shared" si="21"/>
        <v>0</v>
      </c>
      <c r="E70" s="38">
        <f t="shared" si="21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BX70" s="3"/>
      <c r="BY70" s="3"/>
      <c r="BZ70" s="3"/>
      <c r="CA70" s="32" t="str">
        <f t="shared" si="16"/>
        <v/>
      </c>
      <c r="CB70" s="33" t="str">
        <f t="shared" si="17"/>
        <v/>
      </c>
      <c r="CC70" s="4"/>
      <c r="CD70" s="4"/>
      <c r="CE70" s="4"/>
      <c r="CF70" s="4"/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s="2" customFormat="1" x14ac:dyDescent="0.2">
      <c r="A71" s="599"/>
      <c r="B71" s="192" t="s">
        <v>34</v>
      </c>
      <c r="C71" s="36">
        <f t="shared" si="13"/>
        <v>0</v>
      </c>
      <c r="D71" s="37">
        <f t="shared" si="21"/>
        <v>0</v>
      </c>
      <c r="E71" s="38">
        <f t="shared" si="21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BX71" s="3"/>
      <c r="BY71" s="3"/>
      <c r="BZ71" s="3"/>
      <c r="CA71" s="32" t="str">
        <f t="shared" si="16"/>
        <v/>
      </c>
      <c r="CB71" s="33" t="str">
        <f t="shared" si="17"/>
        <v/>
      </c>
      <c r="CC71" s="4"/>
      <c r="CD71" s="4"/>
      <c r="CE71" s="4"/>
      <c r="CF71" s="4"/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s="2" customFormat="1" x14ac:dyDescent="0.2">
      <c r="A72" s="599"/>
      <c r="B72" s="192" t="s">
        <v>75</v>
      </c>
      <c r="C72" s="36">
        <f t="shared" si="13"/>
        <v>0</v>
      </c>
      <c r="D72" s="37">
        <f t="shared" si="21"/>
        <v>0</v>
      </c>
      <c r="E72" s="38">
        <f t="shared" si="21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BX72" s="3"/>
      <c r="BY72" s="3"/>
      <c r="BZ72" s="3"/>
      <c r="CA72" s="32" t="str">
        <f t="shared" si="16"/>
        <v/>
      </c>
      <c r="CB72" s="33" t="str">
        <f t="shared" si="17"/>
        <v/>
      </c>
      <c r="CC72" s="4"/>
      <c r="CD72" s="4"/>
      <c r="CE72" s="4"/>
      <c r="CF72" s="4"/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s="2" customFormat="1" x14ac:dyDescent="0.2">
      <c r="A73" s="599"/>
      <c r="B73" s="192" t="s">
        <v>37</v>
      </c>
      <c r="C73" s="36">
        <f t="shared" si="13"/>
        <v>0</v>
      </c>
      <c r="D73" s="37">
        <f t="shared" si="21"/>
        <v>0</v>
      </c>
      <c r="E73" s="38">
        <f t="shared" si="21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BX73" s="3"/>
      <c r="BY73" s="3"/>
      <c r="BZ73" s="3"/>
      <c r="CA73" s="32" t="str">
        <f t="shared" si="16"/>
        <v/>
      </c>
      <c r="CB73" s="33" t="str">
        <f t="shared" si="17"/>
        <v/>
      </c>
      <c r="CC73" s="4"/>
      <c r="CD73" s="4"/>
      <c r="CE73" s="4"/>
      <c r="CF73" s="4"/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s="2" customFormat="1" x14ac:dyDescent="0.2">
      <c r="A74" s="637"/>
      <c r="B74" s="197" t="s">
        <v>38</v>
      </c>
      <c r="C74" s="164">
        <f t="shared" si="13"/>
        <v>0</v>
      </c>
      <c r="D74" s="50">
        <f t="shared" si="21"/>
        <v>0</v>
      </c>
      <c r="E74" s="165">
        <f t="shared" si="21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BX74" s="3"/>
      <c r="BY74" s="3"/>
      <c r="BZ74" s="3"/>
      <c r="CA74" s="32" t="str">
        <f t="shared" si="16"/>
        <v/>
      </c>
      <c r="CB74" s="33" t="str">
        <f t="shared" si="17"/>
        <v/>
      </c>
      <c r="CC74" s="4"/>
      <c r="CD74" s="4"/>
      <c r="CE74" s="4"/>
      <c r="CF74" s="4"/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s="2" customFormat="1" ht="15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X75" s="3"/>
      <c r="BY75" s="3"/>
      <c r="BZ75" s="3"/>
      <c r="CA75" s="4"/>
      <c r="CB75" s="4"/>
      <c r="CC75" s="4"/>
      <c r="CD75" s="4"/>
      <c r="CE75" s="4"/>
      <c r="CF75" s="4"/>
      <c r="CG75" s="12"/>
      <c r="CH75" s="12"/>
      <c r="CI75" s="12"/>
      <c r="CJ75" s="12"/>
      <c r="CK75" s="12"/>
      <c r="CL75" s="12"/>
    </row>
    <row r="76" spans="1:90" s="2" customFormat="1" ht="14.2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X76" s="3"/>
      <c r="BY76" s="3"/>
      <c r="BZ76" s="3"/>
      <c r="CA76" s="4"/>
      <c r="CB76" s="4"/>
      <c r="CC76" s="4"/>
      <c r="CD76" s="4"/>
      <c r="CE76" s="4"/>
      <c r="CF76" s="4"/>
      <c r="CG76" s="12"/>
      <c r="CH76" s="12"/>
      <c r="CI76" s="12"/>
      <c r="CJ76" s="12"/>
      <c r="CK76" s="12"/>
      <c r="CL76" s="12"/>
    </row>
    <row r="77" spans="1:90" s="2" customFormat="1" ht="21" x14ac:dyDescent="0.2">
      <c r="A77" s="637"/>
      <c r="B77" s="637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X77" s="3"/>
      <c r="BY77" s="3"/>
      <c r="BZ77" s="3"/>
      <c r="CA77" s="4"/>
      <c r="CB77" s="4"/>
      <c r="CC77" s="4"/>
      <c r="CD77" s="4"/>
      <c r="CE77" s="4"/>
      <c r="CF77" s="4"/>
      <c r="CG77" s="12"/>
      <c r="CH77" s="12"/>
      <c r="CI77" s="12"/>
      <c r="CJ77" s="12"/>
      <c r="CK77" s="12"/>
      <c r="CL77" s="12"/>
    </row>
    <row r="78" spans="1:90" s="2" customForma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X78" s="3"/>
      <c r="BY78" s="3"/>
      <c r="BZ78" s="3"/>
      <c r="CA78" s="4"/>
      <c r="CB78" s="4"/>
      <c r="CC78" s="4"/>
      <c r="CD78" s="4"/>
      <c r="CE78" s="4"/>
      <c r="CF78" s="4"/>
      <c r="CG78" s="12"/>
      <c r="CH78" s="12"/>
      <c r="CI78" s="12"/>
      <c r="CJ78" s="12"/>
      <c r="CK78" s="12"/>
      <c r="CL78" s="12"/>
    </row>
    <row r="79" spans="1:90" s="2" customForma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X79" s="3"/>
      <c r="BY79" s="3"/>
      <c r="BZ79" s="3"/>
      <c r="CA79" s="4"/>
      <c r="CB79" s="4"/>
      <c r="CC79" s="4"/>
      <c r="CD79" s="4"/>
      <c r="CE79" s="4"/>
      <c r="CF79" s="4"/>
      <c r="CG79" s="12"/>
      <c r="CH79" s="12"/>
      <c r="CI79" s="12"/>
      <c r="CJ79" s="12"/>
      <c r="CK79" s="12"/>
      <c r="CL79" s="12"/>
    </row>
    <row r="80" spans="1:90" s="2" customForma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X80" s="3"/>
      <c r="BY80" s="3"/>
      <c r="BZ80" s="3"/>
      <c r="CA80" s="4"/>
      <c r="CB80" s="4"/>
      <c r="CC80" s="4"/>
      <c r="CD80" s="4"/>
      <c r="CE80" s="4"/>
      <c r="CF80" s="4"/>
      <c r="CG80" s="12"/>
      <c r="CH80" s="12"/>
      <c r="CI80" s="12"/>
      <c r="CJ80" s="12"/>
      <c r="CK80" s="12"/>
      <c r="CL80" s="12"/>
    </row>
    <row r="81" spans="1:90" s="2" customForma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X81" s="3"/>
      <c r="BY81" s="3"/>
      <c r="BZ81" s="3"/>
      <c r="CA81" s="4"/>
      <c r="CB81" s="4"/>
      <c r="CC81" s="4"/>
      <c r="CD81" s="4"/>
      <c r="CE81" s="4"/>
      <c r="CF81" s="4"/>
      <c r="CG81" s="12"/>
      <c r="CH81" s="12"/>
      <c r="CI81" s="12"/>
      <c r="CJ81" s="12"/>
      <c r="CK81" s="12"/>
      <c r="CL81" s="12"/>
    </row>
    <row r="82" spans="1:90" s="2" customForma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BX82" s="3"/>
      <c r="BY82" s="3"/>
      <c r="BZ82" s="3"/>
      <c r="CA82" s="4"/>
      <c r="CB82" s="4"/>
      <c r="CC82" s="4"/>
      <c r="CD82" s="4"/>
      <c r="CE82" s="4"/>
      <c r="CF82" s="4"/>
      <c r="CG82" s="12"/>
      <c r="CH82" s="12"/>
      <c r="CI82" s="12"/>
      <c r="CJ82" s="12"/>
      <c r="CK82" s="12"/>
      <c r="CL82" s="12"/>
    </row>
    <row r="83" spans="1:90" s="2" customFormat="1" ht="15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341"/>
      <c r="Y83" s="341"/>
      <c r="Z83" s="342"/>
      <c r="AA83" s="342"/>
      <c r="AB83" s="342"/>
      <c r="AC83" s="127"/>
      <c r="AD83" s="127"/>
      <c r="AE83" s="127"/>
      <c r="AF83" s="127"/>
      <c r="AG83" s="207"/>
      <c r="AH83" s="208"/>
      <c r="AI83" s="208"/>
      <c r="AJ83" s="208"/>
      <c r="AK83" s="211"/>
      <c r="BX83" s="3"/>
      <c r="BY83" s="3"/>
      <c r="BZ83" s="3"/>
      <c r="CA83" s="4"/>
      <c r="CB83" s="4"/>
      <c r="CC83" s="4"/>
      <c r="CD83" s="4"/>
      <c r="CE83" s="4"/>
      <c r="CF83" s="4"/>
      <c r="CG83" s="12"/>
      <c r="CH83" s="12"/>
      <c r="CI83" s="12"/>
      <c r="CJ83" s="12"/>
      <c r="CK83" s="12"/>
      <c r="CL83" s="12"/>
    </row>
    <row r="84" spans="1:90" s="2" customFormat="1" ht="15" x14ac:dyDescent="0.2">
      <c r="A84" s="637"/>
      <c r="B84" s="637"/>
      <c r="C84" s="638"/>
      <c r="D84" s="636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BX84" s="3"/>
      <c r="BY84" s="3"/>
      <c r="BZ84" s="3"/>
      <c r="CA84" s="4"/>
      <c r="CB84" s="4"/>
      <c r="CC84" s="4"/>
      <c r="CD84" s="4"/>
      <c r="CE84" s="4"/>
      <c r="CF84" s="4"/>
      <c r="CG84" s="12"/>
      <c r="CH84" s="12"/>
      <c r="CI84" s="12"/>
      <c r="CJ84" s="12"/>
      <c r="CK84" s="12"/>
      <c r="CL84" s="12"/>
    </row>
    <row r="85" spans="1:90" s="2" customFormat="1" ht="15" x14ac:dyDescent="0.2">
      <c r="A85" s="213" t="s">
        <v>98</v>
      </c>
      <c r="B85" s="214">
        <v>25</v>
      </c>
      <c r="C85" s="215">
        <v>12</v>
      </c>
      <c r="D85" s="216">
        <v>19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BX85" s="3"/>
      <c r="BY85" s="3"/>
      <c r="BZ85" s="3"/>
      <c r="CA85" s="4"/>
      <c r="CB85" s="4"/>
      <c r="CC85" s="4"/>
      <c r="CD85" s="4"/>
      <c r="CE85" s="4"/>
      <c r="CF85" s="4"/>
      <c r="CG85" s="12"/>
      <c r="CH85" s="12"/>
      <c r="CI85" s="12"/>
      <c r="CJ85" s="12"/>
      <c r="CK85" s="12"/>
      <c r="CL85" s="12"/>
    </row>
    <row r="86" spans="1:90" s="2" customFormat="1" ht="21" x14ac:dyDescent="0.2">
      <c r="A86" s="217" t="s">
        <v>99</v>
      </c>
      <c r="B86" s="218"/>
      <c r="C86" s="219">
        <v>1</v>
      </c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BX86" s="3"/>
      <c r="BY86" s="3"/>
      <c r="BZ86" s="3"/>
      <c r="CA86" s="4"/>
      <c r="CB86" s="4"/>
      <c r="CC86" s="4"/>
      <c r="CD86" s="4"/>
      <c r="CE86" s="4"/>
      <c r="CF86" s="4"/>
      <c r="CG86" s="12"/>
      <c r="CH86" s="12"/>
      <c r="CI86" s="12"/>
      <c r="CJ86" s="12"/>
      <c r="CK86" s="12"/>
      <c r="CL86" s="12"/>
    </row>
    <row r="87" spans="1:90" s="2" customFormat="1" ht="21" x14ac:dyDescent="0.2">
      <c r="A87" s="217" t="s">
        <v>100</v>
      </c>
      <c r="B87" s="218"/>
      <c r="C87" s="219">
        <v>1</v>
      </c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BX87" s="3"/>
      <c r="BY87" s="3"/>
      <c r="BZ87" s="3"/>
      <c r="CA87" s="4"/>
      <c r="CB87" s="4"/>
      <c r="CC87" s="4"/>
      <c r="CD87" s="4"/>
      <c r="CE87" s="4"/>
      <c r="CF87" s="4"/>
      <c r="CG87" s="12"/>
      <c r="CH87" s="12"/>
      <c r="CI87" s="12"/>
      <c r="CJ87" s="12"/>
      <c r="CK87" s="12"/>
      <c r="CL87" s="12"/>
    </row>
    <row r="88" spans="1:90" s="2" customFormat="1" ht="15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BX88" s="3"/>
      <c r="BY88" s="3"/>
      <c r="BZ88" s="3"/>
      <c r="CA88" s="4"/>
      <c r="CB88" s="4"/>
      <c r="CC88" s="4"/>
      <c r="CD88" s="4"/>
      <c r="CE88" s="4"/>
      <c r="CF88" s="4"/>
      <c r="CG88" s="12"/>
      <c r="CH88" s="12"/>
      <c r="CI88" s="12"/>
      <c r="CJ88" s="12"/>
      <c r="CK88" s="12"/>
      <c r="CL88" s="12"/>
    </row>
    <row r="89" spans="1:90" s="2" customFormat="1" ht="21.75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BX89" s="3"/>
      <c r="BY89" s="3"/>
      <c r="BZ89" s="3"/>
      <c r="CA89" s="4"/>
      <c r="CB89" s="4"/>
      <c r="CC89" s="4"/>
      <c r="CD89" s="4"/>
      <c r="CE89" s="4"/>
      <c r="CF89" s="4"/>
      <c r="CG89" s="12"/>
      <c r="CH89" s="12"/>
      <c r="CI89" s="12"/>
      <c r="CJ89" s="12"/>
      <c r="CK89" s="12"/>
      <c r="CL89" s="12"/>
    </row>
    <row r="90" spans="1:90" s="2" customFormat="1" ht="21.75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BX90" s="3"/>
      <c r="BY90" s="3"/>
      <c r="BZ90" s="3"/>
      <c r="CA90" s="4"/>
      <c r="CB90" s="4"/>
      <c r="CC90" s="4"/>
      <c r="CD90" s="4"/>
      <c r="CE90" s="4"/>
      <c r="CF90" s="4"/>
      <c r="CG90" s="12"/>
      <c r="CH90" s="12"/>
      <c r="CI90" s="12"/>
      <c r="CJ90" s="12"/>
      <c r="CK90" s="12"/>
      <c r="CL90" s="12"/>
    </row>
    <row r="91" spans="1:90" s="2" customFormat="1" ht="21.75" x14ac:dyDescent="0.2">
      <c r="A91" s="343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BX91" s="3"/>
      <c r="BY91" s="3"/>
      <c r="BZ91" s="3"/>
      <c r="CA91" s="4"/>
      <c r="CB91" s="4"/>
      <c r="CC91" s="4"/>
      <c r="CD91" s="4"/>
      <c r="CE91" s="4"/>
      <c r="CF91" s="4"/>
      <c r="CG91" s="12"/>
      <c r="CH91" s="12"/>
      <c r="CI91" s="12"/>
      <c r="CJ91" s="12"/>
      <c r="CK91" s="12"/>
      <c r="CL91" s="12"/>
    </row>
    <row r="92" spans="1:90" s="2" customFormat="1" ht="15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BX92" s="3"/>
      <c r="BY92" s="3"/>
      <c r="BZ92" s="3"/>
      <c r="CA92" s="4"/>
      <c r="CB92" s="4"/>
      <c r="CC92" s="4"/>
      <c r="CD92" s="4"/>
      <c r="CE92" s="4"/>
      <c r="CF92" s="4"/>
      <c r="CG92" s="12"/>
      <c r="CH92" s="12"/>
      <c r="CI92" s="12"/>
      <c r="CJ92" s="12"/>
      <c r="CK92" s="12"/>
      <c r="CL92" s="12"/>
    </row>
    <row r="93" spans="1:90" s="2" customFormat="1" ht="15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BX93" s="3"/>
      <c r="BY93" s="3"/>
      <c r="BZ93" s="3"/>
      <c r="CA93" s="4"/>
      <c r="CB93" s="4"/>
      <c r="CC93" s="4"/>
      <c r="CD93" s="4"/>
      <c r="CE93" s="4"/>
      <c r="CF93" s="4"/>
      <c r="CG93" s="12"/>
      <c r="CH93" s="12"/>
      <c r="CI93" s="12"/>
      <c r="CJ93" s="12"/>
      <c r="CK93" s="12"/>
      <c r="CL93" s="12"/>
    </row>
    <row r="94" spans="1:90" s="2" customFormat="1" ht="15" x14ac:dyDescent="0.2">
      <c r="A94" s="637"/>
      <c r="B94" s="637"/>
      <c r="C94" s="184" t="s">
        <v>109</v>
      </c>
      <c r="D94" s="234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BX94" s="3"/>
      <c r="BY94" s="3"/>
      <c r="BZ94" s="3"/>
      <c r="CA94" s="4"/>
      <c r="CB94" s="4"/>
      <c r="CC94" s="4"/>
      <c r="CD94" s="4"/>
      <c r="CE94" s="4"/>
      <c r="CF94" s="4"/>
      <c r="CG94" s="12"/>
      <c r="CH94" s="12"/>
      <c r="CI94" s="12"/>
      <c r="CJ94" s="12"/>
      <c r="CK94" s="12"/>
      <c r="CL94" s="12"/>
    </row>
    <row r="95" spans="1:90" s="2" customFormat="1" ht="15" x14ac:dyDescent="0.2">
      <c r="A95" s="155" t="s">
        <v>111</v>
      </c>
      <c r="B95" s="235">
        <v>4</v>
      </c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BX95" s="3"/>
      <c r="BY95" s="3"/>
      <c r="BZ95" s="3"/>
      <c r="CA95" s="4"/>
      <c r="CB95" s="4"/>
      <c r="CC95" s="4"/>
      <c r="CD95" s="4"/>
      <c r="CE95" s="4"/>
      <c r="CF95" s="4"/>
      <c r="CG95" s="12"/>
      <c r="CH95" s="12"/>
      <c r="CI95" s="12"/>
      <c r="CJ95" s="12"/>
      <c r="CK95" s="12"/>
      <c r="CL95" s="12"/>
    </row>
    <row r="96" spans="1:90" s="2" customFormat="1" ht="15" x14ac:dyDescent="0.2">
      <c r="A96" s="192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BX96" s="3"/>
      <c r="BY96" s="3"/>
      <c r="BZ96" s="3"/>
      <c r="CA96" s="4"/>
      <c r="CB96" s="4"/>
      <c r="CC96" s="4"/>
      <c r="CD96" s="4"/>
      <c r="CE96" s="4"/>
      <c r="CF96" s="4"/>
      <c r="CG96" s="12"/>
      <c r="CH96" s="12"/>
      <c r="CI96" s="12"/>
      <c r="CJ96" s="12"/>
      <c r="CK96" s="12"/>
      <c r="CL96" s="12"/>
    </row>
    <row r="97" spans="1:90" s="2" customFormat="1" ht="15" x14ac:dyDescent="0.2">
      <c r="A97" s="192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BX97" s="3"/>
      <c r="BY97" s="3"/>
      <c r="BZ97" s="3"/>
      <c r="CA97" s="4"/>
      <c r="CB97" s="4"/>
      <c r="CC97" s="4"/>
      <c r="CD97" s="4"/>
      <c r="CE97" s="4"/>
      <c r="CF97" s="4"/>
      <c r="CG97" s="12"/>
      <c r="CH97" s="12"/>
      <c r="CI97" s="12"/>
      <c r="CJ97" s="12"/>
      <c r="CK97" s="12"/>
      <c r="CL97" s="12"/>
    </row>
    <row r="98" spans="1:90" s="2" customFormat="1" ht="15" x14ac:dyDescent="0.2">
      <c r="A98" s="192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BX98" s="3"/>
      <c r="BY98" s="3"/>
      <c r="BZ98" s="3"/>
      <c r="CA98" s="4"/>
      <c r="CB98" s="4"/>
      <c r="CC98" s="4"/>
      <c r="CD98" s="4"/>
      <c r="CE98" s="4"/>
      <c r="CF98" s="4"/>
      <c r="CG98" s="12"/>
      <c r="CH98" s="12"/>
      <c r="CI98" s="12"/>
      <c r="CJ98" s="12"/>
      <c r="CK98" s="12"/>
      <c r="CL98" s="12"/>
    </row>
    <row r="99" spans="1:90" s="2" customFormat="1" ht="15" x14ac:dyDescent="0.2">
      <c r="A99" s="192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BX99" s="3"/>
      <c r="BY99" s="3"/>
      <c r="BZ99" s="3"/>
      <c r="CA99" s="4"/>
      <c r="CB99" s="4"/>
      <c r="CC99" s="4"/>
      <c r="CD99" s="4"/>
      <c r="CE99" s="4"/>
      <c r="CF99" s="4"/>
      <c r="CG99" s="12"/>
      <c r="CH99" s="12"/>
      <c r="CI99" s="12"/>
      <c r="CJ99" s="12"/>
      <c r="CK99" s="12"/>
      <c r="CL99" s="12"/>
    </row>
    <row r="100" spans="1:90" s="2" customFormat="1" ht="15" x14ac:dyDescent="0.2">
      <c r="A100" s="238" t="s">
        <v>43</v>
      </c>
      <c r="B100" s="239">
        <f>SUM(B95:B99)</f>
        <v>4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BX100" s="3"/>
      <c r="BY100" s="3"/>
      <c r="BZ100" s="3"/>
      <c r="CA100" s="4"/>
      <c r="CB100" s="4"/>
      <c r="CC100" s="4"/>
      <c r="CD100" s="4"/>
      <c r="CE100" s="4"/>
      <c r="CF100" s="4"/>
      <c r="CG100" s="12"/>
      <c r="CH100" s="12"/>
      <c r="CI100" s="12"/>
      <c r="CJ100" s="12"/>
      <c r="CK100" s="12"/>
      <c r="CL100" s="12"/>
    </row>
    <row r="101" spans="1:90" s="2" customFormat="1" x14ac:dyDescent="0.2">
      <c r="A101" s="344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BX101" s="3"/>
      <c r="BY101" s="3"/>
      <c r="BZ101" s="3"/>
      <c r="CA101" s="4"/>
      <c r="CB101" s="4"/>
      <c r="CC101" s="4"/>
      <c r="CD101" s="4"/>
      <c r="CE101" s="4"/>
      <c r="CF101" s="4"/>
      <c r="CG101" s="12"/>
      <c r="CH101" s="12"/>
      <c r="CI101" s="12"/>
      <c r="CJ101" s="12"/>
      <c r="CK101" s="12"/>
      <c r="CL101" s="12"/>
    </row>
    <row r="102" spans="1:90" s="2" customFormat="1" ht="14.25" customHeight="1" x14ac:dyDescent="0.2">
      <c r="A102" s="561" t="s">
        <v>3</v>
      </c>
      <c r="B102" s="564" t="s">
        <v>5</v>
      </c>
      <c r="C102" s="565"/>
      <c r="D102" s="566"/>
      <c r="E102" s="630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BX102" s="3"/>
      <c r="BY102" s="3"/>
      <c r="BZ102" s="3"/>
      <c r="CA102" s="4"/>
      <c r="CB102" s="4"/>
      <c r="CC102" s="4"/>
      <c r="CD102" s="4"/>
      <c r="CE102" s="4"/>
      <c r="CF102" s="4"/>
      <c r="CG102" s="12"/>
      <c r="CH102" s="12"/>
      <c r="CI102" s="12"/>
      <c r="CJ102" s="12"/>
      <c r="CK102" s="12"/>
      <c r="CL102" s="12"/>
    </row>
    <row r="103" spans="1:90" s="2" customFormat="1" x14ac:dyDescent="0.2">
      <c r="A103" s="562"/>
      <c r="B103" s="630"/>
      <c r="C103" s="568"/>
      <c r="D103" s="628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BX103" s="3"/>
      <c r="BY103" s="3"/>
      <c r="BZ103" s="3"/>
      <c r="CA103" s="4"/>
      <c r="CB103" s="4"/>
      <c r="CC103" s="4"/>
      <c r="CD103" s="4"/>
      <c r="CE103" s="4"/>
      <c r="CF103" s="4"/>
      <c r="CG103" s="12"/>
      <c r="CH103" s="12"/>
      <c r="CI103" s="12"/>
      <c r="CJ103" s="12"/>
      <c r="CK103" s="12"/>
      <c r="CL103" s="12"/>
    </row>
    <row r="104" spans="1:90" s="2" customFormat="1" x14ac:dyDescent="0.2">
      <c r="A104" s="629"/>
      <c r="B104" s="248" t="s">
        <v>29</v>
      </c>
      <c r="C104" s="249" t="s">
        <v>30</v>
      </c>
      <c r="D104" s="345" t="s">
        <v>31</v>
      </c>
      <c r="E104" s="21" t="s">
        <v>30</v>
      </c>
      <c r="F104" s="91" t="s">
        <v>31</v>
      </c>
      <c r="G104" s="21" t="s">
        <v>30</v>
      </c>
      <c r="H104" s="91" t="s">
        <v>31</v>
      </c>
      <c r="I104" s="21" t="s">
        <v>30</v>
      </c>
      <c r="J104" s="91" t="s">
        <v>31</v>
      </c>
      <c r="K104" s="21" t="s">
        <v>30</v>
      </c>
      <c r="L104" s="91" t="s">
        <v>31</v>
      </c>
      <c r="M104" s="21" t="s">
        <v>30</v>
      </c>
      <c r="N104" s="91" t="s">
        <v>31</v>
      </c>
      <c r="O104" s="321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BX104" s="3"/>
      <c r="BY104" s="3"/>
      <c r="BZ104" s="3"/>
      <c r="CA104" s="4"/>
      <c r="CB104" s="4"/>
      <c r="CC104" s="4"/>
      <c r="CD104" s="4"/>
      <c r="CE104" s="4"/>
      <c r="CF104" s="4"/>
      <c r="CG104" s="12"/>
      <c r="CH104" s="12"/>
      <c r="CI104" s="12"/>
      <c r="CJ104" s="12"/>
      <c r="CK104" s="12"/>
      <c r="CL104" s="12"/>
    </row>
    <row r="105" spans="1:90" s="2" customForma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BX105" s="3"/>
      <c r="BY105" s="3"/>
      <c r="BZ105" s="3"/>
      <c r="CA105" s="4"/>
      <c r="CB105" s="4"/>
      <c r="CC105" s="4"/>
      <c r="CD105" s="4"/>
      <c r="CE105" s="4"/>
      <c r="CF105" s="4"/>
      <c r="CG105" s="12"/>
      <c r="CH105" s="12"/>
      <c r="CI105" s="12"/>
      <c r="CJ105" s="12"/>
      <c r="CK105" s="12"/>
      <c r="CL105" s="12"/>
    </row>
    <row r="106" spans="1:90" s="2" customFormat="1" ht="21" x14ac:dyDescent="0.2">
      <c r="A106" s="322" t="s">
        <v>118</v>
      </c>
      <c r="B106" s="310">
        <f>SUM(C106:D106)</f>
        <v>0</v>
      </c>
      <c r="C106" s="311">
        <f>SUM(E106+G106+I106+K106+M106)</f>
        <v>0</v>
      </c>
      <c r="D106" s="141">
        <f>SUM(F106+H106+J106+L106+N106)</f>
        <v>0</v>
      </c>
      <c r="E106" s="323"/>
      <c r="F106" s="256"/>
      <c r="G106" s="323"/>
      <c r="H106" s="324"/>
      <c r="I106" s="323"/>
      <c r="J106" s="256"/>
      <c r="K106" s="323"/>
      <c r="L106" s="256"/>
      <c r="M106" s="257"/>
      <c r="N106" s="324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BX106" s="3"/>
      <c r="BY106" s="3"/>
      <c r="BZ106" s="3"/>
      <c r="CA106" s="4"/>
      <c r="CB106" s="4"/>
      <c r="CC106" s="4"/>
      <c r="CD106" s="4"/>
      <c r="CE106" s="4"/>
      <c r="CF106" s="4"/>
      <c r="CG106" s="12"/>
      <c r="CH106" s="12"/>
      <c r="CI106" s="12"/>
      <c r="CJ106" s="12"/>
      <c r="CK106" s="12"/>
      <c r="CL106" s="12"/>
    </row>
    <row r="107" spans="1:90" s="2" customFormat="1" ht="15" x14ac:dyDescent="0.25">
      <c r="A107" s="320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  <c r="BX107" s="3"/>
      <c r="BY107" s="3"/>
      <c r="BZ107" s="3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</row>
    <row r="108" spans="1:90" s="2" customFormat="1" ht="14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  <c r="BX108" s="3"/>
      <c r="BY108" s="3"/>
      <c r="BZ108" s="3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</row>
    <row r="109" spans="1:90" s="2" customFormat="1" x14ac:dyDescent="0.2">
      <c r="A109" s="562"/>
      <c r="B109" s="621"/>
      <c r="C109" s="568"/>
      <c r="D109" s="569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  <c r="BX109" s="3"/>
      <c r="BY109" s="3"/>
      <c r="BZ109" s="3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</row>
    <row r="110" spans="1:90" s="2" customFormat="1" x14ac:dyDescent="0.2">
      <c r="A110" s="620"/>
      <c r="B110" s="248" t="s">
        <v>29</v>
      </c>
      <c r="C110" s="249" t="s">
        <v>30</v>
      </c>
      <c r="D110" s="250" t="s">
        <v>31</v>
      </c>
      <c r="E110" s="21" t="s">
        <v>30</v>
      </c>
      <c r="F110" s="91" t="s">
        <v>31</v>
      </c>
      <c r="G110" s="21" t="s">
        <v>30</v>
      </c>
      <c r="H110" s="91" t="s">
        <v>31</v>
      </c>
      <c r="I110" s="21" t="s">
        <v>30</v>
      </c>
      <c r="J110" s="91" t="s">
        <v>31</v>
      </c>
      <c r="K110" s="21" t="s">
        <v>30</v>
      </c>
      <c r="L110" s="91" t="s">
        <v>31</v>
      </c>
      <c r="M110" s="21" t="s">
        <v>30</v>
      </c>
      <c r="N110" s="91" t="s">
        <v>31</v>
      </c>
      <c r="O110" s="21" t="s">
        <v>30</v>
      </c>
      <c r="P110" s="20" t="s">
        <v>31</v>
      </c>
      <c r="Q110" s="21" t="s">
        <v>30</v>
      </c>
      <c r="R110" s="20" t="s">
        <v>31</v>
      </c>
      <c r="S110" s="21" t="s">
        <v>30</v>
      </c>
      <c r="T110" s="20" t="s">
        <v>31</v>
      </c>
      <c r="U110" s="21" t="s">
        <v>30</v>
      </c>
      <c r="V110" s="20" t="s">
        <v>31</v>
      </c>
      <c r="W110" s="21" t="s">
        <v>30</v>
      </c>
      <c r="X110" s="20" t="s">
        <v>31</v>
      </c>
      <c r="Y110" s="21" t="s">
        <v>30</v>
      </c>
      <c r="Z110" s="20" t="s">
        <v>31</v>
      </c>
      <c r="AA110" s="21" t="s">
        <v>30</v>
      </c>
      <c r="AB110" s="20" t="s">
        <v>31</v>
      </c>
      <c r="AC110" s="21" t="s">
        <v>30</v>
      </c>
      <c r="AD110" s="20" t="s">
        <v>31</v>
      </c>
      <c r="AE110" s="21" t="s">
        <v>30</v>
      </c>
      <c r="AF110" s="20" t="s">
        <v>31</v>
      </c>
      <c r="AG110" s="21" t="s">
        <v>30</v>
      </c>
      <c r="AH110" s="20" t="s">
        <v>31</v>
      </c>
      <c r="AI110" s="21" t="s">
        <v>30</v>
      </c>
      <c r="AJ110" s="20" t="s">
        <v>31</v>
      </c>
      <c r="AK110" s="21" t="s">
        <v>30</v>
      </c>
      <c r="AL110" s="258" t="s">
        <v>31</v>
      </c>
      <c r="AM110" s="569"/>
      <c r="BX110" s="3"/>
      <c r="BY110" s="3"/>
      <c r="BZ110" s="3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</row>
    <row r="111" spans="1:90" s="2" customForma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BX111" s="3"/>
      <c r="BY111" s="3"/>
      <c r="BZ111" s="3"/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C111" s="4"/>
      <c r="CD111" s="4"/>
      <c r="CE111" s="4"/>
      <c r="CF111" s="4"/>
      <c r="CG111" s="4">
        <f>IF(AND(B111&lt;&gt;0,AM111=""),1,0)</f>
        <v>0</v>
      </c>
      <c r="CH111" s="4">
        <f>IF(AM111&gt;B111,1,0)</f>
        <v>0</v>
      </c>
      <c r="CI111" s="4"/>
      <c r="CJ111" s="4"/>
      <c r="CK111" s="4"/>
      <c r="CL111" s="4"/>
    </row>
    <row r="112" spans="1:90" s="2" customFormat="1" ht="15" x14ac:dyDescent="0.25">
      <c r="A112" s="108" t="s">
        <v>121</v>
      </c>
      <c r="B112" s="102"/>
      <c r="C112" s="102"/>
      <c r="D112" s="102"/>
      <c r="E112" s="102"/>
      <c r="BX112" s="3"/>
      <c r="BY112" s="3"/>
      <c r="BZ112" s="3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</row>
    <row r="113" spans="1:43" s="2" customFormat="1" ht="14.2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s="2" customFormat="1" x14ac:dyDescent="0.2">
      <c r="A114" s="622"/>
      <c r="B114" s="248" t="s">
        <v>125</v>
      </c>
      <c r="C114" s="248" t="s">
        <v>126</v>
      </c>
      <c r="D114" s="265" t="s">
        <v>127</v>
      </c>
      <c r="E114" s="627"/>
    </row>
    <row r="115" spans="1:43" s="2" customFormat="1" ht="15" x14ac:dyDescent="0.25">
      <c r="A115" s="266" t="s">
        <v>43</v>
      </c>
      <c r="B115" s="259"/>
      <c r="C115" s="259"/>
      <c r="D115" s="267"/>
      <c r="E115" s="268"/>
    </row>
    <row r="116" spans="1:43" s="2" customFormat="1" ht="15" x14ac:dyDescent="0.2">
      <c r="A116" s="325" t="s">
        <v>128</v>
      </c>
      <c r="B116" s="207"/>
      <c r="C116" s="207"/>
      <c r="H116" s="270"/>
      <c r="I116" s="270"/>
      <c r="J116" s="125"/>
    </row>
    <row r="117" spans="1:43" s="2" customFormat="1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s="2" customFormat="1" ht="14.25" customHeight="1" x14ac:dyDescent="0.2">
      <c r="A118" s="562"/>
      <c r="B118" s="621"/>
      <c r="C118" s="568"/>
      <c r="D118" s="569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s="2" customFormat="1" x14ac:dyDescent="0.2">
      <c r="A119" s="620"/>
      <c r="B119" s="248" t="s">
        <v>29</v>
      </c>
      <c r="C119" s="249" t="s">
        <v>30</v>
      </c>
      <c r="D119" s="250" t="s">
        <v>31</v>
      </c>
      <c r="E119" s="21" t="s">
        <v>30</v>
      </c>
      <c r="F119" s="91" t="s">
        <v>31</v>
      </c>
      <c r="G119" s="21" t="s">
        <v>30</v>
      </c>
      <c r="H119" s="91" t="s">
        <v>31</v>
      </c>
      <c r="I119" s="21" t="s">
        <v>30</v>
      </c>
      <c r="J119" s="91" t="s">
        <v>31</v>
      </c>
    </row>
    <row r="120" spans="1:43" s="2" customFormat="1" ht="21" x14ac:dyDescent="0.2">
      <c r="A120" s="74" t="s">
        <v>132</v>
      </c>
      <c r="B120" s="23">
        <f>SUM(C120:D120)</f>
        <v>0</v>
      </c>
      <c r="C120" s="24">
        <f t="shared" ref="C120:D122" si="22">+E120+G120+I120</f>
        <v>0</v>
      </c>
      <c r="D120" s="25">
        <f t="shared" si="22"/>
        <v>0</v>
      </c>
      <c r="E120" s="215"/>
      <c r="F120" s="216"/>
      <c r="G120" s="215"/>
      <c r="H120" s="216"/>
      <c r="I120" s="215"/>
      <c r="J120" s="252"/>
    </row>
    <row r="121" spans="1:43" s="2" customFormat="1" ht="21" x14ac:dyDescent="0.2">
      <c r="A121" s="271" t="s">
        <v>133</v>
      </c>
      <c r="B121" s="272">
        <f>SUM(C121:D121)</f>
        <v>0</v>
      </c>
      <c r="C121" s="273">
        <f t="shared" si="22"/>
        <v>0</v>
      </c>
      <c r="D121" s="274">
        <f t="shared" si="22"/>
        <v>0</v>
      </c>
      <c r="E121" s="275"/>
      <c r="F121" s="276"/>
      <c r="G121" s="275"/>
      <c r="H121" s="276"/>
      <c r="I121" s="275"/>
      <c r="J121" s="277"/>
    </row>
    <row r="122" spans="1:43" s="2" customFormat="1" ht="31.5" x14ac:dyDescent="0.2">
      <c r="A122" s="278" t="s">
        <v>134</v>
      </c>
      <c r="B122" s="310">
        <f>SUM(C122:D122)</f>
        <v>0</v>
      </c>
      <c r="C122" s="330">
        <f t="shared" si="22"/>
        <v>0</v>
      </c>
      <c r="D122" s="141">
        <f t="shared" si="22"/>
        <v>0</v>
      </c>
      <c r="E122" s="323"/>
      <c r="F122" s="256"/>
      <c r="G122" s="323"/>
      <c r="H122" s="350"/>
      <c r="I122" s="323"/>
      <c r="J122" s="256"/>
    </row>
    <row r="123" spans="1:43" s="2" customFormat="1" ht="15.75" x14ac:dyDescent="0.25">
      <c r="A123" s="352" t="s">
        <v>135</v>
      </c>
      <c r="B123" s="280"/>
      <c r="C123" s="281"/>
      <c r="D123" s="281"/>
      <c r="F123" s="282"/>
      <c r="G123" s="283"/>
      <c r="H123" s="283"/>
      <c r="I123" s="102"/>
    </row>
    <row r="124" spans="1:43" s="2" customFormat="1" ht="14.2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s="2" customFormat="1" ht="42" x14ac:dyDescent="0.2">
      <c r="A125" s="640"/>
      <c r="B125" s="641"/>
      <c r="C125" s="21" t="s">
        <v>30</v>
      </c>
      <c r="D125" s="284" t="s">
        <v>31</v>
      </c>
      <c r="E125" s="103" t="s">
        <v>139</v>
      </c>
      <c r="F125" s="91" t="s">
        <v>140</v>
      </c>
      <c r="G125" s="103" t="s">
        <v>141</v>
      </c>
      <c r="H125" s="90" t="s">
        <v>142</v>
      </c>
      <c r="I125" s="91" t="s">
        <v>143</v>
      </c>
    </row>
    <row r="126" spans="1:43" s="2" customForma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s="2" customFormat="1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s="2" customFormat="1" ht="14.25" customHeight="1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s="2" customFormat="1" x14ac:dyDescent="0.2">
      <c r="A129" s="562"/>
      <c r="B129" s="562"/>
      <c r="C129" s="642"/>
      <c r="D129" s="568"/>
      <c r="E129" s="640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  <c r="BX129" s="3"/>
      <c r="BY129" s="3"/>
      <c r="BZ129" s="3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</row>
    <row r="130" spans="1:90" s="2" customFormat="1" x14ac:dyDescent="0.2">
      <c r="A130" s="641"/>
      <c r="B130" s="641"/>
      <c r="C130" s="18" t="s">
        <v>29</v>
      </c>
      <c r="D130" s="19" t="s">
        <v>30</v>
      </c>
      <c r="E130" s="20" t="s">
        <v>31</v>
      </c>
      <c r="F130" s="21" t="s">
        <v>30</v>
      </c>
      <c r="G130" s="20" t="s">
        <v>31</v>
      </c>
      <c r="H130" s="21" t="s">
        <v>30</v>
      </c>
      <c r="I130" s="20" t="s">
        <v>31</v>
      </c>
      <c r="J130" s="21" t="s">
        <v>30</v>
      </c>
      <c r="K130" s="20" t="s">
        <v>31</v>
      </c>
      <c r="L130" s="21" t="s">
        <v>30</v>
      </c>
      <c r="M130" s="20" t="s">
        <v>31</v>
      </c>
      <c r="N130" s="21" t="s">
        <v>30</v>
      </c>
      <c r="O130" s="20" t="s">
        <v>31</v>
      </c>
      <c r="P130" s="21" t="s">
        <v>30</v>
      </c>
      <c r="Q130" s="20" t="s">
        <v>31</v>
      </c>
      <c r="R130" s="21" t="s">
        <v>30</v>
      </c>
      <c r="S130" s="20" t="s">
        <v>31</v>
      </c>
      <c r="T130" s="21" t="s">
        <v>30</v>
      </c>
      <c r="U130" s="20" t="s">
        <v>31</v>
      </c>
      <c r="V130" s="21" t="s">
        <v>30</v>
      </c>
      <c r="W130" s="20" t="s">
        <v>31</v>
      </c>
      <c r="X130" s="21" t="s">
        <v>30</v>
      </c>
      <c r="Y130" s="20" t="s">
        <v>31</v>
      </c>
      <c r="Z130" s="21" t="s">
        <v>30</v>
      </c>
      <c r="AA130" s="20" t="s">
        <v>31</v>
      </c>
      <c r="AB130" s="21" t="s">
        <v>30</v>
      </c>
      <c r="AC130" s="20" t="s">
        <v>31</v>
      </c>
      <c r="AD130" s="21" t="s">
        <v>30</v>
      </c>
      <c r="AE130" s="20" t="s">
        <v>31</v>
      </c>
      <c r="AF130" s="21" t="s">
        <v>30</v>
      </c>
      <c r="AG130" s="20" t="s">
        <v>31</v>
      </c>
      <c r="AH130" s="21" t="s">
        <v>30</v>
      </c>
      <c r="AI130" s="20" t="s">
        <v>31</v>
      </c>
      <c r="AJ130" s="21" t="s">
        <v>30</v>
      </c>
      <c r="AK130" s="20" t="s">
        <v>31</v>
      </c>
      <c r="AL130" s="21" t="s">
        <v>30</v>
      </c>
      <c r="AM130" s="20" t="s">
        <v>31</v>
      </c>
      <c r="AN130" s="640"/>
      <c r="AO130" s="640"/>
      <c r="AP130" s="640"/>
      <c r="AQ130" s="640"/>
      <c r="BX130" s="3"/>
      <c r="BY130" s="3"/>
      <c r="BZ130" s="3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</row>
    <row r="131" spans="1:90" s="2" customFormat="1" ht="14.25" customHeight="1" x14ac:dyDescent="0.2">
      <c r="A131" s="576" t="s">
        <v>146</v>
      </c>
      <c r="B131" s="22" t="s">
        <v>33</v>
      </c>
      <c r="C131" s="23">
        <f t="shared" ref="C131:C143" si="23">SUM(D131+E131)</f>
        <v>0</v>
      </c>
      <c r="D131" s="24">
        <f t="shared" ref="D131:D143" si="24">SUM(F131+H131+J131+L131+N131+P131+R131+T131+V131+X131+Z131+AB131+AD131+AF131+AH131+AJ131+AL131)</f>
        <v>0</v>
      </c>
      <c r="E131" s="25">
        <f t="shared" ref="E131:E143" si="25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6">CONCATENATE(CF131,CA131,CB131,CC131,CD131,CE131)</f>
        <v/>
      </c>
      <c r="BX131" s="3"/>
      <c r="BY131" s="3"/>
      <c r="BZ131" s="3"/>
      <c r="CA131" s="32" t="str">
        <f t="shared" ref="CA131:CA143" si="27">IF(CG131=1,"* El número de Beneficiarios NO DEBE ser mayor que el Total. ","")</f>
        <v/>
      </c>
      <c r="CB131" s="33" t="str">
        <f t="shared" ref="CB131:CB143" si="28">IF(CH131=1,"* Los Niños, Niñas, Adolescentes y Jóvenes de Programa SENAME NO DEBE ser mayor que el Total. ","")</f>
        <v/>
      </c>
      <c r="CC131" s="33" t="str">
        <f t="shared" ref="CC131:CC143" si="29">IF(CI131=1,"* El número de personas pertenecientes a Pueblos Originarios NO DEBE ser mayor que el Total. ","")</f>
        <v/>
      </c>
      <c r="CD131" s="33" t="str">
        <f t="shared" ref="CD131:CD143" si="30">IF(CJ131=1,"* El número de personas Migrantes NO DEBE ser mayor que el Total. ","")</f>
        <v/>
      </c>
      <c r="CE131" s="33"/>
      <c r="CF131" s="32" t="str">
        <f t="shared" ref="CF131:CF143" si="31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2">IF($C131&lt;AN131,1,0)</f>
        <v>0</v>
      </c>
      <c r="CH131" s="34">
        <f t="shared" si="32"/>
        <v>0</v>
      </c>
      <c r="CI131" s="34">
        <f t="shared" si="32"/>
        <v>0</v>
      </c>
      <c r="CJ131" s="34">
        <f t="shared" si="32"/>
        <v>0</v>
      </c>
      <c r="CK131" s="34"/>
      <c r="CL131" s="34">
        <f t="shared" ref="CL131:CL143" si="33">IF(AND(C131&lt;&gt;0,OR(AN131="",AO131="",AP131="",AQ131="")),1,0)</f>
        <v>0</v>
      </c>
    </row>
    <row r="132" spans="1:90" s="2" customFormat="1" x14ac:dyDescent="0.2">
      <c r="A132" s="577"/>
      <c r="B132" s="35" t="s">
        <v>34</v>
      </c>
      <c r="C132" s="36">
        <f t="shared" si="23"/>
        <v>0</v>
      </c>
      <c r="D132" s="37">
        <f t="shared" si="24"/>
        <v>0</v>
      </c>
      <c r="E132" s="38">
        <f t="shared" si="25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6"/>
        <v/>
      </c>
      <c r="BX132" s="3"/>
      <c r="BY132" s="3"/>
      <c r="BZ132" s="3"/>
      <c r="CA132" s="32" t="str">
        <f t="shared" si="27"/>
        <v/>
      </c>
      <c r="CB132" s="33" t="str">
        <f t="shared" si="28"/>
        <v/>
      </c>
      <c r="CC132" s="33" t="str">
        <f t="shared" si="29"/>
        <v/>
      </c>
      <c r="CD132" s="33" t="str">
        <f t="shared" si="30"/>
        <v/>
      </c>
      <c r="CE132" s="33"/>
      <c r="CF132" s="32" t="str">
        <f t="shared" si="31"/>
        <v/>
      </c>
      <c r="CG132" s="34">
        <f t="shared" si="32"/>
        <v>0</v>
      </c>
      <c r="CH132" s="34">
        <f t="shared" si="32"/>
        <v>0</v>
      </c>
      <c r="CI132" s="34">
        <f t="shared" si="32"/>
        <v>0</v>
      </c>
      <c r="CJ132" s="34">
        <f t="shared" si="32"/>
        <v>0</v>
      </c>
      <c r="CK132" s="34"/>
      <c r="CL132" s="34">
        <f t="shared" si="33"/>
        <v>0</v>
      </c>
    </row>
    <row r="133" spans="1:90" s="2" customFormat="1" x14ac:dyDescent="0.2">
      <c r="A133" s="577"/>
      <c r="B133" s="35" t="s">
        <v>35</v>
      </c>
      <c r="C133" s="36">
        <f t="shared" si="23"/>
        <v>0</v>
      </c>
      <c r="D133" s="37">
        <f t="shared" si="24"/>
        <v>0</v>
      </c>
      <c r="E133" s="38">
        <f t="shared" si="25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6"/>
        <v/>
      </c>
      <c r="BX133" s="3"/>
      <c r="BY133" s="3"/>
      <c r="BZ133" s="3"/>
      <c r="CA133" s="32" t="str">
        <f t="shared" si="27"/>
        <v/>
      </c>
      <c r="CB133" s="33" t="str">
        <f t="shared" si="28"/>
        <v/>
      </c>
      <c r="CC133" s="33" t="str">
        <f t="shared" si="29"/>
        <v/>
      </c>
      <c r="CD133" s="33" t="str">
        <f t="shared" si="30"/>
        <v/>
      </c>
      <c r="CE133" s="33"/>
      <c r="CF133" s="32" t="str">
        <f t="shared" si="31"/>
        <v/>
      </c>
      <c r="CG133" s="34">
        <f t="shared" si="32"/>
        <v>0</v>
      </c>
      <c r="CH133" s="34">
        <f t="shared" si="32"/>
        <v>0</v>
      </c>
      <c r="CI133" s="34">
        <f t="shared" si="32"/>
        <v>0</v>
      </c>
      <c r="CJ133" s="34">
        <f t="shared" si="32"/>
        <v>0</v>
      </c>
      <c r="CK133" s="34"/>
      <c r="CL133" s="34">
        <f t="shared" si="33"/>
        <v>0</v>
      </c>
    </row>
    <row r="134" spans="1:90" s="2" customFormat="1" x14ac:dyDescent="0.2">
      <c r="A134" s="577"/>
      <c r="B134" s="35" t="s">
        <v>36</v>
      </c>
      <c r="C134" s="36">
        <f t="shared" si="23"/>
        <v>0</v>
      </c>
      <c r="D134" s="37">
        <f t="shared" si="24"/>
        <v>0</v>
      </c>
      <c r="E134" s="38">
        <f t="shared" si="25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6"/>
        <v/>
      </c>
      <c r="BX134" s="3"/>
      <c r="BY134" s="3"/>
      <c r="BZ134" s="3"/>
      <c r="CA134" s="32" t="str">
        <f t="shared" si="27"/>
        <v/>
      </c>
      <c r="CB134" s="33" t="str">
        <f t="shared" si="28"/>
        <v/>
      </c>
      <c r="CC134" s="33" t="str">
        <f t="shared" si="29"/>
        <v/>
      </c>
      <c r="CD134" s="33" t="str">
        <f t="shared" si="30"/>
        <v/>
      </c>
      <c r="CE134" s="33"/>
      <c r="CF134" s="32" t="str">
        <f t="shared" si="31"/>
        <v/>
      </c>
      <c r="CG134" s="34">
        <f t="shared" si="32"/>
        <v>0</v>
      </c>
      <c r="CH134" s="34">
        <f t="shared" si="32"/>
        <v>0</v>
      </c>
      <c r="CI134" s="34">
        <f t="shared" si="32"/>
        <v>0</v>
      </c>
      <c r="CJ134" s="34">
        <f t="shared" si="32"/>
        <v>0</v>
      </c>
      <c r="CK134" s="34"/>
      <c r="CL134" s="34">
        <f t="shared" si="33"/>
        <v>0</v>
      </c>
    </row>
    <row r="135" spans="1:90" s="2" customFormat="1" x14ac:dyDescent="0.2">
      <c r="A135" s="577"/>
      <c r="B135" s="35" t="s">
        <v>37</v>
      </c>
      <c r="C135" s="36">
        <f t="shared" si="23"/>
        <v>0</v>
      </c>
      <c r="D135" s="37">
        <f t="shared" si="24"/>
        <v>0</v>
      </c>
      <c r="E135" s="38">
        <f t="shared" si="25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6"/>
        <v/>
      </c>
      <c r="BX135" s="3"/>
      <c r="BY135" s="3"/>
      <c r="BZ135" s="3"/>
      <c r="CA135" s="32" t="str">
        <f t="shared" si="27"/>
        <v/>
      </c>
      <c r="CB135" s="33" t="str">
        <f t="shared" si="28"/>
        <v/>
      </c>
      <c r="CC135" s="33" t="str">
        <f t="shared" si="29"/>
        <v/>
      </c>
      <c r="CD135" s="33" t="str">
        <f t="shared" si="30"/>
        <v/>
      </c>
      <c r="CE135" s="33"/>
      <c r="CF135" s="32" t="str">
        <f t="shared" si="31"/>
        <v/>
      </c>
      <c r="CG135" s="34">
        <f t="shared" si="32"/>
        <v>0</v>
      </c>
      <c r="CH135" s="34">
        <f t="shared" si="32"/>
        <v>0</v>
      </c>
      <c r="CI135" s="34">
        <f t="shared" si="32"/>
        <v>0</v>
      </c>
      <c r="CJ135" s="34">
        <f t="shared" si="32"/>
        <v>0</v>
      </c>
      <c r="CK135" s="34"/>
      <c r="CL135" s="34">
        <f t="shared" si="33"/>
        <v>0</v>
      </c>
    </row>
    <row r="136" spans="1:90" s="2" customFormat="1" x14ac:dyDescent="0.2">
      <c r="A136" s="577"/>
      <c r="B136" s="35" t="s">
        <v>38</v>
      </c>
      <c r="C136" s="36">
        <f t="shared" si="23"/>
        <v>0</v>
      </c>
      <c r="D136" s="37">
        <f t="shared" si="24"/>
        <v>0</v>
      </c>
      <c r="E136" s="38">
        <f t="shared" si="25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6"/>
        <v/>
      </c>
      <c r="BX136" s="3"/>
      <c r="BY136" s="3"/>
      <c r="BZ136" s="3"/>
      <c r="CA136" s="32" t="str">
        <f t="shared" si="27"/>
        <v/>
      </c>
      <c r="CB136" s="33" t="str">
        <f t="shared" si="28"/>
        <v/>
      </c>
      <c r="CC136" s="33" t="str">
        <f t="shared" si="29"/>
        <v/>
      </c>
      <c r="CD136" s="33" t="str">
        <f t="shared" si="30"/>
        <v/>
      </c>
      <c r="CE136" s="33"/>
      <c r="CF136" s="32" t="str">
        <f t="shared" si="31"/>
        <v/>
      </c>
      <c r="CG136" s="34">
        <f t="shared" si="32"/>
        <v>0</v>
      </c>
      <c r="CH136" s="34">
        <f t="shared" si="32"/>
        <v>0</v>
      </c>
      <c r="CI136" s="34">
        <f t="shared" si="32"/>
        <v>0</v>
      </c>
      <c r="CJ136" s="34">
        <f t="shared" si="32"/>
        <v>0</v>
      </c>
      <c r="CK136" s="34"/>
      <c r="CL136" s="34">
        <f t="shared" si="33"/>
        <v>0</v>
      </c>
    </row>
    <row r="137" spans="1:90" s="2" customFormat="1" ht="21" x14ac:dyDescent="0.2">
      <c r="A137" s="577"/>
      <c r="B137" s="35" t="s">
        <v>39</v>
      </c>
      <c r="C137" s="43">
        <f t="shared" si="23"/>
        <v>0</v>
      </c>
      <c r="D137" s="44">
        <f t="shared" si="24"/>
        <v>0</v>
      </c>
      <c r="E137" s="45">
        <f t="shared" si="25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6"/>
        <v/>
      </c>
      <c r="BX137" s="3"/>
      <c r="BY137" s="3"/>
      <c r="BZ137" s="3"/>
      <c r="CA137" s="32" t="str">
        <f t="shared" si="27"/>
        <v/>
      </c>
      <c r="CB137" s="33" t="str">
        <f t="shared" si="28"/>
        <v/>
      </c>
      <c r="CC137" s="33" t="str">
        <f t="shared" si="29"/>
        <v/>
      </c>
      <c r="CD137" s="33" t="str">
        <f t="shared" si="30"/>
        <v/>
      </c>
      <c r="CE137" s="33"/>
      <c r="CF137" s="32" t="str">
        <f t="shared" si="31"/>
        <v/>
      </c>
      <c r="CG137" s="34">
        <f t="shared" si="32"/>
        <v>0</v>
      </c>
      <c r="CH137" s="34">
        <f t="shared" si="32"/>
        <v>0</v>
      </c>
      <c r="CI137" s="34">
        <f t="shared" si="32"/>
        <v>0</v>
      </c>
      <c r="CJ137" s="34">
        <f t="shared" si="32"/>
        <v>0</v>
      </c>
      <c r="CK137" s="34"/>
      <c r="CL137" s="34">
        <f t="shared" si="33"/>
        <v>0</v>
      </c>
    </row>
    <row r="138" spans="1:90" s="2" customFormat="1" ht="21" x14ac:dyDescent="0.2">
      <c r="A138" s="577"/>
      <c r="B138" s="35" t="s">
        <v>40</v>
      </c>
      <c r="C138" s="43">
        <f t="shared" si="23"/>
        <v>0</v>
      </c>
      <c r="D138" s="44">
        <f t="shared" si="24"/>
        <v>0</v>
      </c>
      <c r="E138" s="45">
        <f t="shared" si="25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6"/>
        <v/>
      </c>
      <c r="BX138" s="3"/>
      <c r="BY138" s="3"/>
      <c r="BZ138" s="3"/>
      <c r="CA138" s="32" t="str">
        <f t="shared" si="27"/>
        <v/>
      </c>
      <c r="CB138" s="33" t="str">
        <f t="shared" si="28"/>
        <v/>
      </c>
      <c r="CC138" s="33" t="str">
        <f t="shared" si="29"/>
        <v/>
      </c>
      <c r="CD138" s="33" t="str">
        <f t="shared" si="30"/>
        <v/>
      </c>
      <c r="CE138" s="33"/>
      <c r="CF138" s="32" t="str">
        <f t="shared" si="31"/>
        <v/>
      </c>
      <c r="CG138" s="34">
        <f t="shared" si="32"/>
        <v>0</v>
      </c>
      <c r="CH138" s="34">
        <f t="shared" si="32"/>
        <v>0</v>
      </c>
      <c r="CI138" s="34">
        <f t="shared" si="32"/>
        <v>0</v>
      </c>
      <c r="CJ138" s="34">
        <f t="shared" si="32"/>
        <v>0</v>
      </c>
      <c r="CK138" s="34"/>
      <c r="CL138" s="34">
        <f t="shared" si="33"/>
        <v>0</v>
      </c>
    </row>
    <row r="139" spans="1:90" s="2" customFormat="1" x14ac:dyDescent="0.2">
      <c r="A139" s="577"/>
      <c r="B139" s="35" t="s">
        <v>41</v>
      </c>
      <c r="C139" s="43">
        <f t="shared" si="23"/>
        <v>0</v>
      </c>
      <c r="D139" s="44">
        <f t="shared" si="24"/>
        <v>0</v>
      </c>
      <c r="E139" s="45">
        <f t="shared" si="25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6"/>
        <v/>
      </c>
      <c r="BX139" s="3"/>
      <c r="BY139" s="3"/>
      <c r="BZ139" s="3"/>
      <c r="CA139" s="32" t="str">
        <f t="shared" si="27"/>
        <v/>
      </c>
      <c r="CB139" s="33" t="str">
        <f t="shared" si="28"/>
        <v/>
      </c>
      <c r="CC139" s="33" t="str">
        <f t="shared" si="29"/>
        <v/>
      </c>
      <c r="CD139" s="33" t="str">
        <f t="shared" si="30"/>
        <v/>
      </c>
      <c r="CE139" s="33"/>
      <c r="CF139" s="32" t="str">
        <f t="shared" si="31"/>
        <v/>
      </c>
      <c r="CG139" s="34">
        <f t="shared" si="32"/>
        <v>0</v>
      </c>
      <c r="CH139" s="34">
        <f t="shared" si="32"/>
        <v>0</v>
      </c>
      <c r="CI139" s="34">
        <f t="shared" si="32"/>
        <v>0</v>
      </c>
      <c r="CJ139" s="34">
        <f t="shared" si="32"/>
        <v>0</v>
      </c>
      <c r="CK139" s="34"/>
      <c r="CL139" s="34">
        <f t="shared" si="33"/>
        <v>0</v>
      </c>
    </row>
    <row r="140" spans="1:90" s="2" customFormat="1" ht="31.5" x14ac:dyDescent="0.2">
      <c r="A140" s="577"/>
      <c r="B140" s="35" t="s">
        <v>42</v>
      </c>
      <c r="C140" s="43">
        <f t="shared" si="23"/>
        <v>0</v>
      </c>
      <c r="D140" s="50">
        <f t="shared" si="24"/>
        <v>0</v>
      </c>
      <c r="E140" s="45">
        <f t="shared" si="25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6"/>
        <v/>
      </c>
      <c r="BX140" s="3"/>
      <c r="BY140" s="3"/>
      <c r="BZ140" s="3"/>
      <c r="CA140" s="32" t="str">
        <f t="shared" si="27"/>
        <v/>
      </c>
      <c r="CB140" s="33" t="str">
        <f t="shared" si="28"/>
        <v/>
      </c>
      <c r="CC140" s="33" t="str">
        <f t="shared" si="29"/>
        <v/>
      </c>
      <c r="CD140" s="33" t="str">
        <f t="shared" si="30"/>
        <v/>
      </c>
      <c r="CE140" s="33"/>
      <c r="CF140" s="32" t="str">
        <f t="shared" si="31"/>
        <v/>
      </c>
      <c r="CG140" s="34">
        <f t="shared" si="32"/>
        <v>0</v>
      </c>
      <c r="CH140" s="34">
        <f t="shared" si="32"/>
        <v>0</v>
      </c>
      <c r="CI140" s="34">
        <f t="shared" si="32"/>
        <v>0</v>
      </c>
      <c r="CJ140" s="34">
        <f t="shared" si="32"/>
        <v>0</v>
      </c>
      <c r="CK140" s="34"/>
      <c r="CL140" s="34">
        <f t="shared" si="33"/>
        <v>0</v>
      </c>
    </row>
    <row r="141" spans="1:90" s="2" customFormat="1" x14ac:dyDescent="0.2">
      <c r="A141" s="643"/>
      <c r="B141" s="51" t="s">
        <v>43</v>
      </c>
      <c r="C141" s="52">
        <f t="shared" si="23"/>
        <v>0</v>
      </c>
      <c r="D141" s="53">
        <f t="shared" si="24"/>
        <v>0</v>
      </c>
      <c r="E141" s="54">
        <f t="shared" si="25"/>
        <v>0</v>
      </c>
      <c r="F141" s="55">
        <f>SUM(F131:F140)</f>
        <v>0</v>
      </c>
      <c r="G141" s="56">
        <f t="shared" ref="G141:AQ141" si="34">SUM(G131:G140)</f>
        <v>0</v>
      </c>
      <c r="H141" s="55">
        <f t="shared" si="34"/>
        <v>0</v>
      </c>
      <c r="I141" s="56">
        <f t="shared" si="34"/>
        <v>0</v>
      </c>
      <c r="J141" s="55">
        <f t="shared" si="34"/>
        <v>0</v>
      </c>
      <c r="K141" s="57">
        <f t="shared" si="34"/>
        <v>0</v>
      </c>
      <c r="L141" s="55">
        <f t="shared" si="34"/>
        <v>0</v>
      </c>
      <c r="M141" s="57">
        <f t="shared" si="34"/>
        <v>0</v>
      </c>
      <c r="N141" s="55">
        <f t="shared" si="34"/>
        <v>0</v>
      </c>
      <c r="O141" s="57">
        <f t="shared" si="34"/>
        <v>0</v>
      </c>
      <c r="P141" s="55">
        <f t="shared" si="34"/>
        <v>0</v>
      </c>
      <c r="Q141" s="57">
        <f t="shared" si="34"/>
        <v>0</v>
      </c>
      <c r="R141" s="55">
        <f t="shared" si="34"/>
        <v>0</v>
      </c>
      <c r="S141" s="57">
        <f t="shared" si="34"/>
        <v>0</v>
      </c>
      <c r="T141" s="55">
        <f t="shared" si="34"/>
        <v>0</v>
      </c>
      <c r="U141" s="57">
        <f t="shared" si="34"/>
        <v>0</v>
      </c>
      <c r="V141" s="55">
        <f t="shared" si="34"/>
        <v>0</v>
      </c>
      <c r="W141" s="57">
        <f t="shared" si="34"/>
        <v>0</v>
      </c>
      <c r="X141" s="55">
        <f t="shared" si="34"/>
        <v>0</v>
      </c>
      <c r="Y141" s="57">
        <f t="shared" si="34"/>
        <v>0</v>
      </c>
      <c r="Z141" s="55">
        <f t="shared" si="34"/>
        <v>0</v>
      </c>
      <c r="AA141" s="57">
        <f t="shared" si="34"/>
        <v>0</v>
      </c>
      <c r="AB141" s="55">
        <f t="shared" si="34"/>
        <v>0</v>
      </c>
      <c r="AC141" s="57">
        <f t="shared" si="34"/>
        <v>0</v>
      </c>
      <c r="AD141" s="55">
        <f t="shared" si="34"/>
        <v>0</v>
      </c>
      <c r="AE141" s="57">
        <f t="shared" si="34"/>
        <v>0</v>
      </c>
      <c r="AF141" s="55">
        <f t="shared" si="34"/>
        <v>0</v>
      </c>
      <c r="AG141" s="57">
        <f t="shared" si="34"/>
        <v>0</v>
      </c>
      <c r="AH141" s="55">
        <f t="shared" si="34"/>
        <v>0</v>
      </c>
      <c r="AI141" s="57">
        <f t="shared" si="34"/>
        <v>0</v>
      </c>
      <c r="AJ141" s="55">
        <f t="shared" si="34"/>
        <v>0</v>
      </c>
      <c r="AK141" s="57">
        <f t="shared" si="34"/>
        <v>0</v>
      </c>
      <c r="AL141" s="58">
        <f t="shared" si="34"/>
        <v>0</v>
      </c>
      <c r="AM141" s="57">
        <f t="shared" si="34"/>
        <v>0</v>
      </c>
      <c r="AN141" s="56">
        <f t="shared" si="34"/>
        <v>0</v>
      </c>
      <c r="AO141" s="56">
        <f t="shared" si="34"/>
        <v>0</v>
      </c>
      <c r="AP141" s="56">
        <f t="shared" si="34"/>
        <v>0</v>
      </c>
      <c r="AQ141" s="56">
        <f t="shared" si="34"/>
        <v>0</v>
      </c>
      <c r="AR141" s="30"/>
      <c r="BX141" s="3"/>
      <c r="BY141" s="3"/>
      <c r="BZ141" s="3"/>
      <c r="CA141" s="32" t="str">
        <f t="shared" si="27"/>
        <v/>
      </c>
      <c r="CB141" s="33" t="str">
        <f t="shared" si="28"/>
        <v/>
      </c>
      <c r="CC141" s="33" t="str">
        <f t="shared" si="29"/>
        <v/>
      </c>
      <c r="CD141" s="33" t="str">
        <f t="shared" si="30"/>
        <v/>
      </c>
      <c r="CE141" s="33"/>
      <c r="CF141" s="32" t="str">
        <f t="shared" si="31"/>
        <v/>
      </c>
      <c r="CG141" s="34">
        <f t="shared" si="32"/>
        <v>0</v>
      </c>
      <c r="CH141" s="34">
        <f t="shared" si="32"/>
        <v>0</v>
      </c>
      <c r="CI141" s="34">
        <f t="shared" si="32"/>
        <v>0</v>
      </c>
      <c r="CJ141" s="34">
        <f t="shared" si="32"/>
        <v>0</v>
      </c>
      <c r="CK141" s="34"/>
      <c r="CL141" s="34">
        <f t="shared" si="33"/>
        <v>0</v>
      </c>
    </row>
    <row r="142" spans="1:90" s="2" customFormat="1" x14ac:dyDescent="0.2">
      <c r="A142" s="579" t="s">
        <v>44</v>
      </c>
      <c r="B142" s="580"/>
      <c r="C142" s="59">
        <f t="shared" si="23"/>
        <v>0</v>
      </c>
      <c r="D142" s="60">
        <f t="shared" si="24"/>
        <v>0</v>
      </c>
      <c r="E142" s="54">
        <f t="shared" si="25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BX142" s="3"/>
      <c r="BY142" s="3"/>
      <c r="BZ142" s="3"/>
      <c r="CA142" s="32" t="str">
        <f t="shared" si="27"/>
        <v/>
      </c>
      <c r="CB142" s="33" t="str">
        <f t="shared" si="28"/>
        <v/>
      </c>
      <c r="CC142" s="33" t="str">
        <f t="shared" si="29"/>
        <v/>
      </c>
      <c r="CD142" s="33" t="str">
        <f t="shared" si="30"/>
        <v/>
      </c>
      <c r="CE142" s="33"/>
      <c r="CF142" s="32" t="str">
        <f t="shared" si="31"/>
        <v/>
      </c>
      <c r="CG142" s="34">
        <f t="shared" si="32"/>
        <v>0</v>
      </c>
      <c r="CH142" s="34">
        <f t="shared" si="32"/>
        <v>0</v>
      </c>
      <c r="CI142" s="34">
        <f t="shared" si="32"/>
        <v>0</v>
      </c>
      <c r="CJ142" s="34">
        <f t="shared" si="32"/>
        <v>0</v>
      </c>
      <c r="CK142" s="34"/>
      <c r="CL142" s="34">
        <f t="shared" si="33"/>
        <v>0</v>
      </c>
    </row>
    <row r="143" spans="1:90" s="2" customFormat="1" x14ac:dyDescent="0.2">
      <c r="A143" s="579" t="s">
        <v>147</v>
      </c>
      <c r="B143" s="580"/>
      <c r="C143" s="59">
        <f t="shared" si="23"/>
        <v>0</v>
      </c>
      <c r="D143" s="60">
        <f t="shared" si="24"/>
        <v>0</v>
      </c>
      <c r="E143" s="54">
        <f t="shared" si="25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BX143" s="3"/>
      <c r="BY143" s="3"/>
      <c r="BZ143" s="3"/>
      <c r="CA143" s="32" t="str">
        <f t="shared" si="27"/>
        <v/>
      </c>
      <c r="CB143" s="33" t="str">
        <f t="shared" si="28"/>
        <v/>
      </c>
      <c r="CC143" s="33" t="str">
        <f t="shared" si="29"/>
        <v/>
      </c>
      <c r="CD143" s="33" t="str">
        <f t="shared" si="30"/>
        <v/>
      </c>
      <c r="CE143" s="33"/>
      <c r="CF143" s="32" t="str">
        <f t="shared" si="31"/>
        <v/>
      </c>
      <c r="CG143" s="34">
        <f t="shared" si="32"/>
        <v>0</v>
      </c>
      <c r="CH143" s="34">
        <f t="shared" si="32"/>
        <v>0</v>
      </c>
      <c r="CI143" s="34">
        <f t="shared" si="32"/>
        <v>0</v>
      </c>
      <c r="CJ143" s="34">
        <f t="shared" si="32"/>
        <v>0</v>
      </c>
      <c r="CK143" s="34"/>
      <c r="CL143" s="34">
        <f t="shared" si="33"/>
        <v>0</v>
      </c>
    </row>
    <row r="144" spans="1:90" s="2" customFormat="1" ht="15" x14ac:dyDescent="0.25">
      <c r="A144" s="84" t="s">
        <v>148</v>
      </c>
      <c r="B144" s="102"/>
      <c r="C144" s="102"/>
      <c r="D144" s="102"/>
      <c r="E144" s="5"/>
      <c r="BX144" s="3"/>
      <c r="BY144" s="3"/>
      <c r="BZ144" s="3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</row>
    <row r="145" spans="1:104" ht="14.25" customHeight="1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</row>
    <row r="146" spans="1:104" x14ac:dyDescent="0.2">
      <c r="A146" s="562"/>
      <c r="B146" s="562"/>
      <c r="C146" s="642"/>
      <c r="D146" s="568"/>
      <c r="E146" s="640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</row>
    <row r="147" spans="1:104" x14ac:dyDescent="0.2">
      <c r="A147" s="641"/>
      <c r="B147" s="641"/>
      <c r="C147" s="18" t="s">
        <v>29</v>
      </c>
      <c r="D147" s="19" t="s">
        <v>30</v>
      </c>
      <c r="E147" s="20" t="s">
        <v>31</v>
      </c>
      <c r="F147" s="21" t="s">
        <v>30</v>
      </c>
      <c r="G147" s="20" t="s">
        <v>31</v>
      </c>
      <c r="H147" s="21" t="s">
        <v>30</v>
      </c>
      <c r="I147" s="20" t="s">
        <v>31</v>
      </c>
      <c r="J147" s="21" t="s">
        <v>30</v>
      </c>
      <c r="K147" s="20" t="s">
        <v>31</v>
      </c>
      <c r="L147" s="21" t="s">
        <v>30</v>
      </c>
      <c r="M147" s="20" t="s">
        <v>31</v>
      </c>
      <c r="N147" s="21" t="s">
        <v>30</v>
      </c>
      <c r="O147" s="20" t="s">
        <v>31</v>
      </c>
      <c r="P147" s="21" t="s">
        <v>30</v>
      </c>
      <c r="Q147" s="20" t="s">
        <v>31</v>
      </c>
      <c r="R147" s="21" t="s">
        <v>30</v>
      </c>
      <c r="S147" s="20" t="s">
        <v>31</v>
      </c>
      <c r="T147" s="21" t="s">
        <v>30</v>
      </c>
      <c r="U147" s="20" t="s">
        <v>31</v>
      </c>
      <c r="V147" s="21" t="s">
        <v>30</v>
      </c>
      <c r="W147" s="20" t="s">
        <v>31</v>
      </c>
      <c r="X147" s="21" t="s">
        <v>30</v>
      </c>
      <c r="Y147" s="20" t="s">
        <v>31</v>
      </c>
      <c r="Z147" s="21" t="s">
        <v>30</v>
      </c>
      <c r="AA147" s="20" t="s">
        <v>31</v>
      </c>
      <c r="AB147" s="21" t="s">
        <v>30</v>
      </c>
      <c r="AC147" s="20" t="s">
        <v>31</v>
      </c>
      <c r="AD147" s="21" t="s">
        <v>30</v>
      </c>
      <c r="AE147" s="20" t="s">
        <v>31</v>
      </c>
      <c r="AF147" s="21" t="s">
        <v>30</v>
      </c>
      <c r="AG147" s="20" t="s">
        <v>31</v>
      </c>
      <c r="AH147" s="21" t="s">
        <v>30</v>
      </c>
      <c r="AI147" s="20" t="s">
        <v>31</v>
      </c>
      <c r="AJ147" s="21" t="s">
        <v>30</v>
      </c>
      <c r="AK147" s="20" t="s">
        <v>31</v>
      </c>
      <c r="AL147" s="21" t="s">
        <v>30</v>
      </c>
      <c r="AM147" s="20" t="s">
        <v>31</v>
      </c>
      <c r="AN147" s="643"/>
      <c r="AO147" s="640"/>
      <c r="AP147" s="643"/>
      <c r="AQ147" s="640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</row>
    <row r="148" spans="1:104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5">SUM(F148+H148+J148+L148+N148+P148+R148+T148+V148+X148+Z148+AB148+AD148+AF148+AH148+AJ148+AL148)</f>
        <v>0</v>
      </c>
      <c r="E148" s="292">
        <f t="shared" si="35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6">IF($C148&lt;AN148,1,0)</f>
        <v>0</v>
      </c>
      <c r="CH148" s="34">
        <f t="shared" si="36"/>
        <v>0</v>
      </c>
      <c r="CI148" s="34">
        <f t="shared" si="36"/>
        <v>0</v>
      </c>
      <c r="CJ148" s="34">
        <f t="shared" si="36"/>
        <v>0</v>
      </c>
      <c r="CK148" s="34"/>
      <c r="CL148" s="34">
        <f>IF(AND(C148&lt;&gt;0,OR(AN148="",AO148="",AP148="",AQ148="")),1,0)</f>
        <v>0</v>
      </c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</row>
    <row r="149" spans="1:104" x14ac:dyDescent="0.2">
      <c r="A149" s="618"/>
      <c r="B149" s="293" t="s">
        <v>151</v>
      </c>
      <c r="C149" s="294">
        <f>SUM(D149+E149)</f>
        <v>0</v>
      </c>
      <c r="D149" s="295">
        <f t="shared" si="35"/>
        <v>0</v>
      </c>
      <c r="E149" s="296">
        <f t="shared" si="35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6"/>
        <v>0</v>
      </c>
      <c r="CH149" s="34">
        <f t="shared" si="36"/>
        <v>0</v>
      </c>
      <c r="CI149" s="34">
        <f t="shared" si="36"/>
        <v>0</v>
      </c>
      <c r="CJ149" s="34">
        <f t="shared" si="36"/>
        <v>0</v>
      </c>
      <c r="CK149" s="34"/>
      <c r="CL149" s="34">
        <f>IF(AND(C149&lt;&gt;0,OR(AN149="",AO149="",AP149="",AQ149="")),1,0)</f>
        <v>0</v>
      </c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</row>
    <row r="150" spans="1:104" x14ac:dyDescent="0.2">
      <c r="A150" s="618"/>
      <c r="B150" s="293" t="s">
        <v>152</v>
      </c>
      <c r="C150" s="294">
        <f>SUM(D150+E150)</f>
        <v>0</v>
      </c>
      <c r="D150" s="295">
        <f t="shared" si="35"/>
        <v>0</v>
      </c>
      <c r="E150" s="296">
        <f t="shared" si="35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6"/>
        <v>0</v>
      </c>
      <c r="CH150" s="34">
        <f t="shared" si="36"/>
        <v>0</v>
      </c>
      <c r="CI150" s="34">
        <f t="shared" si="36"/>
        <v>0</v>
      </c>
      <c r="CJ150" s="34">
        <f t="shared" si="36"/>
        <v>0</v>
      </c>
      <c r="CK150" s="34"/>
      <c r="CL150" s="34">
        <f>IF(AND(C150&lt;&gt;0,OR(AN150="",AO150="",AP150="",AQ150="")),1,0)</f>
        <v>0</v>
      </c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</row>
    <row r="151" spans="1:104" x14ac:dyDescent="0.2">
      <c r="A151" s="644"/>
      <c r="B151" s="297" t="s">
        <v>43</v>
      </c>
      <c r="C151" s="298">
        <f>SUM(D151+E151)</f>
        <v>0</v>
      </c>
      <c r="D151" s="299">
        <f t="shared" si="35"/>
        <v>0</v>
      </c>
      <c r="E151" s="300">
        <f t="shared" si="35"/>
        <v>0</v>
      </c>
      <c r="F151" s="301">
        <f t="shared" ref="F151:AQ151" si="37">SUM(F148:F150)</f>
        <v>0</v>
      </c>
      <c r="G151" s="302">
        <f t="shared" si="37"/>
        <v>0</v>
      </c>
      <c r="H151" s="301">
        <f t="shared" si="37"/>
        <v>0</v>
      </c>
      <c r="I151" s="302">
        <f t="shared" si="37"/>
        <v>0</v>
      </c>
      <c r="J151" s="301">
        <f t="shared" si="37"/>
        <v>0</v>
      </c>
      <c r="K151" s="303">
        <f t="shared" si="37"/>
        <v>0</v>
      </c>
      <c r="L151" s="301">
        <f t="shared" si="37"/>
        <v>0</v>
      </c>
      <c r="M151" s="303">
        <f t="shared" si="37"/>
        <v>0</v>
      </c>
      <c r="N151" s="301">
        <f t="shared" si="37"/>
        <v>0</v>
      </c>
      <c r="O151" s="303">
        <f t="shared" si="37"/>
        <v>0</v>
      </c>
      <c r="P151" s="301">
        <f t="shared" si="37"/>
        <v>0</v>
      </c>
      <c r="Q151" s="303">
        <f t="shared" si="37"/>
        <v>0</v>
      </c>
      <c r="R151" s="301">
        <f t="shared" si="37"/>
        <v>0</v>
      </c>
      <c r="S151" s="303">
        <f t="shared" si="37"/>
        <v>0</v>
      </c>
      <c r="T151" s="301">
        <f t="shared" si="37"/>
        <v>0</v>
      </c>
      <c r="U151" s="303">
        <f t="shared" si="37"/>
        <v>0</v>
      </c>
      <c r="V151" s="301">
        <f t="shared" si="37"/>
        <v>0</v>
      </c>
      <c r="W151" s="303">
        <f t="shared" si="37"/>
        <v>0</v>
      </c>
      <c r="X151" s="301">
        <f t="shared" si="37"/>
        <v>0</v>
      </c>
      <c r="Y151" s="303">
        <f t="shared" si="37"/>
        <v>0</v>
      </c>
      <c r="Z151" s="301">
        <f t="shared" si="37"/>
        <v>0</v>
      </c>
      <c r="AA151" s="303">
        <f t="shared" si="37"/>
        <v>0</v>
      </c>
      <c r="AB151" s="301">
        <f t="shared" si="37"/>
        <v>0</v>
      </c>
      <c r="AC151" s="303">
        <f t="shared" si="37"/>
        <v>0</v>
      </c>
      <c r="AD151" s="301">
        <f t="shared" si="37"/>
        <v>0</v>
      </c>
      <c r="AE151" s="303">
        <f t="shared" si="37"/>
        <v>0</v>
      </c>
      <c r="AF151" s="301">
        <f t="shared" si="37"/>
        <v>0</v>
      </c>
      <c r="AG151" s="303">
        <f t="shared" si="37"/>
        <v>0</v>
      </c>
      <c r="AH151" s="301">
        <f t="shared" si="37"/>
        <v>0</v>
      </c>
      <c r="AI151" s="303">
        <f t="shared" si="37"/>
        <v>0</v>
      </c>
      <c r="AJ151" s="301">
        <f t="shared" si="37"/>
        <v>0</v>
      </c>
      <c r="AK151" s="303">
        <f t="shared" si="37"/>
        <v>0</v>
      </c>
      <c r="AL151" s="304">
        <f t="shared" si="37"/>
        <v>0</v>
      </c>
      <c r="AM151" s="303">
        <f t="shared" si="37"/>
        <v>0</v>
      </c>
      <c r="AN151" s="305">
        <f t="shared" si="37"/>
        <v>0</v>
      </c>
      <c r="AO151" s="302">
        <f t="shared" si="37"/>
        <v>0</v>
      </c>
      <c r="AP151" s="305">
        <f t="shared" si="37"/>
        <v>0</v>
      </c>
      <c r="AQ151" s="302">
        <f t="shared" si="37"/>
        <v>0</v>
      </c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</row>
    <row r="172" spans="1:104" s="306" customFormat="1" x14ac:dyDescent="0.2">
      <c r="A172" s="306">
        <f>SUM(C23,C25:C27,E31,C47:C48,C53:C74,B105:B106,B85:D91,B100,C39:C42,C78:J81,B111,B115:E115,B120:B122,B126,C131:C143,C148:C151)</f>
        <v>367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0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",[5]NOMBRE!B6," - ","( ",[5]NOMBRE!C6,[5]NOMBRE!D6," )")</f>
        <v>MES: ABRIL - ( 04 )</v>
      </c>
    </row>
    <row r="5" spans="1:90" ht="16.350000000000001" customHeight="1" x14ac:dyDescent="0.2">
      <c r="A5" s="1" t="str">
        <f>CONCATENATE("AÑO: ",[5]NOMBRE!B7)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327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42"/>
      <c r="D11" s="568"/>
      <c r="E11" s="569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41"/>
      <c r="B12" s="641"/>
      <c r="C12" s="18" t="s">
        <v>29</v>
      </c>
      <c r="D12" s="19" t="s">
        <v>30</v>
      </c>
      <c r="E12" s="358" t="s">
        <v>31</v>
      </c>
      <c r="F12" s="21" t="s">
        <v>30</v>
      </c>
      <c r="G12" s="358" t="s">
        <v>31</v>
      </c>
      <c r="H12" s="21" t="s">
        <v>30</v>
      </c>
      <c r="I12" s="358" t="s">
        <v>31</v>
      </c>
      <c r="J12" s="21" t="s">
        <v>30</v>
      </c>
      <c r="K12" s="358" t="s">
        <v>31</v>
      </c>
      <c r="L12" s="21" t="s">
        <v>30</v>
      </c>
      <c r="M12" s="358" t="s">
        <v>31</v>
      </c>
      <c r="N12" s="21" t="s">
        <v>30</v>
      </c>
      <c r="O12" s="358" t="s">
        <v>31</v>
      </c>
      <c r="P12" s="21" t="s">
        <v>30</v>
      </c>
      <c r="Q12" s="358" t="s">
        <v>31</v>
      </c>
      <c r="R12" s="21" t="s">
        <v>30</v>
      </c>
      <c r="S12" s="358" t="s">
        <v>31</v>
      </c>
      <c r="T12" s="21" t="s">
        <v>30</v>
      </c>
      <c r="U12" s="358" t="s">
        <v>31</v>
      </c>
      <c r="V12" s="21" t="s">
        <v>30</v>
      </c>
      <c r="W12" s="358" t="s">
        <v>31</v>
      </c>
      <c r="X12" s="21" t="s">
        <v>30</v>
      </c>
      <c r="Y12" s="358" t="s">
        <v>31</v>
      </c>
      <c r="Z12" s="21" t="s">
        <v>30</v>
      </c>
      <c r="AA12" s="358" t="s">
        <v>31</v>
      </c>
      <c r="AB12" s="21" t="s">
        <v>30</v>
      </c>
      <c r="AC12" s="358" t="s">
        <v>31</v>
      </c>
      <c r="AD12" s="21" t="s">
        <v>30</v>
      </c>
      <c r="AE12" s="358" t="s">
        <v>31</v>
      </c>
      <c r="AF12" s="21" t="s">
        <v>30</v>
      </c>
      <c r="AG12" s="358" t="s">
        <v>31</v>
      </c>
      <c r="AH12" s="21" t="s">
        <v>30</v>
      </c>
      <c r="AI12" s="358" t="s">
        <v>31</v>
      </c>
      <c r="AJ12" s="21" t="s">
        <v>30</v>
      </c>
      <c r="AK12" s="358" t="s">
        <v>31</v>
      </c>
      <c r="AL12" s="21" t="s">
        <v>30</v>
      </c>
      <c r="AM12" s="358" t="s">
        <v>31</v>
      </c>
      <c r="AN12" s="569"/>
      <c r="AO12" s="569"/>
      <c r="AP12" s="569"/>
      <c r="AQ12" s="569"/>
      <c r="AR12" s="56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381">
        <f t="shared" ref="C13:C27" si="0">SUM(D13+E13)</f>
        <v>0</v>
      </c>
      <c r="D13" s="382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383"/>
      <c r="G13" s="27"/>
      <c r="H13" s="383"/>
      <c r="I13" s="27"/>
      <c r="J13" s="383"/>
      <c r="K13" s="384"/>
      <c r="L13" s="383"/>
      <c r="M13" s="384"/>
      <c r="N13" s="383"/>
      <c r="O13" s="384"/>
      <c r="P13" s="383"/>
      <c r="Q13" s="384"/>
      <c r="R13" s="383"/>
      <c r="S13" s="384"/>
      <c r="T13" s="383"/>
      <c r="U13" s="384"/>
      <c r="V13" s="383"/>
      <c r="W13" s="384"/>
      <c r="X13" s="383"/>
      <c r="Y13" s="384"/>
      <c r="Z13" s="383"/>
      <c r="AA13" s="384"/>
      <c r="AB13" s="383"/>
      <c r="AC13" s="384"/>
      <c r="AD13" s="383"/>
      <c r="AE13" s="384"/>
      <c r="AF13" s="383"/>
      <c r="AG13" s="384"/>
      <c r="AH13" s="383"/>
      <c r="AI13" s="384"/>
      <c r="AJ13" s="383"/>
      <c r="AK13" s="384"/>
      <c r="AL13" s="29"/>
      <c r="AM13" s="384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0</v>
      </c>
      <c r="D14" s="37">
        <f t="shared" si="1"/>
        <v>0</v>
      </c>
      <c r="E14" s="38">
        <f t="shared" si="2"/>
        <v>0</v>
      </c>
      <c r="F14" s="39"/>
      <c r="G14" s="40"/>
      <c r="H14" s="39"/>
      <c r="I14" s="40"/>
      <c r="J14" s="39"/>
      <c r="K14" s="41"/>
      <c r="L14" s="39"/>
      <c r="M14" s="41"/>
      <c r="N14" s="39"/>
      <c r="O14" s="41"/>
      <c r="P14" s="39"/>
      <c r="Q14" s="41"/>
      <c r="R14" s="39"/>
      <c r="S14" s="41"/>
      <c r="T14" s="39"/>
      <c r="U14" s="41"/>
      <c r="V14" s="39"/>
      <c r="W14" s="41"/>
      <c r="X14" s="39"/>
      <c r="Y14" s="41"/>
      <c r="Z14" s="39"/>
      <c r="AA14" s="41"/>
      <c r="AB14" s="39"/>
      <c r="AC14" s="41"/>
      <c r="AD14" s="39"/>
      <c r="AE14" s="41"/>
      <c r="AF14" s="39"/>
      <c r="AG14" s="41"/>
      <c r="AH14" s="39"/>
      <c r="AI14" s="41"/>
      <c r="AJ14" s="39"/>
      <c r="AK14" s="41"/>
      <c r="AL14" s="42"/>
      <c r="AM14" s="41"/>
      <c r="AN14" s="40"/>
      <c r="AO14" s="40"/>
      <c r="AP14" s="40"/>
      <c r="AQ14" s="40"/>
      <c r="AR14" s="40"/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1"/>
      <c r="AN15" s="40"/>
      <c r="AO15" s="40"/>
      <c r="AP15" s="40"/>
      <c r="AQ15" s="40"/>
      <c r="AR15" s="40"/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/>
      <c r="AP16" s="40"/>
      <c r="AQ16" s="40"/>
      <c r="AR16" s="40"/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52</v>
      </c>
      <c r="D17" s="37">
        <f t="shared" si="1"/>
        <v>16</v>
      </c>
      <c r="E17" s="38">
        <f t="shared" si="2"/>
        <v>36</v>
      </c>
      <c r="F17" s="39">
        <v>0</v>
      </c>
      <c r="G17" s="40">
        <v>0</v>
      </c>
      <c r="H17" s="39">
        <v>0</v>
      </c>
      <c r="I17" s="40">
        <v>0</v>
      </c>
      <c r="J17" s="39">
        <v>0</v>
      </c>
      <c r="K17" s="41">
        <v>0</v>
      </c>
      <c r="L17" s="39">
        <v>0</v>
      </c>
      <c r="M17" s="41">
        <v>0</v>
      </c>
      <c r="N17" s="39">
        <v>1</v>
      </c>
      <c r="O17" s="41">
        <v>0</v>
      </c>
      <c r="P17" s="39">
        <v>1</v>
      </c>
      <c r="Q17" s="41">
        <v>1</v>
      </c>
      <c r="R17" s="39">
        <v>0</v>
      </c>
      <c r="S17" s="41">
        <v>2</v>
      </c>
      <c r="T17" s="39">
        <v>1</v>
      </c>
      <c r="U17" s="41">
        <v>1</v>
      </c>
      <c r="V17" s="39">
        <v>1</v>
      </c>
      <c r="W17" s="41">
        <v>4</v>
      </c>
      <c r="X17" s="39">
        <v>1</v>
      </c>
      <c r="Y17" s="41">
        <v>9</v>
      </c>
      <c r="Z17" s="39">
        <v>1</v>
      </c>
      <c r="AA17" s="41">
        <v>2</v>
      </c>
      <c r="AB17" s="39">
        <v>4</v>
      </c>
      <c r="AC17" s="41">
        <v>6</v>
      </c>
      <c r="AD17" s="39">
        <v>2</v>
      </c>
      <c r="AE17" s="41">
        <v>8</v>
      </c>
      <c r="AF17" s="39">
        <v>2</v>
      </c>
      <c r="AG17" s="41">
        <v>2</v>
      </c>
      <c r="AH17" s="39">
        <v>2</v>
      </c>
      <c r="AI17" s="41">
        <v>0</v>
      </c>
      <c r="AJ17" s="39">
        <v>0</v>
      </c>
      <c r="AK17" s="41">
        <v>0</v>
      </c>
      <c r="AL17" s="42">
        <v>0</v>
      </c>
      <c r="AM17" s="41">
        <v>1</v>
      </c>
      <c r="AN17" s="40">
        <v>52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/>
      <c r="AP18" s="40"/>
      <c r="AQ18" s="40"/>
      <c r="AR18" s="40"/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0</v>
      </c>
      <c r="D19" s="44">
        <f t="shared" si="1"/>
        <v>0</v>
      </c>
      <c r="E19" s="45">
        <f t="shared" si="2"/>
        <v>0</v>
      </c>
      <c r="F19" s="46"/>
      <c r="G19" s="47"/>
      <c r="H19" s="46"/>
      <c r="I19" s="47"/>
      <c r="J19" s="46"/>
      <c r="K19" s="48"/>
      <c r="L19" s="46"/>
      <c r="M19" s="48"/>
      <c r="N19" s="46"/>
      <c r="O19" s="48"/>
      <c r="P19" s="46"/>
      <c r="Q19" s="48"/>
      <c r="R19" s="46"/>
      <c r="S19" s="48"/>
      <c r="T19" s="46"/>
      <c r="U19" s="48"/>
      <c r="V19" s="46"/>
      <c r="W19" s="48"/>
      <c r="X19" s="46"/>
      <c r="Y19" s="48"/>
      <c r="Z19" s="46"/>
      <c r="AA19" s="48"/>
      <c r="AB19" s="46"/>
      <c r="AC19" s="48"/>
      <c r="AD19" s="46"/>
      <c r="AE19" s="48"/>
      <c r="AF19" s="46"/>
      <c r="AG19" s="48"/>
      <c r="AH19" s="46"/>
      <c r="AI19" s="48"/>
      <c r="AJ19" s="46"/>
      <c r="AK19" s="48"/>
      <c r="AL19" s="49"/>
      <c r="AM19" s="48"/>
      <c r="AN19" s="47"/>
      <c r="AO19" s="47"/>
      <c r="AP19" s="47"/>
      <c r="AQ19" s="47"/>
      <c r="AR19" s="47"/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43"/>
      <c r="B23" s="51" t="s">
        <v>43</v>
      </c>
      <c r="C23" s="52">
        <f t="shared" si="0"/>
        <v>52</v>
      </c>
      <c r="D23" s="53">
        <f t="shared" si="1"/>
        <v>16</v>
      </c>
      <c r="E23" s="54">
        <f t="shared" si="2"/>
        <v>36</v>
      </c>
      <c r="F23" s="55">
        <f t="shared" ref="F23:AR23" si="12">SUM(F13:F22)</f>
        <v>0</v>
      </c>
      <c r="G23" s="56">
        <f t="shared" si="12"/>
        <v>0</v>
      </c>
      <c r="H23" s="55">
        <f t="shared" si="12"/>
        <v>0</v>
      </c>
      <c r="I23" s="56">
        <f t="shared" si="12"/>
        <v>0</v>
      </c>
      <c r="J23" s="55">
        <f t="shared" si="12"/>
        <v>0</v>
      </c>
      <c r="K23" s="57">
        <f t="shared" si="12"/>
        <v>0</v>
      </c>
      <c r="L23" s="55">
        <f t="shared" si="12"/>
        <v>0</v>
      </c>
      <c r="M23" s="57">
        <f t="shared" si="12"/>
        <v>0</v>
      </c>
      <c r="N23" s="55">
        <f t="shared" si="12"/>
        <v>1</v>
      </c>
      <c r="O23" s="57">
        <f t="shared" si="12"/>
        <v>0</v>
      </c>
      <c r="P23" s="55">
        <f t="shared" si="12"/>
        <v>1</v>
      </c>
      <c r="Q23" s="57">
        <f t="shared" si="12"/>
        <v>1</v>
      </c>
      <c r="R23" s="55">
        <f t="shared" si="12"/>
        <v>0</v>
      </c>
      <c r="S23" s="57">
        <f t="shared" si="12"/>
        <v>2</v>
      </c>
      <c r="T23" s="55">
        <f t="shared" si="12"/>
        <v>1</v>
      </c>
      <c r="U23" s="57">
        <f t="shared" si="12"/>
        <v>1</v>
      </c>
      <c r="V23" s="55">
        <f t="shared" si="12"/>
        <v>1</v>
      </c>
      <c r="W23" s="57">
        <f t="shared" si="12"/>
        <v>4</v>
      </c>
      <c r="X23" s="55">
        <f t="shared" si="12"/>
        <v>1</v>
      </c>
      <c r="Y23" s="57">
        <f t="shared" si="12"/>
        <v>9</v>
      </c>
      <c r="Z23" s="55">
        <f t="shared" si="12"/>
        <v>1</v>
      </c>
      <c r="AA23" s="57">
        <f t="shared" si="12"/>
        <v>2</v>
      </c>
      <c r="AB23" s="55">
        <f t="shared" si="12"/>
        <v>4</v>
      </c>
      <c r="AC23" s="57">
        <f t="shared" si="12"/>
        <v>6</v>
      </c>
      <c r="AD23" s="55">
        <f t="shared" si="12"/>
        <v>2</v>
      </c>
      <c r="AE23" s="57">
        <f t="shared" si="12"/>
        <v>8</v>
      </c>
      <c r="AF23" s="55">
        <f t="shared" si="12"/>
        <v>2</v>
      </c>
      <c r="AG23" s="57">
        <f t="shared" si="12"/>
        <v>2</v>
      </c>
      <c r="AH23" s="55">
        <f t="shared" si="12"/>
        <v>2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0</v>
      </c>
      <c r="AM23" s="57">
        <f t="shared" si="12"/>
        <v>1</v>
      </c>
      <c r="AN23" s="56">
        <f t="shared" si="12"/>
        <v>52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363" t="s">
        <v>45</v>
      </c>
      <c r="B25" s="66" t="s">
        <v>34</v>
      </c>
      <c r="C25" s="67">
        <f t="shared" si="0"/>
        <v>0</v>
      </c>
      <c r="D25" s="68">
        <f t="shared" si="1"/>
        <v>0</v>
      </c>
      <c r="E25" s="69">
        <f t="shared" si="2"/>
        <v>0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/>
      <c r="Q25" s="72"/>
      <c r="R25" s="70"/>
      <c r="S25" s="72"/>
      <c r="T25" s="70"/>
      <c r="U25" s="72"/>
      <c r="V25" s="70"/>
      <c r="W25" s="72"/>
      <c r="X25" s="70"/>
      <c r="Y25" s="72"/>
      <c r="Z25" s="70"/>
      <c r="AA25" s="72"/>
      <c r="AB25" s="70"/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2"/>
      <c r="AN25" s="71"/>
      <c r="AO25" s="71"/>
      <c r="AP25" s="71"/>
      <c r="AQ25" s="71"/>
      <c r="AR25" s="71"/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385" t="s">
        <v>34</v>
      </c>
      <c r="C26" s="381">
        <f t="shared" si="0"/>
        <v>0</v>
      </c>
      <c r="D26" s="382">
        <f t="shared" si="1"/>
        <v>0</v>
      </c>
      <c r="E26" s="25">
        <f t="shared" si="2"/>
        <v>0</v>
      </c>
      <c r="F26" s="383"/>
      <c r="G26" s="27"/>
      <c r="H26" s="383"/>
      <c r="I26" s="27"/>
      <c r="J26" s="383"/>
      <c r="K26" s="384"/>
      <c r="L26" s="383"/>
      <c r="M26" s="384"/>
      <c r="N26" s="383"/>
      <c r="O26" s="384"/>
      <c r="P26" s="383"/>
      <c r="Q26" s="384"/>
      <c r="R26" s="383"/>
      <c r="S26" s="384"/>
      <c r="T26" s="383"/>
      <c r="U26" s="384"/>
      <c r="V26" s="383"/>
      <c r="W26" s="384"/>
      <c r="X26" s="383"/>
      <c r="Y26" s="384"/>
      <c r="Z26" s="383"/>
      <c r="AA26" s="384"/>
      <c r="AB26" s="383"/>
      <c r="AC26" s="384"/>
      <c r="AD26" s="383"/>
      <c r="AE26" s="384"/>
      <c r="AF26" s="383"/>
      <c r="AG26" s="384"/>
      <c r="AH26" s="383"/>
      <c r="AI26" s="384"/>
      <c r="AJ26" s="383"/>
      <c r="AK26" s="384"/>
      <c r="AL26" s="29"/>
      <c r="AM26" s="384"/>
      <c r="AN26" s="27"/>
      <c r="AO26" s="27"/>
      <c r="AP26" s="27"/>
      <c r="AQ26" s="27"/>
      <c r="AR26" s="27"/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43"/>
      <c r="B27" s="386" t="s">
        <v>47</v>
      </c>
      <c r="C27" s="329">
        <f t="shared" si="0"/>
        <v>0</v>
      </c>
      <c r="D27" s="330">
        <f t="shared" si="1"/>
        <v>0</v>
      </c>
      <c r="E27" s="78">
        <f t="shared" si="2"/>
        <v>0</v>
      </c>
      <c r="F27" s="79"/>
      <c r="G27" s="80"/>
      <c r="H27" s="79"/>
      <c r="I27" s="81"/>
      <c r="J27" s="79"/>
      <c r="K27" s="81"/>
      <c r="L27" s="79"/>
      <c r="M27" s="81"/>
      <c r="N27" s="79"/>
      <c r="O27" s="82"/>
      <c r="P27" s="79"/>
      <c r="Q27" s="80"/>
      <c r="R27" s="387"/>
      <c r="S27" s="81"/>
      <c r="T27" s="79"/>
      <c r="U27" s="81"/>
      <c r="V27" s="79"/>
      <c r="W27" s="81"/>
      <c r="X27" s="79"/>
      <c r="Y27" s="80"/>
      <c r="Z27" s="79"/>
      <c r="AA27" s="80"/>
      <c r="AB27" s="79"/>
      <c r="AC27" s="81"/>
      <c r="AD27" s="79"/>
      <c r="AE27" s="80"/>
      <c r="AF27" s="79"/>
      <c r="AG27" s="80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333"/>
      <c r="AR29" s="334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43"/>
      <c r="B30" s="643"/>
      <c r="C30" s="367" t="s">
        <v>52</v>
      </c>
      <c r="D30" s="367" t="s">
        <v>53</v>
      </c>
      <c r="E30" s="21" t="s">
        <v>29</v>
      </c>
      <c r="F30" s="90" t="s">
        <v>30</v>
      </c>
      <c r="G30" s="357" t="s">
        <v>31</v>
      </c>
      <c r="H30" s="21" t="s">
        <v>30</v>
      </c>
      <c r="I30" s="357" t="s">
        <v>31</v>
      </c>
      <c r="J30" s="21" t="s">
        <v>30</v>
      </c>
      <c r="K30" s="357" t="s">
        <v>31</v>
      </c>
      <c r="L30" s="21" t="s">
        <v>30</v>
      </c>
      <c r="M30" s="357" t="s">
        <v>31</v>
      </c>
      <c r="N30" s="21" t="s">
        <v>30</v>
      </c>
      <c r="O30" s="357" t="s">
        <v>31</v>
      </c>
      <c r="P30" s="21" t="s">
        <v>30</v>
      </c>
      <c r="Q30" s="357" t="s">
        <v>31</v>
      </c>
      <c r="R30" s="21" t="s">
        <v>30</v>
      </c>
      <c r="S30" s="357" t="s">
        <v>31</v>
      </c>
      <c r="T30" s="21" t="s">
        <v>30</v>
      </c>
      <c r="U30" s="356" t="s">
        <v>31</v>
      </c>
      <c r="V30" s="21" t="s">
        <v>30</v>
      </c>
      <c r="W30" s="357" t="s">
        <v>31</v>
      </c>
      <c r="X30" s="21" t="s">
        <v>30</v>
      </c>
      <c r="Y30" s="357" t="s">
        <v>31</v>
      </c>
      <c r="Z30" s="21" t="s">
        <v>30</v>
      </c>
      <c r="AA30" s="357" t="s">
        <v>31</v>
      </c>
      <c r="AB30" s="21" t="s">
        <v>30</v>
      </c>
      <c r="AC30" s="357" t="s">
        <v>31</v>
      </c>
      <c r="AD30" s="21" t="s">
        <v>30</v>
      </c>
      <c r="AE30" s="357" t="s">
        <v>31</v>
      </c>
      <c r="AF30" s="21" t="s">
        <v>30</v>
      </c>
      <c r="AG30" s="357" t="s">
        <v>31</v>
      </c>
      <c r="AH30" s="21" t="s">
        <v>30</v>
      </c>
      <c r="AI30" s="357" t="s">
        <v>31</v>
      </c>
      <c r="AJ30" s="21" t="s">
        <v>30</v>
      </c>
      <c r="AK30" s="357" t="s">
        <v>31</v>
      </c>
      <c r="AL30" s="21" t="s">
        <v>30</v>
      </c>
      <c r="AM30" s="357" t="s">
        <v>31</v>
      </c>
      <c r="AN30" s="21" t="s">
        <v>30</v>
      </c>
      <c r="AO30" s="357" t="s">
        <v>31</v>
      </c>
      <c r="AP30" s="388"/>
      <c r="AQ30" s="389"/>
      <c r="AR30" s="390"/>
      <c r="AS30" s="391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80"/>
      <c r="J31" s="79"/>
      <c r="K31" s="81"/>
      <c r="L31" s="79"/>
      <c r="M31" s="81"/>
      <c r="N31" s="79"/>
      <c r="O31" s="81"/>
      <c r="P31" s="79"/>
      <c r="Q31" s="82"/>
      <c r="R31" s="79"/>
      <c r="S31" s="80"/>
      <c r="T31" s="387"/>
      <c r="U31" s="81"/>
      <c r="V31" s="79"/>
      <c r="W31" s="81"/>
      <c r="X31" s="79"/>
      <c r="Y31" s="81"/>
      <c r="Z31" s="79"/>
      <c r="AA31" s="80"/>
      <c r="AB31" s="79"/>
      <c r="AC31" s="80"/>
      <c r="AD31" s="79"/>
      <c r="AE31" s="81"/>
      <c r="AF31" s="79"/>
      <c r="AG31" s="80"/>
      <c r="AH31" s="79"/>
      <c r="AI31" s="80"/>
      <c r="AJ31" s="79"/>
      <c r="AK31" s="81"/>
      <c r="AL31" s="79"/>
      <c r="AM31" s="81"/>
      <c r="AN31" s="83"/>
      <c r="AO31" s="81"/>
      <c r="AP31" s="100"/>
      <c r="AQ31" s="392"/>
      <c r="AR31" s="390"/>
      <c r="AS31" s="391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43"/>
      <c r="B34" s="643"/>
      <c r="C34" s="363" t="s">
        <v>29</v>
      </c>
      <c r="D34" s="103" t="s">
        <v>30</v>
      </c>
      <c r="E34" s="357" t="s">
        <v>31</v>
      </c>
      <c r="F34" s="21" t="s">
        <v>58</v>
      </c>
      <c r="G34" s="21" t="s">
        <v>59</v>
      </c>
      <c r="H34" s="363" t="s">
        <v>60</v>
      </c>
      <c r="I34" s="357" t="s">
        <v>61</v>
      </c>
      <c r="J34" s="363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/>
      <c r="C35" s="104">
        <f>SUM(D35+E35)</f>
        <v>0</v>
      </c>
      <c r="D35" s="105"/>
      <c r="E35" s="80"/>
      <c r="F35" s="106"/>
      <c r="G35" s="80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393"/>
      <c r="Y37" s="392"/>
      <c r="Z37" s="392"/>
      <c r="AA37" s="392"/>
      <c r="AB37" s="392"/>
      <c r="AC37" s="392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41"/>
      <c r="B38" s="643"/>
      <c r="C38" s="643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393"/>
      <c r="Y38" s="392"/>
      <c r="Z38" s="392"/>
      <c r="AA38" s="392"/>
      <c r="AB38" s="392"/>
      <c r="AC38" s="392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393"/>
      <c r="Y39" s="392"/>
      <c r="Z39" s="392"/>
      <c r="AA39" s="392"/>
      <c r="AB39" s="392"/>
      <c r="AC39" s="392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43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393"/>
      <c r="Y40" s="392"/>
      <c r="Z40" s="392"/>
      <c r="AA40" s="392"/>
      <c r="AB40" s="392"/>
      <c r="AC40" s="392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393"/>
      <c r="Y41" s="392"/>
      <c r="Z41" s="392"/>
      <c r="AA41" s="392"/>
      <c r="AB41" s="392"/>
      <c r="AC41" s="392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43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393"/>
      <c r="Y42" s="392"/>
      <c r="Z42" s="392"/>
      <c r="AA42" s="392"/>
      <c r="AB42" s="392"/>
      <c r="AC42" s="392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646"/>
      <c r="D45" s="592"/>
      <c r="E45" s="593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45"/>
      <c r="B46" s="587"/>
      <c r="C46" s="130" t="s">
        <v>29</v>
      </c>
      <c r="D46" s="131" t="s">
        <v>30</v>
      </c>
      <c r="E46" s="359" t="s">
        <v>31</v>
      </c>
      <c r="F46" s="21" t="s">
        <v>30</v>
      </c>
      <c r="G46" s="357" t="s">
        <v>31</v>
      </c>
      <c r="H46" s="21" t="s">
        <v>30</v>
      </c>
      <c r="I46" s="357" t="s">
        <v>31</v>
      </c>
      <c r="J46" s="21" t="s">
        <v>30</v>
      </c>
      <c r="K46" s="357" t="s">
        <v>31</v>
      </c>
      <c r="L46" s="21" t="s">
        <v>30</v>
      </c>
      <c r="M46" s="357" t="s">
        <v>31</v>
      </c>
      <c r="N46" s="21" t="s">
        <v>30</v>
      </c>
      <c r="O46" s="357" t="s">
        <v>31</v>
      </c>
      <c r="P46" s="21" t="s">
        <v>30</v>
      </c>
      <c r="Q46" s="357" t="s">
        <v>31</v>
      </c>
      <c r="R46" s="21" t="s">
        <v>30</v>
      </c>
      <c r="S46" s="357" t="s">
        <v>31</v>
      </c>
      <c r="T46" s="21" t="s">
        <v>30</v>
      </c>
      <c r="U46" s="357" t="s">
        <v>31</v>
      </c>
      <c r="V46" s="21" t="s">
        <v>30</v>
      </c>
      <c r="W46" s="357" t="s">
        <v>31</v>
      </c>
      <c r="X46" s="21" t="s">
        <v>30</v>
      </c>
      <c r="Y46" s="357" t="s">
        <v>31</v>
      </c>
      <c r="Z46" s="21" t="s">
        <v>30</v>
      </c>
      <c r="AA46" s="357" t="s">
        <v>31</v>
      </c>
      <c r="AB46" s="21" t="s">
        <v>30</v>
      </c>
      <c r="AC46" s="357" t="s">
        <v>31</v>
      </c>
      <c r="AD46" s="21" t="s">
        <v>30</v>
      </c>
      <c r="AE46" s="357" t="s">
        <v>31</v>
      </c>
      <c r="AF46" s="21" t="s">
        <v>30</v>
      </c>
      <c r="AG46" s="357" t="s">
        <v>31</v>
      </c>
      <c r="AH46" s="21" t="s">
        <v>30</v>
      </c>
      <c r="AI46" s="357" t="s">
        <v>31</v>
      </c>
      <c r="AJ46" s="21" t="s">
        <v>30</v>
      </c>
      <c r="AK46" s="357" t="s">
        <v>31</v>
      </c>
      <c r="AL46" s="103" t="s">
        <v>30</v>
      </c>
      <c r="AM46" s="357" t="s">
        <v>31</v>
      </c>
      <c r="AN46" s="569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362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364" t="s">
        <v>72</v>
      </c>
      <c r="B48" s="140" t="s">
        <v>71</v>
      </c>
      <c r="C48" s="329">
        <f>SUM(D48+E48)</f>
        <v>0</v>
      </c>
      <c r="D48" s="330">
        <f>SUM(F48+H48+J48+L48+N48+P48+R48+T48+V48+X48+Z48+AB48+AD48+AF48+AH48+AJ48+AL48)</f>
        <v>0</v>
      </c>
      <c r="E48" s="141">
        <f>SUM(G48+I48+K48+M48+O48+Q48+S48+U48+W48+Y48+AA48+AC48+AE48+AG48+AI48+AK48+AM48)</f>
        <v>0</v>
      </c>
      <c r="F48" s="338"/>
      <c r="G48" s="339"/>
      <c r="H48" s="338"/>
      <c r="I48" s="339"/>
      <c r="J48" s="338"/>
      <c r="K48" s="339"/>
      <c r="L48" s="338"/>
      <c r="M48" s="339"/>
      <c r="N48" s="338"/>
      <c r="O48" s="339"/>
      <c r="P48" s="387"/>
      <c r="Q48" s="339"/>
      <c r="R48" s="387"/>
      <c r="S48" s="339"/>
      <c r="T48" s="387"/>
      <c r="U48" s="339"/>
      <c r="V48" s="387"/>
      <c r="W48" s="339"/>
      <c r="X48" s="387"/>
      <c r="Y48" s="339"/>
      <c r="Z48" s="387"/>
      <c r="AA48" s="339"/>
      <c r="AB48" s="387"/>
      <c r="AC48" s="339"/>
      <c r="AD48" s="387"/>
      <c r="AE48" s="339"/>
      <c r="AF48" s="387"/>
      <c r="AG48" s="339"/>
      <c r="AH48" s="387"/>
      <c r="AI48" s="339"/>
      <c r="AJ48" s="387"/>
      <c r="AK48" s="339"/>
      <c r="AL48" s="142"/>
      <c r="AM48" s="339"/>
      <c r="AN48" s="143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394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593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394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45"/>
      <c r="B52" s="587"/>
      <c r="C52" s="148" t="s">
        <v>29</v>
      </c>
      <c r="D52" s="149" t="s">
        <v>30</v>
      </c>
      <c r="E52" s="150" t="s">
        <v>31</v>
      </c>
      <c r="F52" s="18" t="s">
        <v>30</v>
      </c>
      <c r="G52" s="354" t="s">
        <v>31</v>
      </c>
      <c r="H52" s="18" t="s">
        <v>30</v>
      </c>
      <c r="I52" s="354" t="s">
        <v>31</v>
      </c>
      <c r="J52" s="18" t="s">
        <v>30</v>
      </c>
      <c r="K52" s="354" t="s">
        <v>31</v>
      </c>
      <c r="L52" s="18" t="s">
        <v>30</v>
      </c>
      <c r="M52" s="354" t="s">
        <v>31</v>
      </c>
      <c r="N52" s="18" t="s">
        <v>30</v>
      </c>
      <c r="O52" s="354" t="s">
        <v>31</v>
      </c>
      <c r="P52" s="18" t="s">
        <v>30</v>
      </c>
      <c r="Q52" s="354" t="s">
        <v>31</v>
      </c>
      <c r="R52" s="18" t="s">
        <v>30</v>
      </c>
      <c r="S52" s="354" t="s">
        <v>31</v>
      </c>
      <c r="T52" s="18" t="s">
        <v>30</v>
      </c>
      <c r="U52" s="354" t="s">
        <v>31</v>
      </c>
      <c r="V52" s="18" t="s">
        <v>30</v>
      </c>
      <c r="W52" s="354" t="s">
        <v>31</v>
      </c>
      <c r="X52" s="18" t="s">
        <v>30</v>
      </c>
      <c r="Y52" s="354" t="s">
        <v>31</v>
      </c>
      <c r="Z52" s="18" t="s">
        <v>30</v>
      </c>
      <c r="AA52" s="354" t="s">
        <v>31</v>
      </c>
      <c r="AB52" s="18" t="s">
        <v>30</v>
      </c>
      <c r="AC52" s="354" t="s">
        <v>31</v>
      </c>
      <c r="AD52" s="18" t="s">
        <v>30</v>
      </c>
      <c r="AE52" s="354" t="s">
        <v>31</v>
      </c>
      <c r="AF52" s="18" t="s">
        <v>30</v>
      </c>
      <c r="AG52" s="354" t="s">
        <v>31</v>
      </c>
      <c r="AH52" s="18" t="s">
        <v>30</v>
      </c>
      <c r="AI52" s="354" t="s">
        <v>31</v>
      </c>
      <c r="AJ52" s="18" t="s">
        <v>30</v>
      </c>
      <c r="AK52" s="354" t="s">
        <v>31</v>
      </c>
      <c r="AL52" s="152" t="s">
        <v>30</v>
      </c>
      <c r="AM52" s="153" t="s">
        <v>31</v>
      </c>
      <c r="AN52" s="569"/>
      <c r="AO52" s="133"/>
      <c r="AP52" s="394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381">
        <f t="shared" ref="C53:C74" si="13">SUM(D53+E53)</f>
        <v>0</v>
      </c>
      <c r="D53" s="382">
        <f t="shared" ref="D53:E58" si="14">SUM(H53+J53+L53+N53+P53+R53+T53+V53+X53+Z53+AB53+AD53+AF53+AH53+AJ53+AL53)</f>
        <v>0</v>
      </c>
      <c r="E53" s="25">
        <f t="shared" si="14"/>
        <v>0</v>
      </c>
      <c r="F53" s="395"/>
      <c r="G53" s="157"/>
      <c r="H53" s="383"/>
      <c r="I53" s="27"/>
      <c r="J53" s="383"/>
      <c r="K53" s="384"/>
      <c r="L53" s="383"/>
      <c r="M53" s="384"/>
      <c r="N53" s="383"/>
      <c r="O53" s="384"/>
      <c r="P53" s="29"/>
      <c r="Q53" s="384"/>
      <c r="R53" s="29"/>
      <c r="S53" s="384"/>
      <c r="T53" s="29"/>
      <c r="U53" s="384"/>
      <c r="V53" s="29"/>
      <c r="W53" s="384"/>
      <c r="X53" s="29"/>
      <c r="Y53" s="384"/>
      <c r="Z53" s="29"/>
      <c r="AA53" s="384"/>
      <c r="AB53" s="29"/>
      <c r="AC53" s="384"/>
      <c r="AD53" s="29"/>
      <c r="AE53" s="384"/>
      <c r="AF53" s="29"/>
      <c r="AG53" s="384"/>
      <c r="AH53" s="29"/>
      <c r="AI53" s="384"/>
      <c r="AJ53" s="29"/>
      <c r="AK53" s="384"/>
      <c r="AL53" s="29"/>
      <c r="AM53" s="384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365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365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365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365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647"/>
      <c r="B58" s="366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381">
        <f t="shared" si="13"/>
        <v>0</v>
      </c>
      <c r="D59" s="382">
        <f t="shared" ref="D59:E64" si="20">SUM(J59+L59+N59)</f>
        <v>0</v>
      </c>
      <c r="E59" s="25">
        <f t="shared" si="20"/>
        <v>0</v>
      </c>
      <c r="F59" s="395"/>
      <c r="G59" s="157"/>
      <c r="H59" s="395"/>
      <c r="I59" s="157"/>
      <c r="J59" s="383"/>
      <c r="K59" s="384"/>
      <c r="L59" s="383"/>
      <c r="M59" s="384"/>
      <c r="N59" s="383"/>
      <c r="O59" s="384"/>
      <c r="P59" s="169"/>
      <c r="Q59" s="396"/>
      <c r="R59" s="169"/>
      <c r="S59" s="396"/>
      <c r="T59" s="169"/>
      <c r="U59" s="396"/>
      <c r="V59" s="169"/>
      <c r="W59" s="396"/>
      <c r="X59" s="169"/>
      <c r="Y59" s="396"/>
      <c r="Z59" s="169"/>
      <c r="AA59" s="396"/>
      <c r="AB59" s="169"/>
      <c r="AC59" s="396"/>
      <c r="AD59" s="169"/>
      <c r="AE59" s="396"/>
      <c r="AF59" s="169"/>
      <c r="AG59" s="396"/>
      <c r="AH59" s="169"/>
      <c r="AI59" s="396"/>
      <c r="AJ59" s="395"/>
      <c r="AK59" s="396"/>
      <c r="AL59" s="169"/>
      <c r="AM59" s="396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647"/>
      <c r="B60" s="366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381">
        <f t="shared" si="13"/>
        <v>0</v>
      </c>
      <c r="D61" s="382">
        <f t="shared" si="20"/>
        <v>0</v>
      </c>
      <c r="E61" s="25">
        <f t="shared" si="20"/>
        <v>0</v>
      </c>
      <c r="F61" s="395"/>
      <c r="G61" s="157"/>
      <c r="H61" s="395"/>
      <c r="I61" s="157"/>
      <c r="J61" s="383"/>
      <c r="K61" s="384"/>
      <c r="L61" s="383"/>
      <c r="M61" s="384"/>
      <c r="N61" s="383"/>
      <c r="O61" s="384"/>
      <c r="P61" s="169"/>
      <c r="Q61" s="396"/>
      <c r="R61" s="169"/>
      <c r="S61" s="396"/>
      <c r="T61" s="169"/>
      <c r="U61" s="396"/>
      <c r="V61" s="169"/>
      <c r="W61" s="396"/>
      <c r="X61" s="169"/>
      <c r="Y61" s="396"/>
      <c r="Z61" s="169"/>
      <c r="AA61" s="396"/>
      <c r="AB61" s="169"/>
      <c r="AC61" s="396"/>
      <c r="AD61" s="169"/>
      <c r="AE61" s="396"/>
      <c r="AF61" s="169"/>
      <c r="AG61" s="396"/>
      <c r="AH61" s="169"/>
      <c r="AI61" s="396"/>
      <c r="AJ61" s="395"/>
      <c r="AK61" s="396"/>
      <c r="AL61" s="169"/>
      <c r="AM61" s="396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365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365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647"/>
      <c r="B64" s="366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381">
        <f t="shared" si="13"/>
        <v>0</v>
      </c>
      <c r="D65" s="382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395"/>
      <c r="G65" s="157"/>
      <c r="H65" s="395"/>
      <c r="I65" s="396"/>
      <c r="J65" s="383"/>
      <c r="K65" s="384"/>
      <c r="L65" s="383"/>
      <c r="M65" s="384"/>
      <c r="N65" s="383"/>
      <c r="O65" s="384"/>
      <c r="P65" s="383"/>
      <c r="Q65" s="384"/>
      <c r="R65" s="383"/>
      <c r="S65" s="384"/>
      <c r="T65" s="383"/>
      <c r="U65" s="384"/>
      <c r="V65" s="383"/>
      <c r="W65" s="384"/>
      <c r="X65" s="383"/>
      <c r="Y65" s="384"/>
      <c r="Z65" s="383"/>
      <c r="AA65" s="384"/>
      <c r="AB65" s="383"/>
      <c r="AC65" s="384"/>
      <c r="AD65" s="383"/>
      <c r="AE65" s="384"/>
      <c r="AF65" s="383"/>
      <c r="AG65" s="384"/>
      <c r="AH65" s="383"/>
      <c r="AI65" s="384"/>
      <c r="AJ65" s="383"/>
      <c r="AK65" s="384"/>
      <c r="AL65" s="383"/>
      <c r="AM65" s="384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647"/>
      <c r="B66" s="365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381">
        <f t="shared" si="13"/>
        <v>0</v>
      </c>
      <c r="D67" s="382">
        <f t="shared" si="21"/>
        <v>0</v>
      </c>
      <c r="E67" s="25">
        <f t="shared" si="22"/>
        <v>0</v>
      </c>
      <c r="F67" s="395"/>
      <c r="G67" s="157"/>
      <c r="H67" s="395"/>
      <c r="I67" s="157"/>
      <c r="J67" s="383"/>
      <c r="K67" s="384"/>
      <c r="L67" s="383"/>
      <c r="M67" s="384"/>
      <c r="N67" s="383"/>
      <c r="O67" s="384"/>
      <c r="P67" s="383"/>
      <c r="Q67" s="384"/>
      <c r="R67" s="383"/>
      <c r="S67" s="384"/>
      <c r="T67" s="383"/>
      <c r="U67" s="384"/>
      <c r="V67" s="383"/>
      <c r="W67" s="384"/>
      <c r="X67" s="383"/>
      <c r="Y67" s="384"/>
      <c r="Z67" s="383"/>
      <c r="AA67" s="384"/>
      <c r="AB67" s="383"/>
      <c r="AC67" s="384"/>
      <c r="AD67" s="383"/>
      <c r="AE67" s="384"/>
      <c r="AF67" s="383"/>
      <c r="AG67" s="384"/>
      <c r="AH67" s="383"/>
      <c r="AI67" s="384"/>
      <c r="AJ67" s="383"/>
      <c r="AK67" s="384"/>
      <c r="AL67" s="383"/>
      <c r="AM67" s="384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647"/>
      <c r="B68" s="366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381">
        <f t="shared" si="13"/>
        <v>0</v>
      </c>
      <c r="D69" s="382">
        <f t="shared" si="21"/>
        <v>0</v>
      </c>
      <c r="E69" s="25">
        <f t="shared" si="22"/>
        <v>0</v>
      </c>
      <c r="F69" s="395"/>
      <c r="G69" s="157"/>
      <c r="H69" s="395"/>
      <c r="I69" s="157"/>
      <c r="J69" s="383"/>
      <c r="K69" s="384"/>
      <c r="L69" s="383"/>
      <c r="M69" s="384"/>
      <c r="N69" s="383"/>
      <c r="O69" s="384"/>
      <c r="P69" s="383"/>
      <c r="Q69" s="384"/>
      <c r="R69" s="383"/>
      <c r="S69" s="384"/>
      <c r="T69" s="383"/>
      <c r="U69" s="384"/>
      <c r="V69" s="383"/>
      <c r="W69" s="384"/>
      <c r="X69" s="383"/>
      <c r="Y69" s="384"/>
      <c r="Z69" s="383"/>
      <c r="AA69" s="384"/>
      <c r="AB69" s="383"/>
      <c r="AC69" s="384"/>
      <c r="AD69" s="383"/>
      <c r="AE69" s="384"/>
      <c r="AF69" s="383"/>
      <c r="AG69" s="384"/>
      <c r="AH69" s="383"/>
      <c r="AI69" s="384"/>
      <c r="AJ69" s="383"/>
      <c r="AK69" s="384"/>
      <c r="AL69" s="383"/>
      <c r="AM69" s="384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365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365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365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365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647"/>
      <c r="B74" s="366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97"/>
      <c r="Y76" s="398"/>
      <c r="Z76" s="398"/>
      <c r="AA76" s="398"/>
      <c r="AB76" s="398"/>
      <c r="AC76" s="398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647"/>
      <c r="B77" s="647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397"/>
      <c r="Y77" s="398"/>
      <c r="Z77" s="398"/>
      <c r="AA77" s="398"/>
      <c r="AB77" s="398"/>
      <c r="AC77" s="398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48" t="s">
        <v>89</v>
      </c>
      <c r="B78" s="648"/>
      <c r="C78" s="399"/>
      <c r="D78" s="400"/>
      <c r="E78" s="399"/>
      <c r="F78" s="401"/>
      <c r="G78" s="191"/>
      <c r="H78" s="400"/>
      <c r="I78" s="191"/>
      <c r="J78" s="400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397"/>
      <c r="Y78" s="398"/>
      <c r="Z78" s="398"/>
      <c r="AA78" s="398"/>
      <c r="AB78" s="398"/>
      <c r="AC78" s="398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397"/>
      <c r="Y79" s="398"/>
      <c r="Z79" s="398"/>
      <c r="AA79" s="398"/>
      <c r="AB79" s="398"/>
      <c r="AC79" s="398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397"/>
      <c r="Y80" s="398"/>
      <c r="Z80" s="398"/>
      <c r="AA80" s="398"/>
      <c r="AB80" s="398"/>
      <c r="AC80" s="398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397"/>
      <c r="Y81" s="398"/>
      <c r="Z81" s="398"/>
      <c r="AA81" s="398"/>
      <c r="AB81" s="398"/>
      <c r="AC81" s="398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397"/>
      <c r="W82" s="402"/>
      <c r="X82" s="403"/>
      <c r="Y82" s="403"/>
      <c r="Z82" s="403"/>
      <c r="AA82" s="403"/>
      <c r="AB82" s="403"/>
      <c r="AC82" s="403"/>
      <c r="AD82" s="127"/>
      <c r="AE82" s="127"/>
      <c r="AF82" s="127"/>
      <c r="AG82" s="127"/>
      <c r="AH82" s="403"/>
      <c r="AI82" s="403"/>
      <c r="AJ82" s="403"/>
      <c r="AK82" s="4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404"/>
      <c r="F83" s="405"/>
      <c r="G83" s="406"/>
      <c r="H83" s="4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407"/>
      <c r="W83" s="407"/>
      <c r="X83" s="341"/>
      <c r="Y83" s="341"/>
      <c r="Z83" s="342"/>
      <c r="AA83" s="342"/>
      <c r="AB83" s="342"/>
      <c r="AC83" s="127"/>
      <c r="AD83" s="127"/>
      <c r="AE83" s="127"/>
      <c r="AF83" s="127"/>
      <c r="AG83" s="207"/>
      <c r="AH83" s="407"/>
      <c r="AI83" s="407"/>
      <c r="AJ83" s="407"/>
      <c r="AK83" s="408"/>
      <c r="CG83" s="12"/>
      <c r="CH83" s="12"/>
      <c r="CI83" s="12"/>
      <c r="CJ83" s="12"/>
      <c r="CK83" s="12"/>
      <c r="CL83" s="12"/>
    </row>
    <row r="84" spans="1:90" ht="24.6" customHeight="1" x14ac:dyDescent="0.2">
      <c r="A84" s="647"/>
      <c r="B84" s="647"/>
      <c r="C84" s="638"/>
      <c r="D84" s="593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403"/>
      <c r="W84" s="407"/>
      <c r="X84" s="407"/>
      <c r="Y84" s="407"/>
      <c r="Z84" s="407"/>
      <c r="AA84" s="407"/>
      <c r="AB84" s="403"/>
      <c r="AC84" s="127"/>
      <c r="AD84" s="127"/>
      <c r="AE84" s="127"/>
      <c r="AF84" s="127"/>
      <c r="AG84" s="127"/>
      <c r="AH84" s="403"/>
      <c r="AI84" s="407"/>
      <c r="AJ84" s="407"/>
      <c r="AK84" s="408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409">
        <v>54</v>
      </c>
      <c r="C85" s="410">
        <v>24</v>
      </c>
      <c r="D85" s="216">
        <v>24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CG90" s="12"/>
      <c r="CH90" s="12"/>
      <c r="CI90" s="12"/>
      <c r="CJ90" s="12"/>
      <c r="CK90" s="12"/>
      <c r="CL90" s="12"/>
    </row>
    <row r="91" spans="1:90" ht="27.75" customHeight="1" x14ac:dyDescent="0.2">
      <c r="A91" s="226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CG93" s="12"/>
      <c r="CH93" s="12"/>
      <c r="CI93" s="12"/>
      <c r="CJ93" s="12"/>
      <c r="CK93" s="12"/>
      <c r="CL93" s="12"/>
    </row>
    <row r="94" spans="1:90" ht="27.75" customHeight="1" x14ac:dyDescent="0.2">
      <c r="A94" s="647"/>
      <c r="B94" s="647"/>
      <c r="C94" s="184" t="s">
        <v>109</v>
      </c>
      <c r="D94" s="361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235">
        <v>4</v>
      </c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365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365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365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65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360" t="s">
        <v>43</v>
      </c>
      <c r="B100" s="239">
        <f>SUM(B95:B99)</f>
        <v>4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344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42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42"/>
      <c r="C103" s="568"/>
      <c r="D103" s="569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41"/>
      <c r="B104" s="248" t="s">
        <v>29</v>
      </c>
      <c r="C104" s="249" t="s">
        <v>30</v>
      </c>
      <c r="D104" s="355" t="s">
        <v>31</v>
      </c>
      <c r="E104" s="21" t="s">
        <v>30</v>
      </c>
      <c r="F104" s="357" t="s">
        <v>31</v>
      </c>
      <c r="G104" s="21" t="s">
        <v>30</v>
      </c>
      <c r="H104" s="357" t="s">
        <v>31</v>
      </c>
      <c r="I104" s="21" t="s">
        <v>30</v>
      </c>
      <c r="J104" s="357" t="s">
        <v>31</v>
      </c>
      <c r="K104" s="21" t="s">
        <v>30</v>
      </c>
      <c r="L104" s="357" t="s">
        <v>31</v>
      </c>
      <c r="M104" s="21" t="s">
        <v>30</v>
      </c>
      <c r="N104" s="357" t="s">
        <v>31</v>
      </c>
      <c r="O104" s="346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411" t="s">
        <v>118</v>
      </c>
      <c r="B106" s="329">
        <f>SUM(C106:D106)</f>
        <v>0</v>
      </c>
      <c r="C106" s="330">
        <f>SUM(E106+G106+I106+K106+M106)</f>
        <v>0</v>
      </c>
      <c r="D106" s="141">
        <f>SUM(F106+H106+J106+L106+N106)</f>
        <v>0</v>
      </c>
      <c r="E106" s="348"/>
      <c r="F106" s="256"/>
      <c r="G106" s="348"/>
      <c r="H106" s="350"/>
      <c r="I106" s="348"/>
      <c r="J106" s="256"/>
      <c r="K106" s="348"/>
      <c r="L106" s="256"/>
      <c r="M106" s="257"/>
      <c r="N106" s="350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344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42"/>
      <c r="C109" s="568"/>
      <c r="D109" s="569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41"/>
      <c r="B110" s="248" t="s">
        <v>29</v>
      </c>
      <c r="C110" s="249" t="s">
        <v>30</v>
      </c>
      <c r="D110" s="355" t="s">
        <v>31</v>
      </c>
      <c r="E110" s="21" t="s">
        <v>30</v>
      </c>
      <c r="F110" s="357" t="s">
        <v>31</v>
      </c>
      <c r="G110" s="21" t="s">
        <v>30</v>
      </c>
      <c r="H110" s="357" t="s">
        <v>31</v>
      </c>
      <c r="I110" s="21" t="s">
        <v>30</v>
      </c>
      <c r="J110" s="357" t="s">
        <v>31</v>
      </c>
      <c r="K110" s="21" t="s">
        <v>30</v>
      </c>
      <c r="L110" s="357" t="s">
        <v>31</v>
      </c>
      <c r="M110" s="21" t="s">
        <v>30</v>
      </c>
      <c r="N110" s="357" t="s">
        <v>31</v>
      </c>
      <c r="O110" s="21" t="s">
        <v>30</v>
      </c>
      <c r="P110" s="358" t="s">
        <v>31</v>
      </c>
      <c r="Q110" s="21" t="s">
        <v>30</v>
      </c>
      <c r="R110" s="358" t="s">
        <v>31</v>
      </c>
      <c r="S110" s="21" t="s">
        <v>30</v>
      </c>
      <c r="T110" s="358" t="s">
        <v>31</v>
      </c>
      <c r="U110" s="21" t="s">
        <v>30</v>
      </c>
      <c r="V110" s="358" t="s">
        <v>31</v>
      </c>
      <c r="W110" s="21" t="s">
        <v>30</v>
      </c>
      <c r="X110" s="358" t="s">
        <v>31</v>
      </c>
      <c r="Y110" s="21" t="s">
        <v>30</v>
      </c>
      <c r="Z110" s="358" t="s">
        <v>31</v>
      </c>
      <c r="AA110" s="21" t="s">
        <v>30</v>
      </c>
      <c r="AB110" s="358" t="s">
        <v>31</v>
      </c>
      <c r="AC110" s="21" t="s">
        <v>30</v>
      </c>
      <c r="AD110" s="358" t="s">
        <v>31</v>
      </c>
      <c r="AE110" s="21" t="s">
        <v>30</v>
      </c>
      <c r="AF110" s="358" t="s">
        <v>31</v>
      </c>
      <c r="AG110" s="21" t="s">
        <v>30</v>
      </c>
      <c r="AH110" s="358" t="s">
        <v>31</v>
      </c>
      <c r="AI110" s="21" t="s">
        <v>30</v>
      </c>
      <c r="AJ110" s="358" t="s">
        <v>31</v>
      </c>
      <c r="AK110" s="21" t="s">
        <v>30</v>
      </c>
      <c r="AL110" s="258" t="s">
        <v>31</v>
      </c>
      <c r="AM110" s="569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43"/>
      <c r="B114" s="248" t="s">
        <v>125</v>
      </c>
      <c r="C114" s="248" t="s">
        <v>126</v>
      </c>
      <c r="D114" s="265" t="s">
        <v>127</v>
      </c>
      <c r="E114" s="639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351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42"/>
      <c r="C118" s="568"/>
      <c r="D118" s="569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41"/>
      <c r="B119" s="248" t="s">
        <v>29</v>
      </c>
      <c r="C119" s="249" t="s">
        <v>30</v>
      </c>
      <c r="D119" s="355" t="s">
        <v>31</v>
      </c>
      <c r="E119" s="21" t="s">
        <v>30</v>
      </c>
      <c r="F119" s="357" t="s">
        <v>31</v>
      </c>
      <c r="G119" s="21" t="s">
        <v>30</v>
      </c>
      <c r="H119" s="357" t="s">
        <v>31</v>
      </c>
      <c r="I119" s="21" t="s">
        <v>30</v>
      </c>
      <c r="J119" s="357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329">
        <f>SUM(C122:D122)</f>
        <v>0</v>
      </c>
      <c r="C122" s="330">
        <f t="shared" si="23"/>
        <v>0</v>
      </c>
      <c r="D122" s="141">
        <f t="shared" si="23"/>
        <v>0</v>
      </c>
      <c r="E122" s="348"/>
      <c r="F122" s="256"/>
      <c r="G122" s="348"/>
      <c r="H122" s="350"/>
      <c r="I122" s="348"/>
      <c r="J122" s="256"/>
    </row>
    <row r="123" spans="1:43" ht="24" customHeight="1" x14ac:dyDescent="0.25">
      <c r="A123" s="352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649"/>
      <c r="B125" s="650"/>
      <c r="C125" s="21" t="s">
        <v>30</v>
      </c>
      <c r="D125" s="284" t="s">
        <v>31</v>
      </c>
      <c r="E125" s="103" t="s">
        <v>139</v>
      </c>
      <c r="F125" s="357" t="s">
        <v>140</v>
      </c>
      <c r="G125" s="103" t="s">
        <v>141</v>
      </c>
      <c r="H125" s="90" t="s">
        <v>142</v>
      </c>
      <c r="I125" s="357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651"/>
      <c r="D129" s="568"/>
      <c r="E129" s="649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650"/>
      <c r="B130" s="650"/>
      <c r="C130" s="18" t="s">
        <v>29</v>
      </c>
      <c r="D130" s="19" t="s">
        <v>30</v>
      </c>
      <c r="E130" s="358" t="s">
        <v>31</v>
      </c>
      <c r="F130" s="21" t="s">
        <v>30</v>
      </c>
      <c r="G130" s="358" t="s">
        <v>31</v>
      </c>
      <c r="H130" s="21" t="s">
        <v>30</v>
      </c>
      <c r="I130" s="358" t="s">
        <v>31</v>
      </c>
      <c r="J130" s="21" t="s">
        <v>30</v>
      </c>
      <c r="K130" s="358" t="s">
        <v>31</v>
      </c>
      <c r="L130" s="21" t="s">
        <v>30</v>
      </c>
      <c r="M130" s="358" t="s">
        <v>31</v>
      </c>
      <c r="N130" s="21" t="s">
        <v>30</v>
      </c>
      <c r="O130" s="358" t="s">
        <v>31</v>
      </c>
      <c r="P130" s="21" t="s">
        <v>30</v>
      </c>
      <c r="Q130" s="358" t="s">
        <v>31</v>
      </c>
      <c r="R130" s="21" t="s">
        <v>30</v>
      </c>
      <c r="S130" s="358" t="s">
        <v>31</v>
      </c>
      <c r="T130" s="21" t="s">
        <v>30</v>
      </c>
      <c r="U130" s="358" t="s">
        <v>31</v>
      </c>
      <c r="V130" s="21" t="s">
        <v>30</v>
      </c>
      <c r="W130" s="358" t="s">
        <v>31</v>
      </c>
      <c r="X130" s="21" t="s">
        <v>30</v>
      </c>
      <c r="Y130" s="358" t="s">
        <v>31</v>
      </c>
      <c r="Z130" s="21" t="s">
        <v>30</v>
      </c>
      <c r="AA130" s="358" t="s">
        <v>31</v>
      </c>
      <c r="AB130" s="21" t="s">
        <v>30</v>
      </c>
      <c r="AC130" s="358" t="s">
        <v>31</v>
      </c>
      <c r="AD130" s="21" t="s">
        <v>30</v>
      </c>
      <c r="AE130" s="358" t="s">
        <v>31</v>
      </c>
      <c r="AF130" s="21" t="s">
        <v>30</v>
      </c>
      <c r="AG130" s="358" t="s">
        <v>31</v>
      </c>
      <c r="AH130" s="21" t="s">
        <v>30</v>
      </c>
      <c r="AI130" s="358" t="s">
        <v>31</v>
      </c>
      <c r="AJ130" s="21" t="s">
        <v>30</v>
      </c>
      <c r="AK130" s="358" t="s">
        <v>31</v>
      </c>
      <c r="AL130" s="21" t="s">
        <v>30</v>
      </c>
      <c r="AM130" s="358" t="s">
        <v>31</v>
      </c>
      <c r="AN130" s="649"/>
      <c r="AO130" s="649"/>
      <c r="AP130" s="649"/>
      <c r="AQ130" s="649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652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651"/>
      <c r="D146" s="568"/>
      <c r="E146" s="649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650"/>
      <c r="B147" s="650"/>
      <c r="C147" s="18" t="s">
        <v>29</v>
      </c>
      <c r="D147" s="19" t="s">
        <v>30</v>
      </c>
      <c r="E147" s="358" t="s">
        <v>31</v>
      </c>
      <c r="F147" s="21" t="s">
        <v>30</v>
      </c>
      <c r="G147" s="358" t="s">
        <v>31</v>
      </c>
      <c r="H147" s="21" t="s">
        <v>30</v>
      </c>
      <c r="I147" s="358" t="s">
        <v>31</v>
      </c>
      <c r="J147" s="21" t="s">
        <v>30</v>
      </c>
      <c r="K147" s="358" t="s">
        <v>31</v>
      </c>
      <c r="L147" s="21" t="s">
        <v>30</v>
      </c>
      <c r="M147" s="358" t="s">
        <v>31</v>
      </c>
      <c r="N147" s="21" t="s">
        <v>30</v>
      </c>
      <c r="O147" s="358" t="s">
        <v>31</v>
      </c>
      <c r="P147" s="21" t="s">
        <v>30</v>
      </c>
      <c r="Q147" s="358" t="s">
        <v>31</v>
      </c>
      <c r="R147" s="21" t="s">
        <v>30</v>
      </c>
      <c r="S147" s="358" t="s">
        <v>31</v>
      </c>
      <c r="T147" s="21" t="s">
        <v>30</v>
      </c>
      <c r="U147" s="358" t="s">
        <v>31</v>
      </c>
      <c r="V147" s="21" t="s">
        <v>30</v>
      </c>
      <c r="W147" s="358" t="s">
        <v>31</v>
      </c>
      <c r="X147" s="21" t="s">
        <v>30</v>
      </c>
      <c r="Y147" s="358" t="s">
        <v>31</v>
      </c>
      <c r="Z147" s="21" t="s">
        <v>30</v>
      </c>
      <c r="AA147" s="358" t="s">
        <v>31</v>
      </c>
      <c r="AB147" s="21" t="s">
        <v>30</v>
      </c>
      <c r="AC147" s="358" t="s">
        <v>31</v>
      </c>
      <c r="AD147" s="21" t="s">
        <v>30</v>
      </c>
      <c r="AE147" s="358" t="s">
        <v>31</v>
      </c>
      <c r="AF147" s="21" t="s">
        <v>30</v>
      </c>
      <c r="AG147" s="358" t="s">
        <v>31</v>
      </c>
      <c r="AH147" s="21" t="s">
        <v>30</v>
      </c>
      <c r="AI147" s="358" t="s">
        <v>31</v>
      </c>
      <c r="AJ147" s="21" t="s">
        <v>30</v>
      </c>
      <c r="AK147" s="358" t="s">
        <v>31</v>
      </c>
      <c r="AL147" s="21" t="s">
        <v>30</v>
      </c>
      <c r="AM147" s="358" t="s">
        <v>31</v>
      </c>
      <c r="AN147" s="652"/>
      <c r="AO147" s="649"/>
      <c r="AP147" s="652"/>
      <c r="AQ147" s="649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653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158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0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",[6]NOMBRE!B6," - ","( ",[6]NOMBRE!C6,[6]NOMBRE!D6," )")</f>
        <v>MES: MAYO - ( 05 )</v>
      </c>
    </row>
    <row r="5" spans="1:90" ht="16.350000000000001" customHeight="1" x14ac:dyDescent="0.2">
      <c r="A5" s="1" t="str">
        <f>CONCATENATE("AÑO: ",[6]NOMBRE!B7)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12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51"/>
      <c r="D11" s="568"/>
      <c r="E11" s="649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50"/>
      <c r="B12" s="650"/>
      <c r="C12" s="18" t="s">
        <v>29</v>
      </c>
      <c r="D12" s="19" t="s">
        <v>30</v>
      </c>
      <c r="E12" s="358" t="s">
        <v>31</v>
      </c>
      <c r="F12" s="21" t="s">
        <v>30</v>
      </c>
      <c r="G12" s="358" t="s">
        <v>31</v>
      </c>
      <c r="H12" s="21" t="s">
        <v>30</v>
      </c>
      <c r="I12" s="358" t="s">
        <v>31</v>
      </c>
      <c r="J12" s="21" t="s">
        <v>30</v>
      </c>
      <c r="K12" s="358" t="s">
        <v>31</v>
      </c>
      <c r="L12" s="21" t="s">
        <v>30</v>
      </c>
      <c r="M12" s="358" t="s">
        <v>31</v>
      </c>
      <c r="N12" s="21" t="s">
        <v>30</v>
      </c>
      <c r="O12" s="358" t="s">
        <v>31</v>
      </c>
      <c r="P12" s="21" t="s">
        <v>30</v>
      </c>
      <c r="Q12" s="358" t="s">
        <v>31</v>
      </c>
      <c r="R12" s="21" t="s">
        <v>30</v>
      </c>
      <c r="S12" s="358" t="s">
        <v>31</v>
      </c>
      <c r="T12" s="21" t="s">
        <v>30</v>
      </c>
      <c r="U12" s="358" t="s">
        <v>31</v>
      </c>
      <c r="V12" s="21" t="s">
        <v>30</v>
      </c>
      <c r="W12" s="358" t="s">
        <v>31</v>
      </c>
      <c r="X12" s="21" t="s">
        <v>30</v>
      </c>
      <c r="Y12" s="358" t="s">
        <v>31</v>
      </c>
      <c r="Z12" s="21" t="s">
        <v>30</v>
      </c>
      <c r="AA12" s="358" t="s">
        <v>31</v>
      </c>
      <c r="AB12" s="21" t="s">
        <v>30</v>
      </c>
      <c r="AC12" s="358" t="s">
        <v>31</v>
      </c>
      <c r="AD12" s="21" t="s">
        <v>30</v>
      </c>
      <c r="AE12" s="358" t="s">
        <v>31</v>
      </c>
      <c r="AF12" s="21" t="s">
        <v>30</v>
      </c>
      <c r="AG12" s="358" t="s">
        <v>31</v>
      </c>
      <c r="AH12" s="21" t="s">
        <v>30</v>
      </c>
      <c r="AI12" s="358" t="s">
        <v>31</v>
      </c>
      <c r="AJ12" s="21" t="s">
        <v>30</v>
      </c>
      <c r="AK12" s="358" t="s">
        <v>31</v>
      </c>
      <c r="AL12" s="21" t="s">
        <v>30</v>
      </c>
      <c r="AM12" s="358" t="s">
        <v>31</v>
      </c>
      <c r="AN12" s="649"/>
      <c r="AO12" s="649"/>
      <c r="AP12" s="649"/>
      <c r="AQ12" s="649"/>
      <c r="AR12" s="64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/>
      <c r="G13" s="27"/>
      <c r="H13" s="26"/>
      <c r="I13" s="27"/>
      <c r="J13" s="26"/>
      <c r="K13" s="28"/>
      <c r="L13" s="26"/>
      <c r="M13" s="28"/>
      <c r="N13" s="26"/>
      <c r="O13" s="28"/>
      <c r="P13" s="26"/>
      <c r="Q13" s="28"/>
      <c r="R13" s="26"/>
      <c r="S13" s="28"/>
      <c r="T13" s="26"/>
      <c r="U13" s="28"/>
      <c r="V13" s="26"/>
      <c r="W13" s="28"/>
      <c r="X13" s="26"/>
      <c r="Y13" s="28"/>
      <c r="Z13" s="26"/>
      <c r="AA13" s="28"/>
      <c r="AB13" s="26"/>
      <c r="AC13" s="28"/>
      <c r="AD13" s="26"/>
      <c r="AE13" s="28"/>
      <c r="AF13" s="26"/>
      <c r="AG13" s="28"/>
      <c r="AH13" s="26"/>
      <c r="AI13" s="28"/>
      <c r="AJ13" s="26"/>
      <c r="AK13" s="28"/>
      <c r="AL13" s="29"/>
      <c r="AM13" s="28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12</v>
      </c>
      <c r="D14" s="37">
        <f t="shared" si="1"/>
        <v>4</v>
      </c>
      <c r="E14" s="38">
        <f t="shared" si="2"/>
        <v>8</v>
      </c>
      <c r="F14" s="39">
        <v>0</v>
      </c>
      <c r="G14" s="40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1">
        <v>0</v>
      </c>
      <c r="N14" s="39">
        <v>1</v>
      </c>
      <c r="O14" s="41">
        <v>0</v>
      </c>
      <c r="P14" s="39">
        <v>2</v>
      </c>
      <c r="Q14" s="41">
        <v>0</v>
      </c>
      <c r="R14" s="39">
        <v>1</v>
      </c>
      <c r="S14" s="41">
        <v>3</v>
      </c>
      <c r="T14" s="39">
        <v>0</v>
      </c>
      <c r="U14" s="41">
        <v>1</v>
      </c>
      <c r="V14" s="39">
        <v>0</v>
      </c>
      <c r="W14" s="41">
        <v>0</v>
      </c>
      <c r="X14" s="39">
        <v>0</v>
      </c>
      <c r="Y14" s="41">
        <v>2</v>
      </c>
      <c r="Z14" s="39">
        <v>0</v>
      </c>
      <c r="AA14" s="41">
        <v>1</v>
      </c>
      <c r="AB14" s="39">
        <v>0</v>
      </c>
      <c r="AC14" s="41">
        <v>1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12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0</v>
      </c>
      <c r="M15" s="41">
        <v>0</v>
      </c>
      <c r="N15" s="39">
        <v>0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0</v>
      </c>
      <c r="U15" s="41">
        <v>0</v>
      </c>
      <c r="V15" s="39">
        <v>0</v>
      </c>
      <c r="W15" s="41">
        <v>0</v>
      </c>
      <c r="X15" s="39">
        <v>0</v>
      </c>
      <c r="Y15" s="41">
        <v>0</v>
      </c>
      <c r="Z15" s="39">
        <v>0</v>
      </c>
      <c r="AA15" s="41">
        <v>0</v>
      </c>
      <c r="AB15" s="39">
        <v>0</v>
      </c>
      <c r="AC15" s="41">
        <v>0</v>
      </c>
      <c r="AD15" s="39">
        <v>0</v>
      </c>
      <c r="AE15" s="41">
        <v>0</v>
      </c>
      <c r="AF15" s="39">
        <v>0</v>
      </c>
      <c r="AG15" s="41">
        <v>0</v>
      </c>
      <c r="AH15" s="39">
        <v>0</v>
      </c>
      <c r="AI15" s="41">
        <v>0</v>
      </c>
      <c r="AJ15" s="39">
        <v>0</v>
      </c>
      <c r="AK15" s="41">
        <v>0</v>
      </c>
      <c r="AL15" s="42">
        <v>0</v>
      </c>
      <c r="AM15" s="41">
        <v>0</v>
      </c>
      <c r="AN15" s="40">
        <v>0</v>
      </c>
      <c r="AO15" s="40"/>
      <c r="AP15" s="40"/>
      <c r="AQ15" s="40"/>
      <c r="AR15" s="40"/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/>
      <c r="AP16" s="40"/>
      <c r="AQ16" s="40"/>
      <c r="AR16" s="40"/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11</v>
      </c>
      <c r="D17" s="37">
        <f t="shared" si="1"/>
        <v>4</v>
      </c>
      <c r="E17" s="38">
        <f t="shared" si="2"/>
        <v>7</v>
      </c>
      <c r="F17" s="39">
        <v>0</v>
      </c>
      <c r="G17" s="40">
        <v>0</v>
      </c>
      <c r="H17" s="39">
        <v>0</v>
      </c>
      <c r="I17" s="40">
        <v>0</v>
      </c>
      <c r="J17" s="39">
        <v>0</v>
      </c>
      <c r="K17" s="41">
        <v>0</v>
      </c>
      <c r="L17" s="39">
        <v>0</v>
      </c>
      <c r="M17" s="41">
        <v>0</v>
      </c>
      <c r="N17" s="39">
        <v>0</v>
      </c>
      <c r="O17" s="41">
        <v>0</v>
      </c>
      <c r="P17" s="39">
        <v>0</v>
      </c>
      <c r="Q17" s="41">
        <v>0</v>
      </c>
      <c r="R17" s="39">
        <v>1</v>
      </c>
      <c r="S17" s="41">
        <v>2</v>
      </c>
      <c r="T17" s="39">
        <v>0</v>
      </c>
      <c r="U17" s="41">
        <v>0</v>
      </c>
      <c r="V17" s="39">
        <v>0</v>
      </c>
      <c r="W17" s="41">
        <v>4</v>
      </c>
      <c r="X17" s="39">
        <v>1</v>
      </c>
      <c r="Y17" s="41">
        <v>0</v>
      </c>
      <c r="Z17" s="39">
        <v>0</v>
      </c>
      <c r="AA17" s="41">
        <v>0</v>
      </c>
      <c r="AB17" s="39">
        <v>2</v>
      </c>
      <c r="AC17" s="41">
        <v>1</v>
      </c>
      <c r="AD17" s="39">
        <v>0</v>
      </c>
      <c r="AE17" s="41">
        <v>0</v>
      </c>
      <c r="AF17" s="39">
        <v>0</v>
      </c>
      <c r="AG17" s="41">
        <v>0</v>
      </c>
      <c r="AH17" s="39">
        <v>0</v>
      </c>
      <c r="AI17" s="41">
        <v>0</v>
      </c>
      <c r="AJ17" s="39">
        <v>0</v>
      </c>
      <c r="AK17" s="41">
        <v>0</v>
      </c>
      <c r="AL17" s="42">
        <v>0</v>
      </c>
      <c r="AM17" s="41">
        <v>0</v>
      </c>
      <c r="AN17" s="40">
        <v>11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/>
      <c r="AP18" s="40"/>
      <c r="AQ18" s="40"/>
      <c r="AR18" s="40"/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9</v>
      </c>
      <c r="D19" s="44">
        <f t="shared" si="1"/>
        <v>5</v>
      </c>
      <c r="E19" s="45">
        <f t="shared" si="2"/>
        <v>4</v>
      </c>
      <c r="F19" s="46">
        <v>0</v>
      </c>
      <c r="G19" s="47">
        <v>0</v>
      </c>
      <c r="H19" s="46">
        <v>0</v>
      </c>
      <c r="I19" s="47">
        <v>1</v>
      </c>
      <c r="J19" s="46">
        <v>3</v>
      </c>
      <c r="K19" s="48">
        <v>1</v>
      </c>
      <c r="L19" s="46">
        <v>2</v>
      </c>
      <c r="M19" s="48">
        <v>2</v>
      </c>
      <c r="N19" s="46">
        <v>0</v>
      </c>
      <c r="O19" s="48">
        <v>0</v>
      </c>
      <c r="P19" s="46">
        <v>0</v>
      </c>
      <c r="Q19" s="48">
        <v>0</v>
      </c>
      <c r="R19" s="46">
        <v>0</v>
      </c>
      <c r="S19" s="48">
        <v>0</v>
      </c>
      <c r="T19" s="46">
        <v>0</v>
      </c>
      <c r="U19" s="48">
        <v>0</v>
      </c>
      <c r="V19" s="46">
        <v>0</v>
      </c>
      <c r="W19" s="48">
        <v>0</v>
      </c>
      <c r="X19" s="46">
        <v>0</v>
      </c>
      <c r="Y19" s="48">
        <v>0</v>
      </c>
      <c r="Z19" s="46">
        <v>0</v>
      </c>
      <c r="AA19" s="48">
        <v>0</v>
      </c>
      <c r="AB19" s="46">
        <v>0</v>
      </c>
      <c r="AC19" s="48">
        <v>0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9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52"/>
      <c r="B23" s="51" t="s">
        <v>43</v>
      </c>
      <c r="C23" s="52">
        <f t="shared" si="0"/>
        <v>32</v>
      </c>
      <c r="D23" s="53">
        <f t="shared" si="1"/>
        <v>13</v>
      </c>
      <c r="E23" s="54">
        <f t="shared" si="2"/>
        <v>19</v>
      </c>
      <c r="F23" s="55">
        <f t="shared" ref="F23:AR23" si="12">SUM(F13:F22)</f>
        <v>0</v>
      </c>
      <c r="G23" s="56">
        <f t="shared" si="12"/>
        <v>0</v>
      </c>
      <c r="H23" s="55">
        <f t="shared" si="12"/>
        <v>0</v>
      </c>
      <c r="I23" s="56">
        <f t="shared" si="12"/>
        <v>1</v>
      </c>
      <c r="J23" s="55">
        <f t="shared" si="12"/>
        <v>3</v>
      </c>
      <c r="K23" s="57">
        <f t="shared" si="12"/>
        <v>1</v>
      </c>
      <c r="L23" s="55">
        <f t="shared" si="12"/>
        <v>2</v>
      </c>
      <c r="M23" s="57">
        <f t="shared" si="12"/>
        <v>2</v>
      </c>
      <c r="N23" s="55">
        <f t="shared" si="12"/>
        <v>1</v>
      </c>
      <c r="O23" s="57">
        <f t="shared" si="12"/>
        <v>0</v>
      </c>
      <c r="P23" s="55">
        <f t="shared" si="12"/>
        <v>2</v>
      </c>
      <c r="Q23" s="57">
        <f t="shared" si="12"/>
        <v>0</v>
      </c>
      <c r="R23" s="55">
        <f t="shared" si="12"/>
        <v>2</v>
      </c>
      <c r="S23" s="57">
        <f t="shared" si="12"/>
        <v>5</v>
      </c>
      <c r="T23" s="55">
        <f t="shared" si="12"/>
        <v>0</v>
      </c>
      <c r="U23" s="57">
        <f t="shared" si="12"/>
        <v>1</v>
      </c>
      <c r="V23" s="55">
        <f t="shared" si="12"/>
        <v>0</v>
      </c>
      <c r="W23" s="57">
        <f t="shared" si="12"/>
        <v>4</v>
      </c>
      <c r="X23" s="55">
        <f t="shared" si="12"/>
        <v>1</v>
      </c>
      <c r="Y23" s="57">
        <f t="shared" si="12"/>
        <v>2</v>
      </c>
      <c r="Z23" s="55">
        <f t="shared" si="12"/>
        <v>0</v>
      </c>
      <c r="AA23" s="57">
        <f t="shared" si="12"/>
        <v>1</v>
      </c>
      <c r="AB23" s="55">
        <f t="shared" si="12"/>
        <v>2</v>
      </c>
      <c r="AC23" s="57">
        <f t="shared" si="12"/>
        <v>2</v>
      </c>
      <c r="AD23" s="55">
        <f t="shared" si="12"/>
        <v>0</v>
      </c>
      <c r="AE23" s="57">
        <f t="shared" si="12"/>
        <v>0</v>
      </c>
      <c r="AF23" s="55">
        <f t="shared" si="12"/>
        <v>0</v>
      </c>
      <c r="AG23" s="57">
        <f t="shared" si="12"/>
        <v>0</v>
      </c>
      <c r="AH23" s="55">
        <f t="shared" si="12"/>
        <v>0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0</v>
      </c>
      <c r="AM23" s="57">
        <f t="shared" si="12"/>
        <v>0</v>
      </c>
      <c r="AN23" s="56">
        <f t="shared" si="12"/>
        <v>32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363" t="s">
        <v>45</v>
      </c>
      <c r="B25" s="66" t="s">
        <v>34</v>
      </c>
      <c r="C25" s="67">
        <f t="shared" si="0"/>
        <v>0</v>
      </c>
      <c r="D25" s="68">
        <f t="shared" si="1"/>
        <v>0</v>
      </c>
      <c r="E25" s="69">
        <f t="shared" si="2"/>
        <v>0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/>
      <c r="Q25" s="72"/>
      <c r="R25" s="70"/>
      <c r="S25" s="72"/>
      <c r="T25" s="70"/>
      <c r="U25" s="72"/>
      <c r="V25" s="70"/>
      <c r="W25" s="72"/>
      <c r="X25" s="70"/>
      <c r="Y25" s="72"/>
      <c r="Z25" s="70"/>
      <c r="AA25" s="72"/>
      <c r="AB25" s="70"/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2"/>
      <c r="AN25" s="71"/>
      <c r="AO25" s="71"/>
      <c r="AP25" s="71"/>
      <c r="AQ25" s="71"/>
      <c r="AR25" s="71"/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74" t="s">
        <v>34</v>
      </c>
      <c r="C26" s="23">
        <f t="shared" si="0"/>
        <v>5</v>
      </c>
      <c r="D26" s="24">
        <f t="shared" si="1"/>
        <v>4</v>
      </c>
      <c r="E26" s="25">
        <f t="shared" si="2"/>
        <v>1</v>
      </c>
      <c r="F26" s="26">
        <v>0</v>
      </c>
      <c r="G26" s="27">
        <v>0</v>
      </c>
      <c r="H26" s="26">
        <v>0</v>
      </c>
      <c r="I26" s="27">
        <v>0</v>
      </c>
      <c r="J26" s="26">
        <v>0</v>
      </c>
      <c r="K26" s="28">
        <v>0</v>
      </c>
      <c r="L26" s="26">
        <v>0</v>
      </c>
      <c r="M26" s="28">
        <v>0</v>
      </c>
      <c r="N26" s="26">
        <v>0</v>
      </c>
      <c r="O26" s="28">
        <v>0</v>
      </c>
      <c r="P26" s="26">
        <v>3</v>
      </c>
      <c r="Q26" s="28">
        <v>0</v>
      </c>
      <c r="R26" s="26">
        <v>0</v>
      </c>
      <c r="S26" s="28">
        <v>1</v>
      </c>
      <c r="T26" s="26">
        <v>0</v>
      </c>
      <c r="U26" s="28">
        <v>0</v>
      </c>
      <c r="V26" s="26">
        <v>0</v>
      </c>
      <c r="W26" s="28">
        <v>0</v>
      </c>
      <c r="X26" s="26">
        <v>0</v>
      </c>
      <c r="Y26" s="28">
        <v>0</v>
      </c>
      <c r="Z26" s="26">
        <v>0</v>
      </c>
      <c r="AA26" s="28">
        <v>0</v>
      </c>
      <c r="AB26" s="26">
        <v>0</v>
      </c>
      <c r="AC26" s="28">
        <v>0</v>
      </c>
      <c r="AD26" s="26">
        <v>1</v>
      </c>
      <c r="AE26" s="28">
        <v>0</v>
      </c>
      <c r="AF26" s="26">
        <v>0</v>
      </c>
      <c r="AG26" s="28">
        <v>0</v>
      </c>
      <c r="AH26" s="26">
        <v>0</v>
      </c>
      <c r="AI26" s="28">
        <v>0</v>
      </c>
      <c r="AJ26" s="26">
        <v>0</v>
      </c>
      <c r="AK26" s="28">
        <v>0</v>
      </c>
      <c r="AL26" s="29">
        <v>0</v>
      </c>
      <c r="AM26" s="28">
        <v>0</v>
      </c>
      <c r="AN26" s="27">
        <v>5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52"/>
      <c r="B27" s="413" t="s">
        <v>47</v>
      </c>
      <c r="C27" s="414">
        <f t="shared" si="0"/>
        <v>0</v>
      </c>
      <c r="D27" s="415">
        <f t="shared" si="1"/>
        <v>0</v>
      </c>
      <c r="E27" s="78">
        <f t="shared" si="2"/>
        <v>0</v>
      </c>
      <c r="F27" s="79"/>
      <c r="G27" s="416"/>
      <c r="H27" s="79"/>
      <c r="I27" s="81"/>
      <c r="J27" s="79"/>
      <c r="K27" s="81"/>
      <c r="L27" s="79"/>
      <c r="M27" s="81"/>
      <c r="N27" s="79"/>
      <c r="O27" s="82"/>
      <c r="P27" s="79"/>
      <c r="Q27" s="416"/>
      <c r="R27" s="417"/>
      <c r="S27" s="81"/>
      <c r="T27" s="79"/>
      <c r="U27" s="81"/>
      <c r="V27" s="79"/>
      <c r="W27" s="81"/>
      <c r="X27" s="79"/>
      <c r="Y27" s="416"/>
      <c r="Z27" s="79"/>
      <c r="AA27" s="416"/>
      <c r="AB27" s="79"/>
      <c r="AC27" s="81"/>
      <c r="AD27" s="79"/>
      <c r="AE27" s="416"/>
      <c r="AF27" s="79"/>
      <c r="AG27" s="416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418"/>
      <c r="AR29" s="419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52"/>
      <c r="B30" s="652"/>
      <c r="C30" s="420" t="s">
        <v>52</v>
      </c>
      <c r="D30" s="420" t="s">
        <v>53</v>
      </c>
      <c r="E30" s="21" t="s">
        <v>29</v>
      </c>
      <c r="F30" s="90" t="s">
        <v>30</v>
      </c>
      <c r="G30" s="357" t="s">
        <v>31</v>
      </c>
      <c r="H30" s="21" t="s">
        <v>30</v>
      </c>
      <c r="I30" s="357" t="s">
        <v>31</v>
      </c>
      <c r="J30" s="21" t="s">
        <v>30</v>
      </c>
      <c r="K30" s="357" t="s">
        <v>31</v>
      </c>
      <c r="L30" s="21" t="s">
        <v>30</v>
      </c>
      <c r="M30" s="357" t="s">
        <v>31</v>
      </c>
      <c r="N30" s="21" t="s">
        <v>30</v>
      </c>
      <c r="O30" s="357" t="s">
        <v>31</v>
      </c>
      <c r="P30" s="21" t="s">
        <v>30</v>
      </c>
      <c r="Q30" s="357" t="s">
        <v>31</v>
      </c>
      <c r="R30" s="21" t="s">
        <v>30</v>
      </c>
      <c r="S30" s="357" t="s">
        <v>31</v>
      </c>
      <c r="T30" s="21" t="s">
        <v>30</v>
      </c>
      <c r="U30" s="356" t="s">
        <v>31</v>
      </c>
      <c r="V30" s="21" t="s">
        <v>30</v>
      </c>
      <c r="W30" s="357" t="s">
        <v>31</v>
      </c>
      <c r="X30" s="21" t="s">
        <v>30</v>
      </c>
      <c r="Y30" s="357" t="s">
        <v>31</v>
      </c>
      <c r="Z30" s="21" t="s">
        <v>30</v>
      </c>
      <c r="AA30" s="357" t="s">
        <v>31</v>
      </c>
      <c r="AB30" s="21" t="s">
        <v>30</v>
      </c>
      <c r="AC30" s="357" t="s">
        <v>31</v>
      </c>
      <c r="AD30" s="21" t="s">
        <v>30</v>
      </c>
      <c r="AE30" s="357" t="s">
        <v>31</v>
      </c>
      <c r="AF30" s="21" t="s">
        <v>30</v>
      </c>
      <c r="AG30" s="357" t="s">
        <v>31</v>
      </c>
      <c r="AH30" s="21" t="s">
        <v>30</v>
      </c>
      <c r="AI30" s="357" t="s">
        <v>31</v>
      </c>
      <c r="AJ30" s="21" t="s">
        <v>30</v>
      </c>
      <c r="AK30" s="357" t="s">
        <v>31</v>
      </c>
      <c r="AL30" s="21" t="s">
        <v>30</v>
      </c>
      <c r="AM30" s="357" t="s">
        <v>31</v>
      </c>
      <c r="AN30" s="21" t="s">
        <v>30</v>
      </c>
      <c r="AO30" s="357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416"/>
      <c r="J31" s="79"/>
      <c r="K31" s="81"/>
      <c r="L31" s="79"/>
      <c r="M31" s="81"/>
      <c r="N31" s="79"/>
      <c r="O31" s="81"/>
      <c r="P31" s="79"/>
      <c r="Q31" s="82"/>
      <c r="R31" s="79"/>
      <c r="S31" s="416"/>
      <c r="T31" s="417"/>
      <c r="U31" s="81"/>
      <c r="V31" s="79"/>
      <c r="W31" s="81"/>
      <c r="X31" s="79"/>
      <c r="Y31" s="81"/>
      <c r="Z31" s="79"/>
      <c r="AA31" s="416"/>
      <c r="AB31" s="79"/>
      <c r="AC31" s="416"/>
      <c r="AD31" s="79"/>
      <c r="AE31" s="81"/>
      <c r="AF31" s="79"/>
      <c r="AG31" s="416"/>
      <c r="AH31" s="79"/>
      <c r="AI31" s="416"/>
      <c r="AJ31" s="79"/>
      <c r="AK31" s="81"/>
      <c r="AL31" s="79"/>
      <c r="AM31" s="81"/>
      <c r="AN31" s="83"/>
      <c r="AO31" s="81"/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52"/>
      <c r="B34" s="652"/>
      <c r="C34" s="363" t="s">
        <v>29</v>
      </c>
      <c r="D34" s="103" t="s">
        <v>30</v>
      </c>
      <c r="E34" s="357" t="s">
        <v>31</v>
      </c>
      <c r="F34" s="21" t="s">
        <v>58</v>
      </c>
      <c r="G34" s="21" t="s">
        <v>59</v>
      </c>
      <c r="H34" s="363" t="s">
        <v>60</v>
      </c>
      <c r="I34" s="357" t="s">
        <v>61</v>
      </c>
      <c r="J34" s="363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/>
      <c r="C35" s="104">
        <f>SUM(D35+E35)</f>
        <v>0</v>
      </c>
      <c r="D35" s="105"/>
      <c r="E35" s="416"/>
      <c r="F35" s="106"/>
      <c r="G35" s="416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50"/>
      <c r="B38" s="652"/>
      <c r="C38" s="652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52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52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656"/>
      <c r="D45" s="592"/>
      <c r="E45" s="657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54"/>
      <c r="B46" s="655"/>
      <c r="C46" s="130" t="s">
        <v>29</v>
      </c>
      <c r="D46" s="131" t="s">
        <v>30</v>
      </c>
      <c r="E46" s="421" t="s">
        <v>31</v>
      </c>
      <c r="F46" s="21" t="s">
        <v>30</v>
      </c>
      <c r="G46" s="357" t="s">
        <v>31</v>
      </c>
      <c r="H46" s="21" t="s">
        <v>30</v>
      </c>
      <c r="I46" s="357" t="s">
        <v>31</v>
      </c>
      <c r="J46" s="21" t="s">
        <v>30</v>
      </c>
      <c r="K46" s="357" t="s">
        <v>31</v>
      </c>
      <c r="L46" s="21" t="s">
        <v>30</v>
      </c>
      <c r="M46" s="357" t="s">
        <v>31</v>
      </c>
      <c r="N46" s="21" t="s">
        <v>30</v>
      </c>
      <c r="O46" s="357" t="s">
        <v>31</v>
      </c>
      <c r="P46" s="21" t="s">
        <v>30</v>
      </c>
      <c r="Q46" s="357" t="s">
        <v>31</v>
      </c>
      <c r="R46" s="21" t="s">
        <v>30</v>
      </c>
      <c r="S46" s="357" t="s">
        <v>31</v>
      </c>
      <c r="T46" s="21" t="s">
        <v>30</v>
      </c>
      <c r="U46" s="357" t="s">
        <v>31</v>
      </c>
      <c r="V46" s="21" t="s">
        <v>30</v>
      </c>
      <c r="W46" s="357" t="s">
        <v>31</v>
      </c>
      <c r="X46" s="21" t="s">
        <v>30</v>
      </c>
      <c r="Y46" s="357" t="s">
        <v>31</v>
      </c>
      <c r="Z46" s="21" t="s">
        <v>30</v>
      </c>
      <c r="AA46" s="357" t="s">
        <v>31</v>
      </c>
      <c r="AB46" s="21" t="s">
        <v>30</v>
      </c>
      <c r="AC46" s="357" t="s">
        <v>31</v>
      </c>
      <c r="AD46" s="21" t="s">
        <v>30</v>
      </c>
      <c r="AE46" s="357" t="s">
        <v>31</v>
      </c>
      <c r="AF46" s="21" t="s">
        <v>30</v>
      </c>
      <c r="AG46" s="357" t="s">
        <v>31</v>
      </c>
      <c r="AH46" s="21" t="s">
        <v>30</v>
      </c>
      <c r="AI46" s="357" t="s">
        <v>31</v>
      </c>
      <c r="AJ46" s="21" t="s">
        <v>30</v>
      </c>
      <c r="AK46" s="357" t="s">
        <v>31</v>
      </c>
      <c r="AL46" s="103" t="s">
        <v>30</v>
      </c>
      <c r="AM46" s="357" t="s">
        <v>31</v>
      </c>
      <c r="AN46" s="649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362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364" t="s">
        <v>72</v>
      </c>
      <c r="B48" s="140" t="s">
        <v>71</v>
      </c>
      <c r="C48" s="414">
        <f>SUM(D48+E48)</f>
        <v>0</v>
      </c>
      <c r="D48" s="415">
        <f>SUM(F48+H48+J48+L48+N48+P48+R48+T48+V48+X48+Z48+AB48+AD48+AF48+AH48+AJ48+AL48)</f>
        <v>0</v>
      </c>
      <c r="E48" s="422">
        <f>SUM(G48+I48+K48+M48+O48+Q48+S48+U48+W48+Y48+AA48+AC48+AE48+AG48+AI48+AK48+AM48)</f>
        <v>0</v>
      </c>
      <c r="F48" s="423"/>
      <c r="G48" s="424"/>
      <c r="H48" s="423"/>
      <c r="I48" s="424"/>
      <c r="J48" s="423"/>
      <c r="K48" s="424"/>
      <c r="L48" s="423"/>
      <c r="M48" s="424"/>
      <c r="N48" s="423"/>
      <c r="O48" s="424"/>
      <c r="P48" s="417"/>
      <c r="Q48" s="424"/>
      <c r="R48" s="417"/>
      <c r="S48" s="424"/>
      <c r="T48" s="417"/>
      <c r="U48" s="424"/>
      <c r="V48" s="417"/>
      <c r="W48" s="424"/>
      <c r="X48" s="417"/>
      <c r="Y48" s="424"/>
      <c r="Z48" s="417"/>
      <c r="AA48" s="424"/>
      <c r="AB48" s="417"/>
      <c r="AC48" s="424"/>
      <c r="AD48" s="417"/>
      <c r="AE48" s="424"/>
      <c r="AF48" s="417"/>
      <c r="AG48" s="424"/>
      <c r="AH48" s="417"/>
      <c r="AI48" s="424"/>
      <c r="AJ48" s="417"/>
      <c r="AK48" s="424"/>
      <c r="AL48" s="142"/>
      <c r="AM48" s="424"/>
      <c r="AN48" s="425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657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54"/>
      <c r="B52" s="655"/>
      <c r="C52" s="148" t="s">
        <v>29</v>
      </c>
      <c r="D52" s="149" t="s">
        <v>30</v>
      </c>
      <c r="E52" s="150" t="s">
        <v>31</v>
      </c>
      <c r="F52" s="18" t="s">
        <v>30</v>
      </c>
      <c r="G52" s="354" t="s">
        <v>31</v>
      </c>
      <c r="H52" s="18" t="s">
        <v>30</v>
      </c>
      <c r="I52" s="354" t="s">
        <v>31</v>
      </c>
      <c r="J52" s="18" t="s">
        <v>30</v>
      </c>
      <c r="K52" s="354" t="s">
        <v>31</v>
      </c>
      <c r="L52" s="18" t="s">
        <v>30</v>
      </c>
      <c r="M52" s="354" t="s">
        <v>31</v>
      </c>
      <c r="N52" s="18" t="s">
        <v>30</v>
      </c>
      <c r="O52" s="354" t="s">
        <v>31</v>
      </c>
      <c r="P52" s="18" t="s">
        <v>30</v>
      </c>
      <c r="Q52" s="354" t="s">
        <v>31</v>
      </c>
      <c r="R52" s="18" t="s">
        <v>30</v>
      </c>
      <c r="S52" s="354" t="s">
        <v>31</v>
      </c>
      <c r="T52" s="18" t="s">
        <v>30</v>
      </c>
      <c r="U52" s="354" t="s">
        <v>31</v>
      </c>
      <c r="V52" s="18" t="s">
        <v>30</v>
      </c>
      <c r="W52" s="354" t="s">
        <v>31</v>
      </c>
      <c r="X52" s="18" t="s">
        <v>30</v>
      </c>
      <c r="Y52" s="354" t="s">
        <v>31</v>
      </c>
      <c r="Z52" s="18" t="s">
        <v>30</v>
      </c>
      <c r="AA52" s="354" t="s">
        <v>31</v>
      </c>
      <c r="AB52" s="18" t="s">
        <v>30</v>
      </c>
      <c r="AC52" s="354" t="s">
        <v>31</v>
      </c>
      <c r="AD52" s="18" t="s">
        <v>30</v>
      </c>
      <c r="AE52" s="354" t="s">
        <v>31</v>
      </c>
      <c r="AF52" s="18" t="s">
        <v>30</v>
      </c>
      <c r="AG52" s="354" t="s">
        <v>31</v>
      </c>
      <c r="AH52" s="18" t="s">
        <v>30</v>
      </c>
      <c r="AI52" s="354" t="s">
        <v>31</v>
      </c>
      <c r="AJ52" s="18" t="s">
        <v>30</v>
      </c>
      <c r="AK52" s="354" t="s">
        <v>31</v>
      </c>
      <c r="AL52" s="152" t="s">
        <v>30</v>
      </c>
      <c r="AM52" s="153" t="s">
        <v>31</v>
      </c>
      <c r="AN52" s="649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365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365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365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365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658"/>
      <c r="B58" s="366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658"/>
      <c r="B60" s="366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365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365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658"/>
      <c r="B64" s="366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658"/>
      <c r="B66" s="365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658"/>
      <c r="B68" s="366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365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365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365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365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658"/>
      <c r="B74" s="366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658"/>
      <c r="B77" s="658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426"/>
      <c r="Y83" s="426"/>
      <c r="Z83" s="427"/>
      <c r="AA83" s="427"/>
      <c r="AB83" s="427"/>
      <c r="AC83" s="127"/>
      <c r="AD83" s="127"/>
      <c r="AE83" s="127"/>
      <c r="AF83" s="127"/>
      <c r="AG83" s="207"/>
      <c r="AH83" s="208"/>
      <c r="AI83" s="208"/>
      <c r="AJ83" s="208"/>
      <c r="AK83" s="211"/>
      <c r="CG83" s="12"/>
      <c r="CH83" s="12"/>
      <c r="CI83" s="12"/>
      <c r="CJ83" s="12"/>
      <c r="CK83" s="12"/>
      <c r="CL83" s="12"/>
    </row>
    <row r="84" spans="1:90" ht="24.6" customHeight="1" x14ac:dyDescent="0.2">
      <c r="A84" s="658"/>
      <c r="B84" s="658"/>
      <c r="C84" s="659"/>
      <c r="D84" s="657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214">
        <v>18</v>
      </c>
      <c r="C85" s="215">
        <v>5</v>
      </c>
      <c r="D85" s="216">
        <v>5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CG90" s="12"/>
      <c r="CH90" s="12"/>
      <c r="CI90" s="12"/>
      <c r="CJ90" s="12"/>
      <c r="CK90" s="12"/>
      <c r="CL90" s="12"/>
    </row>
    <row r="91" spans="1:90" ht="27.75" customHeight="1" x14ac:dyDescent="0.2">
      <c r="A91" s="428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CG93" s="12"/>
      <c r="CH93" s="12"/>
      <c r="CI93" s="12"/>
      <c r="CJ93" s="12"/>
      <c r="CK93" s="12"/>
      <c r="CL93" s="12"/>
    </row>
    <row r="94" spans="1:90" ht="27.75" customHeight="1" x14ac:dyDescent="0.2">
      <c r="A94" s="658"/>
      <c r="B94" s="658"/>
      <c r="C94" s="184" t="s">
        <v>109</v>
      </c>
      <c r="D94" s="361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235"/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365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365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365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65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360" t="s">
        <v>43</v>
      </c>
      <c r="B100" s="239">
        <f>SUM(B95:B99)</f>
        <v>0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429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51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51"/>
      <c r="C103" s="568"/>
      <c r="D103" s="649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50"/>
      <c r="B104" s="248" t="s">
        <v>29</v>
      </c>
      <c r="C104" s="249" t="s">
        <v>30</v>
      </c>
      <c r="D104" s="430" t="s">
        <v>31</v>
      </c>
      <c r="E104" s="21" t="s">
        <v>30</v>
      </c>
      <c r="F104" s="357" t="s">
        <v>31</v>
      </c>
      <c r="G104" s="21" t="s">
        <v>30</v>
      </c>
      <c r="H104" s="357" t="s">
        <v>31</v>
      </c>
      <c r="I104" s="21" t="s">
        <v>30</v>
      </c>
      <c r="J104" s="357" t="s">
        <v>31</v>
      </c>
      <c r="K104" s="21" t="s">
        <v>30</v>
      </c>
      <c r="L104" s="357" t="s">
        <v>31</v>
      </c>
      <c r="M104" s="21" t="s">
        <v>30</v>
      </c>
      <c r="N104" s="357" t="s">
        <v>31</v>
      </c>
      <c r="O104" s="431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432" t="s">
        <v>118</v>
      </c>
      <c r="B106" s="414">
        <f>SUM(C106:D106)</f>
        <v>0</v>
      </c>
      <c r="C106" s="415">
        <f>SUM(E106+G106+I106+K106+M106)</f>
        <v>0</v>
      </c>
      <c r="D106" s="422">
        <f>SUM(F106+H106+J106+L106+N106)</f>
        <v>0</v>
      </c>
      <c r="E106" s="433"/>
      <c r="F106" s="434"/>
      <c r="G106" s="433"/>
      <c r="H106" s="435"/>
      <c r="I106" s="433"/>
      <c r="J106" s="434"/>
      <c r="K106" s="433"/>
      <c r="L106" s="434"/>
      <c r="M106" s="257"/>
      <c r="N106" s="435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429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51"/>
      <c r="C109" s="568"/>
      <c r="D109" s="649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50"/>
      <c r="B110" s="248" t="s">
        <v>29</v>
      </c>
      <c r="C110" s="249" t="s">
        <v>30</v>
      </c>
      <c r="D110" s="430" t="s">
        <v>31</v>
      </c>
      <c r="E110" s="21" t="s">
        <v>30</v>
      </c>
      <c r="F110" s="357" t="s">
        <v>31</v>
      </c>
      <c r="G110" s="21" t="s">
        <v>30</v>
      </c>
      <c r="H110" s="357" t="s">
        <v>31</v>
      </c>
      <c r="I110" s="21" t="s">
        <v>30</v>
      </c>
      <c r="J110" s="357" t="s">
        <v>31</v>
      </c>
      <c r="K110" s="21" t="s">
        <v>30</v>
      </c>
      <c r="L110" s="357" t="s">
        <v>31</v>
      </c>
      <c r="M110" s="21" t="s">
        <v>30</v>
      </c>
      <c r="N110" s="357" t="s">
        <v>31</v>
      </c>
      <c r="O110" s="21" t="s">
        <v>30</v>
      </c>
      <c r="P110" s="358" t="s">
        <v>31</v>
      </c>
      <c r="Q110" s="21" t="s">
        <v>30</v>
      </c>
      <c r="R110" s="358" t="s">
        <v>31</v>
      </c>
      <c r="S110" s="21" t="s">
        <v>30</v>
      </c>
      <c r="T110" s="358" t="s">
        <v>31</v>
      </c>
      <c r="U110" s="21" t="s">
        <v>30</v>
      </c>
      <c r="V110" s="358" t="s">
        <v>31</v>
      </c>
      <c r="W110" s="21" t="s">
        <v>30</v>
      </c>
      <c r="X110" s="358" t="s">
        <v>31</v>
      </c>
      <c r="Y110" s="21" t="s">
        <v>30</v>
      </c>
      <c r="Z110" s="358" t="s">
        <v>31</v>
      </c>
      <c r="AA110" s="21" t="s">
        <v>30</v>
      </c>
      <c r="AB110" s="358" t="s">
        <v>31</v>
      </c>
      <c r="AC110" s="21" t="s">
        <v>30</v>
      </c>
      <c r="AD110" s="358" t="s">
        <v>31</v>
      </c>
      <c r="AE110" s="21" t="s">
        <v>30</v>
      </c>
      <c r="AF110" s="358" t="s">
        <v>31</v>
      </c>
      <c r="AG110" s="21" t="s">
        <v>30</v>
      </c>
      <c r="AH110" s="358" t="s">
        <v>31</v>
      </c>
      <c r="AI110" s="21" t="s">
        <v>30</v>
      </c>
      <c r="AJ110" s="358" t="s">
        <v>31</v>
      </c>
      <c r="AK110" s="21" t="s">
        <v>30</v>
      </c>
      <c r="AL110" s="258" t="s">
        <v>31</v>
      </c>
      <c r="AM110" s="649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52"/>
      <c r="B114" s="248" t="s">
        <v>125</v>
      </c>
      <c r="C114" s="248" t="s">
        <v>126</v>
      </c>
      <c r="D114" s="265" t="s">
        <v>127</v>
      </c>
      <c r="E114" s="660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436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51"/>
      <c r="C118" s="568"/>
      <c r="D118" s="649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50"/>
      <c r="B119" s="248" t="s">
        <v>29</v>
      </c>
      <c r="C119" s="249" t="s">
        <v>30</v>
      </c>
      <c r="D119" s="430" t="s">
        <v>31</v>
      </c>
      <c r="E119" s="21" t="s">
        <v>30</v>
      </c>
      <c r="F119" s="357" t="s">
        <v>31</v>
      </c>
      <c r="G119" s="21" t="s">
        <v>30</v>
      </c>
      <c r="H119" s="357" t="s">
        <v>31</v>
      </c>
      <c r="I119" s="21" t="s">
        <v>30</v>
      </c>
      <c r="J119" s="357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414">
        <f>SUM(C122:D122)</f>
        <v>0</v>
      </c>
      <c r="C122" s="415">
        <f t="shared" si="23"/>
        <v>0</v>
      </c>
      <c r="D122" s="422">
        <f t="shared" si="23"/>
        <v>0</v>
      </c>
      <c r="E122" s="433"/>
      <c r="F122" s="434"/>
      <c r="G122" s="433"/>
      <c r="H122" s="435"/>
      <c r="I122" s="433"/>
      <c r="J122" s="434"/>
    </row>
    <row r="123" spans="1:43" ht="24" customHeight="1" x14ac:dyDescent="0.25">
      <c r="A123" s="352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649"/>
      <c r="B125" s="650"/>
      <c r="C125" s="21" t="s">
        <v>30</v>
      </c>
      <c r="D125" s="284" t="s">
        <v>31</v>
      </c>
      <c r="E125" s="103" t="s">
        <v>139</v>
      </c>
      <c r="F125" s="357" t="s">
        <v>140</v>
      </c>
      <c r="G125" s="103" t="s">
        <v>141</v>
      </c>
      <c r="H125" s="90" t="s">
        <v>142</v>
      </c>
      <c r="I125" s="357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651"/>
      <c r="D129" s="568"/>
      <c r="E129" s="649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650"/>
      <c r="B130" s="650"/>
      <c r="C130" s="18" t="s">
        <v>29</v>
      </c>
      <c r="D130" s="19" t="s">
        <v>30</v>
      </c>
      <c r="E130" s="358" t="s">
        <v>31</v>
      </c>
      <c r="F130" s="21" t="s">
        <v>30</v>
      </c>
      <c r="G130" s="358" t="s">
        <v>31</v>
      </c>
      <c r="H130" s="21" t="s">
        <v>30</v>
      </c>
      <c r="I130" s="358" t="s">
        <v>31</v>
      </c>
      <c r="J130" s="21" t="s">
        <v>30</v>
      </c>
      <c r="K130" s="358" t="s">
        <v>31</v>
      </c>
      <c r="L130" s="21" t="s">
        <v>30</v>
      </c>
      <c r="M130" s="358" t="s">
        <v>31</v>
      </c>
      <c r="N130" s="21" t="s">
        <v>30</v>
      </c>
      <c r="O130" s="358" t="s">
        <v>31</v>
      </c>
      <c r="P130" s="21" t="s">
        <v>30</v>
      </c>
      <c r="Q130" s="358" t="s">
        <v>31</v>
      </c>
      <c r="R130" s="21" t="s">
        <v>30</v>
      </c>
      <c r="S130" s="358" t="s">
        <v>31</v>
      </c>
      <c r="T130" s="21" t="s">
        <v>30</v>
      </c>
      <c r="U130" s="358" t="s">
        <v>31</v>
      </c>
      <c r="V130" s="21" t="s">
        <v>30</v>
      </c>
      <c r="W130" s="358" t="s">
        <v>31</v>
      </c>
      <c r="X130" s="21" t="s">
        <v>30</v>
      </c>
      <c r="Y130" s="358" t="s">
        <v>31</v>
      </c>
      <c r="Z130" s="21" t="s">
        <v>30</v>
      </c>
      <c r="AA130" s="358" t="s">
        <v>31</v>
      </c>
      <c r="AB130" s="21" t="s">
        <v>30</v>
      </c>
      <c r="AC130" s="358" t="s">
        <v>31</v>
      </c>
      <c r="AD130" s="21" t="s">
        <v>30</v>
      </c>
      <c r="AE130" s="358" t="s">
        <v>31</v>
      </c>
      <c r="AF130" s="21" t="s">
        <v>30</v>
      </c>
      <c r="AG130" s="358" t="s">
        <v>31</v>
      </c>
      <c r="AH130" s="21" t="s">
        <v>30</v>
      </c>
      <c r="AI130" s="358" t="s">
        <v>31</v>
      </c>
      <c r="AJ130" s="21" t="s">
        <v>30</v>
      </c>
      <c r="AK130" s="358" t="s">
        <v>31</v>
      </c>
      <c r="AL130" s="21" t="s">
        <v>30</v>
      </c>
      <c r="AM130" s="358" t="s">
        <v>31</v>
      </c>
      <c r="AN130" s="649"/>
      <c r="AO130" s="649"/>
      <c r="AP130" s="649"/>
      <c r="AQ130" s="649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652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651"/>
      <c r="D146" s="568"/>
      <c r="E146" s="649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650"/>
      <c r="B147" s="650"/>
      <c r="C147" s="18" t="s">
        <v>29</v>
      </c>
      <c r="D147" s="19" t="s">
        <v>30</v>
      </c>
      <c r="E147" s="358" t="s">
        <v>31</v>
      </c>
      <c r="F147" s="21" t="s">
        <v>30</v>
      </c>
      <c r="G147" s="358" t="s">
        <v>31</v>
      </c>
      <c r="H147" s="21" t="s">
        <v>30</v>
      </c>
      <c r="I147" s="358" t="s">
        <v>31</v>
      </c>
      <c r="J147" s="21" t="s">
        <v>30</v>
      </c>
      <c r="K147" s="358" t="s">
        <v>31</v>
      </c>
      <c r="L147" s="21" t="s">
        <v>30</v>
      </c>
      <c r="M147" s="358" t="s">
        <v>31</v>
      </c>
      <c r="N147" s="21" t="s">
        <v>30</v>
      </c>
      <c r="O147" s="358" t="s">
        <v>31</v>
      </c>
      <c r="P147" s="21" t="s">
        <v>30</v>
      </c>
      <c r="Q147" s="358" t="s">
        <v>31</v>
      </c>
      <c r="R147" s="21" t="s">
        <v>30</v>
      </c>
      <c r="S147" s="358" t="s">
        <v>31</v>
      </c>
      <c r="T147" s="21" t="s">
        <v>30</v>
      </c>
      <c r="U147" s="358" t="s">
        <v>31</v>
      </c>
      <c r="V147" s="21" t="s">
        <v>30</v>
      </c>
      <c r="W147" s="358" t="s">
        <v>31</v>
      </c>
      <c r="X147" s="21" t="s">
        <v>30</v>
      </c>
      <c r="Y147" s="358" t="s">
        <v>31</v>
      </c>
      <c r="Z147" s="21" t="s">
        <v>30</v>
      </c>
      <c r="AA147" s="358" t="s">
        <v>31</v>
      </c>
      <c r="AB147" s="21" t="s">
        <v>30</v>
      </c>
      <c r="AC147" s="358" t="s">
        <v>31</v>
      </c>
      <c r="AD147" s="21" t="s">
        <v>30</v>
      </c>
      <c r="AE147" s="358" t="s">
        <v>31</v>
      </c>
      <c r="AF147" s="21" t="s">
        <v>30</v>
      </c>
      <c r="AG147" s="358" t="s">
        <v>31</v>
      </c>
      <c r="AH147" s="21" t="s">
        <v>30</v>
      </c>
      <c r="AI147" s="358" t="s">
        <v>31</v>
      </c>
      <c r="AJ147" s="21" t="s">
        <v>30</v>
      </c>
      <c r="AK147" s="358" t="s">
        <v>31</v>
      </c>
      <c r="AL147" s="21" t="s">
        <v>30</v>
      </c>
      <c r="AM147" s="358" t="s">
        <v>31</v>
      </c>
      <c r="AN147" s="652"/>
      <c r="AO147" s="649"/>
      <c r="AP147" s="652"/>
      <c r="AQ147" s="649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653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65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0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",[7]NOMBRE!B6," - ","( ",[7]NOMBRE!C6,[7]NOMBRE!D6," )")</f>
        <v>MES: JUNIO - ( 06 )</v>
      </c>
    </row>
    <row r="5" spans="1:90" ht="16.350000000000001" customHeight="1" x14ac:dyDescent="0.2">
      <c r="A5" s="1" t="str">
        <f>CONCATENATE("AÑO: ",[7]NOMBRE!B7)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12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51"/>
      <c r="D11" s="568"/>
      <c r="E11" s="649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50"/>
      <c r="B12" s="650"/>
      <c r="C12" s="18" t="s">
        <v>29</v>
      </c>
      <c r="D12" s="19" t="s">
        <v>30</v>
      </c>
      <c r="E12" s="358" t="s">
        <v>31</v>
      </c>
      <c r="F12" s="21" t="s">
        <v>30</v>
      </c>
      <c r="G12" s="358" t="s">
        <v>31</v>
      </c>
      <c r="H12" s="21" t="s">
        <v>30</v>
      </c>
      <c r="I12" s="358" t="s">
        <v>31</v>
      </c>
      <c r="J12" s="21" t="s">
        <v>30</v>
      </c>
      <c r="K12" s="358" t="s">
        <v>31</v>
      </c>
      <c r="L12" s="21" t="s">
        <v>30</v>
      </c>
      <c r="M12" s="358" t="s">
        <v>31</v>
      </c>
      <c r="N12" s="21" t="s">
        <v>30</v>
      </c>
      <c r="O12" s="358" t="s">
        <v>31</v>
      </c>
      <c r="P12" s="21" t="s">
        <v>30</v>
      </c>
      <c r="Q12" s="358" t="s">
        <v>31</v>
      </c>
      <c r="R12" s="21" t="s">
        <v>30</v>
      </c>
      <c r="S12" s="358" t="s">
        <v>31</v>
      </c>
      <c r="T12" s="21" t="s">
        <v>30</v>
      </c>
      <c r="U12" s="358" t="s">
        <v>31</v>
      </c>
      <c r="V12" s="21" t="s">
        <v>30</v>
      </c>
      <c r="W12" s="358" t="s">
        <v>31</v>
      </c>
      <c r="X12" s="21" t="s">
        <v>30</v>
      </c>
      <c r="Y12" s="358" t="s">
        <v>31</v>
      </c>
      <c r="Z12" s="21" t="s">
        <v>30</v>
      </c>
      <c r="AA12" s="358" t="s">
        <v>31</v>
      </c>
      <c r="AB12" s="21" t="s">
        <v>30</v>
      </c>
      <c r="AC12" s="358" t="s">
        <v>31</v>
      </c>
      <c r="AD12" s="21" t="s">
        <v>30</v>
      </c>
      <c r="AE12" s="358" t="s">
        <v>31</v>
      </c>
      <c r="AF12" s="21" t="s">
        <v>30</v>
      </c>
      <c r="AG12" s="358" t="s">
        <v>31</v>
      </c>
      <c r="AH12" s="21" t="s">
        <v>30</v>
      </c>
      <c r="AI12" s="358" t="s">
        <v>31</v>
      </c>
      <c r="AJ12" s="21" t="s">
        <v>30</v>
      </c>
      <c r="AK12" s="358" t="s">
        <v>31</v>
      </c>
      <c r="AL12" s="21" t="s">
        <v>30</v>
      </c>
      <c r="AM12" s="358" t="s">
        <v>31</v>
      </c>
      <c r="AN12" s="649"/>
      <c r="AO12" s="649"/>
      <c r="AP12" s="649"/>
      <c r="AQ12" s="649"/>
      <c r="AR12" s="64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/>
      <c r="G13" s="27"/>
      <c r="H13" s="26"/>
      <c r="I13" s="27"/>
      <c r="J13" s="26"/>
      <c r="K13" s="28"/>
      <c r="L13" s="26"/>
      <c r="M13" s="28"/>
      <c r="N13" s="26"/>
      <c r="O13" s="28"/>
      <c r="P13" s="26"/>
      <c r="Q13" s="28"/>
      <c r="R13" s="26"/>
      <c r="S13" s="28"/>
      <c r="T13" s="26"/>
      <c r="U13" s="28"/>
      <c r="V13" s="26"/>
      <c r="W13" s="28"/>
      <c r="X13" s="26"/>
      <c r="Y13" s="28"/>
      <c r="Z13" s="26"/>
      <c r="AA13" s="28"/>
      <c r="AB13" s="26"/>
      <c r="AC13" s="28"/>
      <c r="AD13" s="26"/>
      <c r="AE13" s="28"/>
      <c r="AF13" s="26"/>
      <c r="AG13" s="28"/>
      <c r="AH13" s="26"/>
      <c r="AI13" s="28"/>
      <c r="AJ13" s="26"/>
      <c r="AK13" s="28"/>
      <c r="AL13" s="29"/>
      <c r="AM13" s="28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15</v>
      </c>
      <c r="D14" s="37">
        <f t="shared" si="1"/>
        <v>5</v>
      </c>
      <c r="E14" s="38">
        <f t="shared" si="2"/>
        <v>10</v>
      </c>
      <c r="F14" s="39">
        <v>0</v>
      </c>
      <c r="G14" s="40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1">
        <v>0</v>
      </c>
      <c r="N14" s="39">
        <v>1</v>
      </c>
      <c r="O14" s="41">
        <v>1</v>
      </c>
      <c r="P14" s="39">
        <v>1</v>
      </c>
      <c r="Q14" s="41">
        <v>1</v>
      </c>
      <c r="R14" s="39">
        <v>1</v>
      </c>
      <c r="S14" s="41">
        <v>1</v>
      </c>
      <c r="T14" s="39">
        <v>0</v>
      </c>
      <c r="U14" s="41">
        <v>2</v>
      </c>
      <c r="V14" s="39">
        <v>0</v>
      </c>
      <c r="W14" s="41">
        <v>1</v>
      </c>
      <c r="X14" s="39">
        <v>0</v>
      </c>
      <c r="Y14" s="41">
        <v>2</v>
      </c>
      <c r="Z14" s="39">
        <v>0</v>
      </c>
      <c r="AA14" s="41">
        <v>1</v>
      </c>
      <c r="AB14" s="39">
        <v>2</v>
      </c>
      <c r="AC14" s="41">
        <v>1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15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0</v>
      </c>
      <c r="M15" s="41">
        <v>0</v>
      </c>
      <c r="N15" s="39">
        <v>0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0</v>
      </c>
      <c r="U15" s="41">
        <v>0</v>
      </c>
      <c r="V15" s="39">
        <v>0</v>
      </c>
      <c r="W15" s="41">
        <v>0</v>
      </c>
      <c r="X15" s="39">
        <v>0</v>
      </c>
      <c r="Y15" s="41">
        <v>0</v>
      </c>
      <c r="Z15" s="39">
        <v>0</v>
      </c>
      <c r="AA15" s="41">
        <v>0</v>
      </c>
      <c r="AB15" s="39">
        <v>0</v>
      </c>
      <c r="AC15" s="41">
        <v>0</v>
      </c>
      <c r="AD15" s="39">
        <v>0</v>
      </c>
      <c r="AE15" s="41">
        <v>0</v>
      </c>
      <c r="AF15" s="39">
        <v>0</v>
      </c>
      <c r="AG15" s="41">
        <v>0</v>
      </c>
      <c r="AH15" s="39">
        <v>0</v>
      </c>
      <c r="AI15" s="41">
        <v>0</v>
      </c>
      <c r="AJ15" s="39">
        <v>0</v>
      </c>
      <c r="AK15" s="41">
        <v>0</v>
      </c>
      <c r="AL15" s="42">
        <v>0</v>
      </c>
      <c r="AM15" s="41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6</v>
      </c>
      <c r="D17" s="37">
        <f t="shared" si="1"/>
        <v>4</v>
      </c>
      <c r="E17" s="38">
        <f t="shared" si="2"/>
        <v>2</v>
      </c>
      <c r="F17" s="39">
        <v>0</v>
      </c>
      <c r="G17" s="40">
        <v>0</v>
      </c>
      <c r="H17" s="39">
        <v>0</v>
      </c>
      <c r="I17" s="40">
        <v>0</v>
      </c>
      <c r="J17" s="39">
        <v>0</v>
      </c>
      <c r="K17" s="41">
        <v>0</v>
      </c>
      <c r="L17" s="39">
        <v>0</v>
      </c>
      <c r="M17" s="41">
        <v>0</v>
      </c>
      <c r="N17" s="39">
        <v>0</v>
      </c>
      <c r="O17" s="41">
        <v>0</v>
      </c>
      <c r="P17" s="39">
        <v>1</v>
      </c>
      <c r="Q17" s="41">
        <v>0</v>
      </c>
      <c r="R17" s="39">
        <v>0</v>
      </c>
      <c r="S17" s="41">
        <v>0</v>
      </c>
      <c r="T17" s="39">
        <v>0</v>
      </c>
      <c r="U17" s="41">
        <v>0</v>
      </c>
      <c r="V17" s="39">
        <v>2</v>
      </c>
      <c r="W17" s="41">
        <v>2</v>
      </c>
      <c r="X17" s="39">
        <v>0</v>
      </c>
      <c r="Y17" s="41">
        <v>0</v>
      </c>
      <c r="Z17" s="39">
        <v>0</v>
      </c>
      <c r="AA17" s="41">
        <v>0</v>
      </c>
      <c r="AB17" s="39">
        <v>1</v>
      </c>
      <c r="AC17" s="41">
        <v>0</v>
      </c>
      <c r="AD17" s="39">
        <v>0</v>
      </c>
      <c r="AE17" s="41">
        <v>0</v>
      </c>
      <c r="AF17" s="39">
        <v>0</v>
      </c>
      <c r="AG17" s="41">
        <v>0</v>
      </c>
      <c r="AH17" s="39">
        <v>0</v>
      </c>
      <c r="AI17" s="41">
        <v>0</v>
      </c>
      <c r="AJ17" s="39">
        <v>0</v>
      </c>
      <c r="AK17" s="41">
        <v>0</v>
      </c>
      <c r="AL17" s="42">
        <v>0</v>
      </c>
      <c r="AM17" s="41">
        <v>0</v>
      </c>
      <c r="AN17" s="40">
        <v>6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4</v>
      </c>
      <c r="D19" s="44">
        <f t="shared" si="1"/>
        <v>4</v>
      </c>
      <c r="E19" s="45">
        <f t="shared" si="2"/>
        <v>0</v>
      </c>
      <c r="F19" s="46">
        <v>0</v>
      </c>
      <c r="G19" s="47">
        <v>0</v>
      </c>
      <c r="H19" s="46">
        <v>2</v>
      </c>
      <c r="I19" s="47">
        <v>0</v>
      </c>
      <c r="J19" s="46">
        <v>1</v>
      </c>
      <c r="K19" s="48">
        <v>0</v>
      </c>
      <c r="L19" s="46">
        <v>1</v>
      </c>
      <c r="M19" s="48">
        <v>0</v>
      </c>
      <c r="N19" s="46">
        <v>0</v>
      </c>
      <c r="O19" s="48">
        <v>0</v>
      </c>
      <c r="P19" s="46">
        <v>0</v>
      </c>
      <c r="Q19" s="48">
        <v>0</v>
      </c>
      <c r="R19" s="46">
        <v>0</v>
      </c>
      <c r="S19" s="48">
        <v>0</v>
      </c>
      <c r="T19" s="46">
        <v>0</v>
      </c>
      <c r="U19" s="48">
        <v>0</v>
      </c>
      <c r="V19" s="46">
        <v>0</v>
      </c>
      <c r="W19" s="48">
        <v>0</v>
      </c>
      <c r="X19" s="46">
        <v>0</v>
      </c>
      <c r="Y19" s="48">
        <v>0</v>
      </c>
      <c r="Z19" s="46">
        <v>0</v>
      </c>
      <c r="AA19" s="48">
        <v>0</v>
      </c>
      <c r="AB19" s="46">
        <v>0</v>
      </c>
      <c r="AC19" s="48">
        <v>0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4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52"/>
      <c r="B23" s="51" t="s">
        <v>43</v>
      </c>
      <c r="C23" s="52">
        <f t="shared" si="0"/>
        <v>25</v>
      </c>
      <c r="D23" s="53">
        <f t="shared" si="1"/>
        <v>13</v>
      </c>
      <c r="E23" s="54">
        <f t="shared" si="2"/>
        <v>12</v>
      </c>
      <c r="F23" s="55">
        <f t="shared" ref="F23:AR23" si="12">SUM(F13:F22)</f>
        <v>0</v>
      </c>
      <c r="G23" s="56">
        <f t="shared" si="12"/>
        <v>0</v>
      </c>
      <c r="H23" s="55">
        <f t="shared" si="12"/>
        <v>2</v>
      </c>
      <c r="I23" s="56">
        <f t="shared" si="12"/>
        <v>0</v>
      </c>
      <c r="J23" s="55">
        <f t="shared" si="12"/>
        <v>1</v>
      </c>
      <c r="K23" s="57">
        <f t="shared" si="12"/>
        <v>0</v>
      </c>
      <c r="L23" s="55">
        <f t="shared" si="12"/>
        <v>1</v>
      </c>
      <c r="M23" s="57">
        <f t="shared" si="12"/>
        <v>0</v>
      </c>
      <c r="N23" s="55">
        <f t="shared" si="12"/>
        <v>1</v>
      </c>
      <c r="O23" s="57">
        <f t="shared" si="12"/>
        <v>1</v>
      </c>
      <c r="P23" s="55">
        <f t="shared" si="12"/>
        <v>2</v>
      </c>
      <c r="Q23" s="57">
        <f t="shared" si="12"/>
        <v>1</v>
      </c>
      <c r="R23" s="55">
        <f t="shared" si="12"/>
        <v>1</v>
      </c>
      <c r="S23" s="57">
        <f t="shared" si="12"/>
        <v>1</v>
      </c>
      <c r="T23" s="55">
        <f t="shared" si="12"/>
        <v>0</v>
      </c>
      <c r="U23" s="57">
        <f t="shared" si="12"/>
        <v>2</v>
      </c>
      <c r="V23" s="55">
        <f t="shared" si="12"/>
        <v>2</v>
      </c>
      <c r="W23" s="57">
        <f t="shared" si="12"/>
        <v>3</v>
      </c>
      <c r="X23" s="55">
        <f t="shared" si="12"/>
        <v>0</v>
      </c>
      <c r="Y23" s="57">
        <f t="shared" si="12"/>
        <v>2</v>
      </c>
      <c r="Z23" s="55">
        <f t="shared" si="12"/>
        <v>0</v>
      </c>
      <c r="AA23" s="57">
        <f t="shared" si="12"/>
        <v>1</v>
      </c>
      <c r="AB23" s="55">
        <f t="shared" si="12"/>
        <v>3</v>
      </c>
      <c r="AC23" s="57">
        <f t="shared" si="12"/>
        <v>1</v>
      </c>
      <c r="AD23" s="55">
        <f t="shared" si="12"/>
        <v>0</v>
      </c>
      <c r="AE23" s="57">
        <f t="shared" si="12"/>
        <v>0</v>
      </c>
      <c r="AF23" s="55">
        <f t="shared" si="12"/>
        <v>0</v>
      </c>
      <c r="AG23" s="57">
        <f t="shared" si="12"/>
        <v>0</v>
      </c>
      <c r="AH23" s="55">
        <f t="shared" si="12"/>
        <v>0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0</v>
      </c>
      <c r="AM23" s="57">
        <f t="shared" si="12"/>
        <v>0</v>
      </c>
      <c r="AN23" s="56">
        <f t="shared" si="12"/>
        <v>25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363" t="s">
        <v>45</v>
      </c>
      <c r="B25" s="66" t="s">
        <v>34</v>
      </c>
      <c r="C25" s="67">
        <f t="shared" si="0"/>
        <v>0</v>
      </c>
      <c r="D25" s="68">
        <f t="shared" si="1"/>
        <v>0</v>
      </c>
      <c r="E25" s="69">
        <f t="shared" si="2"/>
        <v>0</v>
      </c>
      <c r="F25" s="70"/>
      <c r="G25" s="71"/>
      <c r="H25" s="70"/>
      <c r="I25" s="71"/>
      <c r="J25" s="70"/>
      <c r="K25" s="72"/>
      <c r="L25" s="70"/>
      <c r="M25" s="72"/>
      <c r="N25" s="70"/>
      <c r="O25" s="72"/>
      <c r="P25" s="70"/>
      <c r="Q25" s="72"/>
      <c r="R25" s="70"/>
      <c r="S25" s="72"/>
      <c r="T25" s="70"/>
      <c r="U25" s="72"/>
      <c r="V25" s="70"/>
      <c r="W25" s="72"/>
      <c r="X25" s="70"/>
      <c r="Y25" s="72"/>
      <c r="Z25" s="70"/>
      <c r="AA25" s="72"/>
      <c r="AB25" s="70"/>
      <c r="AC25" s="72"/>
      <c r="AD25" s="70"/>
      <c r="AE25" s="72"/>
      <c r="AF25" s="70"/>
      <c r="AG25" s="72"/>
      <c r="AH25" s="70"/>
      <c r="AI25" s="72"/>
      <c r="AJ25" s="70"/>
      <c r="AK25" s="72"/>
      <c r="AL25" s="73"/>
      <c r="AM25" s="72"/>
      <c r="AN25" s="71"/>
      <c r="AO25" s="71"/>
      <c r="AP25" s="71"/>
      <c r="AQ25" s="71"/>
      <c r="AR25" s="71"/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74" t="s">
        <v>34</v>
      </c>
      <c r="C26" s="23">
        <f t="shared" si="0"/>
        <v>27</v>
      </c>
      <c r="D26" s="24">
        <f t="shared" si="1"/>
        <v>13</v>
      </c>
      <c r="E26" s="25">
        <f t="shared" si="2"/>
        <v>14</v>
      </c>
      <c r="F26" s="26">
        <v>0</v>
      </c>
      <c r="G26" s="27">
        <v>0</v>
      </c>
      <c r="H26" s="26">
        <v>0</v>
      </c>
      <c r="I26" s="27">
        <v>0</v>
      </c>
      <c r="J26" s="26">
        <v>0</v>
      </c>
      <c r="K26" s="28">
        <v>0</v>
      </c>
      <c r="L26" s="26">
        <v>1</v>
      </c>
      <c r="M26" s="28">
        <v>0</v>
      </c>
      <c r="N26" s="26">
        <v>4</v>
      </c>
      <c r="O26" s="28">
        <v>2</v>
      </c>
      <c r="P26" s="26">
        <v>3</v>
      </c>
      <c r="Q26" s="28">
        <v>2</v>
      </c>
      <c r="R26" s="26">
        <v>0</v>
      </c>
      <c r="S26" s="28">
        <v>7</v>
      </c>
      <c r="T26" s="26">
        <v>1</v>
      </c>
      <c r="U26" s="28">
        <v>0</v>
      </c>
      <c r="V26" s="26">
        <v>1</v>
      </c>
      <c r="W26" s="28">
        <v>1</v>
      </c>
      <c r="X26" s="26">
        <v>1</v>
      </c>
      <c r="Y26" s="28">
        <v>0</v>
      </c>
      <c r="Z26" s="26">
        <v>1</v>
      </c>
      <c r="AA26" s="28">
        <v>0</v>
      </c>
      <c r="AB26" s="26">
        <v>0</v>
      </c>
      <c r="AC26" s="28">
        <v>1</v>
      </c>
      <c r="AD26" s="26">
        <v>1</v>
      </c>
      <c r="AE26" s="28">
        <v>1</v>
      </c>
      <c r="AF26" s="26">
        <v>0</v>
      </c>
      <c r="AG26" s="28">
        <v>0</v>
      </c>
      <c r="AH26" s="26">
        <v>0</v>
      </c>
      <c r="AI26" s="28">
        <v>0</v>
      </c>
      <c r="AJ26" s="26">
        <v>0</v>
      </c>
      <c r="AK26" s="28">
        <v>0</v>
      </c>
      <c r="AL26" s="29">
        <v>0</v>
      </c>
      <c r="AM26" s="28">
        <v>0</v>
      </c>
      <c r="AN26" s="27">
        <v>27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52"/>
      <c r="B27" s="413" t="s">
        <v>47</v>
      </c>
      <c r="C27" s="414">
        <f t="shared" si="0"/>
        <v>0</v>
      </c>
      <c r="D27" s="415">
        <f t="shared" si="1"/>
        <v>0</v>
      </c>
      <c r="E27" s="78">
        <f t="shared" si="2"/>
        <v>0</v>
      </c>
      <c r="F27" s="79"/>
      <c r="G27" s="416"/>
      <c r="H27" s="79"/>
      <c r="I27" s="81"/>
      <c r="J27" s="79"/>
      <c r="K27" s="81"/>
      <c r="L27" s="79"/>
      <c r="M27" s="81"/>
      <c r="N27" s="79"/>
      <c r="O27" s="82"/>
      <c r="P27" s="79"/>
      <c r="Q27" s="416"/>
      <c r="R27" s="417"/>
      <c r="S27" s="81"/>
      <c r="T27" s="79"/>
      <c r="U27" s="81"/>
      <c r="V27" s="79"/>
      <c r="W27" s="81"/>
      <c r="X27" s="79"/>
      <c r="Y27" s="416"/>
      <c r="Z27" s="79"/>
      <c r="AA27" s="416"/>
      <c r="AB27" s="79"/>
      <c r="AC27" s="81"/>
      <c r="AD27" s="79"/>
      <c r="AE27" s="416"/>
      <c r="AF27" s="79"/>
      <c r="AG27" s="416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418"/>
      <c r="AR29" s="419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52"/>
      <c r="B30" s="652"/>
      <c r="C30" s="420" t="s">
        <v>52</v>
      </c>
      <c r="D30" s="420" t="s">
        <v>53</v>
      </c>
      <c r="E30" s="21" t="s">
        <v>29</v>
      </c>
      <c r="F30" s="90" t="s">
        <v>30</v>
      </c>
      <c r="G30" s="357" t="s">
        <v>31</v>
      </c>
      <c r="H30" s="21" t="s">
        <v>30</v>
      </c>
      <c r="I30" s="357" t="s">
        <v>31</v>
      </c>
      <c r="J30" s="21" t="s">
        <v>30</v>
      </c>
      <c r="K30" s="357" t="s">
        <v>31</v>
      </c>
      <c r="L30" s="21" t="s">
        <v>30</v>
      </c>
      <c r="M30" s="357" t="s">
        <v>31</v>
      </c>
      <c r="N30" s="21" t="s">
        <v>30</v>
      </c>
      <c r="O30" s="357" t="s">
        <v>31</v>
      </c>
      <c r="P30" s="21" t="s">
        <v>30</v>
      </c>
      <c r="Q30" s="357" t="s">
        <v>31</v>
      </c>
      <c r="R30" s="21" t="s">
        <v>30</v>
      </c>
      <c r="S30" s="357" t="s">
        <v>31</v>
      </c>
      <c r="T30" s="21" t="s">
        <v>30</v>
      </c>
      <c r="U30" s="356" t="s">
        <v>31</v>
      </c>
      <c r="V30" s="21" t="s">
        <v>30</v>
      </c>
      <c r="W30" s="357" t="s">
        <v>31</v>
      </c>
      <c r="X30" s="21" t="s">
        <v>30</v>
      </c>
      <c r="Y30" s="357" t="s">
        <v>31</v>
      </c>
      <c r="Z30" s="21" t="s">
        <v>30</v>
      </c>
      <c r="AA30" s="357" t="s">
        <v>31</v>
      </c>
      <c r="AB30" s="21" t="s">
        <v>30</v>
      </c>
      <c r="AC30" s="357" t="s">
        <v>31</v>
      </c>
      <c r="AD30" s="21" t="s">
        <v>30</v>
      </c>
      <c r="AE30" s="357" t="s">
        <v>31</v>
      </c>
      <c r="AF30" s="21" t="s">
        <v>30</v>
      </c>
      <c r="AG30" s="357" t="s">
        <v>31</v>
      </c>
      <c r="AH30" s="21" t="s">
        <v>30</v>
      </c>
      <c r="AI30" s="357" t="s">
        <v>31</v>
      </c>
      <c r="AJ30" s="21" t="s">
        <v>30</v>
      </c>
      <c r="AK30" s="357" t="s">
        <v>31</v>
      </c>
      <c r="AL30" s="21" t="s">
        <v>30</v>
      </c>
      <c r="AM30" s="357" t="s">
        <v>31</v>
      </c>
      <c r="AN30" s="21" t="s">
        <v>30</v>
      </c>
      <c r="AO30" s="357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416"/>
      <c r="J31" s="79"/>
      <c r="K31" s="81"/>
      <c r="L31" s="79"/>
      <c r="M31" s="81"/>
      <c r="N31" s="79"/>
      <c r="O31" s="81"/>
      <c r="P31" s="79"/>
      <c r="Q31" s="82"/>
      <c r="R31" s="79"/>
      <c r="S31" s="416"/>
      <c r="T31" s="417"/>
      <c r="U31" s="81"/>
      <c r="V31" s="79"/>
      <c r="W31" s="81"/>
      <c r="X31" s="79"/>
      <c r="Y31" s="81"/>
      <c r="Z31" s="79"/>
      <c r="AA31" s="416"/>
      <c r="AB31" s="79"/>
      <c r="AC31" s="416"/>
      <c r="AD31" s="79"/>
      <c r="AE31" s="81"/>
      <c r="AF31" s="79"/>
      <c r="AG31" s="416"/>
      <c r="AH31" s="79"/>
      <c r="AI31" s="416"/>
      <c r="AJ31" s="79"/>
      <c r="AK31" s="81"/>
      <c r="AL31" s="79"/>
      <c r="AM31" s="81"/>
      <c r="AN31" s="83"/>
      <c r="AO31" s="81"/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52"/>
      <c r="B34" s="652"/>
      <c r="C34" s="363" t="s">
        <v>29</v>
      </c>
      <c r="D34" s="103" t="s">
        <v>30</v>
      </c>
      <c r="E34" s="357" t="s">
        <v>31</v>
      </c>
      <c r="F34" s="21" t="s">
        <v>58</v>
      </c>
      <c r="G34" s="21" t="s">
        <v>59</v>
      </c>
      <c r="H34" s="363" t="s">
        <v>60</v>
      </c>
      <c r="I34" s="357" t="s">
        <v>61</v>
      </c>
      <c r="J34" s="363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/>
      <c r="C35" s="104">
        <f>SUM(D35+E35)</f>
        <v>0</v>
      </c>
      <c r="D35" s="105"/>
      <c r="E35" s="416"/>
      <c r="F35" s="106"/>
      <c r="G35" s="416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50"/>
      <c r="B38" s="652"/>
      <c r="C38" s="652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52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52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656"/>
      <c r="D45" s="592"/>
      <c r="E45" s="657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54"/>
      <c r="B46" s="655"/>
      <c r="C46" s="130" t="s">
        <v>29</v>
      </c>
      <c r="D46" s="131" t="s">
        <v>30</v>
      </c>
      <c r="E46" s="421" t="s">
        <v>31</v>
      </c>
      <c r="F46" s="21" t="s">
        <v>30</v>
      </c>
      <c r="G46" s="357" t="s">
        <v>31</v>
      </c>
      <c r="H46" s="21" t="s">
        <v>30</v>
      </c>
      <c r="I46" s="357" t="s">
        <v>31</v>
      </c>
      <c r="J46" s="21" t="s">
        <v>30</v>
      </c>
      <c r="K46" s="357" t="s">
        <v>31</v>
      </c>
      <c r="L46" s="21" t="s">
        <v>30</v>
      </c>
      <c r="M46" s="357" t="s">
        <v>31</v>
      </c>
      <c r="N46" s="21" t="s">
        <v>30</v>
      </c>
      <c r="O46" s="357" t="s">
        <v>31</v>
      </c>
      <c r="P46" s="21" t="s">
        <v>30</v>
      </c>
      <c r="Q46" s="357" t="s">
        <v>31</v>
      </c>
      <c r="R46" s="21" t="s">
        <v>30</v>
      </c>
      <c r="S46" s="357" t="s">
        <v>31</v>
      </c>
      <c r="T46" s="21" t="s">
        <v>30</v>
      </c>
      <c r="U46" s="357" t="s">
        <v>31</v>
      </c>
      <c r="V46" s="21" t="s">
        <v>30</v>
      </c>
      <c r="W46" s="357" t="s">
        <v>31</v>
      </c>
      <c r="X46" s="21" t="s">
        <v>30</v>
      </c>
      <c r="Y46" s="357" t="s">
        <v>31</v>
      </c>
      <c r="Z46" s="21" t="s">
        <v>30</v>
      </c>
      <c r="AA46" s="357" t="s">
        <v>31</v>
      </c>
      <c r="AB46" s="21" t="s">
        <v>30</v>
      </c>
      <c r="AC46" s="357" t="s">
        <v>31</v>
      </c>
      <c r="AD46" s="21" t="s">
        <v>30</v>
      </c>
      <c r="AE46" s="357" t="s">
        <v>31</v>
      </c>
      <c r="AF46" s="21" t="s">
        <v>30</v>
      </c>
      <c r="AG46" s="357" t="s">
        <v>31</v>
      </c>
      <c r="AH46" s="21" t="s">
        <v>30</v>
      </c>
      <c r="AI46" s="357" t="s">
        <v>31</v>
      </c>
      <c r="AJ46" s="21" t="s">
        <v>30</v>
      </c>
      <c r="AK46" s="357" t="s">
        <v>31</v>
      </c>
      <c r="AL46" s="103" t="s">
        <v>30</v>
      </c>
      <c r="AM46" s="357" t="s">
        <v>31</v>
      </c>
      <c r="AN46" s="649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362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364" t="s">
        <v>72</v>
      </c>
      <c r="B48" s="140" t="s">
        <v>71</v>
      </c>
      <c r="C48" s="414">
        <f>SUM(D48+E48)</f>
        <v>0</v>
      </c>
      <c r="D48" s="415">
        <f>SUM(F48+H48+J48+L48+N48+P48+R48+T48+V48+X48+Z48+AB48+AD48+AF48+AH48+AJ48+AL48)</f>
        <v>0</v>
      </c>
      <c r="E48" s="422">
        <f>SUM(G48+I48+K48+M48+O48+Q48+S48+U48+W48+Y48+AA48+AC48+AE48+AG48+AI48+AK48+AM48)</f>
        <v>0</v>
      </c>
      <c r="F48" s="423"/>
      <c r="G48" s="424"/>
      <c r="H48" s="423"/>
      <c r="I48" s="424"/>
      <c r="J48" s="423"/>
      <c r="K48" s="424"/>
      <c r="L48" s="423"/>
      <c r="M48" s="424"/>
      <c r="N48" s="423"/>
      <c r="O48" s="424"/>
      <c r="P48" s="417"/>
      <c r="Q48" s="424"/>
      <c r="R48" s="417"/>
      <c r="S48" s="424"/>
      <c r="T48" s="417"/>
      <c r="U48" s="424"/>
      <c r="V48" s="417"/>
      <c r="W48" s="424"/>
      <c r="X48" s="417"/>
      <c r="Y48" s="424"/>
      <c r="Z48" s="417"/>
      <c r="AA48" s="424"/>
      <c r="AB48" s="417"/>
      <c r="AC48" s="424"/>
      <c r="AD48" s="417"/>
      <c r="AE48" s="424"/>
      <c r="AF48" s="417"/>
      <c r="AG48" s="424"/>
      <c r="AH48" s="417"/>
      <c r="AI48" s="424"/>
      <c r="AJ48" s="417"/>
      <c r="AK48" s="424"/>
      <c r="AL48" s="142"/>
      <c r="AM48" s="424"/>
      <c r="AN48" s="425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657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54"/>
      <c r="B52" s="655"/>
      <c r="C52" s="148" t="s">
        <v>29</v>
      </c>
      <c r="D52" s="149" t="s">
        <v>30</v>
      </c>
      <c r="E52" s="150" t="s">
        <v>31</v>
      </c>
      <c r="F52" s="18" t="s">
        <v>30</v>
      </c>
      <c r="G52" s="354" t="s">
        <v>31</v>
      </c>
      <c r="H52" s="18" t="s">
        <v>30</v>
      </c>
      <c r="I52" s="354" t="s">
        <v>31</v>
      </c>
      <c r="J52" s="18" t="s">
        <v>30</v>
      </c>
      <c r="K52" s="354" t="s">
        <v>31</v>
      </c>
      <c r="L52" s="18" t="s">
        <v>30</v>
      </c>
      <c r="M52" s="354" t="s">
        <v>31</v>
      </c>
      <c r="N52" s="18" t="s">
        <v>30</v>
      </c>
      <c r="O52" s="354" t="s">
        <v>31</v>
      </c>
      <c r="P52" s="18" t="s">
        <v>30</v>
      </c>
      <c r="Q52" s="354" t="s">
        <v>31</v>
      </c>
      <c r="R52" s="18" t="s">
        <v>30</v>
      </c>
      <c r="S52" s="354" t="s">
        <v>31</v>
      </c>
      <c r="T52" s="18" t="s">
        <v>30</v>
      </c>
      <c r="U52" s="354" t="s">
        <v>31</v>
      </c>
      <c r="V52" s="18" t="s">
        <v>30</v>
      </c>
      <c r="W52" s="354" t="s">
        <v>31</v>
      </c>
      <c r="X52" s="18" t="s">
        <v>30</v>
      </c>
      <c r="Y52" s="354" t="s">
        <v>31</v>
      </c>
      <c r="Z52" s="18" t="s">
        <v>30</v>
      </c>
      <c r="AA52" s="354" t="s">
        <v>31</v>
      </c>
      <c r="AB52" s="18" t="s">
        <v>30</v>
      </c>
      <c r="AC52" s="354" t="s">
        <v>31</v>
      </c>
      <c r="AD52" s="18" t="s">
        <v>30</v>
      </c>
      <c r="AE52" s="354" t="s">
        <v>31</v>
      </c>
      <c r="AF52" s="18" t="s">
        <v>30</v>
      </c>
      <c r="AG52" s="354" t="s">
        <v>31</v>
      </c>
      <c r="AH52" s="18" t="s">
        <v>30</v>
      </c>
      <c r="AI52" s="354" t="s">
        <v>31</v>
      </c>
      <c r="AJ52" s="18" t="s">
        <v>30</v>
      </c>
      <c r="AK52" s="354" t="s">
        <v>31</v>
      </c>
      <c r="AL52" s="152" t="s">
        <v>30</v>
      </c>
      <c r="AM52" s="153" t="s">
        <v>31</v>
      </c>
      <c r="AN52" s="649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365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365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365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365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658"/>
      <c r="B58" s="366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658"/>
      <c r="B60" s="366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365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365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658"/>
      <c r="B64" s="366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658"/>
      <c r="B66" s="365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658"/>
      <c r="B68" s="366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365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365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365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365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658"/>
      <c r="B74" s="366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658"/>
      <c r="B77" s="658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426"/>
      <c r="Y83" s="426"/>
      <c r="Z83" s="427"/>
      <c r="AA83" s="427"/>
      <c r="AB83" s="427"/>
      <c r="AC83" s="127"/>
      <c r="AD83" s="127"/>
      <c r="AE83" s="127"/>
      <c r="AF83" s="127"/>
      <c r="AG83" s="207"/>
      <c r="AH83" s="208"/>
      <c r="AI83" s="208"/>
      <c r="AJ83" s="208"/>
      <c r="AK83" s="211"/>
      <c r="CG83" s="12"/>
      <c r="CH83" s="12"/>
      <c r="CI83" s="12"/>
      <c r="CJ83" s="12"/>
      <c r="CK83" s="12"/>
      <c r="CL83" s="12"/>
    </row>
    <row r="84" spans="1:90" ht="24.6" customHeight="1" x14ac:dyDescent="0.2">
      <c r="A84" s="658"/>
      <c r="B84" s="658"/>
      <c r="C84" s="659"/>
      <c r="D84" s="657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214">
        <v>11</v>
      </c>
      <c r="C85" s="215">
        <v>13</v>
      </c>
      <c r="D85" s="216">
        <v>4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CG90" s="12"/>
      <c r="CH90" s="12"/>
      <c r="CI90" s="12"/>
      <c r="CJ90" s="12"/>
      <c r="CK90" s="12"/>
      <c r="CL90" s="12"/>
    </row>
    <row r="91" spans="1:90" ht="27.75" customHeight="1" x14ac:dyDescent="0.2">
      <c r="A91" s="428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CG93" s="12"/>
      <c r="CH93" s="12"/>
      <c r="CI93" s="12"/>
      <c r="CJ93" s="12"/>
      <c r="CK93" s="12"/>
      <c r="CL93" s="12"/>
    </row>
    <row r="94" spans="1:90" ht="27.75" customHeight="1" x14ac:dyDescent="0.2">
      <c r="A94" s="658"/>
      <c r="B94" s="658"/>
      <c r="C94" s="184" t="s">
        <v>109</v>
      </c>
      <c r="D94" s="361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235">
        <v>4</v>
      </c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365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365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365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65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360" t="s">
        <v>43</v>
      </c>
      <c r="B100" s="239">
        <f>SUM(B95:B99)</f>
        <v>4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429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51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51"/>
      <c r="C103" s="568"/>
      <c r="D103" s="649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50"/>
      <c r="B104" s="248" t="s">
        <v>29</v>
      </c>
      <c r="C104" s="249" t="s">
        <v>30</v>
      </c>
      <c r="D104" s="430" t="s">
        <v>31</v>
      </c>
      <c r="E104" s="21" t="s">
        <v>30</v>
      </c>
      <c r="F104" s="357" t="s">
        <v>31</v>
      </c>
      <c r="G104" s="21" t="s">
        <v>30</v>
      </c>
      <c r="H104" s="357" t="s">
        <v>31</v>
      </c>
      <c r="I104" s="21" t="s">
        <v>30</v>
      </c>
      <c r="J104" s="357" t="s">
        <v>31</v>
      </c>
      <c r="K104" s="21" t="s">
        <v>30</v>
      </c>
      <c r="L104" s="357" t="s">
        <v>31</v>
      </c>
      <c r="M104" s="21" t="s">
        <v>30</v>
      </c>
      <c r="N104" s="357" t="s">
        <v>31</v>
      </c>
      <c r="O104" s="346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411" t="s">
        <v>118</v>
      </c>
      <c r="B106" s="329">
        <f>SUM(C106:D106)</f>
        <v>0</v>
      </c>
      <c r="C106" s="330">
        <f>SUM(E106+G106+I106+K106+M106)</f>
        <v>0</v>
      </c>
      <c r="D106" s="141">
        <f>SUM(F106+H106+J106+L106+N106)</f>
        <v>0</v>
      </c>
      <c r="E106" s="348"/>
      <c r="F106" s="256"/>
      <c r="G106" s="348"/>
      <c r="H106" s="350"/>
      <c r="I106" s="348"/>
      <c r="J106" s="256"/>
      <c r="K106" s="348"/>
      <c r="L106" s="256"/>
      <c r="M106" s="257"/>
      <c r="N106" s="350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344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42"/>
      <c r="C109" s="568"/>
      <c r="D109" s="569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41"/>
      <c r="B110" s="248" t="s">
        <v>29</v>
      </c>
      <c r="C110" s="249" t="s">
        <v>30</v>
      </c>
      <c r="D110" s="355" t="s">
        <v>31</v>
      </c>
      <c r="E110" s="21" t="s">
        <v>30</v>
      </c>
      <c r="F110" s="357" t="s">
        <v>31</v>
      </c>
      <c r="G110" s="21" t="s">
        <v>30</v>
      </c>
      <c r="H110" s="357" t="s">
        <v>31</v>
      </c>
      <c r="I110" s="21" t="s">
        <v>30</v>
      </c>
      <c r="J110" s="357" t="s">
        <v>31</v>
      </c>
      <c r="K110" s="21" t="s">
        <v>30</v>
      </c>
      <c r="L110" s="357" t="s">
        <v>31</v>
      </c>
      <c r="M110" s="21" t="s">
        <v>30</v>
      </c>
      <c r="N110" s="357" t="s">
        <v>31</v>
      </c>
      <c r="O110" s="21" t="s">
        <v>30</v>
      </c>
      <c r="P110" s="358" t="s">
        <v>31</v>
      </c>
      <c r="Q110" s="21" t="s">
        <v>30</v>
      </c>
      <c r="R110" s="358" t="s">
        <v>31</v>
      </c>
      <c r="S110" s="21" t="s">
        <v>30</v>
      </c>
      <c r="T110" s="358" t="s">
        <v>31</v>
      </c>
      <c r="U110" s="21" t="s">
        <v>30</v>
      </c>
      <c r="V110" s="358" t="s">
        <v>31</v>
      </c>
      <c r="W110" s="21" t="s">
        <v>30</v>
      </c>
      <c r="X110" s="358" t="s">
        <v>31</v>
      </c>
      <c r="Y110" s="21" t="s">
        <v>30</v>
      </c>
      <c r="Z110" s="358" t="s">
        <v>31</v>
      </c>
      <c r="AA110" s="21" t="s">
        <v>30</v>
      </c>
      <c r="AB110" s="358" t="s">
        <v>31</v>
      </c>
      <c r="AC110" s="21" t="s">
        <v>30</v>
      </c>
      <c r="AD110" s="358" t="s">
        <v>31</v>
      </c>
      <c r="AE110" s="21" t="s">
        <v>30</v>
      </c>
      <c r="AF110" s="358" t="s">
        <v>31</v>
      </c>
      <c r="AG110" s="21" t="s">
        <v>30</v>
      </c>
      <c r="AH110" s="358" t="s">
        <v>31</v>
      </c>
      <c r="AI110" s="21" t="s">
        <v>30</v>
      </c>
      <c r="AJ110" s="358" t="s">
        <v>31</v>
      </c>
      <c r="AK110" s="21" t="s">
        <v>30</v>
      </c>
      <c r="AL110" s="258" t="s">
        <v>31</v>
      </c>
      <c r="AM110" s="569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43"/>
      <c r="B114" s="248" t="s">
        <v>125</v>
      </c>
      <c r="C114" s="248" t="s">
        <v>126</v>
      </c>
      <c r="D114" s="265" t="s">
        <v>127</v>
      </c>
      <c r="E114" s="639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351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42"/>
      <c r="C118" s="568"/>
      <c r="D118" s="569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41"/>
      <c r="B119" s="248" t="s">
        <v>29</v>
      </c>
      <c r="C119" s="249" t="s">
        <v>30</v>
      </c>
      <c r="D119" s="355" t="s">
        <v>31</v>
      </c>
      <c r="E119" s="21" t="s">
        <v>30</v>
      </c>
      <c r="F119" s="357" t="s">
        <v>31</v>
      </c>
      <c r="G119" s="21" t="s">
        <v>30</v>
      </c>
      <c r="H119" s="357" t="s">
        <v>31</v>
      </c>
      <c r="I119" s="21" t="s">
        <v>30</v>
      </c>
      <c r="J119" s="357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329">
        <f>SUM(C122:D122)</f>
        <v>0</v>
      </c>
      <c r="C122" s="415">
        <f t="shared" si="23"/>
        <v>0</v>
      </c>
      <c r="D122" s="141">
        <f t="shared" si="23"/>
        <v>0</v>
      </c>
      <c r="E122" s="348"/>
      <c r="F122" s="256"/>
      <c r="G122" s="348"/>
      <c r="H122" s="435"/>
      <c r="I122" s="348"/>
      <c r="J122" s="256"/>
    </row>
    <row r="123" spans="1:43" ht="24" customHeight="1" x14ac:dyDescent="0.25">
      <c r="A123" s="437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569"/>
      <c r="B125" s="641"/>
      <c r="C125" s="21" t="s">
        <v>30</v>
      </c>
      <c r="D125" s="284" t="s">
        <v>31</v>
      </c>
      <c r="E125" s="103" t="s">
        <v>139</v>
      </c>
      <c r="F125" s="357" t="s">
        <v>140</v>
      </c>
      <c r="G125" s="103" t="s">
        <v>141</v>
      </c>
      <c r="H125" s="90" t="s">
        <v>142</v>
      </c>
      <c r="I125" s="357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642"/>
      <c r="D129" s="568"/>
      <c r="E129" s="569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641"/>
      <c r="B130" s="641"/>
      <c r="C130" s="18" t="s">
        <v>29</v>
      </c>
      <c r="D130" s="19" t="s">
        <v>30</v>
      </c>
      <c r="E130" s="358" t="s">
        <v>31</v>
      </c>
      <c r="F130" s="21" t="s">
        <v>30</v>
      </c>
      <c r="G130" s="358" t="s">
        <v>31</v>
      </c>
      <c r="H130" s="21" t="s">
        <v>30</v>
      </c>
      <c r="I130" s="358" t="s">
        <v>31</v>
      </c>
      <c r="J130" s="21" t="s">
        <v>30</v>
      </c>
      <c r="K130" s="358" t="s">
        <v>31</v>
      </c>
      <c r="L130" s="21" t="s">
        <v>30</v>
      </c>
      <c r="M130" s="358" t="s">
        <v>31</v>
      </c>
      <c r="N130" s="21" t="s">
        <v>30</v>
      </c>
      <c r="O130" s="358" t="s">
        <v>31</v>
      </c>
      <c r="P130" s="21" t="s">
        <v>30</v>
      </c>
      <c r="Q130" s="358" t="s">
        <v>31</v>
      </c>
      <c r="R130" s="21" t="s">
        <v>30</v>
      </c>
      <c r="S130" s="358" t="s">
        <v>31</v>
      </c>
      <c r="T130" s="21" t="s">
        <v>30</v>
      </c>
      <c r="U130" s="358" t="s">
        <v>31</v>
      </c>
      <c r="V130" s="21" t="s">
        <v>30</v>
      </c>
      <c r="W130" s="358" t="s">
        <v>31</v>
      </c>
      <c r="X130" s="21" t="s">
        <v>30</v>
      </c>
      <c r="Y130" s="358" t="s">
        <v>31</v>
      </c>
      <c r="Z130" s="21" t="s">
        <v>30</v>
      </c>
      <c r="AA130" s="358" t="s">
        <v>31</v>
      </c>
      <c r="AB130" s="21" t="s">
        <v>30</v>
      </c>
      <c r="AC130" s="358" t="s">
        <v>31</v>
      </c>
      <c r="AD130" s="21" t="s">
        <v>30</v>
      </c>
      <c r="AE130" s="358" t="s">
        <v>31</v>
      </c>
      <c r="AF130" s="21" t="s">
        <v>30</v>
      </c>
      <c r="AG130" s="358" t="s">
        <v>31</v>
      </c>
      <c r="AH130" s="21" t="s">
        <v>30</v>
      </c>
      <c r="AI130" s="358" t="s">
        <v>31</v>
      </c>
      <c r="AJ130" s="21" t="s">
        <v>30</v>
      </c>
      <c r="AK130" s="358" t="s">
        <v>31</v>
      </c>
      <c r="AL130" s="21" t="s">
        <v>30</v>
      </c>
      <c r="AM130" s="358" t="s">
        <v>31</v>
      </c>
      <c r="AN130" s="569"/>
      <c r="AO130" s="569"/>
      <c r="AP130" s="569"/>
      <c r="AQ130" s="569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643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642"/>
      <c r="D146" s="568"/>
      <c r="E146" s="569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641"/>
      <c r="B147" s="641"/>
      <c r="C147" s="18" t="s">
        <v>29</v>
      </c>
      <c r="D147" s="19" t="s">
        <v>30</v>
      </c>
      <c r="E147" s="358" t="s">
        <v>31</v>
      </c>
      <c r="F147" s="21" t="s">
        <v>30</v>
      </c>
      <c r="G147" s="358" t="s">
        <v>31</v>
      </c>
      <c r="H147" s="21" t="s">
        <v>30</v>
      </c>
      <c r="I147" s="358" t="s">
        <v>31</v>
      </c>
      <c r="J147" s="21" t="s">
        <v>30</v>
      </c>
      <c r="K147" s="358" t="s">
        <v>31</v>
      </c>
      <c r="L147" s="21" t="s">
        <v>30</v>
      </c>
      <c r="M147" s="358" t="s">
        <v>31</v>
      </c>
      <c r="N147" s="21" t="s">
        <v>30</v>
      </c>
      <c r="O147" s="358" t="s">
        <v>31</v>
      </c>
      <c r="P147" s="21" t="s">
        <v>30</v>
      </c>
      <c r="Q147" s="358" t="s">
        <v>31</v>
      </c>
      <c r="R147" s="21" t="s">
        <v>30</v>
      </c>
      <c r="S147" s="358" t="s">
        <v>31</v>
      </c>
      <c r="T147" s="21" t="s">
        <v>30</v>
      </c>
      <c r="U147" s="358" t="s">
        <v>31</v>
      </c>
      <c r="V147" s="21" t="s">
        <v>30</v>
      </c>
      <c r="W147" s="358" t="s">
        <v>31</v>
      </c>
      <c r="X147" s="21" t="s">
        <v>30</v>
      </c>
      <c r="Y147" s="358" t="s">
        <v>31</v>
      </c>
      <c r="Z147" s="21" t="s">
        <v>30</v>
      </c>
      <c r="AA147" s="358" t="s">
        <v>31</v>
      </c>
      <c r="AB147" s="21" t="s">
        <v>30</v>
      </c>
      <c r="AC147" s="358" t="s">
        <v>31</v>
      </c>
      <c r="AD147" s="21" t="s">
        <v>30</v>
      </c>
      <c r="AE147" s="358" t="s">
        <v>31</v>
      </c>
      <c r="AF147" s="21" t="s">
        <v>30</v>
      </c>
      <c r="AG147" s="358" t="s">
        <v>31</v>
      </c>
      <c r="AH147" s="21" t="s">
        <v>30</v>
      </c>
      <c r="AI147" s="358" t="s">
        <v>31</v>
      </c>
      <c r="AJ147" s="21" t="s">
        <v>30</v>
      </c>
      <c r="AK147" s="358" t="s">
        <v>31</v>
      </c>
      <c r="AL147" s="21" t="s">
        <v>30</v>
      </c>
      <c r="AM147" s="358" t="s">
        <v>31</v>
      </c>
      <c r="AN147" s="643"/>
      <c r="AO147" s="569"/>
      <c r="AP147" s="643"/>
      <c r="AQ147" s="569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644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84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0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",[8]NOMBRE!B6," - ","( ",[8]NOMBRE!C6,[8]NOMBRE!D6," )")</f>
        <v>MES: JULIO - ( 07 )</v>
      </c>
    </row>
    <row r="5" spans="1:90" ht="16.350000000000001" customHeight="1" x14ac:dyDescent="0.2">
      <c r="A5" s="1" t="str">
        <f>CONCATENATE("AÑO: ",[8]NOMBRE!B7)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12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42"/>
      <c r="D11" s="568"/>
      <c r="E11" s="569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41"/>
      <c r="B12" s="641"/>
      <c r="C12" s="18" t="s">
        <v>29</v>
      </c>
      <c r="D12" s="19" t="s">
        <v>30</v>
      </c>
      <c r="E12" s="358" t="s">
        <v>31</v>
      </c>
      <c r="F12" s="21" t="s">
        <v>30</v>
      </c>
      <c r="G12" s="358" t="s">
        <v>31</v>
      </c>
      <c r="H12" s="21" t="s">
        <v>30</v>
      </c>
      <c r="I12" s="358" t="s">
        <v>31</v>
      </c>
      <c r="J12" s="21" t="s">
        <v>30</v>
      </c>
      <c r="K12" s="358" t="s">
        <v>31</v>
      </c>
      <c r="L12" s="21" t="s">
        <v>30</v>
      </c>
      <c r="M12" s="358" t="s">
        <v>31</v>
      </c>
      <c r="N12" s="21" t="s">
        <v>30</v>
      </c>
      <c r="O12" s="358" t="s">
        <v>31</v>
      </c>
      <c r="P12" s="21" t="s">
        <v>30</v>
      </c>
      <c r="Q12" s="358" t="s">
        <v>31</v>
      </c>
      <c r="R12" s="21" t="s">
        <v>30</v>
      </c>
      <c r="S12" s="358" t="s">
        <v>31</v>
      </c>
      <c r="T12" s="21" t="s">
        <v>30</v>
      </c>
      <c r="U12" s="358" t="s">
        <v>31</v>
      </c>
      <c r="V12" s="21" t="s">
        <v>30</v>
      </c>
      <c r="W12" s="358" t="s">
        <v>31</v>
      </c>
      <c r="X12" s="21" t="s">
        <v>30</v>
      </c>
      <c r="Y12" s="358" t="s">
        <v>31</v>
      </c>
      <c r="Z12" s="21" t="s">
        <v>30</v>
      </c>
      <c r="AA12" s="358" t="s">
        <v>31</v>
      </c>
      <c r="AB12" s="21" t="s">
        <v>30</v>
      </c>
      <c r="AC12" s="358" t="s">
        <v>31</v>
      </c>
      <c r="AD12" s="21" t="s">
        <v>30</v>
      </c>
      <c r="AE12" s="358" t="s">
        <v>31</v>
      </c>
      <c r="AF12" s="21" t="s">
        <v>30</v>
      </c>
      <c r="AG12" s="358" t="s">
        <v>31</v>
      </c>
      <c r="AH12" s="21" t="s">
        <v>30</v>
      </c>
      <c r="AI12" s="358" t="s">
        <v>31</v>
      </c>
      <c r="AJ12" s="21" t="s">
        <v>30</v>
      </c>
      <c r="AK12" s="358" t="s">
        <v>31</v>
      </c>
      <c r="AL12" s="21" t="s">
        <v>30</v>
      </c>
      <c r="AM12" s="358" t="s">
        <v>31</v>
      </c>
      <c r="AN12" s="569"/>
      <c r="AO12" s="569"/>
      <c r="AP12" s="569"/>
      <c r="AQ12" s="569"/>
      <c r="AR12" s="569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/>
      <c r="G13" s="27"/>
      <c r="H13" s="26"/>
      <c r="I13" s="27"/>
      <c r="J13" s="26"/>
      <c r="K13" s="28"/>
      <c r="L13" s="26"/>
      <c r="M13" s="28"/>
      <c r="N13" s="26"/>
      <c r="O13" s="28"/>
      <c r="P13" s="26"/>
      <c r="Q13" s="28"/>
      <c r="R13" s="26"/>
      <c r="S13" s="28"/>
      <c r="T13" s="26"/>
      <c r="U13" s="28"/>
      <c r="V13" s="26"/>
      <c r="W13" s="28"/>
      <c r="X13" s="26"/>
      <c r="Y13" s="28"/>
      <c r="Z13" s="26"/>
      <c r="AA13" s="28"/>
      <c r="AB13" s="26"/>
      <c r="AC13" s="28"/>
      <c r="AD13" s="26"/>
      <c r="AE13" s="28"/>
      <c r="AF13" s="26"/>
      <c r="AG13" s="28"/>
      <c r="AH13" s="26"/>
      <c r="AI13" s="28"/>
      <c r="AJ13" s="26"/>
      <c r="AK13" s="28"/>
      <c r="AL13" s="29"/>
      <c r="AM13" s="28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3</v>
      </c>
      <c r="D14" s="37">
        <f t="shared" si="1"/>
        <v>3</v>
      </c>
      <c r="E14" s="38">
        <f t="shared" si="2"/>
        <v>0</v>
      </c>
      <c r="F14" s="39">
        <v>0</v>
      </c>
      <c r="G14" s="40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1">
        <v>0</v>
      </c>
      <c r="N14" s="39">
        <v>1</v>
      </c>
      <c r="O14" s="41">
        <v>0</v>
      </c>
      <c r="P14" s="39">
        <v>0</v>
      </c>
      <c r="Q14" s="41">
        <v>0</v>
      </c>
      <c r="R14" s="39">
        <v>0</v>
      </c>
      <c r="S14" s="41">
        <v>0</v>
      </c>
      <c r="T14" s="39">
        <v>0</v>
      </c>
      <c r="U14" s="41">
        <v>0</v>
      </c>
      <c r="V14" s="39">
        <v>0</v>
      </c>
      <c r="W14" s="41">
        <v>0</v>
      </c>
      <c r="X14" s="39">
        <v>0</v>
      </c>
      <c r="Y14" s="41">
        <v>0</v>
      </c>
      <c r="Z14" s="39">
        <v>1</v>
      </c>
      <c r="AA14" s="41">
        <v>0</v>
      </c>
      <c r="AB14" s="39">
        <v>0</v>
      </c>
      <c r="AC14" s="41">
        <v>0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1</v>
      </c>
      <c r="AM14" s="41">
        <v>0</v>
      </c>
      <c r="AN14" s="40">
        <v>3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1"/>
      <c r="AN15" s="40"/>
      <c r="AO15" s="40"/>
      <c r="AP15" s="40"/>
      <c r="AQ15" s="40"/>
      <c r="AR15" s="40"/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/>
      <c r="AP16" s="40"/>
      <c r="AQ16" s="40"/>
      <c r="AR16" s="40"/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0</v>
      </c>
      <c r="D17" s="37">
        <f t="shared" si="1"/>
        <v>0</v>
      </c>
      <c r="E17" s="38">
        <f t="shared" si="2"/>
        <v>0</v>
      </c>
      <c r="F17" s="39"/>
      <c r="G17" s="40"/>
      <c r="H17" s="39"/>
      <c r="I17" s="40"/>
      <c r="J17" s="39"/>
      <c r="K17" s="41"/>
      <c r="L17" s="39"/>
      <c r="M17" s="41"/>
      <c r="N17" s="39"/>
      <c r="O17" s="41"/>
      <c r="P17" s="39"/>
      <c r="Q17" s="41"/>
      <c r="R17" s="39"/>
      <c r="S17" s="41"/>
      <c r="T17" s="39"/>
      <c r="U17" s="41"/>
      <c r="V17" s="39"/>
      <c r="W17" s="41"/>
      <c r="X17" s="39"/>
      <c r="Y17" s="41"/>
      <c r="Z17" s="39"/>
      <c r="AA17" s="41"/>
      <c r="AB17" s="39"/>
      <c r="AC17" s="41"/>
      <c r="AD17" s="39"/>
      <c r="AE17" s="41"/>
      <c r="AF17" s="39"/>
      <c r="AG17" s="41"/>
      <c r="AH17" s="39"/>
      <c r="AI17" s="41"/>
      <c r="AJ17" s="39"/>
      <c r="AK17" s="41"/>
      <c r="AL17" s="42"/>
      <c r="AM17" s="41"/>
      <c r="AN17" s="40"/>
      <c r="AO17" s="40"/>
      <c r="AP17" s="40"/>
      <c r="AQ17" s="40"/>
      <c r="AR17" s="40"/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/>
      <c r="AP18" s="40"/>
      <c r="AQ18" s="40"/>
      <c r="AR18" s="40"/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0</v>
      </c>
      <c r="D19" s="44">
        <f t="shared" si="1"/>
        <v>0</v>
      </c>
      <c r="E19" s="45">
        <f t="shared" si="2"/>
        <v>0</v>
      </c>
      <c r="F19" s="46"/>
      <c r="G19" s="47"/>
      <c r="H19" s="46"/>
      <c r="I19" s="47"/>
      <c r="J19" s="46"/>
      <c r="K19" s="48"/>
      <c r="L19" s="46"/>
      <c r="M19" s="48"/>
      <c r="N19" s="46"/>
      <c r="O19" s="48"/>
      <c r="P19" s="46"/>
      <c r="Q19" s="48"/>
      <c r="R19" s="46"/>
      <c r="S19" s="48"/>
      <c r="T19" s="46"/>
      <c r="U19" s="48"/>
      <c r="V19" s="46"/>
      <c r="W19" s="48"/>
      <c r="X19" s="46"/>
      <c r="Y19" s="48"/>
      <c r="Z19" s="46"/>
      <c r="AA19" s="48"/>
      <c r="AB19" s="46"/>
      <c r="AC19" s="48"/>
      <c r="AD19" s="46"/>
      <c r="AE19" s="48"/>
      <c r="AF19" s="46"/>
      <c r="AG19" s="48"/>
      <c r="AH19" s="46"/>
      <c r="AI19" s="48"/>
      <c r="AJ19" s="46"/>
      <c r="AK19" s="48"/>
      <c r="AL19" s="49"/>
      <c r="AM19" s="48"/>
      <c r="AN19" s="47"/>
      <c r="AO19" s="47"/>
      <c r="AP19" s="47"/>
      <c r="AQ19" s="47"/>
      <c r="AR19" s="47"/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43"/>
      <c r="B23" s="51" t="s">
        <v>43</v>
      </c>
      <c r="C23" s="52">
        <f t="shared" si="0"/>
        <v>3</v>
      </c>
      <c r="D23" s="53">
        <f t="shared" si="1"/>
        <v>3</v>
      </c>
      <c r="E23" s="54">
        <f t="shared" si="2"/>
        <v>0</v>
      </c>
      <c r="F23" s="55">
        <f t="shared" ref="F23:AR23" si="12">SUM(F13:F22)</f>
        <v>0</v>
      </c>
      <c r="G23" s="56">
        <f t="shared" si="12"/>
        <v>0</v>
      </c>
      <c r="H23" s="55">
        <f t="shared" si="12"/>
        <v>0</v>
      </c>
      <c r="I23" s="56">
        <f t="shared" si="12"/>
        <v>0</v>
      </c>
      <c r="J23" s="55">
        <f t="shared" si="12"/>
        <v>0</v>
      </c>
      <c r="K23" s="57">
        <f t="shared" si="12"/>
        <v>0</v>
      </c>
      <c r="L23" s="55">
        <f t="shared" si="12"/>
        <v>0</v>
      </c>
      <c r="M23" s="57">
        <f t="shared" si="12"/>
        <v>0</v>
      </c>
      <c r="N23" s="55">
        <f t="shared" si="12"/>
        <v>1</v>
      </c>
      <c r="O23" s="57">
        <f t="shared" si="12"/>
        <v>0</v>
      </c>
      <c r="P23" s="55">
        <f t="shared" si="12"/>
        <v>0</v>
      </c>
      <c r="Q23" s="57">
        <f t="shared" si="12"/>
        <v>0</v>
      </c>
      <c r="R23" s="55">
        <f t="shared" si="12"/>
        <v>0</v>
      </c>
      <c r="S23" s="57">
        <f t="shared" si="12"/>
        <v>0</v>
      </c>
      <c r="T23" s="55">
        <f t="shared" si="12"/>
        <v>0</v>
      </c>
      <c r="U23" s="57">
        <f t="shared" si="12"/>
        <v>0</v>
      </c>
      <c r="V23" s="55">
        <f t="shared" si="12"/>
        <v>0</v>
      </c>
      <c r="W23" s="57">
        <f t="shared" si="12"/>
        <v>0</v>
      </c>
      <c r="X23" s="55">
        <f t="shared" si="12"/>
        <v>0</v>
      </c>
      <c r="Y23" s="57">
        <f t="shared" si="12"/>
        <v>0</v>
      </c>
      <c r="Z23" s="55">
        <f t="shared" si="12"/>
        <v>1</v>
      </c>
      <c r="AA23" s="57">
        <f t="shared" si="12"/>
        <v>0</v>
      </c>
      <c r="AB23" s="55">
        <f t="shared" si="12"/>
        <v>0</v>
      </c>
      <c r="AC23" s="57">
        <f t="shared" si="12"/>
        <v>0</v>
      </c>
      <c r="AD23" s="55">
        <f t="shared" si="12"/>
        <v>0</v>
      </c>
      <c r="AE23" s="57">
        <f t="shared" si="12"/>
        <v>0</v>
      </c>
      <c r="AF23" s="55">
        <f t="shared" si="12"/>
        <v>0</v>
      </c>
      <c r="AG23" s="57">
        <f t="shared" si="12"/>
        <v>0</v>
      </c>
      <c r="AH23" s="55">
        <f t="shared" si="12"/>
        <v>0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1</v>
      </c>
      <c r="AM23" s="57">
        <f t="shared" si="12"/>
        <v>0</v>
      </c>
      <c r="AN23" s="56">
        <f t="shared" si="12"/>
        <v>3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363" t="s">
        <v>45</v>
      </c>
      <c r="B25" s="66" t="s">
        <v>34</v>
      </c>
      <c r="C25" s="67">
        <f t="shared" si="0"/>
        <v>1</v>
      </c>
      <c r="D25" s="68">
        <f t="shared" si="1"/>
        <v>0</v>
      </c>
      <c r="E25" s="69">
        <f t="shared" si="2"/>
        <v>1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0</v>
      </c>
      <c r="N25" s="70">
        <v>0</v>
      </c>
      <c r="O25" s="72">
        <v>0</v>
      </c>
      <c r="P25" s="70">
        <v>0</v>
      </c>
      <c r="Q25" s="72">
        <v>0</v>
      </c>
      <c r="R25" s="70">
        <v>0</v>
      </c>
      <c r="S25" s="72">
        <v>0</v>
      </c>
      <c r="T25" s="70">
        <v>0</v>
      </c>
      <c r="U25" s="72">
        <v>1</v>
      </c>
      <c r="V25" s="70">
        <v>0</v>
      </c>
      <c r="W25" s="72">
        <v>0</v>
      </c>
      <c r="X25" s="70">
        <v>0</v>
      </c>
      <c r="Y25" s="72">
        <v>0</v>
      </c>
      <c r="Z25" s="70">
        <v>0</v>
      </c>
      <c r="AA25" s="72">
        <v>0</v>
      </c>
      <c r="AB25" s="70">
        <v>0</v>
      </c>
      <c r="AC25" s="72">
        <v>0</v>
      </c>
      <c r="AD25" s="70">
        <v>0</v>
      </c>
      <c r="AE25" s="72">
        <v>0</v>
      </c>
      <c r="AF25" s="70">
        <v>0</v>
      </c>
      <c r="AG25" s="72">
        <v>0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1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74" t="s">
        <v>34</v>
      </c>
      <c r="C26" s="23">
        <f t="shared" si="0"/>
        <v>69</v>
      </c>
      <c r="D26" s="24">
        <f t="shared" si="1"/>
        <v>24</v>
      </c>
      <c r="E26" s="25">
        <f t="shared" si="2"/>
        <v>45</v>
      </c>
      <c r="F26" s="26">
        <v>0</v>
      </c>
      <c r="G26" s="27">
        <v>0</v>
      </c>
      <c r="H26" s="26">
        <v>0</v>
      </c>
      <c r="I26" s="27">
        <v>0</v>
      </c>
      <c r="J26" s="26">
        <v>0</v>
      </c>
      <c r="K26" s="28">
        <v>0</v>
      </c>
      <c r="L26" s="26">
        <v>0</v>
      </c>
      <c r="M26" s="28">
        <v>0</v>
      </c>
      <c r="N26" s="26">
        <v>5</v>
      </c>
      <c r="O26" s="28">
        <v>4</v>
      </c>
      <c r="P26" s="26">
        <v>6</v>
      </c>
      <c r="Q26" s="28">
        <v>4</v>
      </c>
      <c r="R26" s="26">
        <v>3</v>
      </c>
      <c r="S26" s="28">
        <v>4</v>
      </c>
      <c r="T26" s="26">
        <v>0</v>
      </c>
      <c r="U26" s="28">
        <v>6</v>
      </c>
      <c r="V26" s="26">
        <v>2</v>
      </c>
      <c r="W26" s="28">
        <v>15</v>
      </c>
      <c r="X26" s="26">
        <v>2</v>
      </c>
      <c r="Y26" s="28">
        <v>3</v>
      </c>
      <c r="Z26" s="26">
        <v>3</v>
      </c>
      <c r="AA26" s="28">
        <v>6</v>
      </c>
      <c r="AB26" s="26">
        <v>1</v>
      </c>
      <c r="AC26" s="28">
        <v>0</v>
      </c>
      <c r="AD26" s="26">
        <v>2</v>
      </c>
      <c r="AE26" s="28">
        <v>2</v>
      </c>
      <c r="AF26" s="26">
        <v>0</v>
      </c>
      <c r="AG26" s="28">
        <v>1</v>
      </c>
      <c r="AH26" s="26">
        <v>0</v>
      </c>
      <c r="AI26" s="28">
        <v>0</v>
      </c>
      <c r="AJ26" s="26">
        <v>0</v>
      </c>
      <c r="AK26" s="28">
        <v>0</v>
      </c>
      <c r="AL26" s="29">
        <v>0</v>
      </c>
      <c r="AM26" s="28">
        <v>0</v>
      </c>
      <c r="AN26" s="27">
        <v>69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43"/>
      <c r="B27" s="386" t="s">
        <v>47</v>
      </c>
      <c r="C27" s="329">
        <f t="shared" si="0"/>
        <v>0</v>
      </c>
      <c r="D27" s="415">
        <f t="shared" si="1"/>
        <v>0</v>
      </c>
      <c r="E27" s="78">
        <f t="shared" si="2"/>
        <v>0</v>
      </c>
      <c r="F27" s="79"/>
      <c r="G27" s="80"/>
      <c r="H27" s="79"/>
      <c r="I27" s="81"/>
      <c r="J27" s="79"/>
      <c r="K27" s="81"/>
      <c r="L27" s="79"/>
      <c r="M27" s="81"/>
      <c r="N27" s="79"/>
      <c r="O27" s="82"/>
      <c r="P27" s="79"/>
      <c r="Q27" s="80"/>
      <c r="R27" s="387"/>
      <c r="S27" s="81"/>
      <c r="T27" s="79"/>
      <c r="U27" s="81"/>
      <c r="V27" s="79"/>
      <c r="W27" s="81"/>
      <c r="X27" s="79"/>
      <c r="Y27" s="80"/>
      <c r="Z27" s="79"/>
      <c r="AA27" s="80"/>
      <c r="AB27" s="79"/>
      <c r="AC27" s="81"/>
      <c r="AD27" s="79"/>
      <c r="AE27" s="80"/>
      <c r="AF27" s="79"/>
      <c r="AG27" s="80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418"/>
      <c r="AR29" s="419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43"/>
      <c r="B30" s="643"/>
      <c r="C30" s="367" t="s">
        <v>52</v>
      </c>
      <c r="D30" s="367" t="s">
        <v>53</v>
      </c>
      <c r="E30" s="21" t="s">
        <v>29</v>
      </c>
      <c r="F30" s="90" t="s">
        <v>30</v>
      </c>
      <c r="G30" s="357" t="s">
        <v>31</v>
      </c>
      <c r="H30" s="21" t="s">
        <v>30</v>
      </c>
      <c r="I30" s="357" t="s">
        <v>31</v>
      </c>
      <c r="J30" s="21" t="s">
        <v>30</v>
      </c>
      <c r="K30" s="357" t="s">
        <v>31</v>
      </c>
      <c r="L30" s="21" t="s">
        <v>30</v>
      </c>
      <c r="M30" s="357" t="s">
        <v>31</v>
      </c>
      <c r="N30" s="21" t="s">
        <v>30</v>
      </c>
      <c r="O30" s="357" t="s">
        <v>31</v>
      </c>
      <c r="P30" s="21" t="s">
        <v>30</v>
      </c>
      <c r="Q30" s="357" t="s">
        <v>31</v>
      </c>
      <c r="R30" s="21" t="s">
        <v>30</v>
      </c>
      <c r="S30" s="357" t="s">
        <v>31</v>
      </c>
      <c r="T30" s="21" t="s">
        <v>30</v>
      </c>
      <c r="U30" s="356" t="s">
        <v>31</v>
      </c>
      <c r="V30" s="21" t="s">
        <v>30</v>
      </c>
      <c r="W30" s="357" t="s">
        <v>31</v>
      </c>
      <c r="X30" s="21" t="s">
        <v>30</v>
      </c>
      <c r="Y30" s="357" t="s">
        <v>31</v>
      </c>
      <c r="Z30" s="21" t="s">
        <v>30</v>
      </c>
      <c r="AA30" s="357" t="s">
        <v>31</v>
      </c>
      <c r="AB30" s="21" t="s">
        <v>30</v>
      </c>
      <c r="AC30" s="357" t="s">
        <v>31</v>
      </c>
      <c r="AD30" s="21" t="s">
        <v>30</v>
      </c>
      <c r="AE30" s="357" t="s">
        <v>31</v>
      </c>
      <c r="AF30" s="21" t="s">
        <v>30</v>
      </c>
      <c r="AG30" s="357" t="s">
        <v>31</v>
      </c>
      <c r="AH30" s="21" t="s">
        <v>30</v>
      </c>
      <c r="AI30" s="357" t="s">
        <v>31</v>
      </c>
      <c r="AJ30" s="21" t="s">
        <v>30</v>
      </c>
      <c r="AK30" s="357" t="s">
        <v>31</v>
      </c>
      <c r="AL30" s="21" t="s">
        <v>30</v>
      </c>
      <c r="AM30" s="357" t="s">
        <v>31</v>
      </c>
      <c r="AN30" s="21" t="s">
        <v>30</v>
      </c>
      <c r="AO30" s="357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80"/>
      <c r="J31" s="79"/>
      <c r="K31" s="81"/>
      <c r="L31" s="79"/>
      <c r="M31" s="81"/>
      <c r="N31" s="79"/>
      <c r="O31" s="81"/>
      <c r="P31" s="79"/>
      <c r="Q31" s="82"/>
      <c r="R31" s="79"/>
      <c r="S31" s="80"/>
      <c r="T31" s="387"/>
      <c r="U31" s="81"/>
      <c r="V31" s="79"/>
      <c r="W31" s="81"/>
      <c r="X31" s="79"/>
      <c r="Y31" s="81"/>
      <c r="Z31" s="79"/>
      <c r="AA31" s="80"/>
      <c r="AB31" s="79"/>
      <c r="AC31" s="80"/>
      <c r="AD31" s="79"/>
      <c r="AE31" s="81"/>
      <c r="AF31" s="79"/>
      <c r="AG31" s="80"/>
      <c r="AH31" s="79"/>
      <c r="AI31" s="80"/>
      <c r="AJ31" s="79"/>
      <c r="AK31" s="81"/>
      <c r="AL31" s="79"/>
      <c r="AM31" s="81"/>
      <c r="AN31" s="83"/>
      <c r="AO31" s="81"/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43"/>
      <c r="B34" s="643"/>
      <c r="C34" s="363" t="s">
        <v>29</v>
      </c>
      <c r="D34" s="103" t="s">
        <v>30</v>
      </c>
      <c r="E34" s="357" t="s">
        <v>31</v>
      </c>
      <c r="F34" s="21" t="s">
        <v>58</v>
      </c>
      <c r="G34" s="21" t="s">
        <v>59</v>
      </c>
      <c r="H34" s="363" t="s">
        <v>60</v>
      </c>
      <c r="I34" s="357" t="s">
        <v>61</v>
      </c>
      <c r="J34" s="363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/>
      <c r="C35" s="104">
        <f>SUM(D35+E35)</f>
        <v>0</v>
      </c>
      <c r="D35" s="105"/>
      <c r="E35" s="80"/>
      <c r="F35" s="106"/>
      <c r="G35" s="80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41"/>
      <c r="B38" s="643"/>
      <c r="C38" s="643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43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43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646"/>
      <c r="D45" s="592"/>
      <c r="E45" s="593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45"/>
      <c r="B46" s="587"/>
      <c r="C46" s="130" t="s">
        <v>29</v>
      </c>
      <c r="D46" s="131" t="s">
        <v>30</v>
      </c>
      <c r="E46" s="359" t="s">
        <v>31</v>
      </c>
      <c r="F46" s="21" t="s">
        <v>30</v>
      </c>
      <c r="G46" s="357" t="s">
        <v>31</v>
      </c>
      <c r="H46" s="21" t="s">
        <v>30</v>
      </c>
      <c r="I46" s="357" t="s">
        <v>31</v>
      </c>
      <c r="J46" s="21" t="s">
        <v>30</v>
      </c>
      <c r="K46" s="357" t="s">
        <v>31</v>
      </c>
      <c r="L46" s="21" t="s">
        <v>30</v>
      </c>
      <c r="M46" s="357" t="s">
        <v>31</v>
      </c>
      <c r="N46" s="21" t="s">
        <v>30</v>
      </c>
      <c r="O46" s="357" t="s">
        <v>31</v>
      </c>
      <c r="P46" s="21" t="s">
        <v>30</v>
      </c>
      <c r="Q46" s="357" t="s">
        <v>31</v>
      </c>
      <c r="R46" s="21" t="s">
        <v>30</v>
      </c>
      <c r="S46" s="357" t="s">
        <v>31</v>
      </c>
      <c r="T46" s="21" t="s">
        <v>30</v>
      </c>
      <c r="U46" s="357" t="s">
        <v>31</v>
      </c>
      <c r="V46" s="21" t="s">
        <v>30</v>
      </c>
      <c r="W46" s="357" t="s">
        <v>31</v>
      </c>
      <c r="X46" s="21" t="s">
        <v>30</v>
      </c>
      <c r="Y46" s="357" t="s">
        <v>31</v>
      </c>
      <c r="Z46" s="21" t="s">
        <v>30</v>
      </c>
      <c r="AA46" s="357" t="s">
        <v>31</v>
      </c>
      <c r="AB46" s="21" t="s">
        <v>30</v>
      </c>
      <c r="AC46" s="357" t="s">
        <v>31</v>
      </c>
      <c r="AD46" s="21" t="s">
        <v>30</v>
      </c>
      <c r="AE46" s="357" t="s">
        <v>31</v>
      </c>
      <c r="AF46" s="21" t="s">
        <v>30</v>
      </c>
      <c r="AG46" s="357" t="s">
        <v>31</v>
      </c>
      <c r="AH46" s="21" t="s">
        <v>30</v>
      </c>
      <c r="AI46" s="357" t="s">
        <v>31</v>
      </c>
      <c r="AJ46" s="21" t="s">
        <v>30</v>
      </c>
      <c r="AK46" s="357" t="s">
        <v>31</v>
      </c>
      <c r="AL46" s="103" t="s">
        <v>30</v>
      </c>
      <c r="AM46" s="357" t="s">
        <v>31</v>
      </c>
      <c r="AN46" s="569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362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364" t="s">
        <v>72</v>
      </c>
      <c r="B48" s="140" t="s">
        <v>71</v>
      </c>
      <c r="C48" s="329">
        <f>SUM(D48+E48)</f>
        <v>0</v>
      </c>
      <c r="D48" s="415">
        <f>SUM(F48+H48+J48+L48+N48+P48+R48+T48+V48+X48+Z48+AB48+AD48+AF48+AH48+AJ48+AL48)</f>
        <v>0</v>
      </c>
      <c r="E48" s="141">
        <f>SUM(G48+I48+K48+M48+O48+Q48+S48+U48+W48+Y48+AA48+AC48+AE48+AG48+AI48+AK48+AM48)</f>
        <v>0</v>
      </c>
      <c r="F48" s="338"/>
      <c r="G48" s="424"/>
      <c r="H48" s="338"/>
      <c r="I48" s="424"/>
      <c r="J48" s="338"/>
      <c r="K48" s="424"/>
      <c r="L48" s="338"/>
      <c r="M48" s="424"/>
      <c r="N48" s="338"/>
      <c r="O48" s="424"/>
      <c r="P48" s="387"/>
      <c r="Q48" s="424"/>
      <c r="R48" s="387"/>
      <c r="S48" s="424"/>
      <c r="T48" s="387"/>
      <c r="U48" s="424"/>
      <c r="V48" s="387"/>
      <c r="W48" s="424"/>
      <c r="X48" s="387"/>
      <c r="Y48" s="424"/>
      <c r="Z48" s="387"/>
      <c r="AA48" s="424"/>
      <c r="AB48" s="387"/>
      <c r="AC48" s="424"/>
      <c r="AD48" s="387"/>
      <c r="AE48" s="424"/>
      <c r="AF48" s="387"/>
      <c r="AG48" s="424"/>
      <c r="AH48" s="387"/>
      <c r="AI48" s="424"/>
      <c r="AJ48" s="387"/>
      <c r="AK48" s="424"/>
      <c r="AL48" s="142"/>
      <c r="AM48" s="424"/>
      <c r="AN48" s="143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593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45"/>
      <c r="B52" s="587"/>
      <c r="C52" s="148" t="s">
        <v>29</v>
      </c>
      <c r="D52" s="149" t="s">
        <v>30</v>
      </c>
      <c r="E52" s="150" t="s">
        <v>31</v>
      </c>
      <c r="F52" s="18" t="s">
        <v>30</v>
      </c>
      <c r="G52" s="354" t="s">
        <v>31</v>
      </c>
      <c r="H52" s="18" t="s">
        <v>30</v>
      </c>
      <c r="I52" s="354" t="s">
        <v>31</v>
      </c>
      <c r="J52" s="18" t="s">
        <v>30</v>
      </c>
      <c r="K52" s="354" t="s">
        <v>31</v>
      </c>
      <c r="L52" s="18" t="s">
        <v>30</v>
      </c>
      <c r="M52" s="354" t="s">
        <v>31</v>
      </c>
      <c r="N52" s="18" t="s">
        <v>30</v>
      </c>
      <c r="O52" s="354" t="s">
        <v>31</v>
      </c>
      <c r="P52" s="18" t="s">
        <v>30</v>
      </c>
      <c r="Q52" s="354" t="s">
        <v>31</v>
      </c>
      <c r="R52" s="18" t="s">
        <v>30</v>
      </c>
      <c r="S52" s="354" t="s">
        <v>31</v>
      </c>
      <c r="T52" s="18" t="s">
        <v>30</v>
      </c>
      <c r="U52" s="354" t="s">
        <v>31</v>
      </c>
      <c r="V52" s="18" t="s">
        <v>30</v>
      </c>
      <c r="W52" s="354" t="s">
        <v>31</v>
      </c>
      <c r="X52" s="18" t="s">
        <v>30</v>
      </c>
      <c r="Y52" s="354" t="s">
        <v>31</v>
      </c>
      <c r="Z52" s="18" t="s">
        <v>30</v>
      </c>
      <c r="AA52" s="354" t="s">
        <v>31</v>
      </c>
      <c r="AB52" s="18" t="s">
        <v>30</v>
      </c>
      <c r="AC52" s="354" t="s">
        <v>31</v>
      </c>
      <c r="AD52" s="18" t="s">
        <v>30</v>
      </c>
      <c r="AE52" s="354" t="s">
        <v>31</v>
      </c>
      <c r="AF52" s="18" t="s">
        <v>30</v>
      </c>
      <c r="AG52" s="354" t="s">
        <v>31</v>
      </c>
      <c r="AH52" s="18" t="s">
        <v>30</v>
      </c>
      <c r="AI52" s="354" t="s">
        <v>31</v>
      </c>
      <c r="AJ52" s="18" t="s">
        <v>30</v>
      </c>
      <c r="AK52" s="354" t="s">
        <v>31</v>
      </c>
      <c r="AL52" s="152" t="s">
        <v>30</v>
      </c>
      <c r="AM52" s="153" t="s">
        <v>31</v>
      </c>
      <c r="AN52" s="569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365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365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365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365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647"/>
      <c r="B58" s="366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647"/>
      <c r="B60" s="366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365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365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647"/>
      <c r="B64" s="366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647"/>
      <c r="B66" s="365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647"/>
      <c r="B68" s="366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365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365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365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365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647"/>
      <c r="B74" s="366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647"/>
      <c r="B77" s="647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426"/>
      <c r="Y83" s="426"/>
      <c r="Z83" s="427"/>
      <c r="AA83" s="427"/>
      <c r="AB83" s="427"/>
      <c r="AC83" s="127"/>
      <c r="AD83" s="127"/>
      <c r="AE83" s="127"/>
      <c r="AF83" s="127"/>
      <c r="AG83" s="207"/>
      <c r="AH83" s="208"/>
      <c r="AI83" s="208"/>
      <c r="AJ83" s="208"/>
      <c r="AK83" s="211"/>
      <c r="CG83" s="12"/>
      <c r="CH83" s="12"/>
      <c r="CI83" s="12"/>
      <c r="CJ83" s="12"/>
      <c r="CK83" s="12"/>
      <c r="CL83" s="12"/>
    </row>
    <row r="84" spans="1:90" ht="24.6" customHeight="1" x14ac:dyDescent="0.2">
      <c r="A84" s="647"/>
      <c r="B84" s="647"/>
      <c r="C84" s="638"/>
      <c r="D84" s="593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214">
        <v>19</v>
      </c>
      <c r="C85" s="215">
        <v>16</v>
      </c>
      <c r="D85" s="216">
        <v>15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CG90" s="12"/>
      <c r="CH90" s="12"/>
      <c r="CI90" s="12"/>
      <c r="CJ90" s="12"/>
      <c r="CK90" s="12"/>
      <c r="CL90" s="12"/>
    </row>
    <row r="91" spans="1:90" ht="27.75" customHeight="1" x14ac:dyDescent="0.2">
      <c r="A91" s="226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CG93" s="12"/>
      <c r="CH93" s="12"/>
      <c r="CI93" s="12"/>
      <c r="CJ93" s="12"/>
      <c r="CK93" s="12"/>
      <c r="CL93" s="12"/>
    </row>
    <row r="94" spans="1:90" ht="27.75" customHeight="1" x14ac:dyDescent="0.2">
      <c r="A94" s="647"/>
      <c r="B94" s="647"/>
      <c r="C94" s="184" t="s">
        <v>109</v>
      </c>
      <c r="D94" s="361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235"/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365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365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365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65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360" t="s">
        <v>43</v>
      </c>
      <c r="B100" s="239">
        <f>SUM(B95:B99)</f>
        <v>0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429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42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42"/>
      <c r="C103" s="568"/>
      <c r="D103" s="569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41"/>
      <c r="B104" s="248" t="s">
        <v>29</v>
      </c>
      <c r="C104" s="249" t="s">
        <v>30</v>
      </c>
      <c r="D104" s="355" t="s">
        <v>31</v>
      </c>
      <c r="E104" s="21" t="s">
        <v>30</v>
      </c>
      <c r="F104" s="357" t="s">
        <v>31</v>
      </c>
      <c r="G104" s="21" t="s">
        <v>30</v>
      </c>
      <c r="H104" s="357" t="s">
        <v>31</v>
      </c>
      <c r="I104" s="21" t="s">
        <v>30</v>
      </c>
      <c r="J104" s="357" t="s">
        <v>31</v>
      </c>
      <c r="K104" s="21" t="s">
        <v>30</v>
      </c>
      <c r="L104" s="357" t="s">
        <v>31</v>
      </c>
      <c r="M104" s="21" t="s">
        <v>30</v>
      </c>
      <c r="N104" s="357" t="s">
        <v>31</v>
      </c>
      <c r="O104" s="431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411" t="s">
        <v>118</v>
      </c>
      <c r="B106" s="329">
        <f>SUM(C106:D106)</f>
        <v>0</v>
      </c>
      <c r="C106" s="415">
        <f>SUM(E106+G106+I106+K106+M106)</f>
        <v>0</v>
      </c>
      <c r="D106" s="141">
        <f>SUM(F106+H106+J106+L106+N106)</f>
        <v>0</v>
      </c>
      <c r="E106" s="348"/>
      <c r="F106" s="256"/>
      <c r="G106" s="348"/>
      <c r="H106" s="435"/>
      <c r="I106" s="348"/>
      <c r="J106" s="256"/>
      <c r="K106" s="348"/>
      <c r="L106" s="256"/>
      <c r="M106" s="257"/>
      <c r="N106" s="435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429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42"/>
      <c r="C109" s="568"/>
      <c r="D109" s="569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41"/>
      <c r="B110" s="248" t="s">
        <v>29</v>
      </c>
      <c r="C110" s="249" t="s">
        <v>30</v>
      </c>
      <c r="D110" s="355" t="s">
        <v>31</v>
      </c>
      <c r="E110" s="21" t="s">
        <v>30</v>
      </c>
      <c r="F110" s="357" t="s">
        <v>31</v>
      </c>
      <c r="G110" s="21" t="s">
        <v>30</v>
      </c>
      <c r="H110" s="357" t="s">
        <v>31</v>
      </c>
      <c r="I110" s="21" t="s">
        <v>30</v>
      </c>
      <c r="J110" s="357" t="s">
        <v>31</v>
      </c>
      <c r="K110" s="21" t="s">
        <v>30</v>
      </c>
      <c r="L110" s="357" t="s">
        <v>31</v>
      </c>
      <c r="M110" s="21" t="s">
        <v>30</v>
      </c>
      <c r="N110" s="357" t="s">
        <v>31</v>
      </c>
      <c r="O110" s="21" t="s">
        <v>30</v>
      </c>
      <c r="P110" s="358" t="s">
        <v>31</v>
      </c>
      <c r="Q110" s="21" t="s">
        <v>30</v>
      </c>
      <c r="R110" s="358" t="s">
        <v>31</v>
      </c>
      <c r="S110" s="21" t="s">
        <v>30</v>
      </c>
      <c r="T110" s="358" t="s">
        <v>31</v>
      </c>
      <c r="U110" s="21" t="s">
        <v>30</v>
      </c>
      <c r="V110" s="358" t="s">
        <v>31</v>
      </c>
      <c r="W110" s="21" t="s">
        <v>30</v>
      </c>
      <c r="X110" s="358" t="s">
        <v>31</v>
      </c>
      <c r="Y110" s="21" t="s">
        <v>30</v>
      </c>
      <c r="Z110" s="358" t="s">
        <v>31</v>
      </c>
      <c r="AA110" s="21" t="s">
        <v>30</v>
      </c>
      <c r="AB110" s="358" t="s">
        <v>31</v>
      </c>
      <c r="AC110" s="21" t="s">
        <v>30</v>
      </c>
      <c r="AD110" s="358" t="s">
        <v>31</v>
      </c>
      <c r="AE110" s="21" t="s">
        <v>30</v>
      </c>
      <c r="AF110" s="358" t="s">
        <v>31</v>
      </c>
      <c r="AG110" s="21" t="s">
        <v>30</v>
      </c>
      <c r="AH110" s="358" t="s">
        <v>31</v>
      </c>
      <c r="AI110" s="21" t="s">
        <v>30</v>
      </c>
      <c r="AJ110" s="358" t="s">
        <v>31</v>
      </c>
      <c r="AK110" s="21" t="s">
        <v>30</v>
      </c>
      <c r="AL110" s="258" t="s">
        <v>31</v>
      </c>
      <c r="AM110" s="569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43"/>
      <c r="B114" s="248" t="s">
        <v>125</v>
      </c>
      <c r="C114" s="248" t="s">
        <v>126</v>
      </c>
      <c r="D114" s="265" t="s">
        <v>127</v>
      </c>
      <c r="E114" s="660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436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42"/>
      <c r="C118" s="568"/>
      <c r="D118" s="569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41"/>
      <c r="B119" s="248" t="s">
        <v>29</v>
      </c>
      <c r="C119" s="249" t="s">
        <v>30</v>
      </c>
      <c r="D119" s="355" t="s">
        <v>31</v>
      </c>
      <c r="E119" s="21" t="s">
        <v>30</v>
      </c>
      <c r="F119" s="357" t="s">
        <v>31</v>
      </c>
      <c r="G119" s="21" t="s">
        <v>30</v>
      </c>
      <c r="H119" s="357" t="s">
        <v>31</v>
      </c>
      <c r="I119" s="21" t="s">
        <v>30</v>
      </c>
      <c r="J119" s="357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329">
        <f>SUM(C122:D122)</f>
        <v>0</v>
      </c>
      <c r="C122" s="415">
        <f t="shared" si="23"/>
        <v>0</v>
      </c>
      <c r="D122" s="141">
        <f t="shared" si="23"/>
        <v>0</v>
      </c>
      <c r="E122" s="348"/>
      <c r="F122" s="256"/>
      <c r="G122" s="348"/>
      <c r="H122" s="435"/>
      <c r="I122" s="348"/>
      <c r="J122" s="256"/>
    </row>
    <row r="123" spans="1:43" ht="24" customHeight="1" x14ac:dyDescent="0.25">
      <c r="A123" s="437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661"/>
      <c r="B125" s="662"/>
      <c r="C125" s="21" t="s">
        <v>30</v>
      </c>
      <c r="D125" s="284" t="s">
        <v>31</v>
      </c>
      <c r="E125" s="103" t="s">
        <v>139</v>
      </c>
      <c r="F125" s="357" t="s">
        <v>140</v>
      </c>
      <c r="G125" s="103" t="s">
        <v>141</v>
      </c>
      <c r="H125" s="90" t="s">
        <v>142</v>
      </c>
      <c r="I125" s="357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663"/>
      <c r="D129" s="568"/>
      <c r="E129" s="661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662"/>
      <c r="B130" s="662"/>
      <c r="C130" s="18" t="s">
        <v>29</v>
      </c>
      <c r="D130" s="19" t="s">
        <v>30</v>
      </c>
      <c r="E130" s="358" t="s">
        <v>31</v>
      </c>
      <c r="F130" s="21" t="s">
        <v>30</v>
      </c>
      <c r="G130" s="358" t="s">
        <v>31</v>
      </c>
      <c r="H130" s="21" t="s">
        <v>30</v>
      </c>
      <c r="I130" s="358" t="s">
        <v>31</v>
      </c>
      <c r="J130" s="21" t="s">
        <v>30</v>
      </c>
      <c r="K130" s="358" t="s">
        <v>31</v>
      </c>
      <c r="L130" s="21" t="s">
        <v>30</v>
      </c>
      <c r="M130" s="358" t="s">
        <v>31</v>
      </c>
      <c r="N130" s="21" t="s">
        <v>30</v>
      </c>
      <c r="O130" s="358" t="s">
        <v>31</v>
      </c>
      <c r="P130" s="21" t="s">
        <v>30</v>
      </c>
      <c r="Q130" s="358" t="s">
        <v>31</v>
      </c>
      <c r="R130" s="21" t="s">
        <v>30</v>
      </c>
      <c r="S130" s="358" t="s">
        <v>31</v>
      </c>
      <c r="T130" s="21" t="s">
        <v>30</v>
      </c>
      <c r="U130" s="358" t="s">
        <v>31</v>
      </c>
      <c r="V130" s="21" t="s">
        <v>30</v>
      </c>
      <c r="W130" s="358" t="s">
        <v>31</v>
      </c>
      <c r="X130" s="21" t="s">
        <v>30</v>
      </c>
      <c r="Y130" s="358" t="s">
        <v>31</v>
      </c>
      <c r="Z130" s="21" t="s">
        <v>30</v>
      </c>
      <c r="AA130" s="358" t="s">
        <v>31</v>
      </c>
      <c r="AB130" s="21" t="s">
        <v>30</v>
      </c>
      <c r="AC130" s="358" t="s">
        <v>31</v>
      </c>
      <c r="AD130" s="21" t="s">
        <v>30</v>
      </c>
      <c r="AE130" s="358" t="s">
        <v>31</v>
      </c>
      <c r="AF130" s="21" t="s">
        <v>30</v>
      </c>
      <c r="AG130" s="358" t="s">
        <v>31</v>
      </c>
      <c r="AH130" s="21" t="s">
        <v>30</v>
      </c>
      <c r="AI130" s="358" t="s">
        <v>31</v>
      </c>
      <c r="AJ130" s="21" t="s">
        <v>30</v>
      </c>
      <c r="AK130" s="358" t="s">
        <v>31</v>
      </c>
      <c r="AL130" s="21" t="s">
        <v>30</v>
      </c>
      <c r="AM130" s="358" t="s">
        <v>31</v>
      </c>
      <c r="AN130" s="661"/>
      <c r="AO130" s="661"/>
      <c r="AP130" s="661"/>
      <c r="AQ130" s="661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664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663"/>
      <c r="D146" s="568"/>
      <c r="E146" s="661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662"/>
      <c r="B147" s="662"/>
      <c r="C147" s="18" t="s">
        <v>29</v>
      </c>
      <c r="D147" s="19" t="s">
        <v>30</v>
      </c>
      <c r="E147" s="358" t="s">
        <v>31</v>
      </c>
      <c r="F147" s="21" t="s">
        <v>30</v>
      </c>
      <c r="G147" s="358" t="s">
        <v>31</v>
      </c>
      <c r="H147" s="21" t="s">
        <v>30</v>
      </c>
      <c r="I147" s="358" t="s">
        <v>31</v>
      </c>
      <c r="J147" s="21" t="s">
        <v>30</v>
      </c>
      <c r="K147" s="358" t="s">
        <v>31</v>
      </c>
      <c r="L147" s="21" t="s">
        <v>30</v>
      </c>
      <c r="M147" s="358" t="s">
        <v>31</v>
      </c>
      <c r="N147" s="21" t="s">
        <v>30</v>
      </c>
      <c r="O147" s="358" t="s">
        <v>31</v>
      </c>
      <c r="P147" s="21" t="s">
        <v>30</v>
      </c>
      <c r="Q147" s="358" t="s">
        <v>31</v>
      </c>
      <c r="R147" s="21" t="s">
        <v>30</v>
      </c>
      <c r="S147" s="358" t="s">
        <v>31</v>
      </c>
      <c r="T147" s="21" t="s">
        <v>30</v>
      </c>
      <c r="U147" s="358" t="s">
        <v>31</v>
      </c>
      <c r="V147" s="21" t="s">
        <v>30</v>
      </c>
      <c r="W147" s="358" t="s">
        <v>31</v>
      </c>
      <c r="X147" s="21" t="s">
        <v>30</v>
      </c>
      <c r="Y147" s="358" t="s">
        <v>31</v>
      </c>
      <c r="Z147" s="21" t="s">
        <v>30</v>
      </c>
      <c r="AA147" s="358" t="s">
        <v>31</v>
      </c>
      <c r="AB147" s="21" t="s">
        <v>30</v>
      </c>
      <c r="AC147" s="358" t="s">
        <v>31</v>
      </c>
      <c r="AD147" s="21" t="s">
        <v>30</v>
      </c>
      <c r="AE147" s="358" t="s">
        <v>31</v>
      </c>
      <c r="AF147" s="21" t="s">
        <v>30</v>
      </c>
      <c r="AG147" s="358" t="s">
        <v>31</v>
      </c>
      <c r="AH147" s="21" t="s">
        <v>30</v>
      </c>
      <c r="AI147" s="358" t="s">
        <v>31</v>
      </c>
      <c r="AJ147" s="21" t="s">
        <v>30</v>
      </c>
      <c r="AK147" s="358" t="s">
        <v>31</v>
      </c>
      <c r="AL147" s="21" t="s">
        <v>30</v>
      </c>
      <c r="AM147" s="358" t="s">
        <v>31</v>
      </c>
      <c r="AN147" s="664"/>
      <c r="AO147" s="661"/>
      <c r="AP147" s="664"/>
      <c r="AQ147" s="661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665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123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0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",[9]NOMBRE!B6," - ","( ",[9]NOMBRE!C6,[9]NOMBRE!D6," )")</f>
        <v>MES: AGOSTO - ( 08 )</v>
      </c>
    </row>
    <row r="5" spans="1:90" ht="16.350000000000001" customHeight="1" x14ac:dyDescent="0.2">
      <c r="A5" s="1" t="str">
        <f>CONCATENATE("AÑO: ",[9]NOMBRE!B7)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353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3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63"/>
      <c r="D11" s="568"/>
      <c r="E11" s="661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62"/>
      <c r="B12" s="662"/>
      <c r="C12" s="18" t="s">
        <v>29</v>
      </c>
      <c r="D12" s="19" t="s">
        <v>30</v>
      </c>
      <c r="E12" s="358" t="s">
        <v>31</v>
      </c>
      <c r="F12" s="21" t="s">
        <v>30</v>
      </c>
      <c r="G12" s="358" t="s">
        <v>31</v>
      </c>
      <c r="H12" s="21" t="s">
        <v>30</v>
      </c>
      <c r="I12" s="358" t="s">
        <v>31</v>
      </c>
      <c r="J12" s="21" t="s">
        <v>30</v>
      </c>
      <c r="K12" s="358" t="s">
        <v>31</v>
      </c>
      <c r="L12" s="21" t="s">
        <v>30</v>
      </c>
      <c r="M12" s="358" t="s">
        <v>31</v>
      </c>
      <c r="N12" s="21" t="s">
        <v>30</v>
      </c>
      <c r="O12" s="358" t="s">
        <v>31</v>
      </c>
      <c r="P12" s="21" t="s">
        <v>30</v>
      </c>
      <c r="Q12" s="358" t="s">
        <v>31</v>
      </c>
      <c r="R12" s="21" t="s">
        <v>30</v>
      </c>
      <c r="S12" s="358" t="s">
        <v>31</v>
      </c>
      <c r="T12" s="21" t="s">
        <v>30</v>
      </c>
      <c r="U12" s="358" t="s">
        <v>31</v>
      </c>
      <c r="V12" s="21" t="s">
        <v>30</v>
      </c>
      <c r="W12" s="358" t="s">
        <v>31</v>
      </c>
      <c r="X12" s="21" t="s">
        <v>30</v>
      </c>
      <c r="Y12" s="358" t="s">
        <v>31</v>
      </c>
      <c r="Z12" s="21" t="s">
        <v>30</v>
      </c>
      <c r="AA12" s="358" t="s">
        <v>31</v>
      </c>
      <c r="AB12" s="21" t="s">
        <v>30</v>
      </c>
      <c r="AC12" s="358" t="s">
        <v>31</v>
      </c>
      <c r="AD12" s="21" t="s">
        <v>30</v>
      </c>
      <c r="AE12" s="358" t="s">
        <v>31</v>
      </c>
      <c r="AF12" s="21" t="s">
        <v>30</v>
      </c>
      <c r="AG12" s="358" t="s">
        <v>31</v>
      </c>
      <c r="AH12" s="21" t="s">
        <v>30</v>
      </c>
      <c r="AI12" s="358" t="s">
        <v>31</v>
      </c>
      <c r="AJ12" s="21" t="s">
        <v>30</v>
      </c>
      <c r="AK12" s="358" t="s">
        <v>31</v>
      </c>
      <c r="AL12" s="21" t="s">
        <v>30</v>
      </c>
      <c r="AM12" s="358" t="s">
        <v>31</v>
      </c>
      <c r="AN12" s="661"/>
      <c r="AO12" s="661"/>
      <c r="AP12" s="661"/>
      <c r="AQ12" s="661"/>
      <c r="AR12" s="661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/>
      <c r="G13" s="27"/>
      <c r="H13" s="26"/>
      <c r="I13" s="27"/>
      <c r="J13" s="26"/>
      <c r="K13" s="28"/>
      <c r="L13" s="26"/>
      <c r="M13" s="28"/>
      <c r="N13" s="26"/>
      <c r="O13" s="28"/>
      <c r="P13" s="26"/>
      <c r="Q13" s="28"/>
      <c r="R13" s="26"/>
      <c r="S13" s="28"/>
      <c r="T13" s="26"/>
      <c r="U13" s="28"/>
      <c r="V13" s="26"/>
      <c r="W13" s="28"/>
      <c r="X13" s="26"/>
      <c r="Y13" s="28"/>
      <c r="Z13" s="26"/>
      <c r="AA13" s="28"/>
      <c r="AB13" s="26"/>
      <c r="AC13" s="28"/>
      <c r="AD13" s="26"/>
      <c r="AE13" s="28"/>
      <c r="AF13" s="26"/>
      <c r="AG13" s="28"/>
      <c r="AH13" s="26"/>
      <c r="AI13" s="28"/>
      <c r="AJ13" s="26"/>
      <c r="AK13" s="28"/>
      <c r="AL13" s="29"/>
      <c r="AM13" s="28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5</v>
      </c>
      <c r="D14" s="37">
        <f t="shared" si="1"/>
        <v>1</v>
      </c>
      <c r="E14" s="38">
        <f t="shared" si="2"/>
        <v>4</v>
      </c>
      <c r="F14" s="39">
        <v>0</v>
      </c>
      <c r="G14" s="40">
        <v>0</v>
      </c>
      <c r="H14" s="39">
        <v>0</v>
      </c>
      <c r="I14" s="40">
        <v>0</v>
      </c>
      <c r="J14" s="39">
        <v>0</v>
      </c>
      <c r="K14" s="41">
        <v>0</v>
      </c>
      <c r="L14" s="39">
        <v>0</v>
      </c>
      <c r="M14" s="41">
        <v>0</v>
      </c>
      <c r="N14" s="39">
        <v>1</v>
      </c>
      <c r="O14" s="41">
        <v>0</v>
      </c>
      <c r="P14" s="39">
        <v>0</v>
      </c>
      <c r="Q14" s="41">
        <v>4</v>
      </c>
      <c r="R14" s="39">
        <v>0</v>
      </c>
      <c r="S14" s="41">
        <v>0</v>
      </c>
      <c r="T14" s="39">
        <v>0</v>
      </c>
      <c r="U14" s="41">
        <v>0</v>
      </c>
      <c r="V14" s="39">
        <v>0</v>
      </c>
      <c r="W14" s="41">
        <v>0</v>
      </c>
      <c r="X14" s="39">
        <v>0</v>
      </c>
      <c r="Y14" s="41">
        <v>0</v>
      </c>
      <c r="Z14" s="39">
        <v>0</v>
      </c>
      <c r="AA14" s="41">
        <v>0</v>
      </c>
      <c r="AB14" s="39">
        <v>0</v>
      </c>
      <c r="AC14" s="41">
        <v>0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5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/>
      <c r="G15" s="40"/>
      <c r="H15" s="39"/>
      <c r="I15" s="40"/>
      <c r="J15" s="39"/>
      <c r="K15" s="41"/>
      <c r="L15" s="39"/>
      <c r="M15" s="41"/>
      <c r="N15" s="39"/>
      <c r="O15" s="41"/>
      <c r="P15" s="39"/>
      <c r="Q15" s="41"/>
      <c r="R15" s="39"/>
      <c r="S15" s="41"/>
      <c r="T15" s="39"/>
      <c r="U15" s="41"/>
      <c r="V15" s="39"/>
      <c r="W15" s="41"/>
      <c r="X15" s="39"/>
      <c r="Y15" s="41"/>
      <c r="Z15" s="39"/>
      <c r="AA15" s="41"/>
      <c r="AB15" s="39"/>
      <c r="AC15" s="41"/>
      <c r="AD15" s="39"/>
      <c r="AE15" s="41"/>
      <c r="AF15" s="39"/>
      <c r="AG15" s="41"/>
      <c r="AH15" s="39"/>
      <c r="AI15" s="41"/>
      <c r="AJ15" s="39"/>
      <c r="AK15" s="41"/>
      <c r="AL15" s="42"/>
      <c r="AM15" s="41"/>
      <c r="AN15" s="40"/>
      <c r="AO15" s="40"/>
      <c r="AP15" s="40"/>
      <c r="AQ15" s="40"/>
      <c r="AR15" s="40"/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/>
      <c r="AP16" s="40"/>
      <c r="AQ16" s="40"/>
      <c r="AR16" s="40"/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38</v>
      </c>
      <c r="D17" s="37">
        <f t="shared" si="1"/>
        <v>14</v>
      </c>
      <c r="E17" s="38">
        <f t="shared" si="2"/>
        <v>24</v>
      </c>
      <c r="F17" s="39">
        <v>0</v>
      </c>
      <c r="G17" s="40">
        <v>0</v>
      </c>
      <c r="H17" s="39">
        <v>0</v>
      </c>
      <c r="I17" s="40">
        <v>0</v>
      </c>
      <c r="J17" s="39">
        <v>0</v>
      </c>
      <c r="K17" s="41">
        <v>0</v>
      </c>
      <c r="L17" s="39">
        <v>0</v>
      </c>
      <c r="M17" s="41">
        <v>0</v>
      </c>
      <c r="N17" s="39">
        <v>1</v>
      </c>
      <c r="O17" s="41">
        <v>3</v>
      </c>
      <c r="P17" s="39">
        <v>1</v>
      </c>
      <c r="Q17" s="41">
        <v>1</v>
      </c>
      <c r="R17" s="39">
        <v>0</v>
      </c>
      <c r="S17" s="41">
        <v>5</v>
      </c>
      <c r="T17" s="39">
        <v>0</v>
      </c>
      <c r="U17" s="41">
        <v>1</v>
      </c>
      <c r="V17" s="39">
        <v>3</v>
      </c>
      <c r="W17" s="41">
        <v>2</v>
      </c>
      <c r="X17" s="39">
        <v>2</v>
      </c>
      <c r="Y17" s="41">
        <v>4</v>
      </c>
      <c r="Z17" s="39">
        <v>6</v>
      </c>
      <c r="AA17" s="41">
        <v>5</v>
      </c>
      <c r="AB17" s="39">
        <v>0</v>
      </c>
      <c r="AC17" s="41">
        <v>0</v>
      </c>
      <c r="AD17" s="39">
        <v>0</v>
      </c>
      <c r="AE17" s="41">
        <v>1</v>
      </c>
      <c r="AF17" s="39">
        <v>0</v>
      </c>
      <c r="AG17" s="41">
        <v>2</v>
      </c>
      <c r="AH17" s="39">
        <v>0</v>
      </c>
      <c r="AI17" s="41">
        <v>0</v>
      </c>
      <c r="AJ17" s="39">
        <v>0</v>
      </c>
      <c r="AK17" s="41">
        <v>0</v>
      </c>
      <c r="AL17" s="42">
        <v>1</v>
      </c>
      <c r="AM17" s="41">
        <v>0</v>
      </c>
      <c r="AN17" s="40">
        <v>38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/>
      <c r="AP18" s="40"/>
      <c r="AQ18" s="40"/>
      <c r="AR18" s="40"/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1</v>
      </c>
      <c r="D19" s="44">
        <f t="shared" si="1"/>
        <v>1</v>
      </c>
      <c r="E19" s="45">
        <f t="shared" si="2"/>
        <v>0</v>
      </c>
      <c r="F19" s="46">
        <v>0</v>
      </c>
      <c r="G19" s="47">
        <v>0</v>
      </c>
      <c r="H19" s="46">
        <v>0</v>
      </c>
      <c r="I19" s="47">
        <v>0</v>
      </c>
      <c r="J19" s="46">
        <v>0</v>
      </c>
      <c r="K19" s="48">
        <v>0</v>
      </c>
      <c r="L19" s="46">
        <v>0</v>
      </c>
      <c r="M19" s="48">
        <v>0</v>
      </c>
      <c r="N19" s="46">
        <v>0</v>
      </c>
      <c r="O19" s="48">
        <v>0</v>
      </c>
      <c r="P19" s="46">
        <v>1</v>
      </c>
      <c r="Q19" s="48">
        <v>0</v>
      </c>
      <c r="R19" s="46">
        <v>0</v>
      </c>
      <c r="S19" s="48">
        <v>0</v>
      </c>
      <c r="T19" s="46">
        <v>0</v>
      </c>
      <c r="U19" s="48">
        <v>0</v>
      </c>
      <c r="V19" s="46">
        <v>0</v>
      </c>
      <c r="W19" s="48">
        <v>0</v>
      </c>
      <c r="X19" s="46">
        <v>0</v>
      </c>
      <c r="Y19" s="48">
        <v>0</v>
      </c>
      <c r="Z19" s="46">
        <v>0</v>
      </c>
      <c r="AA19" s="48">
        <v>0</v>
      </c>
      <c r="AB19" s="46">
        <v>0</v>
      </c>
      <c r="AC19" s="48">
        <v>0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1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64"/>
      <c r="B23" s="51" t="s">
        <v>43</v>
      </c>
      <c r="C23" s="52">
        <f t="shared" si="0"/>
        <v>44</v>
      </c>
      <c r="D23" s="53">
        <f t="shared" si="1"/>
        <v>16</v>
      </c>
      <c r="E23" s="54">
        <f t="shared" si="2"/>
        <v>28</v>
      </c>
      <c r="F23" s="55">
        <f t="shared" ref="F23:AR23" si="12">SUM(F13:F22)</f>
        <v>0</v>
      </c>
      <c r="G23" s="56">
        <f t="shared" si="12"/>
        <v>0</v>
      </c>
      <c r="H23" s="55">
        <f t="shared" si="12"/>
        <v>0</v>
      </c>
      <c r="I23" s="56">
        <f t="shared" si="12"/>
        <v>0</v>
      </c>
      <c r="J23" s="55">
        <f t="shared" si="12"/>
        <v>0</v>
      </c>
      <c r="K23" s="57">
        <f t="shared" si="12"/>
        <v>0</v>
      </c>
      <c r="L23" s="55">
        <f t="shared" si="12"/>
        <v>0</v>
      </c>
      <c r="M23" s="57">
        <f t="shared" si="12"/>
        <v>0</v>
      </c>
      <c r="N23" s="55">
        <f t="shared" si="12"/>
        <v>2</v>
      </c>
      <c r="O23" s="57">
        <f t="shared" si="12"/>
        <v>3</v>
      </c>
      <c r="P23" s="55">
        <f t="shared" si="12"/>
        <v>2</v>
      </c>
      <c r="Q23" s="57">
        <f t="shared" si="12"/>
        <v>5</v>
      </c>
      <c r="R23" s="55">
        <f t="shared" si="12"/>
        <v>0</v>
      </c>
      <c r="S23" s="57">
        <f t="shared" si="12"/>
        <v>5</v>
      </c>
      <c r="T23" s="55">
        <f t="shared" si="12"/>
        <v>0</v>
      </c>
      <c r="U23" s="57">
        <f t="shared" si="12"/>
        <v>1</v>
      </c>
      <c r="V23" s="55">
        <f t="shared" si="12"/>
        <v>3</v>
      </c>
      <c r="W23" s="57">
        <f t="shared" si="12"/>
        <v>2</v>
      </c>
      <c r="X23" s="55">
        <f t="shared" si="12"/>
        <v>2</v>
      </c>
      <c r="Y23" s="57">
        <f t="shared" si="12"/>
        <v>4</v>
      </c>
      <c r="Z23" s="55">
        <f t="shared" si="12"/>
        <v>6</v>
      </c>
      <c r="AA23" s="57">
        <f t="shared" si="12"/>
        <v>5</v>
      </c>
      <c r="AB23" s="55">
        <f t="shared" si="12"/>
        <v>0</v>
      </c>
      <c r="AC23" s="57">
        <f t="shared" si="12"/>
        <v>0</v>
      </c>
      <c r="AD23" s="55">
        <f t="shared" si="12"/>
        <v>0</v>
      </c>
      <c r="AE23" s="57">
        <f t="shared" si="12"/>
        <v>1</v>
      </c>
      <c r="AF23" s="55">
        <f t="shared" si="12"/>
        <v>0</v>
      </c>
      <c r="AG23" s="57">
        <f t="shared" si="12"/>
        <v>2</v>
      </c>
      <c r="AH23" s="55">
        <f t="shared" si="12"/>
        <v>0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1</v>
      </c>
      <c r="AM23" s="57">
        <f t="shared" si="12"/>
        <v>0</v>
      </c>
      <c r="AN23" s="56">
        <f t="shared" si="12"/>
        <v>44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363" t="s">
        <v>45</v>
      </c>
      <c r="B25" s="66" t="s">
        <v>34</v>
      </c>
      <c r="C25" s="67">
        <f t="shared" si="0"/>
        <v>1</v>
      </c>
      <c r="D25" s="68">
        <f t="shared" si="1"/>
        <v>0</v>
      </c>
      <c r="E25" s="69">
        <f t="shared" si="2"/>
        <v>1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0</v>
      </c>
      <c r="N25" s="70">
        <v>0</v>
      </c>
      <c r="O25" s="72">
        <v>0</v>
      </c>
      <c r="P25" s="70">
        <v>0</v>
      </c>
      <c r="Q25" s="72">
        <v>0</v>
      </c>
      <c r="R25" s="70">
        <v>0</v>
      </c>
      <c r="S25" s="72">
        <v>0</v>
      </c>
      <c r="T25" s="70">
        <v>0</v>
      </c>
      <c r="U25" s="72">
        <v>0</v>
      </c>
      <c r="V25" s="70">
        <v>0</v>
      </c>
      <c r="W25" s="72">
        <v>0</v>
      </c>
      <c r="X25" s="70">
        <v>0</v>
      </c>
      <c r="Y25" s="72">
        <v>0</v>
      </c>
      <c r="Z25" s="70">
        <v>0</v>
      </c>
      <c r="AA25" s="72">
        <v>0</v>
      </c>
      <c r="AB25" s="70">
        <v>0</v>
      </c>
      <c r="AC25" s="72">
        <v>0</v>
      </c>
      <c r="AD25" s="70">
        <v>0</v>
      </c>
      <c r="AE25" s="72">
        <v>0</v>
      </c>
      <c r="AF25" s="70">
        <v>0</v>
      </c>
      <c r="AG25" s="72">
        <v>1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1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74" t="s">
        <v>34</v>
      </c>
      <c r="C26" s="23">
        <f t="shared" si="0"/>
        <v>78</v>
      </c>
      <c r="D26" s="24">
        <f t="shared" si="1"/>
        <v>28</v>
      </c>
      <c r="E26" s="25">
        <f t="shared" si="2"/>
        <v>50</v>
      </c>
      <c r="F26" s="26">
        <v>0</v>
      </c>
      <c r="G26" s="27">
        <v>0</v>
      </c>
      <c r="H26" s="26">
        <v>0</v>
      </c>
      <c r="I26" s="27">
        <v>0</v>
      </c>
      <c r="J26" s="26">
        <v>0</v>
      </c>
      <c r="K26" s="28">
        <v>0</v>
      </c>
      <c r="L26" s="26">
        <v>0</v>
      </c>
      <c r="M26" s="28">
        <v>2</v>
      </c>
      <c r="N26" s="26">
        <v>8</v>
      </c>
      <c r="O26" s="28">
        <v>6</v>
      </c>
      <c r="P26" s="26">
        <v>9</v>
      </c>
      <c r="Q26" s="28">
        <v>5</v>
      </c>
      <c r="R26" s="26">
        <v>1</v>
      </c>
      <c r="S26" s="28">
        <v>5</v>
      </c>
      <c r="T26" s="26">
        <v>1</v>
      </c>
      <c r="U26" s="28">
        <v>2</v>
      </c>
      <c r="V26" s="26">
        <v>0</v>
      </c>
      <c r="W26" s="28">
        <v>8</v>
      </c>
      <c r="X26" s="26">
        <v>1</v>
      </c>
      <c r="Y26" s="28">
        <v>3</v>
      </c>
      <c r="Z26" s="26">
        <v>3</v>
      </c>
      <c r="AA26" s="28">
        <v>4</v>
      </c>
      <c r="AB26" s="26">
        <v>3</v>
      </c>
      <c r="AC26" s="28">
        <v>8</v>
      </c>
      <c r="AD26" s="26">
        <v>1</v>
      </c>
      <c r="AE26" s="28">
        <v>4</v>
      </c>
      <c r="AF26" s="26">
        <v>0</v>
      </c>
      <c r="AG26" s="28">
        <v>3</v>
      </c>
      <c r="AH26" s="26">
        <v>0</v>
      </c>
      <c r="AI26" s="28">
        <v>0</v>
      </c>
      <c r="AJ26" s="26">
        <v>0</v>
      </c>
      <c r="AK26" s="28">
        <v>0</v>
      </c>
      <c r="AL26" s="29">
        <v>1</v>
      </c>
      <c r="AM26" s="28">
        <v>0</v>
      </c>
      <c r="AN26" s="27">
        <v>78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64"/>
      <c r="B27" s="439" t="s">
        <v>47</v>
      </c>
      <c r="C27" s="440">
        <f t="shared" si="0"/>
        <v>0</v>
      </c>
      <c r="D27" s="441">
        <f t="shared" si="1"/>
        <v>0</v>
      </c>
      <c r="E27" s="78">
        <f t="shared" si="2"/>
        <v>0</v>
      </c>
      <c r="F27" s="79"/>
      <c r="G27" s="442"/>
      <c r="H27" s="79"/>
      <c r="I27" s="81"/>
      <c r="J27" s="79"/>
      <c r="K27" s="81"/>
      <c r="L27" s="79"/>
      <c r="M27" s="81"/>
      <c r="N27" s="79"/>
      <c r="O27" s="82"/>
      <c r="P27" s="79"/>
      <c r="Q27" s="442"/>
      <c r="R27" s="443"/>
      <c r="S27" s="81"/>
      <c r="T27" s="79"/>
      <c r="U27" s="81"/>
      <c r="V27" s="79"/>
      <c r="W27" s="81"/>
      <c r="X27" s="79"/>
      <c r="Y27" s="442"/>
      <c r="Z27" s="79"/>
      <c r="AA27" s="442"/>
      <c r="AB27" s="79"/>
      <c r="AC27" s="81"/>
      <c r="AD27" s="79"/>
      <c r="AE27" s="442"/>
      <c r="AF27" s="79"/>
      <c r="AG27" s="442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444"/>
      <c r="AR29" s="445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64"/>
      <c r="B30" s="664"/>
      <c r="C30" s="446" t="s">
        <v>52</v>
      </c>
      <c r="D30" s="446" t="s">
        <v>53</v>
      </c>
      <c r="E30" s="21" t="s">
        <v>29</v>
      </c>
      <c r="F30" s="90" t="s">
        <v>30</v>
      </c>
      <c r="G30" s="357" t="s">
        <v>31</v>
      </c>
      <c r="H30" s="21" t="s">
        <v>30</v>
      </c>
      <c r="I30" s="357" t="s">
        <v>31</v>
      </c>
      <c r="J30" s="21" t="s">
        <v>30</v>
      </c>
      <c r="K30" s="357" t="s">
        <v>31</v>
      </c>
      <c r="L30" s="21" t="s">
        <v>30</v>
      </c>
      <c r="M30" s="357" t="s">
        <v>31</v>
      </c>
      <c r="N30" s="21" t="s">
        <v>30</v>
      </c>
      <c r="O30" s="357" t="s">
        <v>31</v>
      </c>
      <c r="P30" s="21" t="s">
        <v>30</v>
      </c>
      <c r="Q30" s="357" t="s">
        <v>31</v>
      </c>
      <c r="R30" s="21" t="s">
        <v>30</v>
      </c>
      <c r="S30" s="357" t="s">
        <v>31</v>
      </c>
      <c r="T30" s="21" t="s">
        <v>30</v>
      </c>
      <c r="U30" s="356" t="s">
        <v>31</v>
      </c>
      <c r="V30" s="21" t="s">
        <v>30</v>
      </c>
      <c r="W30" s="357" t="s">
        <v>31</v>
      </c>
      <c r="X30" s="21" t="s">
        <v>30</v>
      </c>
      <c r="Y30" s="357" t="s">
        <v>31</v>
      </c>
      <c r="Z30" s="21" t="s">
        <v>30</v>
      </c>
      <c r="AA30" s="357" t="s">
        <v>31</v>
      </c>
      <c r="AB30" s="21" t="s">
        <v>30</v>
      </c>
      <c r="AC30" s="357" t="s">
        <v>31</v>
      </c>
      <c r="AD30" s="21" t="s">
        <v>30</v>
      </c>
      <c r="AE30" s="357" t="s">
        <v>31</v>
      </c>
      <c r="AF30" s="21" t="s">
        <v>30</v>
      </c>
      <c r="AG30" s="357" t="s">
        <v>31</v>
      </c>
      <c r="AH30" s="21" t="s">
        <v>30</v>
      </c>
      <c r="AI30" s="357" t="s">
        <v>31</v>
      </c>
      <c r="AJ30" s="21" t="s">
        <v>30</v>
      </c>
      <c r="AK30" s="357" t="s">
        <v>31</v>
      </c>
      <c r="AL30" s="21" t="s">
        <v>30</v>
      </c>
      <c r="AM30" s="357" t="s">
        <v>31</v>
      </c>
      <c r="AN30" s="21" t="s">
        <v>30</v>
      </c>
      <c r="AO30" s="357" t="s">
        <v>31</v>
      </c>
      <c r="AP30" s="93"/>
      <c r="AQ30" s="94"/>
      <c r="AR30" s="95"/>
      <c r="AS30" s="96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442"/>
      <c r="J31" s="79"/>
      <c r="K31" s="81"/>
      <c r="L31" s="79"/>
      <c r="M31" s="81"/>
      <c r="N31" s="79"/>
      <c r="O31" s="81"/>
      <c r="P31" s="79"/>
      <c r="Q31" s="82"/>
      <c r="R31" s="79"/>
      <c r="S31" s="442"/>
      <c r="T31" s="443"/>
      <c r="U31" s="81"/>
      <c r="V31" s="79"/>
      <c r="W31" s="81"/>
      <c r="X31" s="79"/>
      <c r="Y31" s="81"/>
      <c r="Z31" s="79"/>
      <c r="AA31" s="442"/>
      <c r="AB31" s="79"/>
      <c r="AC31" s="442"/>
      <c r="AD31" s="79"/>
      <c r="AE31" s="81"/>
      <c r="AF31" s="79"/>
      <c r="AG31" s="442"/>
      <c r="AH31" s="79"/>
      <c r="AI31" s="442"/>
      <c r="AJ31" s="79"/>
      <c r="AK31" s="81"/>
      <c r="AL31" s="79"/>
      <c r="AM31" s="81"/>
      <c r="AN31" s="83"/>
      <c r="AO31" s="81"/>
      <c r="AP31" s="100"/>
      <c r="AQ31" s="101"/>
      <c r="AR31" s="95"/>
      <c r="AS31" s="96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64"/>
      <c r="B34" s="664"/>
      <c r="C34" s="363" t="s">
        <v>29</v>
      </c>
      <c r="D34" s="103" t="s">
        <v>30</v>
      </c>
      <c r="E34" s="357" t="s">
        <v>31</v>
      </c>
      <c r="F34" s="21" t="s">
        <v>58</v>
      </c>
      <c r="G34" s="21" t="s">
        <v>59</v>
      </c>
      <c r="H34" s="363" t="s">
        <v>60</v>
      </c>
      <c r="I34" s="357" t="s">
        <v>61</v>
      </c>
      <c r="J34" s="363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>
        <v>12</v>
      </c>
      <c r="C35" s="104">
        <f>SUM(D35+E35)</f>
        <v>12</v>
      </c>
      <c r="D35" s="105">
        <v>2</v>
      </c>
      <c r="E35" s="442">
        <v>10</v>
      </c>
      <c r="F35" s="106">
        <v>12</v>
      </c>
      <c r="G35" s="442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113"/>
      <c r="Y37" s="101"/>
      <c r="Z37" s="101"/>
      <c r="AA37" s="101"/>
      <c r="AB37" s="101"/>
      <c r="AC37" s="101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62"/>
      <c r="B38" s="664"/>
      <c r="C38" s="664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113"/>
      <c r="Y38" s="101"/>
      <c r="Z38" s="101"/>
      <c r="AA38" s="101"/>
      <c r="AB38" s="101"/>
      <c r="AC38" s="101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113"/>
      <c r="Y39" s="101"/>
      <c r="Z39" s="101"/>
      <c r="AA39" s="101"/>
      <c r="AB39" s="101"/>
      <c r="AC39" s="101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64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113"/>
      <c r="Y40" s="101"/>
      <c r="Z40" s="101"/>
      <c r="AA40" s="101"/>
      <c r="AB40" s="101"/>
      <c r="AC40" s="101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113"/>
      <c r="Y41" s="101"/>
      <c r="Z41" s="101"/>
      <c r="AA41" s="101"/>
      <c r="AB41" s="101"/>
      <c r="AC41" s="101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64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113"/>
      <c r="Y42" s="101"/>
      <c r="Z42" s="101"/>
      <c r="AA42" s="101"/>
      <c r="AB42" s="101"/>
      <c r="AC42" s="101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668"/>
      <c r="D45" s="592"/>
      <c r="E45" s="669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66"/>
      <c r="B46" s="667"/>
      <c r="C46" s="130" t="s">
        <v>29</v>
      </c>
      <c r="D46" s="131" t="s">
        <v>30</v>
      </c>
      <c r="E46" s="447" t="s">
        <v>31</v>
      </c>
      <c r="F46" s="21" t="s">
        <v>30</v>
      </c>
      <c r="G46" s="357" t="s">
        <v>31</v>
      </c>
      <c r="H46" s="21" t="s">
        <v>30</v>
      </c>
      <c r="I46" s="357" t="s">
        <v>31</v>
      </c>
      <c r="J46" s="21" t="s">
        <v>30</v>
      </c>
      <c r="K46" s="357" t="s">
        <v>31</v>
      </c>
      <c r="L46" s="21" t="s">
        <v>30</v>
      </c>
      <c r="M46" s="357" t="s">
        <v>31</v>
      </c>
      <c r="N46" s="21" t="s">
        <v>30</v>
      </c>
      <c r="O46" s="357" t="s">
        <v>31</v>
      </c>
      <c r="P46" s="21" t="s">
        <v>30</v>
      </c>
      <c r="Q46" s="357" t="s">
        <v>31</v>
      </c>
      <c r="R46" s="21" t="s">
        <v>30</v>
      </c>
      <c r="S46" s="357" t="s">
        <v>31</v>
      </c>
      <c r="T46" s="21" t="s">
        <v>30</v>
      </c>
      <c r="U46" s="357" t="s">
        <v>31</v>
      </c>
      <c r="V46" s="21" t="s">
        <v>30</v>
      </c>
      <c r="W46" s="357" t="s">
        <v>31</v>
      </c>
      <c r="X46" s="21" t="s">
        <v>30</v>
      </c>
      <c r="Y46" s="357" t="s">
        <v>31</v>
      </c>
      <c r="Z46" s="21" t="s">
        <v>30</v>
      </c>
      <c r="AA46" s="357" t="s">
        <v>31</v>
      </c>
      <c r="AB46" s="21" t="s">
        <v>30</v>
      </c>
      <c r="AC46" s="357" t="s">
        <v>31</v>
      </c>
      <c r="AD46" s="21" t="s">
        <v>30</v>
      </c>
      <c r="AE46" s="357" t="s">
        <v>31</v>
      </c>
      <c r="AF46" s="21" t="s">
        <v>30</v>
      </c>
      <c r="AG46" s="357" t="s">
        <v>31</v>
      </c>
      <c r="AH46" s="21" t="s">
        <v>30</v>
      </c>
      <c r="AI46" s="357" t="s">
        <v>31</v>
      </c>
      <c r="AJ46" s="21" t="s">
        <v>30</v>
      </c>
      <c r="AK46" s="357" t="s">
        <v>31</v>
      </c>
      <c r="AL46" s="103" t="s">
        <v>30</v>
      </c>
      <c r="AM46" s="357" t="s">
        <v>31</v>
      </c>
      <c r="AN46" s="661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362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364" t="s">
        <v>72</v>
      </c>
      <c r="B48" s="140" t="s">
        <v>71</v>
      </c>
      <c r="C48" s="440">
        <f>SUM(D48+E48)</f>
        <v>0</v>
      </c>
      <c r="D48" s="441">
        <f>SUM(F48+H48+J48+L48+N48+P48+R48+T48+V48+X48+Z48+AB48+AD48+AF48+AH48+AJ48+AL48)</f>
        <v>0</v>
      </c>
      <c r="E48" s="448">
        <f>SUM(G48+I48+K48+M48+O48+Q48+S48+U48+W48+Y48+AA48+AC48+AE48+AG48+AI48+AK48+AM48)</f>
        <v>0</v>
      </c>
      <c r="F48" s="449"/>
      <c r="G48" s="450"/>
      <c r="H48" s="449"/>
      <c r="I48" s="450"/>
      <c r="J48" s="449"/>
      <c r="K48" s="450"/>
      <c r="L48" s="449"/>
      <c r="M48" s="450"/>
      <c r="N48" s="449"/>
      <c r="O48" s="450"/>
      <c r="P48" s="443"/>
      <c r="Q48" s="450"/>
      <c r="R48" s="443"/>
      <c r="S48" s="450"/>
      <c r="T48" s="443"/>
      <c r="U48" s="450"/>
      <c r="V48" s="443"/>
      <c r="W48" s="450"/>
      <c r="X48" s="443"/>
      <c r="Y48" s="450"/>
      <c r="Z48" s="443"/>
      <c r="AA48" s="450"/>
      <c r="AB48" s="443"/>
      <c r="AC48" s="450"/>
      <c r="AD48" s="443"/>
      <c r="AE48" s="450"/>
      <c r="AF48" s="443"/>
      <c r="AG48" s="450"/>
      <c r="AH48" s="443"/>
      <c r="AI48" s="450"/>
      <c r="AJ48" s="443"/>
      <c r="AK48" s="450"/>
      <c r="AL48" s="142"/>
      <c r="AM48" s="450"/>
      <c r="AN48" s="451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146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669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146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66"/>
      <c r="B52" s="667"/>
      <c r="C52" s="148" t="s">
        <v>29</v>
      </c>
      <c r="D52" s="149" t="s">
        <v>30</v>
      </c>
      <c r="E52" s="150" t="s">
        <v>31</v>
      </c>
      <c r="F52" s="18" t="s">
        <v>30</v>
      </c>
      <c r="G52" s="354" t="s">
        <v>31</v>
      </c>
      <c r="H52" s="18" t="s">
        <v>30</v>
      </c>
      <c r="I52" s="354" t="s">
        <v>31</v>
      </c>
      <c r="J52" s="18" t="s">
        <v>30</v>
      </c>
      <c r="K52" s="354" t="s">
        <v>31</v>
      </c>
      <c r="L52" s="18" t="s">
        <v>30</v>
      </c>
      <c r="M52" s="354" t="s">
        <v>31</v>
      </c>
      <c r="N52" s="18" t="s">
        <v>30</v>
      </c>
      <c r="O52" s="354" t="s">
        <v>31</v>
      </c>
      <c r="P52" s="18" t="s">
        <v>30</v>
      </c>
      <c r="Q52" s="354" t="s">
        <v>31</v>
      </c>
      <c r="R52" s="18" t="s">
        <v>30</v>
      </c>
      <c r="S52" s="354" t="s">
        <v>31</v>
      </c>
      <c r="T52" s="18" t="s">
        <v>30</v>
      </c>
      <c r="U52" s="354" t="s">
        <v>31</v>
      </c>
      <c r="V52" s="18" t="s">
        <v>30</v>
      </c>
      <c r="W52" s="354" t="s">
        <v>31</v>
      </c>
      <c r="X52" s="18" t="s">
        <v>30</v>
      </c>
      <c r="Y52" s="354" t="s">
        <v>31</v>
      </c>
      <c r="Z52" s="18" t="s">
        <v>30</v>
      </c>
      <c r="AA52" s="354" t="s">
        <v>31</v>
      </c>
      <c r="AB52" s="18" t="s">
        <v>30</v>
      </c>
      <c r="AC52" s="354" t="s">
        <v>31</v>
      </c>
      <c r="AD52" s="18" t="s">
        <v>30</v>
      </c>
      <c r="AE52" s="354" t="s">
        <v>31</v>
      </c>
      <c r="AF52" s="18" t="s">
        <v>30</v>
      </c>
      <c r="AG52" s="354" t="s">
        <v>31</v>
      </c>
      <c r="AH52" s="18" t="s">
        <v>30</v>
      </c>
      <c r="AI52" s="354" t="s">
        <v>31</v>
      </c>
      <c r="AJ52" s="18" t="s">
        <v>30</v>
      </c>
      <c r="AK52" s="354" t="s">
        <v>31</v>
      </c>
      <c r="AL52" s="152" t="s">
        <v>30</v>
      </c>
      <c r="AM52" s="153" t="s">
        <v>31</v>
      </c>
      <c r="AN52" s="661"/>
      <c r="AO52" s="133"/>
      <c r="AP52" s="146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365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365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365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365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670"/>
      <c r="B58" s="366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670"/>
      <c r="B60" s="366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365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365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670"/>
      <c r="B64" s="366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670"/>
      <c r="B66" s="365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670"/>
      <c r="B68" s="366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365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365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365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365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670"/>
      <c r="B74" s="366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182"/>
      <c r="Y76" s="183"/>
      <c r="Z76" s="183"/>
      <c r="AA76" s="183"/>
      <c r="AB76" s="183"/>
      <c r="AC76" s="183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670"/>
      <c r="B77" s="670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182"/>
      <c r="Y77" s="183"/>
      <c r="Z77" s="183"/>
      <c r="AA77" s="183"/>
      <c r="AB77" s="183"/>
      <c r="AC77" s="183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182"/>
      <c r="Y78" s="183"/>
      <c r="Z78" s="183"/>
      <c r="AA78" s="183"/>
      <c r="AB78" s="183"/>
      <c r="AC78" s="183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182"/>
      <c r="Y79" s="183"/>
      <c r="Z79" s="183"/>
      <c r="AA79" s="183"/>
      <c r="AB79" s="183"/>
      <c r="AC79" s="183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182"/>
      <c r="Y80" s="183"/>
      <c r="Z80" s="183"/>
      <c r="AA80" s="183"/>
      <c r="AB80" s="183"/>
      <c r="AC80" s="183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182"/>
      <c r="Y81" s="183"/>
      <c r="Z81" s="183"/>
      <c r="AA81" s="183"/>
      <c r="AB81" s="183"/>
      <c r="AC81" s="183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182"/>
      <c r="W82" s="202"/>
      <c r="X82" s="203"/>
      <c r="Y82" s="203"/>
      <c r="Z82" s="203"/>
      <c r="AA82" s="203"/>
      <c r="AB82" s="203"/>
      <c r="AC82" s="203"/>
      <c r="AD82" s="127"/>
      <c r="AE82" s="127"/>
      <c r="AF82" s="127"/>
      <c r="AG82" s="127"/>
      <c r="AH82" s="203"/>
      <c r="AI82" s="203"/>
      <c r="AJ82" s="203"/>
      <c r="AK82" s="2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208"/>
      <c r="W83" s="208"/>
      <c r="X83" s="452"/>
      <c r="Y83" s="452"/>
      <c r="Z83" s="453"/>
      <c r="AA83" s="453"/>
      <c r="AB83" s="453"/>
      <c r="AC83" s="127"/>
      <c r="AD83" s="127"/>
      <c r="AE83" s="127"/>
      <c r="AF83" s="127"/>
      <c r="AG83" s="207"/>
      <c r="AH83" s="208"/>
      <c r="AI83" s="208"/>
      <c r="AJ83" s="208"/>
      <c r="AK83" s="211"/>
      <c r="CG83" s="12"/>
      <c r="CH83" s="12"/>
      <c r="CI83" s="12"/>
      <c r="CJ83" s="12"/>
      <c r="CK83" s="12"/>
      <c r="CL83" s="12"/>
    </row>
    <row r="84" spans="1:90" ht="24.6" customHeight="1" x14ac:dyDescent="0.2">
      <c r="A84" s="670"/>
      <c r="B84" s="670"/>
      <c r="C84" s="671"/>
      <c r="D84" s="669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203"/>
      <c r="W84" s="208"/>
      <c r="X84" s="208"/>
      <c r="Y84" s="208"/>
      <c r="Z84" s="208"/>
      <c r="AA84" s="208"/>
      <c r="AB84" s="203"/>
      <c r="AC84" s="127"/>
      <c r="AD84" s="127"/>
      <c r="AE84" s="127"/>
      <c r="AF84" s="127"/>
      <c r="AG84" s="127"/>
      <c r="AH84" s="203"/>
      <c r="AI84" s="208"/>
      <c r="AJ84" s="208"/>
      <c r="AK84" s="211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214">
        <v>32</v>
      </c>
      <c r="C85" s="215">
        <v>13</v>
      </c>
      <c r="D85" s="216">
        <v>13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203"/>
      <c r="W85" s="208"/>
      <c r="X85" s="208"/>
      <c r="Y85" s="208"/>
      <c r="Z85" s="208"/>
      <c r="AA85" s="208"/>
      <c r="AB85" s="203"/>
      <c r="AC85" s="127"/>
      <c r="AD85" s="127"/>
      <c r="AE85" s="127"/>
      <c r="AF85" s="127"/>
      <c r="AG85" s="127"/>
      <c r="AH85" s="203"/>
      <c r="AI85" s="208"/>
      <c r="AJ85" s="208"/>
      <c r="AK85" s="211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203"/>
      <c r="W86" s="208"/>
      <c r="X86" s="208"/>
      <c r="Y86" s="208"/>
      <c r="Z86" s="208"/>
      <c r="AA86" s="208"/>
      <c r="AB86" s="203"/>
      <c r="AC86" s="127"/>
      <c r="AD86" s="127"/>
      <c r="AE86" s="127"/>
      <c r="AF86" s="127"/>
      <c r="AG86" s="127"/>
      <c r="AH86" s="203"/>
      <c r="AI86" s="208"/>
      <c r="AJ86" s="208"/>
      <c r="AK86" s="211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203"/>
      <c r="W87" s="208"/>
      <c r="X87" s="208"/>
      <c r="Y87" s="208"/>
      <c r="Z87" s="208"/>
      <c r="AA87" s="208"/>
      <c r="AB87" s="203"/>
      <c r="AC87" s="127"/>
      <c r="AD87" s="127"/>
      <c r="AE87" s="127"/>
      <c r="AF87" s="127"/>
      <c r="AG87" s="127"/>
      <c r="AH87" s="203"/>
      <c r="AI87" s="208"/>
      <c r="AJ87" s="208"/>
      <c r="AK87" s="211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203"/>
      <c r="W88" s="208"/>
      <c r="X88" s="208"/>
      <c r="Y88" s="208"/>
      <c r="Z88" s="208"/>
      <c r="AA88" s="208"/>
      <c r="AB88" s="203"/>
      <c r="AC88" s="127"/>
      <c r="AD88" s="127"/>
      <c r="AE88" s="127"/>
      <c r="AF88" s="127"/>
      <c r="AG88" s="127"/>
      <c r="AH88" s="203"/>
      <c r="AI88" s="208"/>
      <c r="AJ88" s="208"/>
      <c r="AK88" s="211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203"/>
      <c r="W89" s="208"/>
      <c r="X89" s="208"/>
      <c r="Y89" s="208"/>
      <c r="Z89" s="208"/>
      <c r="AA89" s="208"/>
      <c r="AB89" s="203"/>
      <c r="AC89" s="127"/>
      <c r="AD89" s="127"/>
      <c r="AE89" s="127"/>
      <c r="AF89" s="127"/>
      <c r="AG89" s="127"/>
      <c r="AH89" s="203"/>
      <c r="AI89" s="208"/>
      <c r="AJ89" s="208"/>
      <c r="AK89" s="211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203"/>
      <c r="W90" s="208"/>
      <c r="X90" s="208"/>
      <c r="Y90" s="208"/>
      <c r="Z90" s="208"/>
      <c r="AA90" s="208"/>
      <c r="AB90" s="203"/>
      <c r="AC90" s="127"/>
      <c r="AD90" s="127"/>
      <c r="AE90" s="127"/>
      <c r="AF90" s="127"/>
      <c r="AG90" s="127"/>
      <c r="AH90" s="203"/>
      <c r="AI90" s="208"/>
      <c r="AJ90" s="224"/>
      <c r="AK90" s="225"/>
      <c r="CG90" s="12"/>
      <c r="CH90" s="12"/>
      <c r="CI90" s="12"/>
      <c r="CJ90" s="12"/>
      <c r="CK90" s="12"/>
      <c r="CL90" s="12"/>
    </row>
    <row r="91" spans="1:90" ht="27.75" customHeight="1" x14ac:dyDescent="0.2">
      <c r="A91" s="454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203"/>
      <c r="W91" s="208"/>
      <c r="X91" s="208"/>
      <c r="Y91" s="208"/>
      <c r="Z91" s="208"/>
      <c r="AA91" s="208"/>
      <c r="AB91" s="203"/>
      <c r="AC91" s="127"/>
      <c r="AD91" s="127"/>
      <c r="AE91" s="127"/>
      <c r="AF91" s="127"/>
      <c r="AG91" s="127"/>
      <c r="AH91" s="203"/>
      <c r="AI91" s="230"/>
      <c r="AJ91" s="208"/>
      <c r="AK91" s="211"/>
      <c r="AL91" s="211"/>
      <c r="AM91" s="211"/>
      <c r="AN91" s="211"/>
      <c r="AO91" s="211"/>
      <c r="AP91" s="211"/>
      <c r="AQ91" s="211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82"/>
      <c r="W92" s="203"/>
      <c r="X92" s="203"/>
      <c r="Y92" s="203"/>
      <c r="Z92" s="203"/>
      <c r="AA92" s="203"/>
      <c r="AB92" s="203"/>
      <c r="AC92" s="127"/>
      <c r="AD92" s="127"/>
      <c r="AE92" s="127"/>
      <c r="AF92" s="127"/>
      <c r="AG92" s="127"/>
      <c r="AH92" s="127"/>
      <c r="AI92" s="127"/>
      <c r="AJ92" s="203"/>
      <c r="AK92" s="203"/>
      <c r="AL92" s="203"/>
      <c r="AM92" s="203"/>
      <c r="AN92" s="203"/>
      <c r="AO92" s="203"/>
      <c r="AP92" s="203"/>
      <c r="AQ92" s="211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203"/>
      <c r="W93" s="203"/>
      <c r="X93" s="203"/>
      <c r="Y93" s="183"/>
      <c r="Z93" s="183"/>
      <c r="AA93" s="183"/>
      <c r="AB93" s="183"/>
      <c r="AC93" s="233"/>
      <c r="AD93" s="203"/>
      <c r="AE93" s="127"/>
      <c r="AF93" s="127"/>
      <c r="AG93" s="127"/>
      <c r="AH93" s="127"/>
      <c r="AI93" s="127"/>
      <c r="AJ93" s="203"/>
      <c r="AK93" s="183"/>
      <c r="AL93" s="183"/>
      <c r="AM93" s="183"/>
      <c r="AN93" s="183"/>
      <c r="AO93" s="183"/>
      <c r="AP93" s="183"/>
      <c r="AQ93" s="211"/>
      <c r="CG93" s="12"/>
      <c r="CH93" s="12"/>
      <c r="CI93" s="12"/>
      <c r="CJ93" s="12"/>
      <c r="CK93" s="12"/>
      <c r="CL93" s="12"/>
    </row>
    <row r="94" spans="1:90" ht="27.75" customHeight="1" x14ac:dyDescent="0.2">
      <c r="A94" s="670"/>
      <c r="B94" s="670"/>
      <c r="C94" s="184" t="s">
        <v>109</v>
      </c>
      <c r="D94" s="361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203"/>
      <c r="W94" s="203"/>
      <c r="X94" s="203"/>
      <c r="Y94" s="183"/>
      <c r="Z94" s="183"/>
      <c r="AA94" s="183"/>
      <c r="AB94" s="183"/>
      <c r="AC94" s="233"/>
      <c r="AD94" s="203"/>
      <c r="AE94" s="127"/>
      <c r="AF94" s="127"/>
      <c r="AG94" s="127"/>
      <c r="AH94" s="127"/>
      <c r="AI94" s="127"/>
      <c r="AJ94" s="203"/>
      <c r="AK94" s="183"/>
      <c r="AL94" s="183"/>
      <c r="AM94" s="183"/>
      <c r="AN94" s="183"/>
      <c r="AO94" s="183"/>
      <c r="AP94" s="183"/>
      <c r="AQ94" s="211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235"/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365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203"/>
      <c r="W96" s="203"/>
      <c r="X96" s="203"/>
      <c r="Y96" s="183"/>
      <c r="Z96" s="183"/>
      <c r="AA96" s="183"/>
      <c r="AB96" s="183"/>
      <c r="AC96" s="233"/>
      <c r="AD96" s="203"/>
      <c r="AE96" s="127"/>
      <c r="AF96" s="127"/>
      <c r="AG96" s="127"/>
      <c r="AH96" s="127"/>
      <c r="AI96" s="127"/>
      <c r="AJ96" s="203"/>
      <c r="AK96" s="183"/>
      <c r="AL96" s="183"/>
      <c r="AM96" s="183"/>
      <c r="AN96" s="183"/>
      <c r="AO96" s="183"/>
      <c r="AP96" s="183"/>
      <c r="AQ96" s="211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365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203"/>
      <c r="W97" s="203"/>
      <c r="X97" s="203"/>
      <c r="Y97" s="183"/>
      <c r="Z97" s="183"/>
      <c r="AA97" s="183"/>
      <c r="AB97" s="183"/>
      <c r="AC97" s="233"/>
      <c r="AD97" s="203"/>
      <c r="AE97" s="127"/>
      <c r="AF97" s="127"/>
      <c r="AG97" s="127"/>
      <c r="AH97" s="127"/>
      <c r="AI97" s="127"/>
      <c r="AJ97" s="203"/>
      <c r="AK97" s="183"/>
      <c r="AL97" s="183"/>
      <c r="AM97" s="183"/>
      <c r="AN97" s="183"/>
      <c r="AO97" s="183"/>
      <c r="AP97" s="183"/>
      <c r="AQ97" s="211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365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203"/>
      <c r="W98" s="203"/>
      <c r="X98" s="203"/>
      <c r="Y98" s="183"/>
      <c r="Z98" s="183"/>
      <c r="AA98" s="183"/>
      <c r="AB98" s="183"/>
      <c r="AC98" s="233"/>
      <c r="AD98" s="203"/>
      <c r="AE98" s="127"/>
      <c r="AF98" s="127"/>
      <c r="AG98" s="127"/>
      <c r="AH98" s="127"/>
      <c r="AI98" s="127"/>
      <c r="AJ98" s="203"/>
      <c r="AK98" s="183"/>
      <c r="AL98" s="183"/>
      <c r="AM98" s="183"/>
      <c r="AN98" s="183"/>
      <c r="AO98" s="183"/>
      <c r="AP98" s="183"/>
      <c r="AQ98" s="211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65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203"/>
      <c r="W99" s="203"/>
      <c r="X99" s="203"/>
      <c r="Y99" s="183"/>
      <c r="Z99" s="183"/>
      <c r="AA99" s="183"/>
      <c r="AB99" s="183"/>
      <c r="AC99" s="233"/>
      <c r="AD99" s="203"/>
      <c r="AE99" s="127"/>
      <c r="AF99" s="127"/>
      <c r="AG99" s="127"/>
      <c r="AH99" s="127"/>
      <c r="AI99" s="127"/>
      <c r="AJ99" s="203"/>
      <c r="AK99" s="183"/>
      <c r="AL99" s="183"/>
      <c r="AM99" s="183"/>
      <c r="AN99" s="183"/>
      <c r="AO99" s="183"/>
      <c r="AP99" s="183"/>
      <c r="AQ99" s="211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360" t="s">
        <v>43</v>
      </c>
      <c r="B100" s="239">
        <f>SUM(B95:B99)</f>
        <v>0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455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63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63"/>
      <c r="C103" s="568"/>
      <c r="D103" s="661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62"/>
      <c r="B104" s="248" t="s">
        <v>29</v>
      </c>
      <c r="C104" s="249" t="s">
        <v>30</v>
      </c>
      <c r="D104" s="456" t="s">
        <v>31</v>
      </c>
      <c r="E104" s="21" t="s">
        <v>30</v>
      </c>
      <c r="F104" s="357" t="s">
        <v>31</v>
      </c>
      <c r="G104" s="21" t="s">
        <v>30</v>
      </c>
      <c r="H104" s="357" t="s">
        <v>31</v>
      </c>
      <c r="I104" s="21" t="s">
        <v>30</v>
      </c>
      <c r="J104" s="357" t="s">
        <v>31</v>
      </c>
      <c r="K104" s="21" t="s">
        <v>30</v>
      </c>
      <c r="L104" s="357" t="s">
        <v>31</v>
      </c>
      <c r="M104" s="21" t="s">
        <v>30</v>
      </c>
      <c r="N104" s="357" t="s">
        <v>31</v>
      </c>
      <c r="O104" s="457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458" t="s">
        <v>118</v>
      </c>
      <c r="B106" s="440">
        <f>SUM(C106:D106)</f>
        <v>0</v>
      </c>
      <c r="C106" s="441">
        <f>SUM(E106+G106+I106+K106+M106)</f>
        <v>0</v>
      </c>
      <c r="D106" s="448">
        <f>SUM(F106+H106+J106+L106+N106)</f>
        <v>0</v>
      </c>
      <c r="E106" s="459"/>
      <c r="F106" s="460"/>
      <c r="G106" s="459"/>
      <c r="H106" s="461"/>
      <c r="I106" s="459"/>
      <c r="J106" s="460"/>
      <c r="K106" s="459"/>
      <c r="L106" s="460"/>
      <c r="M106" s="257"/>
      <c r="N106" s="461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455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63"/>
      <c r="C109" s="568"/>
      <c r="D109" s="661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62"/>
      <c r="B110" s="248" t="s">
        <v>29</v>
      </c>
      <c r="C110" s="249" t="s">
        <v>30</v>
      </c>
      <c r="D110" s="456" t="s">
        <v>31</v>
      </c>
      <c r="E110" s="21" t="s">
        <v>30</v>
      </c>
      <c r="F110" s="357" t="s">
        <v>31</v>
      </c>
      <c r="G110" s="21" t="s">
        <v>30</v>
      </c>
      <c r="H110" s="357" t="s">
        <v>31</v>
      </c>
      <c r="I110" s="21" t="s">
        <v>30</v>
      </c>
      <c r="J110" s="357" t="s">
        <v>31</v>
      </c>
      <c r="K110" s="21" t="s">
        <v>30</v>
      </c>
      <c r="L110" s="357" t="s">
        <v>31</v>
      </c>
      <c r="M110" s="21" t="s">
        <v>30</v>
      </c>
      <c r="N110" s="357" t="s">
        <v>31</v>
      </c>
      <c r="O110" s="21" t="s">
        <v>30</v>
      </c>
      <c r="P110" s="358" t="s">
        <v>31</v>
      </c>
      <c r="Q110" s="21" t="s">
        <v>30</v>
      </c>
      <c r="R110" s="358" t="s">
        <v>31</v>
      </c>
      <c r="S110" s="21" t="s">
        <v>30</v>
      </c>
      <c r="T110" s="358" t="s">
        <v>31</v>
      </c>
      <c r="U110" s="21" t="s">
        <v>30</v>
      </c>
      <c r="V110" s="358" t="s">
        <v>31</v>
      </c>
      <c r="W110" s="21" t="s">
        <v>30</v>
      </c>
      <c r="X110" s="358" t="s">
        <v>31</v>
      </c>
      <c r="Y110" s="21" t="s">
        <v>30</v>
      </c>
      <c r="Z110" s="358" t="s">
        <v>31</v>
      </c>
      <c r="AA110" s="21" t="s">
        <v>30</v>
      </c>
      <c r="AB110" s="358" t="s">
        <v>31</v>
      </c>
      <c r="AC110" s="21" t="s">
        <v>30</v>
      </c>
      <c r="AD110" s="358" t="s">
        <v>31</v>
      </c>
      <c r="AE110" s="21" t="s">
        <v>30</v>
      </c>
      <c r="AF110" s="358" t="s">
        <v>31</v>
      </c>
      <c r="AG110" s="21" t="s">
        <v>30</v>
      </c>
      <c r="AH110" s="358" t="s">
        <v>31</v>
      </c>
      <c r="AI110" s="21" t="s">
        <v>30</v>
      </c>
      <c r="AJ110" s="358" t="s">
        <v>31</v>
      </c>
      <c r="AK110" s="21" t="s">
        <v>30</v>
      </c>
      <c r="AL110" s="258" t="s">
        <v>31</v>
      </c>
      <c r="AM110" s="661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64"/>
      <c r="B114" s="248" t="s">
        <v>125</v>
      </c>
      <c r="C114" s="248" t="s">
        <v>126</v>
      </c>
      <c r="D114" s="265" t="s">
        <v>127</v>
      </c>
      <c r="E114" s="672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462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63"/>
      <c r="C118" s="568"/>
      <c r="D118" s="661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62"/>
      <c r="B119" s="248" t="s">
        <v>29</v>
      </c>
      <c r="C119" s="249" t="s">
        <v>30</v>
      </c>
      <c r="D119" s="456" t="s">
        <v>31</v>
      </c>
      <c r="E119" s="21" t="s">
        <v>30</v>
      </c>
      <c r="F119" s="357" t="s">
        <v>31</v>
      </c>
      <c r="G119" s="21" t="s">
        <v>30</v>
      </c>
      <c r="H119" s="357" t="s">
        <v>31</v>
      </c>
      <c r="I119" s="21" t="s">
        <v>30</v>
      </c>
      <c r="J119" s="357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440">
        <f>SUM(C122:D122)</f>
        <v>0</v>
      </c>
      <c r="C122" s="441">
        <f t="shared" si="23"/>
        <v>0</v>
      </c>
      <c r="D122" s="448">
        <f t="shared" si="23"/>
        <v>0</v>
      </c>
      <c r="E122" s="459"/>
      <c r="F122" s="460"/>
      <c r="G122" s="459"/>
      <c r="H122" s="461"/>
      <c r="I122" s="459"/>
      <c r="J122" s="460"/>
    </row>
    <row r="123" spans="1:43" ht="24" customHeight="1" x14ac:dyDescent="0.25">
      <c r="A123" s="437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661"/>
      <c r="B125" s="662"/>
      <c r="C125" s="21" t="s">
        <v>30</v>
      </c>
      <c r="D125" s="284" t="s">
        <v>31</v>
      </c>
      <c r="E125" s="103" t="s">
        <v>139</v>
      </c>
      <c r="F125" s="357" t="s">
        <v>140</v>
      </c>
      <c r="G125" s="103" t="s">
        <v>141</v>
      </c>
      <c r="H125" s="90" t="s">
        <v>142</v>
      </c>
      <c r="I125" s="357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663"/>
      <c r="D129" s="568"/>
      <c r="E129" s="661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662"/>
      <c r="B130" s="662"/>
      <c r="C130" s="18" t="s">
        <v>29</v>
      </c>
      <c r="D130" s="19" t="s">
        <v>30</v>
      </c>
      <c r="E130" s="358" t="s">
        <v>31</v>
      </c>
      <c r="F130" s="21" t="s">
        <v>30</v>
      </c>
      <c r="G130" s="358" t="s">
        <v>31</v>
      </c>
      <c r="H130" s="21" t="s">
        <v>30</v>
      </c>
      <c r="I130" s="358" t="s">
        <v>31</v>
      </c>
      <c r="J130" s="21" t="s">
        <v>30</v>
      </c>
      <c r="K130" s="358" t="s">
        <v>31</v>
      </c>
      <c r="L130" s="21" t="s">
        <v>30</v>
      </c>
      <c r="M130" s="358" t="s">
        <v>31</v>
      </c>
      <c r="N130" s="21" t="s">
        <v>30</v>
      </c>
      <c r="O130" s="358" t="s">
        <v>31</v>
      </c>
      <c r="P130" s="21" t="s">
        <v>30</v>
      </c>
      <c r="Q130" s="358" t="s">
        <v>31</v>
      </c>
      <c r="R130" s="21" t="s">
        <v>30</v>
      </c>
      <c r="S130" s="358" t="s">
        <v>31</v>
      </c>
      <c r="T130" s="21" t="s">
        <v>30</v>
      </c>
      <c r="U130" s="358" t="s">
        <v>31</v>
      </c>
      <c r="V130" s="21" t="s">
        <v>30</v>
      </c>
      <c r="W130" s="358" t="s">
        <v>31</v>
      </c>
      <c r="X130" s="21" t="s">
        <v>30</v>
      </c>
      <c r="Y130" s="358" t="s">
        <v>31</v>
      </c>
      <c r="Z130" s="21" t="s">
        <v>30</v>
      </c>
      <c r="AA130" s="358" t="s">
        <v>31</v>
      </c>
      <c r="AB130" s="21" t="s">
        <v>30</v>
      </c>
      <c r="AC130" s="358" t="s">
        <v>31</v>
      </c>
      <c r="AD130" s="21" t="s">
        <v>30</v>
      </c>
      <c r="AE130" s="358" t="s">
        <v>31</v>
      </c>
      <c r="AF130" s="21" t="s">
        <v>30</v>
      </c>
      <c r="AG130" s="358" t="s">
        <v>31</v>
      </c>
      <c r="AH130" s="21" t="s">
        <v>30</v>
      </c>
      <c r="AI130" s="358" t="s">
        <v>31</v>
      </c>
      <c r="AJ130" s="21" t="s">
        <v>30</v>
      </c>
      <c r="AK130" s="358" t="s">
        <v>31</v>
      </c>
      <c r="AL130" s="21" t="s">
        <v>30</v>
      </c>
      <c r="AM130" s="358" t="s">
        <v>31</v>
      </c>
      <c r="AN130" s="661"/>
      <c r="AO130" s="661"/>
      <c r="AP130" s="661"/>
      <c r="AQ130" s="661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664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663"/>
      <c r="D146" s="568"/>
      <c r="E146" s="661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662"/>
      <c r="B147" s="662"/>
      <c r="C147" s="18" t="s">
        <v>29</v>
      </c>
      <c r="D147" s="19" t="s">
        <v>30</v>
      </c>
      <c r="E147" s="358" t="s">
        <v>31</v>
      </c>
      <c r="F147" s="21" t="s">
        <v>30</v>
      </c>
      <c r="G147" s="358" t="s">
        <v>31</v>
      </c>
      <c r="H147" s="21" t="s">
        <v>30</v>
      </c>
      <c r="I147" s="358" t="s">
        <v>31</v>
      </c>
      <c r="J147" s="21" t="s">
        <v>30</v>
      </c>
      <c r="K147" s="358" t="s">
        <v>31</v>
      </c>
      <c r="L147" s="21" t="s">
        <v>30</v>
      </c>
      <c r="M147" s="358" t="s">
        <v>31</v>
      </c>
      <c r="N147" s="21" t="s">
        <v>30</v>
      </c>
      <c r="O147" s="358" t="s">
        <v>31</v>
      </c>
      <c r="P147" s="21" t="s">
        <v>30</v>
      </c>
      <c r="Q147" s="358" t="s">
        <v>31</v>
      </c>
      <c r="R147" s="21" t="s">
        <v>30</v>
      </c>
      <c r="S147" s="358" t="s">
        <v>31</v>
      </c>
      <c r="T147" s="21" t="s">
        <v>30</v>
      </c>
      <c r="U147" s="358" t="s">
        <v>31</v>
      </c>
      <c r="V147" s="21" t="s">
        <v>30</v>
      </c>
      <c r="W147" s="358" t="s">
        <v>31</v>
      </c>
      <c r="X147" s="21" t="s">
        <v>30</v>
      </c>
      <c r="Y147" s="358" t="s">
        <v>31</v>
      </c>
      <c r="Z147" s="21" t="s">
        <v>30</v>
      </c>
      <c r="AA147" s="358" t="s">
        <v>31</v>
      </c>
      <c r="AB147" s="21" t="s">
        <v>30</v>
      </c>
      <c r="AC147" s="358" t="s">
        <v>31</v>
      </c>
      <c r="AD147" s="21" t="s">
        <v>30</v>
      </c>
      <c r="AE147" s="358" t="s">
        <v>31</v>
      </c>
      <c r="AF147" s="21" t="s">
        <v>30</v>
      </c>
      <c r="AG147" s="358" t="s">
        <v>31</v>
      </c>
      <c r="AH147" s="21" t="s">
        <v>30</v>
      </c>
      <c r="AI147" s="358" t="s">
        <v>31</v>
      </c>
      <c r="AJ147" s="21" t="s">
        <v>30</v>
      </c>
      <c r="AK147" s="358" t="s">
        <v>31</v>
      </c>
      <c r="AL147" s="21" t="s">
        <v>30</v>
      </c>
      <c r="AM147" s="358" t="s">
        <v>31</v>
      </c>
      <c r="AN147" s="664"/>
      <c r="AO147" s="661"/>
      <c r="AP147" s="664"/>
      <c r="AQ147" s="661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665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181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0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",[10]NOMBRE!B6," - ","( ",[10]NOMBRE!C6,[10]NOMBRE!D6," )")</f>
        <v>MES: SEPTIEMBRE - ( 09 )</v>
      </c>
    </row>
    <row r="5" spans="1:90" ht="16.350000000000001" customHeight="1" x14ac:dyDescent="0.2">
      <c r="A5" s="1" t="str">
        <f>CONCATENATE("AÑO: ",[10]NOMBRE!B7)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380"/>
      <c r="B7" s="380"/>
      <c r="C7" s="380"/>
      <c r="D7" s="380"/>
      <c r="E7" s="380"/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438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63"/>
      <c r="D11" s="568"/>
      <c r="E11" s="661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62"/>
      <c r="B12" s="662"/>
      <c r="C12" s="18" t="s">
        <v>29</v>
      </c>
      <c r="D12" s="19" t="s">
        <v>30</v>
      </c>
      <c r="E12" s="370" t="s">
        <v>31</v>
      </c>
      <c r="F12" s="21" t="s">
        <v>30</v>
      </c>
      <c r="G12" s="370" t="s">
        <v>31</v>
      </c>
      <c r="H12" s="21" t="s">
        <v>30</v>
      </c>
      <c r="I12" s="370" t="s">
        <v>31</v>
      </c>
      <c r="J12" s="21" t="s">
        <v>30</v>
      </c>
      <c r="K12" s="370" t="s">
        <v>31</v>
      </c>
      <c r="L12" s="21" t="s">
        <v>30</v>
      </c>
      <c r="M12" s="370" t="s">
        <v>31</v>
      </c>
      <c r="N12" s="21" t="s">
        <v>30</v>
      </c>
      <c r="O12" s="370" t="s">
        <v>31</v>
      </c>
      <c r="P12" s="21" t="s">
        <v>30</v>
      </c>
      <c r="Q12" s="370" t="s">
        <v>31</v>
      </c>
      <c r="R12" s="21" t="s">
        <v>30</v>
      </c>
      <c r="S12" s="370" t="s">
        <v>31</v>
      </c>
      <c r="T12" s="21" t="s">
        <v>30</v>
      </c>
      <c r="U12" s="370" t="s">
        <v>31</v>
      </c>
      <c r="V12" s="21" t="s">
        <v>30</v>
      </c>
      <c r="W12" s="370" t="s">
        <v>31</v>
      </c>
      <c r="X12" s="21" t="s">
        <v>30</v>
      </c>
      <c r="Y12" s="370" t="s">
        <v>31</v>
      </c>
      <c r="Z12" s="21" t="s">
        <v>30</v>
      </c>
      <c r="AA12" s="370" t="s">
        <v>31</v>
      </c>
      <c r="AB12" s="21" t="s">
        <v>30</v>
      </c>
      <c r="AC12" s="370" t="s">
        <v>31</v>
      </c>
      <c r="AD12" s="21" t="s">
        <v>30</v>
      </c>
      <c r="AE12" s="370" t="s">
        <v>31</v>
      </c>
      <c r="AF12" s="21" t="s">
        <v>30</v>
      </c>
      <c r="AG12" s="370" t="s">
        <v>31</v>
      </c>
      <c r="AH12" s="21" t="s">
        <v>30</v>
      </c>
      <c r="AI12" s="370" t="s">
        <v>31</v>
      </c>
      <c r="AJ12" s="21" t="s">
        <v>30</v>
      </c>
      <c r="AK12" s="370" t="s">
        <v>31</v>
      </c>
      <c r="AL12" s="21" t="s">
        <v>30</v>
      </c>
      <c r="AM12" s="370" t="s">
        <v>31</v>
      </c>
      <c r="AN12" s="661"/>
      <c r="AO12" s="661"/>
      <c r="AP12" s="661"/>
      <c r="AQ12" s="661"/>
      <c r="AR12" s="661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381">
        <f t="shared" ref="C13:C27" si="0">SUM(D13+E13)</f>
        <v>0</v>
      </c>
      <c r="D13" s="382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383"/>
      <c r="G13" s="27"/>
      <c r="H13" s="383"/>
      <c r="I13" s="27"/>
      <c r="J13" s="383"/>
      <c r="K13" s="384"/>
      <c r="L13" s="383"/>
      <c r="M13" s="384"/>
      <c r="N13" s="383"/>
      <c r="O13" s="384"/>
      <c r="P13" s="383"/>
      <c r="Q13" s="384"/>
      <c r="R13" s="383"/>
      <c r="S13" s="384"/>
      <c r="T13" s="383"/>
      <c r="U13" s="384"/>
      <c r="V13" s="383"/>
      <c r="W13" s="384"/>
      <c r="X13" s="383"/>
      <c r="Y13" s="384"/>
      <c r="Z13" s="383"/>
      <c r="AA13" s="384"/>
      <c r="AB13" s="383"/>
      <c r="AC13" s="384"/>
      <c r="AD13" s="383"/>
      <c r="AE13" s="384"/>
      <c r="AF13" s="383"/>
      <c r="AG13" s="384"/>
      <c r="AH13" s="383"/>
      <c r="AI13" s="384"/>
      <c r="AJ13" s="383"/>
      <c r="AK13" s="384"/>
      <c r="AL13" s="29"/>
      <c r="AM13" s="384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22</v>
      </c>
      <c r="D14" s="37">
        <f t="shared" si="1"/>
        <v>13</v>
      </c>
      <c r="E14" s="38">
        <f t="shared" si="2"/>
        <v>9</v>
      </c>
      <c r="F14" s="39">
        <v>0</v>
      </c>
      <c r="G14" s="40">
        <v>0</v>
      </c>
      <c r="H14" s="39">
        <v>2</v>
      </c>
      <c r="I14" s="40">
        <v>0</v>
      </c>
      <c r="J14" s="39">
        <v>3</v>
      </c>
      <c r="K14" s="41">
        <v>5</v>
      </c>
      <c r="L14" s="39">
        <v>7</v>
      </c>
      <c r="M14" s="41">
        <v>3</v>
      </c>
      <c r="N14" s="39">
        <v>0</v>
      </c>
      <c r="O14" s="41">
        <v>0</v>
      </c>
      <c r="P14" s="39">
        <v>0</v>
      </c>
      <c r="Q14" s="41">
        <v>0</v>
      </c>
      <c r="R14" s="39">
        <v>0</v>
      </c>
      <c r="S14" s="41">
        <v>0</v>
      </c>
      <c r="T14" s="39">
        <v>0</v>
      </c>
      <c r="U14" s="41">
        <v>0</v>
      </c>
      <c r="V14" s="39">
        <v>0</v>
      </c>
      <c r="W14" s="41">
        <v>0</v>
      </c>
      <c r="X14" s="39">
        <v>0</v>
      </c>
      <c r="Y14" s="41">
        <v>0</v>
      </c>
      <c r="Z14" s="39">
        <v>0</v>
      </c>
      <c r="AA14" s="41">
        <v>0</v>
      </c>
      <c r="AB14" s="39">
        <v>1</v>
      </c>
      <c r="AC14" s="41">
        <v>1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22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0</v>
      </c>
      <c r="M15" s="41">
        <v>0</v>
      </c>
      <c r="N15" s="39">
        <v>0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0</v>
      </c>
      <c r="U15" s="41">
        <v>0</v>
      </c>
      <c r="V15" s="39">
        <v>0</v>
      </c>
      <c r="W15" s="41">
        <v>0</v>
      </c>
      <c r="X15" s="39">
        <v>0</v>
      </c>
      <c r="Y15" s="41">
        <v>0</v>
      </c>
      <c r="Z15" s="39">
        <v>0</v>
      </c>
      <c r="AA15" s="41">
        <v>0</v>
      </c>
      <c r="AB15" s="39">
        <v>0</v>
      </c>
      <c r="AC15" s="41">
        <v>0</v>
      </c>
      <c r="AD15" s="39">
        <v>0</v>
      </c>
      <c r="AE15" s="41">
        <v>0</v>
      </c>
      <c r="AF15" s="39">
        <v>0</v>
      </c>
      <c r="AG15" s="41">
        <v>0</v>
      </c>
      <c r="AH15" s="39">
        <v>0</v>
      </c>
      <c r="AI15" s="41">
        <v>0</v>
      </c>
      <c r="AJ15" s="39">
        <v>0</v>
      </c>
      <c r="AK15" s="41">
        <v>0</v>
      </c>
      <c r="AL15" s="42">
        <v>0</v>
      </c>
      <c r="AM15" s="41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78</v>
      </c>
      <c r="D17" s="37">
        <f t="shared" si="1"/>
        <v>41</v>
      </c>
      <c r="E17" s="38">
        <f t="shared" si="2"/>
        <v>37</v>
      </c>
      <c r="F17" s="39">
        <v>0</v>
      </c>
      <c r="G17" s="40">
        <v>0</v>
      </c>
      <c r="H17" s="39">
        <v>7</v>
      </c>
      <c r="I17" s="40">
        <v>2</v>
      </c>
      <c r="J17" s="39">
        <v>8</v>
      </c>
      <c r="K17" s="41">
        <v>3</v>
      </c>
      <c r="L17" s="39">
        <v>8</v>
      </c>
      <c r="M17" s="41">
        <v>7</v>
      </c>
      <c r="N17" s="39">
        <v>1</v>
      </c>
      <c r="O17" s="41">
        <v>1</v>
      </c>
      <c r="P17" s="39">
        <v>3</v>
      </c>
      <c r="Q17" s="41">
        <v>0</v>
      </c>
      <c r="R17" s="39">
        <v>0</v>
      </c>
      <c r="S17" s="41">
        <v>4</v>
      </c>
      <c r="T17" s="39">
        <v>0</v>
      </c>
      <c r="U17" s="41">
        <v>2</v>
      </c>
      <c r="V17" s="39">
        <v>0</v>
      </c>
      <c r="W17" s="41">
        <v>2</v>
      </c>
      <c r="X17" s="39">
        <v>6</v>
      </c>
      <c r="Y17" s="41">
        <v>5</v>
      </c>
      <c r="Z17" s="39">
        <v>4</v>
      </c>
      <c r="AA17" s="41">
        <v>4</v>
      </c>
      <c r="AB17" s="39">
        <v>1</v>
      </c>
      <c r="AC17" s="41">
        <v>6</v>
      </c>
      <c r="AD17" s="39">
        <v>0</v>
      </c>
      <c r="AE17" s="41">
        <v>0</v>
      </c>
      <c r="AF17" s="39">
        <v>0</v>
      </c>
      <c r="AG17" s="41">
        <v>1</v>
      </c>
      <c r="AH17" s="39">
        <v>1</v>
      </c>
      <c r="AI17" s="41">
        <v>0</v>
      </c>
      <c r="AJ17" s="39">
        <v>0</v>
      </c>
      <c r="AK17" s="41">
        <v>0</v>
      </c>
      <c r="AL17" s="42">
        <v>2</v>
      </c>
      <c r="AM17" s="41">
        <v>0</v>
      </c>
      <c r="AN17" s="40">
        <v>78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13</v>
      </c>
      <c r="D19" s="44">
        <f t="shared" si="1"/>
        <v>8</v>
      </c>
      <c r="E19" s="45">
        <f t="shared" si="2"/>
        <v>5</v>
      </c>
      <c r="F19" s="46">
        <v>1</v>
      </c>
      <c r="G19" s="47">
        <v>2</v>
      </c>
      <c r="H19" s="46">
        <v>0</v>
      </c>
      <c r="I19" s="47">
        <v>1</v>
      </c>
      <c r="J19" s="46">
        <v>6</v>
      </c>
      <c r="K19" s="48">
        <v>0</v>
      </c>
      <c r="L19" s="46">
        <v>1</v>
      </c>
      <c r="M19" s="48">
        <v>0</v>
      </c>
      <c r="N19" s="46">
        <v>0</v>
      </c>
      <c r="O19" s="48">
        <v>0</v>
      </c>
      <c r="P19" s="46">
        <v>0</v>
      </c>
      <c r="Q19" s="48">
        <v>0</v>
      </c>
      <c r="R19" s="46">
        <v>0</v>
      </c>
      <c r="S19" s="48">
        <v>2</v>
      </c>
      <c r="T19" s="46">
        <v>0</v>
      </c>
      <c r="U19" s="48">
        <v>0</v>
      </c>
      <c r="V19" s="46">
        <v>0</v>
      </c>
      <c r="W19" s="48">
        <v>0</v>
      </c>
      <c r="X19" s="46">
        <v>0</v>
      </c>
      <c r="Y19" s="48">
        <v>0</v>
      </c>
      <c r="Z19" s="46">
        <v>0</v>
      </c>
      <c r="AA19" s="48">
        <v>0</v>
      </c>
      <c r="AB19" s="46">
        <v>0</v>
      </c>
      <c r="AC19" s="48">
        <v>0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13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64"/>
      <c r="B23" s="51" t="s">
        <v>43</v>
      </c>
      <c r="C23" s="52">
        <f t="shared" si="0"/>
        <v>113</v>
      </c>
      <c r="D23" s="53">
        <f t="shared" si="1"/>
        <v>62</v>
      </c>
      <c r="E23" s="54">
        <f t="shared" si="2"/>
        <v>51</v>
      </c>
      <c r="F23" s="55">
        <f t="shared" ref="F23:AR23" si="12">SUM(F13:F22)</f>
        <v>1</v>
      </c>
      <c r="G23" s="56">
        <f t="shared" si="12"/>
        <v>2</v>
      </c>
      <c r="H23" s="55">
        <f t="shared" si="12"/>
        <v>9</v>
      </c>
      <c r="I23" s="56">
        <f t="shared" si="12"/>
        <v>3</v>
      </c>
      <c r="J23" s="55">
        <f t="shared" si="12"/>
        <v>17</v>
      </c>
      <c r="K23" s="57">
        <f t="shared" si="12"/>
        <v>8</v>
      </c>
      <c r="L23" s="55">
        <f t="shared" si="12"/>
        <v>16</v>
      </c>
      <c r="M23" s="57">
        <f t="shared" si="12"/>
        <v>10</v>
      </c>
      <c r="N23" s="55">
        <f t="shared" si="12"/>
        <v>1</v>
      </c>
      <c r="O23" s="57">
        <f t="shared" si="12"/>
        <v>1</v>
      </c>
      <c r="P23" s="55">
        <f t="shared" si="12"/>
        <v>3</v>
      </c>
      <c r="Q23" s="57">
        <f t="shared" si="12"/>
        <v>0</v>
      </c>
      <c r="R23" s="55">
        <f t="shared" si="12"/>
        <v>0</v>
      </c>
      <c r="S23" s="57">
        <f t="shared" si="12"/>
        <v>6</v>
      </c>
      <c r="T23" s="55">
        <f t="shared" si="12"/>
        <v>0</v>
      </c>
      <c r="U23" s="57">
        <f t="shared" si="12"/>
        <v>2</v>
      </c>
      <c r="V23" s="55">
        <f t="shared" si="12"/>
        <v>0</v>
      </c>
      <c r="W23" s="57">
        <f t="shared" si="12"/>
        <v>2</v>
      </c>
      <c r="X23" s="55">
        <f t="shared" si="12"/>
        <v>6</v>
      </c>
      <c r="Y23" s="57">
        <f t="shared" si="12"/>
        <v>5</v>
      </c>
      <c r="Z23" s="55">
        <f t="shared" si="12"/>
        <v>4</v>
      </c>
      <c r="AA23" s="57">
        <f t="shared" si="12"/>
        <v>4</v>
      </c>
      <c r="AB23" s="55">
        <f t="shared" si="12"/>
        <v>2</v>
      </c>
      <c r="AC23" s="57">
        <f t="shared" si="12"/>
        <v>7</v>
      </c>
      <c r="AD23" s="55">
        <f t="shared" si="12"/>
        <v>0</v>
      </c>
      <c r="AE23" s="57">
        <f t="shared" si="12"/>
        <v>0</v>
      </c>
      <c r="AF23" s="55">
        <f t="shared" si="12"/>
        <v>0</v>
      </c>
      <c r="AG23" s="57">
        <f t="shared" si="12"/>
        <v>1</v>
      </c>
      <c r="AH23" s="55">
        <f t="shared" si="12"/>
        <v>1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2</v>
      </c>
      <c r="AM23" s="57">
        <f t="shared" si="12"/>
        <v>0</v>
      </c>
      <c r="AN23" s="56">
        <f t="shared" si="12"/>
        <v>113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379" t="s">
        <v>45</v>
      </c>
      <c r="B25" s="66" t="s">
        <v>34</v>
      </c>
      <c r="C25" s="67">
        <f t="shared" si="0"/>
        <v>4</v>
      </c>
      <c r="D25" s="68">
        <f t="shared" si="1"/>
        <v>2</v>
      </c>
      <c r="E25" s="69">
        <f t="shared" si="2"/>
        <v>2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0</v>
      </c>
      <c r="N25" s="70">
        <v>0</v>
      </c>
      <c r="O25" s="72">
        <v>0</v>
      </c>
      <c r="P25" s="70">
        <v>0</v>
      </c>
      <c r="Q25" s="72">
        <v>0</v>
      </c>
      <c r="R25" s="70">
        <v>0</v>
      </c>
      <c r="S25" s="72">
        <v>0</v>
      </c>
      <c r="T25" s="70">
        <v>0</v>
      </c>
      <c r="U25" s="72">
        <v>0</v>
      </c>
      <c r="V25" s="70">
        <v>0</v>
      </c>
      <c r="W25" s="72">
        <v>1</v>
      </c>
      <c r="X25" s="70">
        <v>0</v>
      </c>
      <c r="Y25" s="72">
        <v>1</v>
      </c>
      <c r="Z25" s="70">
        <v>0</v>
      </c>
      <c r="AA25" s="72">
        <v>0</v>
      </c>
      <c r="AB25" s="70">
        <v>0</v>
      </c>
      <c r="AC25" s="72">
        <v>0</v>
      </c>
      <c r="AD25" s="70">
        <v>0</v>
      </c>
      <c r="AE25" s="72">
        <v>0</v>
      </c>
      <c r="AF25" s="70">
        <v>0</v>
      </c>
      <c r="AG25" s="72">
        <v>0</v>
      </c>
      <c r="AH25" s="70">
        <v>2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4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385" t="s">
        <v>34</v>
      </c>
      <c r="C26" s="381">
        <f t="shared" si="0"/>
        <v>86</v>
      </c>
      <c r="D26" s="382">
        <f t="shared" si="1"/>
        <v>30</v>
      </c>
      <c r="E26" s="25">
        <f t="shared" si="2"/>
        <v>56</v>
      </c>
      <c r="F26" s="383">
        <v>0</v>
      </c>
      <c r="G26" s="27">
        <v>0</v>
      </c>
      <c r="H26" s="383">
        <v>0</v>
      </c>
      <c r="I26" s="27">
        <v>0</v>
      </c>
      <c r="J26" s="383">
        <v>0</v>
      </c>
      <c r="K26" s="384">
        <v>0</v>
      </c>
      <c r="L26" s="383">
        <v>0</v>
      </c>
      <c r="M26" s="384">
        <v>1</v>
      </c>
      <c r="N26" s="383">
        <v>7</v>
      </c>
      <c r="O26" s="384">
        <v>4</v>
      </c>
      <c r="P26" s="383">
        <v>8</v>
      </c>
      <c r="Q26" s="384">
        <v>10</v>
      </c>
      <c r="R26" s="383">
        <v>1</v>
      </c>
      <c r="S26" s="384">
        <v>9</v>
      </c>
      <c r="T26" s="383">
        <v>1</v>
      </c>
      <c r="U26" s="384">
        <v>3</v>
      </c>
      <c r="V26" s="383">
        <v>2</v>
      </c>
      <c r="W26" s="384">
        <v>10</v>
      </c>
      <c r="X26" s="383">
        <v>2</v>
      </c>
      <c r="Y26" s="384">
        <v>2</v>
      </c>
      <c r="Z26" s="383">
        <v>4</v>
      </c>
      <c r="AA26" s="384">
        <v>4</v>
      </c>
      <c r="AB26" s="383">
        <v>3</v>
      </c>
      <c r="AC26" s="384">
        <v>7</v>
      </c>
      <c r="AD26" s="383">
        <v>1</v>
      </c>
      <c r="AE26" s="384">
        <v>1</v>
      </c>
      <c r="AF26" s="383">
        <v>0</v>
      </c>
      <c r="AG26" s="384">
        <v>5</v>
      </c>
      <c r="AH26" s="383">
        <v>0</v>
      </c>
      <c r="AI26" s="384">
        <v>0</v>
      </c>
      <c r="AJ26" s="383">
        <v>0</v>
      </c>
      <c r="AK26" s="384">
        <v>0</v>
      </c>
      <c r="AL26" s="29">
        <v>1</v>
      </c>
      <c r="AM26" s="384">
        <v>0</v>
      </c>
      <c r="AN26" s="27">
        <v>86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64"/>
      <c r="B27" s="439" t="s">
        <v>47</v>
      </c>
      <c r="C27" s="440">
        <f t="shared" si="0"/>
        <v>0</v>
      </c>
      <c r="D27" s="441">
        <f t="shared" si="1"/>
        <v>0</v>
      </c>
      <c r="E27" s="78">
        <f t="shared" si="2"/>
        <v>0</v>
      </c>
      <c r="F27" s="79"/>
      <c r="G27" s="442"/>
      <c r="H27" s="79"/>
      <c r="I27" s="81"/>
      <c r="J27" s="79"/>
      <c r="K27" s="81"/>
      <c r="L27" s="79"/>
      <c r="M27" s="81"/>
      <c r="N27" s="79"/>
      <c r="O27" s="82"/>
      <c r="P27" s="79"/>
      <c r="Q27" s="442"/>
      <c r="R27" s="443"/>
      <c r="S27" s="81"/>
      <c r="T27" s="79"/>
      <c r="U27" s="81"/>
      <c r="V27" s="79"/>
      <c r="W27" s="81"/>
      <c r="X27" s="79"/>
      <c r="Y27" s="442"/>
      <c r="Z27" s="79"/>
      <c r="AA27" s="442"/>
      <c r="AB27" s="79"/>
      <c r="AC27" s="81"/>
      <c r="AD27" s="79"/>
      <c r="AE27" s="442"/>
      <c r="AF27" s="79"/>
      <c r="AG27" s="442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444"/>
      <c r="AR29" s="445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64"/>
      <c r="B30" s="664"/>
      <c r="C30" s="446" t="s">
        <v>52</v>
      </c>
      <c r="D30" s="446" t="s">
        <v>53</v>
      </c>
      <c r="E30" s="21" t="s">
        <v>29</v>
      </c>
      <c r="F30" s="90" t="s">
        <v>30</v>
      </c>
      <c r="G30" s="371" t="s">
        <v>31</v>
      </c>
      <c r="H30" s="21" t="s">
        <v>30</v>
      </c>
      <c r="I30" s="371" t="s">
        <v>31</v>
      </c>
      <c r="J30" s="21" t="s">
        <v>30</v>
      </c>
      <c r="K30" s="371" t="s">
        <v>31</v>
      </c>
      <c r="L30" s="21" t="s">
        <v>30</v>
      </c>
      <c r="M30" s="371" t="s">
        <v>31</v>
      </c>
      <c r="N30" s="21" t="s">
        <v>30</v>
      </c>
      <c r="O30" s="371" t="s">
        <v>31</v>
      </c>
      <c r="P30" s="21" t="s">
        <v>30</v>
      </c>
      <c r="Q30" s="371" t="s">
        <v>31</v>
      </c>
      <c r="R30" s="21" t="s">
        <v>30</v>
      </c>
      <c r="S30" s="371" t="s">
        <v>31</v>
      </c>
      <c r="T30" s="21" t="s">
        <v>30</v>
      </c>
      <c r="U30" s="372" t="s">
        <v>31</v>
      </c>
      <c r="V30" s="21" t="s">
        <v>30</v>
      </c>
      <c r="W30" s="371" t="s">
        <v>31</v>
      </c>
      <c r="X30" s="21" t="s">
        <v>30</v>
      </c>
      <c r="Y30" s="371" t="s">
        <v>31</v>
      </c>
      <c r="Z30" s="21" t="s">
        <v>30</v>
      </c>
      <c r="AA30" s="371" t="s">
        <v>31</v>
      </c>
      <c r="AB30" s="21" t="s">
        <v>30</v>
      </c>
      <c r="AC30" s="371" t="s">
        <v>31</v>
      </c>
      <c r="AD30" s="21" t="s">
        <v>30</v>
      </c>
      <c r="AE30" s="371" t="s">
        <v>31</v>
      </c>
      <c r="AF30" s="21" t="s">
        <v>30</v>
      </c>
      <c r="AG30" s="371" t="s">
        <v>31</v>
      </c>
      <c r="AH30" s="21" t="s">
        <v>30</v>
      </c>
      <c r="AI30" s="371" t="s">
        <v>31</v>
      </c>
      <c r="AJ30" s="21" t="s">
        <v>30</v>
      </c>
      <c r="AK30" s="371" t="s">
        <v>31</v>
      </c>
      <c r="AL30" s="21" t="s">
        <v>30</v>
      </c>
      <c r="AM30" s="371" t="s">
        <v>31</v>
      </c>
      <c r="AN30" s="21" t="s">
        <v>30</v>
      </c>
      <c r="AO30" s="371" t="s">
        <v>31</v>
      </c>
      <c r="AP30" s="388"/>
      <c r="AQ30" s="389"/>
      <c r="AR30" s="390"/>
      <c r="AS30" s="391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442"/>
      <c r="J31" s="79"/>
      <c r="K31" s="81"/>
      <c r="L31" s="79"/>
      <c r="M31" s="81"/>
      <c r="N31" s="79"/>
      <c r="O31" s="81"/>
      <c r="P31" s="79"/>
      <c r="Q31" s="82"/>
      <c r="R31" s="79"/>
      <c r="S31" s="442"/>
      <c r="T31" s="443"/>
      <c r="U31" s="81"/>
      <c r="V31" s="79"/>
      <c r="W31" s="81"/>
      <c r="X31" s="79"/>
      <c r="Y31" s="81"/>
      <c r="Z31" s="79"/>
      <c r="AA31" s="442"/>
      <c r="AB31" s="79"/>
      <c r="AC31" s="442"/>
      <c r="AD31" s="79"/>
      <c r="AE31" s="81"/>
      <c r="AF31" s="79"/>
      <c r="AG31" s="442"/>
      <c r="AH31" s="79"/>
      <c r="AI31" s="442"/>
      <c r="AJ31" s="79"/>
      <c r="AK31" s="81"/>
      <c r="AL31" s="79"/>
      <c r="AM31" s="81"/>
      <c r="AN31" s="83"/>
      <c r="AO31" s="81"/>
      <c r="AP31" s="100"/>
      <c r="AQ31" s="392"/>
      <c r="AR31" s="390"/>
      <c r="AS31" s="391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64"/>
      <c r="B34" s="664"/>
      <c r="C34" s="379" t="s">
        <v>29</v>
      </c>
      <c r="D34" s="103" t="s">
        <v>30</v>
      </c>
      <c r="E34" s="371" t="s">
        <v>31</v>
      </c>
      <c r="F34" s="21" t="s">
        <v>58</v>
      </c>
      <c r="G34" s="21" t="s">
        <v>59</v>
      </c>
      <c r="H34" s="379" t="s">
        <v>60</v>
      </c>
      <c r="I34" s="371" t="s">
        <v>61</v>
      </c>
      <c r="J34" s="379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>
        <v>10</v>
      </c>
      <c r="C35" s="104">
        <f>SUM(D35+E35)</f>
        <v>10</v>
      </c>
      <c r="D35" s="105">
        <v>4</v>
      </c>
      <c r="E35" s="442">
        <v>6</v>
      </c>
      <c r="F35" s="106">
        <v>10</v>
      </c>
      <c r="G35" s="442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393"/>
      <c r="Y37" s="392"/>
      <c r="Z37" s="392"/>
      <c r="AA37" s="392"/>
      <c r="AB37" s="392"/>
      <c r="AC37" s="392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62"/>
      <c r="B38" s="664"/>
      <c r="C38" s="664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393"/>
      <c r="Y38" s="392"/>
      <c r="Z38" s="392"/>
      <c r="AA38" s="392"/>
      <c r="AB38" s="392"/>
      <c r="AC38" s="392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393"/>
      <c r="Y39" s="392"/>
      <c r="Z39" s="392"/>
      <c r="AA39" s="392"/>
      <c r="AB39" s="392"/>
      <c r="AC39" s="392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64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393"/>
      <c r="Y40" s="392"/>
      <c r="Z40" s="392"/>
      <c r="AA40" s="392"/>
      <c r="AB40" s="392"/>
      <c r="AC40" s="392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393"/>
      <c r="Y41" s="392"/>
      <c r="Z41" s="392"/>
      <c r="AA41" s="392"/>
      <c r="AB41" s="392"/>
      <c r="AC41" s="392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64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393"/>
      <c r="Y42" s="392"/>
      <c r="Z42" s="392"/>
      <c r="AA42" s="392"/>
      <c r="AB42" s="392"/>
      <c r="AC42" s="392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668"/>
      <c r="D45" s="592"/>
      <c r="E45" s="669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66"/>
      <c r="B46" s="667"/>
      <c r="C46" s="130" t="s">
        <v>29</v>
      </c>
      <c r="D46" s="131" t="s">
        <v>30</v>
      </c>
      <c r="E46" s="447" t="s">
        <v>31</v>
      </c>
      <c r="F46" s="21" t="s">
        <v>30</v>
      </c>
      <c r="G46" s="371" t="s">
        <v>31</v>
      </c>
      <c r="H46" s="21" t="s">
        <v>30</v>
      </c>
      <c r="I46" s="371" t="s">
        <v>31</v>
      </c>
      <c r="J46" s="21" t="s">
        <v>30</v>
      </c>
      <c r="K46" s="371" t="s">
        <v>31</v>
      </c>
      <c r="L46" s="21" t="s">
        <v>30</v>
      </c>
      <c r="M46" s="371" t="s">
        <v>31</v>
      </c>
      <c r="N46" s="21" t="s">
        <v>30</v>
      </c>
      <c r="O46" s="371" t="s">
        <v>31</v>
      </c>
      <c r="P46" s="21" t="s">
        <v>30</v>
      </c>
      <c r="Q46" s="371" t="s">
        <v>31</v>
      </c>
      <c r="R46" s="21" t="s">
        <v>30</v>
      </c>
      <c r="S46" s="371" t="s">
        <v>31</v>
      </c>
      <c r="T46" s="21" t="s">
        <v>30</v>
      </c>
      <c r="U46" s="371" t="s">
        <v>31</v>
      </c>
      <c r="V46" s="21" t="s">
        <v>30</v>
      </c>
      <c r="W46" s="371" t="s">
        <v>31</v>
      </c>
      <c r="X46" s="21" t="s">
        <v>30</v>
      </c>
      <c r="Y46" s="371" t="s">
        <v>31</v>
      </c>
      <c r="Z46" s="21" t="s">
        <v>30</v>
      </c>
      <c r="AA46" s="371" t="s">
        <v>31</v>
      </c>
      <c r="AB46" s="21" t="s">
        <v>30</v>
      </c>
      <c r="AC46" s="371" t="s">
        <v>31</v>
      </c>
      <c r="AD46" s="21" t="s">
        <v>30</v>
      </c>
      <c r="AE46" s="371" t="s">
        <v>31</v>
      </c>
      <c r="AF46" s="21" t="s">
        <v>30</v>
      </c>
      <c r="AG46" s="371" t="s">
        <v>31</v>
      </c>
      <c r="AH46" s="21" t="s">
        <v>30</v>
      </c>
      <c r="AI46" s="371" t="s">
        <v>31</v>
      </c>
      <c r="AJ46" s="21" t="s">
        <v>30</v>
      </c>
      <c r="AK46" s="371" t="s">
        <v>31</v>
      </c>
      <c r="AL46" s="103" t="s">
        <v>30</v>
      </c>
      <c r="AM46" s="371" t="s">
        <v>31</v>
      </c>
      <c r="AN46" s="661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373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378" t="s">
        <v>72</v>
      </c>
      <c r="B48" s="140" t="s">
        <v>71</v>
      </c>
      <c r="C48" s="440">
        <f>SUM(D48+E48)</f>
        <v>0</v>
      </c>
      <c r="D48" s="441">
        <f>SUM(F48+H48+J48+L48+N48+P48+R48+T48+V48+X48+Z48+AB48+AD48+AF48+AH48+AJ48+AL48)</f>
        <v>0</v>
      </c>
      <c r="E48" s="448">
        <f>SUM(G48+I48+K48+M48+O48+Q48+S48+U48+W48+Y48+AA48+AC48+AE48+AG48+AI48+AK48+AM48)</f>
        <v>0</v>
      </c>
      <c r="F48" s="449"/>
      <c r="G48" s="450"/>
      <c r="H48" s="449"/>
      <c r="I48" s="450"/>
      <c r="J48" s="449"/>
      <c r="K48" s="450"/>
      <c r="L48" s="449"/>
      <c r="M48" s="450"/>
      <c r="N48" s="449"/>
      <c r="O48" s="450"/>
      <c r="P48" s="443"/>
      <c r="Q48" s="450"/>
      <c r="R48" s="443"/>
      <c r="S48" s="450"/>
      <c r="T48" s="443"/>
      <c r="U48" s="450"/>
      <c r="V48" s="443"/>
      <c r="W48" s="450"/>
      <c r="X48" s="443"/>
      <c r="Y48" s="450"/>
      <c r="Z48" s="443"/>
      <c r="AA48" s="450"/>
      <c r="AB48" s="443"/>
      <c r="AC48" s="450"/>
      <c r="AD48" s="443"/>
      <c r="AE48" s="450"/>
      <c r="AF48" s="443"/>
      <c r="AG48" s="450"/>
      <c r="AH48" s="443"/>
      <c r="AI48" s="450"/>
      <c r="AJ48" s="443"/>
      <c r="AK48" s="450"/>
      <c r="AL48" s="142"/>
      <c r="AM48" s="450"/>
      <c r="AN48" s="451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394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669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394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66"/>
      <c r="B52" s="667"/>
      <c r="C52" s="148" t="s">
        <v>29</v>
      </c>
      <c r="D52" s="149" t="s">
        <v>30</v>
      </c>
      <c r="E52" s="150" t="s">
        <v>31</v>
      </c>
      <c r="F52" s="18" t="s">
        <v>30</v>
      </c>
      <c r="G52" s="369" t="s">
        <v>31</v>
      </c>
      <c r="H52" s="18" t="s">
        <v>30</v>
      </c>
      <c r="I52" s="369" t="s">
        <v>31</v>
      </c>
      <c r="J52" s="18" t="s">
        <v>30</v>
      </c>
      <c r="K52" s="369" t="s">
        <v>31</v>
      </c>
      <c r="L52" s="18" t="s">
        <v>30</v>
      </c>
      <c r="M52" s="369" t="s">
        <v>31</v>
      </c>
      <c r="N52" s="18" t="s">
        <v>30</v>
      </c>
      <c r="O52" s="369" t="s">
        <v>31</v>
      </c>
      <c r="P52" s="18" t="s">
        <v>30</v>
      </c>
      <c r="Q52" s="369" t="s">
        <v>31</v>
      </c>
      <c r="R52" s="18" t="s">
        <v>30</v>
      </c>
      <c r="S52" s="369" t="s">
        <v>31</v>
      </c>
      <c r="T52" s="18" t="s">
        <v>30</v>
      </c>
      <c r="U52" s="369" t="s">
        <v>31</v>
      </c>
      <c r="V52" s="18" t="s">
        <v>30</v>
      </c>
      <c r="W52" s="369" t="s">
        <v>31</v>
      </c>
      <c r="X52" s="18" t="s">
        <v>30</v>
      </c>
      <c r="Y52" s="369" t="s">
        <v>31</v>
      </c>
      <c r="Z52" s="18" t="s">
        <v>30</v>
      </c>
      <c r="AA52" s="369" t="s">
        <v>31</v>
      </c>
      <c r="AB52" s="18" t="s">
        <v>30</v>
      </c>
      <c r="AC52" s="369" t="s">
        <v>31</v>
      </c>
      <c r="AD52" s="18" t="s">
        <v>30</v>
      </c>
      <c r="AE52" s="369" t="s">
        <v>31</v>
      </c>
      <c r="AF52" s="18" t="s">
        <v>30</v>
      </c>
      <c r="AG52" s="369" t="s">
        <v>31</v>
      </c>
      <c r="AH52" s="18" t="s">
        <v>30</v>
      </c>
      <c r="AI52" s="369" t="s">
        <v>31</v>
      </c>
      <c r="AJ52" s="18" t="s">
        <v>30</v>
      </c>
      <c r="AK52" s="369" t="s">
        <v>31</v>
      </c>
      <c r="AL52" s="152" t="s">
        <v>30</v>
      </c>
      <c r="AM52" s="153" t="s">
        <v>31</v>
      </c>
      <c r="AN52" s="661"/>
      <c r="AO52" s="133"/>
      <c r="AP52" s="394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381">
        <f t="shared" ref="C53:C74" si="13">SUM(D53+E53)</f>
        <v>0</v>
      </c>
      <c r="D53" s="382">
        <f t="shared" ref="D53:E58" si="14">SUM(H53+J53+L53+N53+P53+R53+T53+V53+X53+Z53+AB53+AD53+AF53+AH53+AJ53+AL53)</f>
        <v>0</v>
      </c>
      <c r="E53" s="25">
        <f t="shared" si="14"/>
        <v>0</v>
      </c>
      <c r="F53" s="395"/>
      <c r="G53" s="157"/>
      <c r="H53" s="383"/>
      <c r="I53" s="27"/>
      <c r="J53" s="383"/>
      <c r="K53" s="384"/>
      <c r="L53" s="383"/>
      <c r="M53" s="384"/>
      <c r="N53" s="383"/>
      <c r="O53" s="384"/>
      <c r="P53" s="29"/>
      <c r="Q53" s="384"/>
      <c r="R53" s="29"/>
      <c r="S53" s="384"/>
      <c r="T53" s="29"/>
      <c r="U53" s="384"/>
      <c r="V53" s="29"/>
      <c r="W53" s="384"/>
      <c r="X53" s="29"/>
      <c r="Y53" s="384"/>
      <c r="Z53" s="29"/>
      <c r="AA53" s="384"/>
      <c r="AB53" s="29"/>
      <c r="AC53" s="384"/>
      <c r="AD53" s="29"/>
      <c r="AE53" s="384"/>
      <c r="AF53" s="29"/>
      <c r="AG53" s="384"/>
      <c r="AH53" s="29"/>
      <c r="AI53" s="384"/>
      <c r="AJ53" s="29"/>
      <c r="AK53" s="384"/>
      <c r="AL53" s="29"/>
      <c r="AM53" s="384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376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376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376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376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670"/>
      <c r="B58" s="377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381">
        <f t="shared" si="13"/>
        <v>0</v>
      </c>
      <c r="D59" s="382">
        <f t="shared" ref="D59:E64" si="20">SUM(J59+L59+N59)</f>
        <v>0</v>
      </c>
      <c r="E59" s="25">
        <f t="shared" si="20"/>
        <v>0</v>
      </c>
      <c r="F59" s="395"/>
      <c r="G59" s="157"/>
      <c r="H59" s="395"/>
      <c r="I59" s="157"/>
      <c r="J59" s="383"/>
      <c r="K59" s="384"/>
      <c r="L59" s="383"/>
      <c r="M59" s="384"/>
      <c r="N59" s="383"/>
      <c r="O59" s="384"/>
      <c r="P59" s="169"/>
      <c r="Q59" s="396"/>
      <c r="R59" s="169"/>
      <c r="S59" s="396"/>
      <c r="T59" s="169"/>
      <c r="U59" s="396"/>
      <c r="V59" s="169"/>
      <c r="W59" s="396"/>
      <c r="X59" s="169"/>
      <c r="Y59" s="396"/>
      <c r="Z59" s="169"/>
      <c r="AA59" s="396"/>
      <c r="AB59" s="169"/>
      <c r="AC59" s="396"/>
      <c r="AD59" s="169"/>
      <c r="AE59" s="396"/>
      <c r="AF59" s="169"/>
      <c r="AG59" s="396"/>
      <c r="AH59" s="169"/>
      <c r="AI59" s="396"/>
      <c r="AJ59" s="395"/>
      <c r="AK59" s="396"/>
      <c r="AL59" s="169"/>
      <c r="AM59" s="396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670"/>
      <c r="B60" s="377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381">
        <f t="shared" si="13"/>
        <v>0</v>
      </c>
      <c r="D61" s="382">
        <f t="shared" si="20"/>
        <v>0</v>
      </c>
      <c r="E61" s="25">
        <f t="shared" si="20"/>
        <v>0</v>
      </c>
      <c r="F61" s="395"/>
      <c r="G61" s="157"/>
      <c r="H61" s="395"/>
      <c r="I61" s="157"/>
      <c r="J61" s="383"/>
      <c r="K61" s="384"/>
      <c r="L61" s="383"/>
      <c r="M61" s="384"/>
      <c r="N61" s="383"/>
      <c r="O61" s="384"/>
      <c r="P61" s="169"/>
      <c r="Q61" s="396"/>
      <c r="R61" s="169"/>
      <c r="S61" s="396"/>
      <c r="T61" s="169"/>
      <c r="U61" s="396"/>
      <c r="V61" s="169"/>
      <c r="W61" s="396"/>
      <c r="X61" s="169"/>
      <c r="Y61" s="396"/>
      <c r="Z61" s="169"/>
      <c r="AA61" s="396"/>
      <c r="AB61" s="169"/>
      <c r="AC61" s="396"/>
      <c r="AD61" s="169"/>
      <c r="AE61" s="396"/>
      <c r="AF61" s="169"/>
      <c r="AG61" s="396"/>
      <c r="AH61" s="169"/>
      <c r="AI61" s="396"/>
      <c r="AJ61" s="395"/>
      <c r="AK61" s="396"/>
      <c r="AL61" s="169"/>
      <c r="AM61" s="396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376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376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670"/>
      <c r="B64" s="377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381">
        <f t="shared" si="13"/>
        <v>0</v>
      </c>
      <c r="D65" s="382">
        <f t="shared" ref="D65:E74" si="21">SUM(J65+L65+N65+P65+R65+T65+V65+X65+Z65+AB65+AD65+AF65+AH65+AJ65+AL65)</f>
        <v>0</v>
      </c>
      <c r="E65" s="25">
        <f t="shared" si="21"/>
        <v>0</v>
      </c>
      <c r="F65" s="395"/>
      <c r="G65" s="157"/>
      <c r="H65" s="395"/>
      <c r="I65" s="396"/>
      <c r="J65" s="383"/>
      <c r="K65" s="384"/>
      <c r="L65" s="383"/>
      <c r="M65" s="384"/>
      <c r="N65" s="383"/>
      <c r="O65" s="384"/>
      <c r="P65" s="383"/>
      <c r="Q65" s="384"/>
      <c r="R65" s="383"/>
      <c r="S65" s="384"/>
      <c r="T65" s="383"/>
      <c r="U65" s="384"/>
      <c r="V65" s="383"/>
      <c r="W65" s="384"/>
      <c r="X65" s="383"/>
      <c r="Y65" s="384"/>
      <c r="Z65" s="383"/>
      <c r="AA65" s="384"/>
      <c r="AB65" s="383"/>
      <c r="AC65" s="384"/>
      <c r="AD65" s="383"/>
      <c r="AE65" s="384"/>
      <c r="AF65" s="383"/>
      <c r="AG65" s="384"/>
      <c r="AH65" s="383"/>
      <c r="AI65" s="384"/>
      <c r="AJ65" s="383"/>
      <c r="AK65" s="384"/>
      <c r="AL65" s="383"/>
      <c r="AM65" s="384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670"/>
      <c r="B66" s="376" t="s">
        <v>47</v>
      </c>
      <c r="C66" s="43">
        <f t="shared" si="13"/>
        <v>0</v>
      </c>
      <c r="D66" s="44">
        <f t="shared" si="21"/>
        <v>0</v>
      </c>
      <c r="E66" s="165">
        <f t="shared" si="21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381">
        <f t="shared" si="13"/>
        <v>0</v>
      </c>
      <c r="D67" s="382">
        <f t="shared" si="21"/>
        <v>0</v>
      </c>
      <c r="E67" s="25">
        <f t="shared" si="21"/>
        <v>0</v>
      </c>
      <c r="F67" s="395"/>
      <c r="G67" s="157"/>
      <c r="H67" s="395"/>
      <c r="I67" s="157"/>
      <c r="J67" s="383"/>
      <c r="K67" s="384"/>
      <c r="L67" s="383"/>
      <c r="M67" s="384"/>
      <c r="N67" s="383"/>
      <c r="O67" s="384"/>
      <c r="P67" s="383"/>
      <c r="Q67" s="384"/>
      <c r="R67" s="383"/>
      <c r="S67" s="384"/>
      <c r="T67" s="383"/>
      <c r="U67" s="384"/>
      <c r="V67" s="383"/>
      <c r="W67" s="384"/>
      <c r="X67" s="383"/>
      <c r="Y67" s="384"/>
      <c r="Z67" s="383"/>
      <c r="AA67" s="384"/>
      <c r="AB67" s="383"/>
      <c r="AC67" s="384"/>
      <c r="AD67" s="383"/>
      <c r="AE67" s="384"/>
      <c r="AF67" s="383"/>
      <c r="AG67" s="384"/>
      <c r="AH67" s="383"/>
      <c r="AI67" s="384"/>
      <c r="AJ67" s="383"/>
      <c r="AK67" s="384"/>
      <c r="AL67" s="383"/>
      <c r="AM67" s="384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670"/>
      <c r="B68" s="377" t="s">
        <v>47</v>
      </c>
      <c r="C68" s="164">
        <f t="shared" si="13"/>
        <v>0</v>
      </c>
      <c r="D68" s="50">
        <f t="shared" si="21"/>
        <v>0</v>
      </c>
      <c r="E68" s="165">
        <f t="shared" si="21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381">
        <f t="shared" si="13"/>
        <v>0</v>
      </c>
      <c r="D69" s="382">
        <f t="shared" si="21"/>
        <v>0</v>
      </c>
      <c r="E69" s="25">
        <f t="shared" si="21"/>
        <v>0</v>
      </c>
      <c r="F69" s="395"/>
      <c r="G69" s="157"/>
      <c r="H69" s="395"/>
      <c r="I69" s="157"/>
      <c r="J69" s="383"/>
      <c r="K69" s="384"/>
      <c r="L69" s="383"/>
      <c r="M69" s="384"/>
      <c r="N69" s="383"/>
      <c r="O69" s="384"/>
      <c r="P69" s="383"/>
      <c r="Q69" s="384"/>
      <c r="R69" s="383"/>
      <c r="S69" s="384"/>
      <c r="T69" s="383"/>
      <c r="U69" s="384"/>
      <c r="V69" s="383"/>
      <c r="W69" s="384"/>
      <c r="X69" s="383"/>
      <c r="Y69" s="384"/>
      <c r="Z69" s="383"/>
      <c r="AA69" s="384"/>
      <c r="AB69" s="383"/>
      <c r="AC69" s="384"/>
      <c r="AD69" s="383"/>
      <c r="AE69" s="384"/>
      <c r="AF69" s="383"/>
      <c r="AG69" s="384"/>
      <c r="AH69" s="383"/>
      <c r="AI69" s="384"/>
      <c r="AJ69" s="383"/>
      <c r="AK69" s="384"/>
      <c r="AL69" s="383"/>
      <c r="AM69" s="384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376" t="s">
        <v>47</v>
      </c>
      <c r="C70" s="36">
        <f t="shared" si="13"/>
        <v>0</v>
      </c>
      <c r="D70" s="37">
        <f t="shared" si="21"/>
        <v>0</v>
      </c>
      <c r="E70" s="38">
        <f t="shared" si="21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376" t="s">
        <v>34</v>
      </c>
      <c r="C71" s="36">
        <f t="shared" si="13"/>
        <v>0</v>
      </c>
      <c r="D71" s="37">
        <f t="shared" si="21"/>
        <v>0</v>
      </c>
      <c r="E71" s="38">
        <f t="shared" si="21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376" t="s">
        <v>75</v>
      </c>
      <c r="C72" s="36">
        <f t="shared" si="13"/>
        <v>0</v>
      </c>
      <c r="D72" s="37">
        <f t="shared" si="21"/>
        <v>0</v>
      </c>
      <c r="E72" s="38">
        <f t="shared" si="21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376" t="s">
        <v>37</v>
      </c>
      <c r="C73" s="36">
        <f t="shared" si="13"/>
        <v>0</v>
      </c>
      <c r="D73" s="37">
        <f t="shared" si="21"/>
        <v>0</v>
      </c>
      <c r="E73" s="38">
        <f t="shared" si="21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670"/>
      <c r="B74" s="377" t="s">
        <v>38</v>
      </c>
      <c r="C74" s="164">
        <f t="shared" si="13"/>
        <v>0</v>
      </c>
      <c r="D74" s="50">
        <f t="shared" si="21"/>
        <v>0</v>
      </c>
      <c r="E74" s="165">
        <f t="shared" si="21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97"/>
      <c r="Y76" s="398"/>
      <c r="Z76" s="398"/>
      <c r="AA76" s="398"/>
      <c r="AB76" s="398"/>
      <c r="AC76" s="398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670"/>
      <c r="B77" s="670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397"/>
      <c r="Y77" s="398"/>
      <c r="Z77" s="398"/>
      <c r="AA77" s="398"/>
      <c r="AB77" s="398"/>
      <c r="AC77" s="398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48" t="s">
        <v>89</v>
      </c>
      <c r="B78" s="648"/>
      <c r="C78" s="399"/>
      <c r="D78" s="400"/>
      <c r="E78" s="399"/>
      <c r="F78" s="401"/>
      <c r="G78" s="191"/>
      <c r="H78" s="400"/>
      <c r="I78" s="191"/>
      <c r="J78" s="400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397"/>
      <c r="Y78" s="398"/>
      <c r="Z78" s="398"/>
      <c r="AA78" s="398"/>
      <c r="AB78" s="398"/>
      <c r="AC78" s="398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397"/>
      <c r="Y79" s="398"/>
      <c r="Z79" s="398"/>
      <c r="AA79" s="398"/>
      <c r="AB79" s="398"/>
      <c r="AC79" s="398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397"/>
      <c r="Y80" s="398"/>
      <c r="Z80" s="398"/>
      <c r="AA80" s="398"/>
      <c r="AB80" s="398"/>
      <c r="AC80" s="398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397"/>
      <c r="Y81" s="398"/>
      <c r="Z81" s="398"/>
      <c r="AA81" s="398"/>
      <c r="AB81" s="398"/>
      <c r="AC81" s="398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397"/>
      <c r="W82" s="402"/>
      <c r="X82" s="403"/>
      <c r="Y82" s="403"/>
      <c r="Z82" s="403"/>
      <c r="AA82" s="403"/>
      <c r="AB82" s="403"/>
      <c r="AC82" s="403"/>
      <c r="AD82" s="127"/>
      <c r="AE82" s="127"/>
      <c r="AF82" s="127"/>
      <c r="AG82" s="127"/>
      <c r="AH82" s="403"/>
      <c r="AI82" s="403"/>
      <c r="AJ82" s="403"/>
      <c r="AK82" s="4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404"/>
      <c r="F83" s="405"/>
      <c r="G83" s="406"/>
      <c r="H83" s="4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407"/>
      <c r="W83" s="407"/>
      <c r="X83" s="452"/>
      <c r="Y83" s="452"/>
      <c r="Z83" s="453"/>
      <c r="AA83" s="453"/>
      <c r="AB83" s="453"/>
      <c r="AC83" s="127"/>
      <c r="AD83" s="127"/>
      <c r="AE83" s="127"/>
      <c r="AF83" s="127"/>
      <c r="AG83" s="207"/>
      <c r="AH83" s="407"/>
      <c r="AI83" s="407"/>
      <c r="AJ83" s="407"/>
      <c r="AK83" s="408"/>
      <c r="CG83" s="12"/>
      <c r="CH83" s="12"/>
      <c r="CI83" s="12"/>
      <c r="CJ83" s="12"/>
      <c r="CK83" s="12"/>
      <c r="CL83" s="12"/>
    </row>
    <row r="84" spans="1:90" ht="24.6" customHeight="1" x14ac:dyDescent="0.2">
      <c r="A84" s="670"/>
      <c r="B84" s="670"/>
      <c r="C84" s="671"/>
      <c r="D84" s="669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403"/>
      <c r="W84" s="407"/>
      <c r="X84" s="407"/>
      <c r="Y84" s="407"/>
      <c r="Z84" s="407"/>
      <c r="AA84" s="407"/>
      <c r="AB84" s="403"/>
      <c r="AC84" s="127"/>
      <c r="AD84" s="127"/>
      <c r="AE84" s="127"/>
      <c r="AF84" s="127"/>
      <c r="AG84" s="127"/>
      <c r="AH84" s="403"/>
      <c r="AI84" s="407"/>
      <c r="AJ84" s="407"/>
      <c r="AK84" s="408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409">
        <v>23</v>
      </c>
      <c r="C85" s="410">
        <v>9</v>
      </c>
      <c r="D85" s="216">
        <v>10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403"/>
      <c r="W85" s="407"/>
      <c r="X85" s="407"/>
      <c r="Y85" s="407"/>
      <c r="Z85" s="407"/>
      <c r="AA85" s="407"/>
      <c r="AB85" s="403"/>
      <c r="AC85" s="127"/>
      <c r="AD85" s="127"/>
      <c r="AE85" s="127"/>
      <c r="AF85" s="127"/>
      <c r="AG85" s="127"/>
      <c r="AH85" s="403"/>
      <c r="AI85" s="407"/>
      <c r="AJ85" s="407"/>
      <c r="AK85" s="408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403"/>
      <c r="W86" s="407"/>
      <c r="X86" s="407"/>
      <c r="Y86" s="407"/>
      <c r="Z86" s="407"/>
      <c r="AA86" s="407"/>
      <c r="AB86" s="403"/>
      <c r="AC86" s="127"/>
      <c r="AD86" s="127"/>
      <c r="AE86" s="127"/>
      <c r="AF86" s="127"/>
      <c r="AG86" s="127"/>
      <c r="AH86" s="403"/>
      <c r="AI86" s="407"/>
      <c r="AJ86" s="407"/>
      <c r="AK86" s="408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403"/>
      <c r="W87" s="407"/>
      <c r="X87" s="407"/>
      <c r="Y87" s="407"/>
      <c r="Z87" s="407"/>
      <c r="AA87" s="407"/>
      <c r="AB87" s="403"/>
      <c r="AC87" s="127"/>
      <c r="AD87" s="127"/>
      <c r="AE87" s="127"/>
      <c r="AF87" s="127"/>
      <c r="AG87" s="127"/>
      <c r="AH87" s="403"/>
      <c r="AI87" s="407"/>
      <c r="AJ87" s="407"/>
      <c r="AK87" s="408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403"/>
      <c r="W88" s="407"/>
      <c r="X88" s="407"/>
      <c r="Y88" s="407"/>
      <c r="Z88" s="407"/>
      <c r="AA88" s="407"/>
      <c r="AB88" s="403"/>
      <c r="AC88" s="127"/>
      <c r="AD88" s="127"/>
      <c r="AE88" s="127"/>
      <c r="AF88" s="127"/>
      <c r="AG88" s="127"/>
      <c r="AH88" s="403"/>
      <c r="AI88" s="407"/>
      <c r="AJ88" s="407"/>
      <c r="AK88" s="408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403"/>
      <c r="W89" s="407"/>
      <c r="X89" s="407"/>
      <c r="Y89" s="407"/>
      <c r="Z89" s="407"/>
      <c r="AA89" s="407"/>
      <c r="AB89" s="403"/>
      <c r="AC89" s="127"/>
      <c r="AD89" s="127"/>
      <c r="AE89" s="127"/>
      <c r="AF89" s="127"/>
      <c r="AG89" s="127"/>
      <c r="AH89" s="403"/>
      <c r="AI89" s="407"/>
      <c r="AJ89" s="407"/>
      <c r="AK89" s="408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403"/>
      <c r="W90" s="407"/>
      <c r="X90" s="407"/>
      <c r="Y90" s="407"/>
      <c r="Z90" s="407"/>
      <c r="AA90" s="407"/>
      <c r="AB90" s="403"/>
      <c r="AC90" s="127"/>
      <c r="AD90" s="127"/>
      <c r="AE90" s="127"/>
      <c r="AF90" s="127"/>
      <c r="AG90" s="127"/>
      <c r="AH90" s="403"/>
      <c r="AI90" s="407"/>
      <c r="AJ90" s="475"/>
      <c r="AK90" s="476"/>
      <c r="CG90" s="12"/>
      <c r="CH90" s="12"/>
      <c r="CI90" s="12"/>
      <c r="CJ90" s="12"/>
      <c r="CK90" s="12"/>
      <c r="CL90" s="12"/>
    </row>
    <row r="91" spans="1:90" ht="27.75" customHeight="1" x14ac:dyDescent="0.2">
      <c r="A91" s="454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403"/>
      <c r="W91" s="407"/>
      <c r="X91" s="407"/>
      <c r="Y91" s="407"/>
      <c r="Z91" s="407"/>
      <c r="AA91" s="407"/>
      <c r="AB91" s="403"/>
      <c r="AC91" s="127"/>
      <c r="AD91" s="127"/>
      <c r="AE91" s="127"/>
      <c r="AF91" s="127"/>
      <c r="AG91" s="127"/>
      <c r="AH91" s="403"/>
      <c r="AI91" s="477"/>
      <c r="AJ91" s="407"/>
      <c r="AK91" s="408"/>
      <c r="AL91" s="408"/>
      <c r="AM91" s="408"/>
      <c r="AN91" s="408"/>
      <c r="AO91" s="408"/>
      <c r="AP91" s="408"/>
      <c r="AQ91" s="408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397"/>
      <c r="W92" s="403"/>
      <c r="X92" s="403"/>
      <c r="Y92" s="403"/>
      <c r="Z92" s="403"/>
      <c r="AA92" s="403"/>
      <c r="AB92" s="403"/>
      <c r="AC92" s="127"/>
      <c r="AD92" s="127"/>
      <c r="AE92" s="127"/>
      <c r="AF92" s="127"/>
      <c r="AG92" s="127"/>
      <c r="AH92" s="127"/>
      <c r="AI92" s="127"/>
      <c r="AJ92" s="403"/>
      <c r="AK92" s="403"/>
      <c r="AL92" s="403"/>
      <c r="AM92" s="403"/>
      <c r="AN92" s="403"/>
      <c r="AO92" s="403"/>
      <c r="AP92" s="403"/>
      <c r="AQ92" s="408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403"/>
      <c r="W93" s="403"/>
      <c r="X93" s="403"/>
      <c r="Y93" s="398"/>
      <c r="Z93" s="398"/>
      <c r="AA93" s="398"/>
      <c r="AB93" s="398"/>
      <c r="AC93" s="478"/>
      <c r="AD93" s="403"/>
      <c r="AE93" s="127"/>
      <c r="AF93" s="127"/>
      <c r="AG93" s="127"/>
      <c r="AH93" s="127"/>
      <c r="AI93" s="127"/>
      <c r="AJ93" s="403"/>
      <c r="AK93" s="398"/>
      <c r="AL93" s="398"/>
      <c r="AM93" s="398"/>
      <c r="AN93" s="398"/>
      <c r="AO93" s="398"/>
      <c r="AP93" s="398"/>
      <c r="AQ93" s="408"/>
      <c r="CG93" s="12"/>
      <c r="CH93" s="12"/>
      <c r="CI93" s="12"/>
      <c r="CJ93" s="12"/>
      <c r="CK93" s="12"/>
      <c r="CL93" s="12"/>
    </row>
    <row r="94" spans="1:90" ht="27.75" customHeight="1" x14ac:dyDescent="0.2">
      <c r="A94" s="670"/>
      <c r="B94" s="670"/>
      <c r="C94" s="184" t="s">
        <v>109</v>
      </c>
      <c r="D94" s="375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403"/>
      <c r="W94" s="403"/>
      <c r="X94" s="403"/>
      <c r="Y94" s="398"/>
      <c r="Z94" s="398"/>
      <c r="AA94" s="398"/>
      <c r="AB94" s="398"/>
      <c r="AC94" s="478"/>
      <c r="AD94" s="403"/>
      <c r="AE94" s="127"/>
      <c r="AF94" s="127"/>
      <c r="AG94" s="127"/>
      <c r="AH94" s="127"/>
      <c r="AI94" s="127"/>
      <c r="AJ94" s="403"/>
      <c r="AK94" s="398"/>
      <c r="AL94" s="398"/>
      <c r="AM94" s="398"/>
      <c r="AN94" s="398"/>
      <c r="AO94" s="398"/>
      <c r="AP94" s="398"/>
      <c r="AQ94" s="408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479"/>
      <c r="C95" s="383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403"/>
      <c r="W95" s="403"/>
      <c r="X95" s="403"/>
      <c r="Y95" s="398"/>
      <c r="Z95" s="398"/>
      <c r="AA95" s="398"/>
      <c r="AB95" s="398"/>
      <c r="AC95" s="478"/>
      <c r="AD95" s="403"/>
      <c r="AE95" s="127"/>
      <c r="AF95" s="127"/>
      <c r="AG95" s="127"/>
      <c r="AH95" s="127"/>
      <c r="AI95" s="127"/>
      <c r="AJ95" s="403"/>
      <c r="AK95" s="398"/>
      <c r="AL95" s="398"/>
      <c r="AM95" s="398"/>
      <c r="AN95" s="398"/>
      <c r="AO95" s="398"/>
      <c r="AP95" s="398"/>
      <c r="AQ95" s="408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376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403"/>
      <c r="W96" s="403"/>
      <c r="X96" s="403"/>
      <c r="Y96" s="398"/>
      <c r="Z96" s="398"/>
      <c r="AA96" s="398"/>
      <c r="AB96" s="398"/>
      <c r="AC96" s="478"/>
      <c r="AD96" s="403"/>
      <c r="AE96" s="127"/>
      <c r="AF96" s="127"/>
      <c r="AG96" s="127"/>
      <c r="AH96" s="127"/>
      <c r="AI96" s="127"/>
      <c r="AJ96" s="403"/>
      <c r="AK96" s="398"/>
      <c r="AL96" s="398"/>
      <c r="AM96" s="398"/>
      <c r="AN96" s="398"/>
      <c r="AO96" s="398"/>
      <c r="AP96" s="398"/>
      <c r="AQ96" s="408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376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403"/>
      <c r="W97" s="403"/>
      <c r="X97" s="403"/>
      <c r="Y97" s="398"/>
      <c r="Z97" s="398"/>
      <c r="AA97" s="398"/>
      <c r="AB97" s="398"/>
      <c r="AC97" s="478"/>
      <c r="AD97" s="403"/>
      <c r="AE97" s="127"/>
      <c r="AF97" s="127"/>
      <c r="AG97" s="127"/>
      <c r="AH97" s="127"/>
      <c r="AI97" s="127"/>
      <c r="AJ97" s="403"/>
      <c r="AK97" s="398"/>
      <c r="AL97" s="398"/>
      <c r="AM97" s="398"/>
      <c r="AN97" s="398"/>
      <c r="AO97" s="398"/>
      <c r="AP97" s="398"/>
      <c r="AQ97" s="408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376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403"/>
      <c r="W98" s="403"/>
      <c r="X98" s="403"/>
      <c r="Y98" s="398"/>
      <c r="Z98" s="398"/>
      <c r="AA98" s="398"/>
      <c r="AB98" s="398"/>
      <c r="AC98" s="478"/>
      <c r="AD98" s="403"/>
      <c r="AE98" s="127"/>
      <c r="AF98" s="127"/>
      <c r="AG98" s="127"/>
      <c r="AH98" s="127"/>
      <c r="AI98" s="127"/>
      <c r="AJ98" s="403"/>
      <c r="AK98" s="398"/>
      <c r="AL98" s="398"/>
      <c r="AM98" s="398"/>
      <c r="AN98" s="398"/>
      <c r="AO98" s="398"/>
      <c r="AP98" s="398"/>
      <c r="AQ98" s="408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376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403"/>
      <c r="W99" s="403"/>
      <c r="X99" s="403"/>
      <c r="Y99" s="398"/>
      <c r="Z99" s="398"/>
      <c r="AA99" s="398"/>
      <c r="AB99" s="398"/>
      <c r="AC99" s="478"/>
      <c r="AD99" s="403"/>
      <c r="AE99" s="127"/>
      <c r="AF99" s="127"/>
      <c r="AG99" s="127"/>
      <c r="AH99" s="127"/>
      <c r="AI99" s="127"/>
      <c r="AJ99" s="403"/>
      <c r="AK99" s="398"/>
      <c r="AL99" s="398"/>
      <c r="AM99" s="398"/>
      <c r="AN99" s="398"/>
      <c r="AO99" s="398"/>
      <c r="AP99" s="398"/>
      <c r="AQ99" s="408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374" t="s">
        <v>43</v>
      </c>
      <c r="B100" s="239">
        <f>SUM(B95:B99)</f>
        <v>0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403"/>
      <c r="W100" s="403"/>
      <c r="X100" s="403"/>
      <c r="Y100" s="398"/>
      <c r="Z100" s="398"/>
      <c r="AA100" s="398"/>
      <c r="AB100" s="398"/>
      <c r="AC100" s="478"/>
      <c r="AD100" s="403"/>
      <c r="AE100" s="127"/>
      <c r="AF100" s="127"/>
      <c r="AG100" s="127"/>
      <c r="AH100" s="127"/>
      <c r="AI100" s="127"/>
      <c r="AJ100" s="403"/>
      <c r="AK100" s="398"/>
      <c r="AL100" s="398"/>
      <c r="AM100" s="398"/>
      <c r="AN100" s="398"/>
      <c r="AO100" s="398"/>
      <c r="AP100" s="398"/>
      <c r="AQ100" s="408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455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397"/>
      <c r="V101" s="403"/>
      <c r="W101" s="403"/>
      <c r="X101" s="403"/>
      <c r="Y101" s="403"/>
      <c r="Z101" s="403"/>
      <c r="AA101" s="403"/>
      <c r="AB101" s="480"/>
      <c r="AC101" s="403"/>
      <c r="AD101" s="127"/>
      <c r="AE101" s="127"/>
      <c r="AF101" s="127"/>
      <c r="AG101" s="127"/>
      <c r="AH101" s="127"/>
      <c r="AI101" s="403"/>
      <c r="AJ101" s="403"/>
      <c r="AK101" s="403"/>
      <c r="AL101" s="403"/>
      <c r="AM101" s="403"/>
      <c r="AN101" s="403"/>
      <c r="AO101" s="403"/>
      <c r="AP101" s="408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63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403"/>
      <c r="AK102" s="403"/>
      <c r="AL102" s="403"/>
      <c r="AM102" s="403"/>
      <c r="AN102" s="403"/>
      <c r="AO102" s="403"/>
      <c r="AP102" s="403"/>
      <c r="AQ102" s="408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63"/>
      <c r="C103" s="568"/>
      <c r="D103" s="661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403"/>
      <c r="AK103" s="403"/>
      <c r="AL103" s="403"/>
      <c r="AM103" s="403"/>
      <c r="AN103" s="403"/>
      <c r="AO103" s="403"/>
      <c r="AP103" s="403"/>
      <c r="AQ103" s="408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62"/>
      <c r="B104" s="248" t="s">
        <v>29</v>
      </c>
      <c r="C104" s="249" t="s">
        <v>30</v>
      </c>
      <c r="D104" s="456" t="s">
        <v>31</v>
      </c>
      <c r="E104" s="21" t="s">
        <v>30</v>
      </c>
      <c r="F104" s="371" t="s">
        <v>31</v>
      </c>
      <c r="G104" s="21" t="s">
        <v>30</v>
      </c>
      <c r="H104" s="371" t="s">
        <v>31</v>
      </c>
      <c r="I104" s="21" t="s">
        <v>30</v>
      </c>
      <c r="J104" s="371" t="s">
        <v>31</v>
      </c>
      <c r="K104" s="21" t="s">
        <v>30</v>
      </c>
      <c r="L104" s="371" t="s">
        <v>31</v>
      </c>
      <c r="M104" s="21" t="s">
        <v>30</v>
      </c>
      <c r="N104" s="371" t="s">
        <v>31</v>
      </c>
      <c r="O104" s="481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385" t="s">
        <v>117</v>
      </c>
      <c r="B105" s="381">
        <f>SUM(C105:D105)</f>
        <v>0</v>
      </c>
      <c r="C105" s="382">
        <f>SUM(E105+G105+I105+K105+M105)</f>
        <v>0</v>
      </c>
      <c r="D105" s="25">
        <f>SUM(F105+H105+J105+L105+N105)</f>
        <v>0</v>
      </c>
      <c r="E105" s="410"/>
      <c r="F105" s="216"/>
      <c r="G105" s="410"/>
      <c r="H105" s="216"/>
      <c r="I105" s="410"/>
      <c r="J105" s="482"/>
      <c r="K105" s="410"/>
      <c r="L105" s="482"/>
      <c r="M105" s="253"/>
      <c r="N105" s="482"/>
      <c r="O105" s="483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484" t="s">
        <v>118</v>
      </c>
      <c r="B106" s="485">
        <f>SUM(C106:D106)</f>
        <v>0</v>
      </c>
      <c r="C106" s="486">
        <f>SUM(E106+G106+I106+K106+M106)</f>
        <v>0</v>
      </c>
      <c r="D106" s="487">
        <f>SUM(F106+H106+J106+L106+N106)</f>
        <v>0</v>
      </c>
      <c r="E106" s="488"/>
      <c r="F106" s="489"/>
      <c r="G106" s="488"/>
      <c r="H106" s="490"/>
      <c r="I106" s="488"/>
      <c r="J106" s="489"/>
      <c r="K106" s="488"/>
      <c r="L106" s="489"/>
      <c r="M106" s="257"/>
      <c r="N106" s="490"/>
      <c r="O106" s="483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491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74"/>
      <c r="C109" s="568"/>
      <c r="D109" s="675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73"/>
      <c r="B110" s="248" t="s">
        <v>29</v>
      </c>
      <c r="C110" s="249" t="s">
        <v>30</v>
      </c>
      <c r="D110" s="492" t="s">
        <v>31</v>
      </c>
      <c r="E110" s="21" t="s">
        <v>30</v>
      </c>
      <c r="F110" s="371" t="s">
        <v>31</v>
      </c>
      <c r="G110" s="21" t="s">
        <v>30</v>
      </c>
      <c r="H110" s="371" t="s">
        <v>31</v>
      </c>
      <c r="I110" s="21" t="s">
        <v>30</v>
      </c>
      <c r="J110" s="371" t="s">
        <v>31</v>
      </c>
      <c r="K110" s="21" t="s">
        <v>30</v>
      </c>
      <c r="L110" s="371" t="s">
        <v>31</v>
      </c>
      <c r="M110" s="21" t="s">
        <v>30</v>
      </c>
      <c r="N110" s="371" t="s">
        <v>31</v>
      </c>
      <c r="O110" s="21" t="s">
        <v>30</v>
      </c>
      <c r="P110" s="370" t="s">
        <v>31</v>
      </c>
      <c r="Q110" s="21" t="s">
        <v>30</v>
      </c>
      <c r="R110" s="370" t="s">
        <v>31</v>
      </c>
      <c r="S110" s="21" t="s">
        <v>30</v>
      </c>
      <c r="T110" s="370" t="s">
        <v>31</v>
      </c>
      <c r="U110" s="21" t="s">
        <v>30</v>
      </c>
      <c r="V110" s="370" t="s">
        <v>31</v>
      </c>
      <c r="W110" s="21" t="s">
        <v>30</v>
      </c>
      <c r="X110" s="370" t="s">
        <v>31</v>
      </c>
      <c r="Y110" s="21" t="s">
        <v>30</v>
      </c>
      <c r="Z110" s="370" t="s">
        <v>31</v>
      </c>
      <c r="AA110" s="21" t="s">
        <v>30</v>
      </c>
      <c r="AB110" s="370" t="s">
        <v>31</v>
      </c>
      <c r="AC110" s="21" t="s">
        <v>30</v>
      </c>
      <c r="AD110" s="370" t="s">
        <v>31</v>
      </c>
      <c r="AE110" s="21" t="s">
        <v>30</v>
      </c>
      <c r="AF110" s="370" t="s">
        <v>31</v>
      </c>
      <c r="AG110" s="21" t="s">
        <v>30</v>
      </c>
      <c r="AH110" s="370" t="s">
        <v>31</v>
      </c>
      <c r="AI110" s="21" t="s">
        <v>30</v>
      </c>
      <c r="AJ110" s="370" t="s">
        <v>31</v>
      </c>
      <c r="AK110" s="21" t="s">
        <v>30</v>
      </c>
      <c r="AL110" s="258" t="s">
        <v>31</v>
      </c>
      <c r="AM110" s="675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76"/>
      <c r="B114" s="248" t="s">
        <v>125</v>
      </c>
      <c r="C114" s="248" t="s">
        <v>126</v>
      </c>
      <c r="D114" s="265" t="s">
        <v>127</v>
      </c>
      <c r="E114" s="677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493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74"/>
      <c r="C118" s="568"/>
      <c r="D118" s="675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73"/>
      <c r="B119" s="248" t="s">
        <v>29</v>
      </c>
      <c r="C119" s="249" t="s">
        <v>30</v>
      </c>
      <c r="D119" s="492" t="s">
        <v>31</v>
      </c>
      <c r="E119" s="21" t="s">
        <v>30</v>
      </c>
      <c r="F119" s="371" t="s">
        <v>31</v>
      </c>
      <c r="G119" s="21" t="s">
        <v>30</v>
      </c>
      <c r="H119" s="371" t="s">
        <v>31</v>
      </c>
      <c r="I119" s="21" t="s">
        <v>30</v>
      </c>
      <c r="J119" s="371" t="s">
        <v>31</v>
      </c>
    </row>
    <row r="120" spans="1:43" ht="27" customHeight="1" x14ac:dyDescent="0.2">
      <c r="A120" s="385" t="s">
        <v>132</v>
      </c>
      <c r="B120" s="381">
        <f>SUM(C120:D120)</f>
        <v>0</v>
      </c>
      <c r="C120" s="382">
        <f t="shared" ref="C120:D122" si="22">+E120+G120+I120</f>
        <v>0</v>
      </c>
      <c r="D120" s="25">
        <f t="shared" si="22"/>
        <v>0</v>
      </c>
      <c r="E120" s="410"/>
      <c r="F120" s="216"/>
      <c r="G120" s="410"/>
      <c r="H120" s="216"/>
      <c r="I120" s="410"/>
      <c r="J120" s="48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2"/>
        <v>0</v>
      </c>
      <c r="D121" s="274">
        <f t="shared" si="22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485">
        <f>SUM(C122:D122)</f>
        <v>0</v>
      </c>
      <c r="C122" s="486">
        <f t="shared" si="22"/>
        <v>0</v>
      </c>
      <c r="D122" s="487">
        <f t="shared" si="22"/>
        <v>0</v>
      </c>
      <c r="E122" s="488"/>
      <c r="F122" s="489"/>
      <c r="G122" s="488"/>
      <c r="H122" s="490"/>
      <c r="I122" s="488"/>
      <c r="J122" s="489"/>
    </row>
    <row r="123" spans="1:43" ht="24" customHeight="1" x14ac:dyDescent="0.25">
      <c r="A123" s="494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678"/>
      <c r="B125" s="679"/>
      <c r="C125" s="21" t="s">
        <v>30</v>
      </c>
      <c r="D125" s="284" t="s">
        <v>31</v>
      </c>
      <c r="E125" s="103" t="s">
        <v>139</v>
      </c>
      <c r="F125" s="371" t="s">
        <v>140</v>
      </c>
      <c r="G125" s="103" t="s">
        <v>141</v>
      </c>
      <c r="H125" s="90" t="s">
        <v>142</v>
      </c>
      <c r="I125" s="371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680"/>
      <c r="D129" s="568"/>
      <c r="E129" s="678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679"/>
      <c r="B130" s="679"/>
      <c r="C130" s="18" t="s">
        <v>29</v>
      </c>
      <c r="D130" s="19" t="s">
        <v>30</v>
      </c>
      <c r="E130" s="370" t="s">
        <v>31</v>
      </c>
      <c r="F130" s="21" t="s">
        <v>30</v>
      </c>
      <c r="G130" s="370" t="s">
        <v>31</v>
      </c>
      <c r="H130" s="21" t="s">
        <v>30</v>
      </c>
      <c r="I130" s="370" t="s">
        <v>31</v>
      </c>
      <c r="J130" s="21" t="s">
        <v>30</v>
      </c>
      <c r="K130" s="370" t="s">
        <v>31</v>
      </c>
      <c r="L130" s="21" t="s">
        <v>30</v>
      </c>
      <c r="M130" s="370" t="s">
        <v>31</v>
      </c>
      <c r="N130" s="21" t="s">
        <v>30</v>
      </c>
      <c r="O130" s="370" t="s">
        <v>31</v>
      </c>
      <c r="P130" s="21" t="s">
        <v>30</v>
      </c>
      <c r="Q130" s="370" t="s">
        <v>31</v>
      </c>
      <c r="R130" s="21" t="s">
        <v>30</v>
      </c>
      <c r="S130" s="370" t="s">
        <v>31</v>
      </c>
      <c r="T130" s="21" t="s">
        <v>30</v>
      </c>
      <c r="U130" s="370" t="s">
        <v>31</v>
      </c>
      <c r="V130" s="21" t="s">
        <v>30</v>
      </c>
      <c r="W130" s="370" t="s">
        <v>31</v>
      </c>
      <c r="X130" s="21" t="s">
        <v>30</v>
      </c>
      <c r="Y130" s="370" t="s">
        <v>31</v>
      </c>
      <c r="Z130" s="21" t="s">
        <v>30</v>
      </c>
      <c r="AA130" s="370" t="s">
        <v>31</v>
      </c>
      <c r="AB130" s="21" t="s">
        <v>30</v>
      </c>
      <c r="AC130" s="370" t="s">
        <v>31</v>
      </c>
      <c r="AD130" s="21" t="s">
        <v>30</v>
      </c>
      <c r="AE130" s="370" t="s">
        <v>31</v>
      </c>
      <c r="AF130" s="21" t="s">
        <v>30</v>
      </c>
      <c r="AG130" s="370" t="s">
        <v>31</v>
      </c>
      <c r="AH130" s="21" t="s">
        <v>30</v>
      </c>
      <c r="AI130" s="370" t="s">
        <v>31</v>
      </c>
      <c r="AJ130" s="21" t="s">
        <v>30</v>
      </c>
      <c r="AK130" s="370" t="s">
        <v>31</v>
      </c>
      <c r="AL130" s="21" t="s">
        <v>30</v>
      </c>
      <c r="AM130" s="370" t="s">
        <v>31</v>
      </c>
      <c r="AN130" s="678"/>
      <c r="AO130" s="678"/>
      <c r="AP130" s="678"/>
      <c r="AQ130" s="678"/>
    </row>
    <row r="131" spans="1:90" x14ac:dyDescent="0.2">
      <c r="A131" s="576" t="s">
        <v>146</v>
      </c>
      <c r="B131" s="22" t="s">
        <v>33</v>
      </c>
      <c r="C131" s="381">
        <f t="shared" ref="C131:C143" si="23">SUM(D131+E131)</f>
        <v>0</v>
      </c>
      <c r="D131" s="382">
        <f t="shared" ref="D131:D143" si="24">SUM(F131+H131+J131+L131+N131+P131+R131+T131+V131+X131+Z131+AB131+AD131+AF131+AH131+AJ131+AL131)</f>
        <v>0</v>
      </c>
      <c r="E131" s="25">
        <f t="shared" ref="E131:E143" si="25">SUM(G131+I131+K131+M131+O131+Q131+S131+U131+W131+Y131+AA131+AC131+AE131+AG131+AI131+AK131+AM131)</f>
        <v>0</v>
      </c>
      <c r="F131" s="383"/>
      <c r="G131" s="27"/>
      <c r="H131" s="383"/>
      <c r="I131" s="27"/>
      <c r="J131" s="383"/>
      <c r="K131" s="384"/>
      <c r="L131" s="383"/>
      <c r="M131" s="384"/>
      <c r="N131" s="383"/>
      <c r="O131" s="384"/>
      <c r="P131" s="383"/>
      <c r="Q131" s="384"/>
      <c r="R131" s="383"/>
      <c r="S131" s="384"/>
      <c r="T131" s="383"/>
      <c r="U131" s="384"/>
      <c r="V131" s="383"/>
      <c r="W131" s="384"/>
      <c r="X131" s="383"/>
      <c r="Y131" s="384"/>
      <c r="Z131" s="383"/>
      <c r="AA131" s="384"/>
      <c r="AB131" s="383"/>
      <c r="AC131" s="384"/>
      <c r="AD131" s="383"/>
      <c r="AE131" s="384"/>
      <c r="AF131" s="383"/>
      <c r="AG131" s="384"/>
      <c r="AH131" s="383"/>
      <c r="AI131" s="384"/>
      <c r="AJ131" s="383"/>
      <c r="AK131" s="384"/>
      <c r="AL131" s="29"/>
      <c r="AM131" s="384"/>
      <c r="AN131" s="27"/>
      <c r="AO131" s="27"/>
      <c r="AP131" s="27"/>
      <c r="AQ131" s="27"/>
      <c r="AR131" s="30" t="str">
        <f t="shared" ref="AR131:AR140" si="26">CONCATENATE(CF131,CA131,CB131,CC131,CD131,CE131)</f>
        <v/>
      </c>
      <c r="CA131" s="32" t="str">
        <f t="shared" ref="CA131:CA143" si="27">IF(CG131=1,"* El número de Beneficiarios NO DEBE ser mayor que el Total. ","")</f>
        <v/>
      </c>
      <c r="CB131" s="33" t="str">
        <f t="shared" ref="CB131:CB143" si="28">IF(CH131=1,"* Los Niños, Niñas, Adolescentes y Jóvenes de Programa SENAME NO DEBE ser mayor que el Total. ","")</f>
        <v/>
      </c>
      <c r="CC131" s="33" t="str">
        <f t="shared" ref="CC131:CC143" si="29">IF(CI131=1,"* El número de personas pertenecientes a Pueblos Originarios NO DEBE ser mayor que el Total. ","")</f>
        <v/>
      </c>
      <c r="CD131" s="33" t="str">
        <f t="shared" ref="CD131:CD143" si="30">IF(CJ131=1,"* El número de personas Migrantes NO DEBE ser mayor que el Total. ","")</f>
        <v/>
      </c>
      <c r="CE131" s="33"/>
      <c r="CF131" s="32" t="str">
        <f t="shared" ref="CF131:CF143" si="31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2">IF($C131&lt;AN131,1,0)</f>
        <v>0</v>
      </c>
      <c r="CH131" s="34">
        <f t="shared" si="32"/>
        <v>0</v>
      </c>
      <c r="CI131" s="34">
        <f t="shared" si="32"/>
        <v>0</v>
      </c>
      <c r="CJ131" s="34">
        <f t="shared" si="32"/>
        <v>0</v>
      </c>
      <c r="CK131" s="34"/>
      <c r="CL131" s="34">
        <f t="shared" ref="CL131:CL143" si="33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3"/>
        <v>0</v>
      </c>
      <c r="D132" s="37">
        <f t="shared" si="24"/>
        <v>0</v>
      </c>
      <c r="E132" s="38">
        <f t="shared" si="25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6"/>
        <v/>
      </c>
      <c r="CA132" s="32" t="str">
        <f t="shared" si="27"/>
        <v/>
      </c>
      <c r="CB132" s="33" t="str">
        <f t="shared" si="28"/>
        <v/>
      </c>
      <c r="CC132" s="33" t="str">
        <f t="shared" si="29"/>
        <v/>
      </c>
      <c r="CD132" s="33" t="str">
        <f t="shared" si="30"/>
        <v/>
      </c>
      <c r="CE132" s="33"/>
      <c r="CF132" s="32" t="str">
        <f t="shared" si="31"/>
        <v/>
      </c>
      <c r="CG132" s="34">
        <f t="shared" si="32"/>
        <v>0</v>
      </c>
      <c r="CH132" s="34">
        <f t="shared" si="32"/>
        <v>0</v>
      </c>
      <c r="CI132" s="34">
        <f t="shared" si="32"/>
        <v>0</v>
      </c>
      <c r="CJ132" s="34">
        <f t="shared" si="32"/>
        <v>0</v>
      </c>
      <c r="CK132" s="34"/>
      <c r="CL132" s="34">
        <f t="shared" si="33"/>
        <v>0</v>
      </c>
    </row>
    <row r="133" spans="1:90" x14ac:dyDescent="0.2">
      <c r="A133" s="577"/>
      <c r="B133" s="35" t="s">
        <v>35</v>
      </c>
      <c r="C133" s="36">
        <f t="shared" si="23"/>
        <v>0</v>
      </c>
      <c r="D133" s="37">
        <f t="shared" si="24"/>
        <v>0</v>
      </c>
      <c r="E133" s="38">
        <f t="shared" si="25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6"/>
        <v/>
      </c>
      <c r="CA133" s="32" t="str">
        <f t="shared" si="27"/>
        <v/>
      </c>
      <c r="CB133" s="33" t="str">
        <f t="shared" si="28"/>
        <v/>
      </c>
      <c r="CC133" s="33" t="str">
        <f t="shared" si="29"/>
        <v/>
      </c>
      <c r="CD133" s="33" t="str">
        <f t="shared" si="30"/>
        <v/>
      </c>
      <c r="CE133" s="33"/>
      <c r="CF133" s="32" t="str">
        <f t="shared" si="31"/>
        <v/>
      </c>
      <c r="CG133" s="34">
        <f t="shared" si="32"/>
        <v>0</v>
      </c>
      <c r="CH133" s="34">
        <f t="shared" si="32"/>
        <v>0</v>
      </c>
      <c r="CI133" s="34">
        <f t="shared" si="32"/>
        <v>0</v>
      </c>
      <c r="CJ133" s="34">
        <f t="shared" si="32"/>
        <v>0</v>
      </c>
      <c r="CK133" s="34"/>
      <c r="CL133" s="34">
        <f t="shared" si="33"/>
        <v>0</v>
      </c>
    </row>
    <row r="134" spans="1:90" x14ac:dyDescent="0.2">
      <c r="A134" s="577"/>
      <c r="B134" s="35" t="s">
        <v>36</v>
      </c>
      <c r="C134" s="36">
        <f t="shared" si="23"/>
        <v>0</v>
      </c>
      <c r="D134" s="37">
        <f t="shared" si="24"/>
        <v>0</v>
      </c>
      <c r="E134" s="38">
        <f t="shared" si="25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6"/>
        <v/>
      </c>
      <c r="CA134" s="32" t="str">
        <f t="shared" si="27"/>
        <v/>
      </c>
      <c r="CB134" s="33" t="str">
        <f t="shared" si="28"/>
        <v/>
      </c>
      <c r="CC134" s="33" t="str">
        <f t="shared" si="29"/>
        <v/>
      </c>
      <c r="CD134" s="33" t="str">
        <f t="shared" si="30"/>
        <v/>
      </c>
      <c r="CE134" s="33"/>
      <c r="CF134" s="32" t="str">
        <f t="shared" si="31"/>
        <v/>
      </c>
      <c r="CG134" s="34">
        <f t="shared" si="32"/>
        <v>0</v>
      </c>
      <c r="CH134" s="34">
        <f t="shared" si="32"/>
        <v>0</v>
      </c>
      <c r="CI134" s="34">
        <f t="shared" si="32"/>
        <v>0</v>
      </c>
      <c r="CJ134" s="34">
        <f t="shared" si="32"/>
        <v>0</v>
      </c>
      <c r="CK134" s="34"/>
      <c r="CL134" s="34">
        <f t="shared" si="33"/>
        <v>0</v>
      </c>
    </row>
    <row r="135" spans="1:90" x14ac:dyDescent="0.2">
      <c r="A135" s="577"/>
      <c r="B135" s="35" t="s">
        <v>37</v>
      </c>
      <c r="C135" s="36">
        <f t="shared" si="23"/>
        <v>0</v>
      </c>
      <c r="D135" s="37">
        <f t="shared" si="24"/>
        <v>0</v>
      </c>
      <c r="E135" s="38">
        <f t="shared" si="25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6"/>
        <v/>
      </c>
      <c r="CA135" s="32" t="str">
        <f t="shared" si="27"/>
        <v/>
      </c>
      <c r="CB135" s="33" t="str">
        <f t="shared" si="28"/>
        <v/>
      </c>
      <c r="CC135" s="33" t="str">
        <f t="shared" si="29"/>
        <v/>
      </c>
      <c r="CD135" s="33" t="str">
        <f t="shared" si="30"/>
        <v/>
      </c>
      <c r="CE135" s="33"/>
      <c r="CF135" s="32" t="str">
        <f t="shared" si="31"/>
        <v/>
      </c>
      <c r="CG135" s="34">
        <f t="shared" si="32"/>
        <v>0</v>
      </c>
      <c r="CH135" s="34">
        <f t="shared" si="32"/>
        <v>0</v>
      </c>
      <c r="CI135" s="34">
        <f t="shared" si="32"/>
        <v>0</v>
      </c>
      <c r="CJ135" s="34">
        <f t="shared" si="32"/>
        <v>0</v>
      </c>
      <c r="CK135" s="34"/>
      <c r="CL135" s="34">
        <f t="shared" si="33"/>
        <v>0</v>
      </c>
    </row>
    <row r="136" spans="1:90" x14ac:dyDescent="0.2">
      <c r="A136" s="577"/>
      <c r="B136" s="35" t="s">
        <v>38</v>
      </c>
      <c r="C136" s="36">
        <f t="shared" si="23"/>
        <v>0</v>
      </c>
      <c r="D136" s="37">
        <f t="shared" si="24"/>
        <v>0</v>
      </c>
      <c r="E136" s="38">
        <f t="shared" si="25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6"/>
        <v/>
      </c>
      <c r="CA136" s="32" t="str">
        <f t="shared" si="27"/>
        <v/>
      </c>
      <c r="CB136" s="33" t="str">
        <f t="shared" si="28"/>
        <v/>
      </c>
      <c r="CC136" s="33" t="str">
        <f t="shared" si="29"/>
        <v/>
      </c>
      <c r="CD136" s="33" t="str">
        <f t="shared" si="30"/>
        <v/>
      </c>
      <c r="CE136" s="33"/>
      <c r="CF136" s="32" t="str">
        <f t="shared" si="31"/>
        <v/>
      </c>
      <c r="CG136" s="34">
        <f t="shared" si="32"/>
        <v>0</v>
      </c>
      <c r="CH136" s="34">
        <f t="shared" si="32"/>
        <v>0</v>
      </c>
      <c r="CI136" s="34">
        <f t="shared" si="32"/>
        <v>0</v>
      </c>
      <c r="CJ136" s="34">
        <f t="shared" si="32"/>
        <v>0</v>
      </c>
      <c r="CK136" s="34"/>
      <c r="CL136" s="34">
        <f t="shared" si="33"/>
        <v>0</v>
      </c>
    </row>
    <row r="137" spans="1:90" ht="21" x14ac:dyDescent="0.2">
      <c r="A137" s="577"/>
      <c r="B137" s="35" t="s">
        <v>39</v>
      </c>
      <c r="C137" s="43">
        <f t="shared" si="23"/>
        <v>0</v>
      </c>
      <c r="D137" s="44">
        <f t="shared" si="24"/>
        <v>0</v>
      </c>
      <c r="E137" s="45">
        <f t="shared" si="25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6"/>
        <v/>
      </c>
      <c r="CA137" s="32" t="str">
        <f t="shared" si="27"/>
        <v/>
      </c>
      <c r="CB137" s="33" t="str">
        <f t="shared" si="28"/>
        <v/>
      </c>
      <c r="CC137" s="33" t="str">
        <f t="shared" si="29"/>
        <v/>
      </c>
      <c r="CD137" s="33" t="str">
        <f t="shared" si="30"/>
        <v/>
      </c>
      <c r="CE137" s="33"/>
      <c r="CF137" s="32" t="str">
        <f t="shared" si="31"/>
        <v/>
      </c>
      <c r="CG137" s="34">
        <f t="shared" si="32"/>
        <v>0</v>
      </c>
      <c r="CH137" s="34">
        <f t="shared" si="32"/>
        <v>0</v>
      </c>
      <c r="CI137" s="34">
        <f t="shared" si="32"/>
        <v>0</v>
      </c>
      <c r="CJ137" s="34">
        <f t="shared" si="32"/>
        <v>0</v>
      </c>
      <c r="CK137" s="34"/>
      <c r="CL137" s="34">
        <f t="shared" si="33"/>
        <v>0</v>
      </c>
    </row>
    <row r="138" spans="1:90" ht="21" x14ac:dyDescent="0.2">
      <c r="A138" s="577"/>
      <c r="B138" s="35" t="s">
        <v>40</v>
      </c>
      <c r="C138" s="43">
        <f t="shared" si="23"/>
        <v>0</v>
      </c>
      <c r="D138" s="44">
        <f t="shared" si="24"/>
        <v>0</v>
      </c>
      <c r="E138" s="45">
        <f t="shared" si="25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6"/>
        <v/>
      </c>
      <c r="CA138" s="32" t="str">
        <f t="shared" si="27"/>
        <v/>
      </c>
      <c r="CB138" s="33" t="str">
        <f t="shared" si="28"/>
        <v/>
      </c>
      <c r="CC138" s="33" t="str">
        <f t="shared" si="29"/>
        <v/>
      </c>
      <c r="CD138" s="33" t="str">
        <f t="shared" si="30"/>
        <v/>
      </c>
      <c r="CE138" s="33"/>
      <c r="CF138" s="32" t="str">
        <f t="shared" si="31"/>
        <v/>
      </c>
      <c r="CG138" s="34">
        <f t="shared" si="32"/>
        <v>0</v>
      </c>
      <c r="CH138" s="34">
        <f t="shared" si="32"/>
        <v>0</v>
      </c>
      <c r="CI138" s="34">
        <f t="shared" si="32"/>
        <v>0</v>
      </c>
      <c r="CJ138" s="34">
        <f t="shared" si="32"/>
        <v>0</v>
      </c>
      <c r="CK138" s="34"/>
      <c r="CL138" s="34">
        <f t="shared" si="33"/>
        <v>0</v>
      </c>
    </row>
    <row r="139" spans="1:90" x14ac:dyDescent="0.2">
      <c r="A139" s="577"/>
      <c r="B139" s="35" t="s">
        <v>41</v>
      </c>
      <c r="C139" s="43">
        <f t="shared" si="23"/>
        <v>0</v>
      </c>
      <c r="D139" s="44">
        <f t="shared" si="24"/>
        <v>0</v>
      </c>
      <c r="E139" s="45">
        <f t="shared" si="25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6"/>
        <v/>
      </c>
      <c r="CA139" s="32" t="str">
        <f t="shared" si="27"/>
        <v/>
      </c>
      <c r="CB139" s="33" t="str">
        <f t="shared" si="28"/>
        <v/>
      </c>
      <c r="CC139" s="33" t="str">
        <f t="shared" si="29"/>
        <v/>
      </c>
      <c r="CD139" s="33" t="str">
        <f t="shared" si="30"/>
        <v/>
      </c>
      <c r="CE139" s="33"/>
      <c r="CF139" s="32" t="str">
        <f t="shared" si="31"/>
        <v/>
      </c>
      <c r="CG139" s="34">
        <f t="shared" si="32"/>
        <v>0</v>
      </c>
      <c r="CH139" s="34">
        <f t="shared" si="32"/>
        <v>0</v>
      </c>
      <c r="CI139" s="34">
        <f t="shared" si="32"/>
        <v>0</v>
      </c>
      <c r="CJ139" s="34">
        <f t="shared" si="32"/>
        <v>0</v>
      </c>
      <c r="CK139" s="34"/>
      <c r="CL139" s="34">
        <f t="shared" si="33"/>
        <v>0</v>
      </c>
    </row>
    <row r="140" spans="1:90" ht="31.5" x14ac:dyDescent="0.2">
      <c r="A140" s="577"/>
      <c r="B140" s="35" t="s">
        <v>42</v>
      </c>
      <c r="C140" s="43">
        <f t="shared" si="23"/>
        <v>0</v>
      </c>
      <c r="D140" s="50">
        <f t="shared" si="24"/>
        <v>0</v>
      </c>
      <c r="E140" s="45">
        <f t="shared" si="25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6"/>
        <v/>
      </c>
      <c r="CA140" s="32" t="str">
        <f t="shared" si="27"/>
        <v/>
      </c>
      <c r="CB140" s="33" t="str">
        <f t="shared" si="28"/>
        <v/>
      </c>
      <c r="CC140" s="33" t="str">
        <f t="shared" si="29"/>
        <v/>
      </c>
      <c r="CD140" s="33" t="str">
        <f t="shared" si="30"/>
        <v/>
      </c>
      <c r="CE140" s="33"/>
      <c r="CF140" s="32" t="str">
        <f t="shared" si="31"/>
        <v/>
      </c>
      <c r="CG140" s="34">
        <f t="shared" si="32"/>
        <v>0</v>
      </c>
      <c r="CH140" s="34">
        <f t="shared" si="32"/>
        <v>0</v>
      </c>
      <c r="CI140" s="34">
        <f t="shared" si="32"/>
        <v>0</v>
      </c>
      <c r="CJ140" s="34">
        <f t="shared" si="32"/>
        <v>0</v>
      </c>
      <c r="CK140" s="34"/>
      <c r="CL140" s="34">
        <f t="shared" si="33"/>
        <v>0</v>
      </c>
    </row>
    <row r="141" spans="1:90" x14ac:dyDescent="0.2">
      <c r="A141" s="681"/>
      <c r="B141" s="51" t="s">
        <v>43</v>
      </c>
      <c r="C141" s="52">
        <f t="shared" si="23"/>
        <v>0</v>
      </c>
      <c r="D141" s="53">
        <f t="shared" si="24"/>
        <v>0</v>
      </c>
      <c r="E141" s="54">
        <f t="shared" si="25"/>
        <v>0</v>
      </c>
      <c r="F141" s="55">
        <f>SUM(F131:F140)</f>
        <v>0</v>
      </c>
      <c r="G141" s="56">
        <f t="shared" ref="G141:AQ141" si="34">SUM(G131:G140)</f>
        <v>0</v>
      </c>
      <c r="H141" s="55">
        <f t="shared" si="34"/>
        <v>0</v>
      </c>
      <c r="I141" s="56">
        <f t="shared" si="34"/>
        <v>0</v>
      </c>
      <c r="J141" s="55">
        <f t="shared" si="34"/>
        <v>0</v>
      </c>
      <c r="K141" s="57">
        <f t="shared" si="34"/>
        <v>0</v>
      </c>
      <c r="L141" s="55">
        <f t="shared" si="34"/>
        <v>0</v>
      </c>
      <c r="M141" s="57">
        <f t="shared" si="34"/>
        <v>0</v>
      </c>
      <c r="N141" s="55">
        <f t="shared" si="34"/>
        <v>0</v>
      </c>
      <c r="O141" s="57">
        <f t="shared" si="34"/>
        <v>0</v>
      </c>
      <c r="P141" s="55">
        <f t="shared" si="34"/>
        <v>0</v>
      </c>
      <c r="Q141" s="57">
        <f t="shared" si="34"/>
        <v>0</v>
      </c>
      <c r="R141" s="55">
        <f t="shared" si="34"/>
        <v>0</v>
      </c>
      <c r="S141" s="57">
        <f t="shared" si="34"/>
        <v>0</v>
      </c>
      <c r="T141" s="55">
        <f t="shared" si="34"/>
        <v>0</v>
      </c>
      <c r="U141" s="57">
        <f t="shared" si="34"/>
        <v>0</v>
      </c>
      <c r="V141" s="55">
        <f t="shared" si="34"/>
        <v>0</v>
      </c>
      <c r="W141" s="57">
        <f t="shared" si="34"/>
        <v>0</v>
      </c>
      <c r="X141" s="55">
        <f t="shared" si="34"/>
        <v>0</v>
      </c>
      <c r="Y141" s="57">
        <f t="shared" si="34"/>
        <v>0</v>
      </c>
      <c r="Z141" s="55">
        <f t="shared" si="34"/>
        <v>0</v>
      </c>
      <c r="AA141" s="57">
        <f t="shared" si="34"/>
        <v>0</v>
      </c>
      <c r="AB141" s="55">
        <f t="shared" si="34"/>
        <v>0</v>
      </c>
      <c r="AC141" s="57">
        <f t="shared" si="34"/>
        <v>0</v>
      </c>
      <c r="AD141" s="55">
        <f t="shared" si="34"/>
        <v>0</v>
      </c>
      <c r="AE141" s="57">
        <f t="shared" si="34"/>
        <v>0</v>
      </c>
      <c r="AF141" s="55">
        <f t="shared" si="34"/>
        <v>0</v>
      </c>
      <c r="AG141" s="57">
        <f t="shared" si="34"/>
        <v>0</v>
      </c>
      <c r="AH141" s="55">
        <f t="shared" si="34"/>
        <v>0</v>
      </c>
      <c r="AI141" s="57">
        <f t="shared" si="34"/>
        <v>0</v>
      </c>
      <c r="AJ141" s="55">
        <f t="shared" si="34"/>
        <v>0</v>
      </c>
      <c r="AK141" s="57">
        <f t="shared" si="34"/>
        <v>0</v>
      </c>
      <c r="AL141" s="58">
        <f t="shared" si="34"/>
        <v>0</v>
      </c>
      <c r="AM141" s="57">
        <f t="shared" si="34"/>
        <v>0</v>
      </c>
      <c r="AN141" s="56">
        <f t="shared" si="34"/>
        <v>0</v>
      </c>
      <c r="AO141" s="56">
        <f t="shared" si="34"/>
        <v>0</v>
      </c>
      <c r="AP141" s="56">
        <f t="shared" si="34"/>
        <v>0</v>
      </c>
      <c r="AQ141" s="56">
        <f t="shared" si="34"/>
        <v>0</v>
      </c>
      <c r="AR141" s="30"/>
      <c r="CA141" s="32" t="str">
        <f t="shared" si="27"/>
        <v/>
      </c>
      <c r="CB141" s="33" t="str">
        <f t="shared" si="28"/>
        <v/>
      </c>
      <c r="CC141" s="33" t="str">
        <f t="shared" si="29"/>
        <v/>
      </c>
      <c r="CD141" s="33" t="str">
        <f t="shared" si="30"/>
        <v/>
      </c>
      <c r="CE141" s="33"/>
      <c r="CF141" s="32" t="str">
        <f t="shared" si="31"/>
        <v/>
      </c>
      <c r="CG141" s="34">
        <f t="shared" si="32"/>
        <v>0</v>
      </c>
      <c r="CH141" s="34">
        <f t="shared" si="32"/>
        <v>0</v>
      </c>
      <c r="CI141" s="34">
        <f t="shared" si="32"/>
        <v>0</v>
      </c>
      <c r="CJ141" s="34">
        <f t="shared" si="32"/>
        <v>0</v>
      </c>
      <c r="CK141" s="34"/>
      <c r="CL141" s="34">
        <f t="shared" si="33"/>
        <v>0</v>
      </c>
    </row>
    <row r="142" spans="1:90" x14ac:dyDescent="0.2">
      <c r="A142" s="579" t="s">
        <v>44</v>
      </c>
      <c r="B142" s="580"/>
      <c r="C142" s="59">
        <f t="shared" si="23"/>
        <v>0</v>
      </c>
      <c r="D142" s="60">
        <f t="shared" si="24"/>
        <v>0</v>
      </c>
      <c r="E142" s="54">
        <f t="shared" si="25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7"/>
        <v/>
      </c>
      <c r="CB142" s="33" t="str">
        <f t="shared" si="28"/>
        <v/>
      </c>
      <c r="CC142" s="33" t="str">
        <f t="shared" si="29"/>
        <v/>
      </c>
      <c r="CD142" s="33" t="str">
        <f t="shared" si="30"/>
        <v/>
      </c>
      <c r="CE142" s="33"/>
      <c r="CF142" s="32" t="str">
        <f t="shared" si="31"/>
        <v/>
      </c>
      <c r="CG142" s="34">
        <f t="shared" si="32"/>
        <v>0</v>
      </c>
      <c r="CH142" s="34">
        <f t="shared" si="32"/>
        <v>0</v>
      </c>
      <c r="CI142" s="34">
        <f t="shared" si="32"/>
        <v>0</v>
      </c>
      <c r="CJ142" s="34">
        <f t="shared" si="32"/>
        <v>0</v>
      </c>
      <c r="CK142" s="34"/>
      <c r="CL142" s="34">
        <f t="shared" si="33"/>
        <v>0</v>
      </c>
    </row>
    <row r="143" spans="1:90" x14ac:dyDescent="0.2">
      <c r="A143" s="579" t="s">
        <v>147</v>
      </c>
      <c r="B143" s="580"/>
      <c r="C143" s="59">
        <f t="shared" si="23"/>
        <v>0</v>
      </c>
      <c r="D143" s="60">
        <f t="shared" si="24"/>
        <v>0</v>
      </c>
      <c r="E143" s="54">
        <f t="shared" si="25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7"/>
        <v/>
      </c>
      <c r="CB143" s="33" t="str">
        <f t="shared" si="28"/>
        <v/>
      </c>
      <c r="CC143" s="33" t="str">
        <f t="shared" si="29"/>
        <v/>
      </c>
      <c r="CD143" s="33" t="str">
        <f t="shared" si="30"/>
        <v/>
      </c>
      <c r="CE143" s="33"/>
      <c r="CF143" s="32" t="str">
        <f t="shared" si="31"/>
        <v/>
      </c>
      <c r="CG143" s="34">
        <f t="shared" si="32"/>
        <v>0</v>
      </c>
      <c r="CH143" s="34">
        <f t="shared" si="32"/>
        <v>0</v>
      </c>
      <c r="CI143" s="34">
        <f t="shared" si="32"/>
        <v>0</v>
      </c>
      <c r="CJ143" s="34">
        <f t="shared" si="32"/>
        <v>0</v>
      </c>
      <c r="CK143" s="34"/>
      <c r="CL143" s="34">
        <f t="shared" si="33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680"/>
      <c r="D146" s="568"/>
      <c r="E146" s="678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679"/>
      <c r="B147" s="679"/>
      <c r="C147" s="18" t="s">
        <v>29</v>
      </c>
      <c r="D147" s="19" t="s">
        <v>30</v>
      </c>
      <c r="E147" s="370" t="s">
        <v>31</v>
      </c>
      <c r="F147" s="21" t="s">
        <v>30</v>
      </c>
      <c r="G147" s="370" t="s">
        <v>31</v>
      </c>
      <c r="H147" s="21" t="s">
        <v>30</v>
      </c>
      <c r="I147" s="370" t="s">
        <v>31</v>
      </c>
      <c r="J147" s="21" t="s">
        <v>30</v>
      </c>
      <c r="K147" s="370" t="s">
        <v>31</v>
      </c>
      <c r="L147" s="21" t="s">
        <v>30</v>
      </c>
      <c r="M147" s="370" t="s">
        <v>31</v>
      </c>
      <c r="N147" s="21" t="s">
        <v>30</v>
      </c>
      <c r="O147" s="370" t="s">
        <v>31</v>
      </c>
      <c r="P147" s="21" t="s">
        <v>30</v>
      </c>
      <c r="Q147" s="370" t="s">
        <v>31</v>
      </c>
      <c r="R147" s="21" t="s">
        <v>30</v>
      </c>
      <c r="S147" s="370" t="s">
        <v>31</v>
      </c>
      <c r="T147" s="21" t="s">
        <v>30</v>
      </c>
      <c r="U147" s="370" t="s">
        <v>31</v>
      </c>
      <c r="V147" s="21" t="s">
        <v>30</v>
      </c>
      <c r="W147" s="370" t="s">
        <v>31</v>
      </c>
      <c r="X147" s="21" t="s">
        <v>30</v>
      </c>
      <c r="Y147" s="370" t="s">
        <v>31</v>
      </c>
      <c r="Z147" s="21" t="s">
        <v>30</v>
      </c>
      <c r="AA147" s="370" t="s">
        <v>31</v>
      </c>
      <c r="AB147" s="21" t="s">
        <v>30</v>
      </c>
      <c r="AC147" s="370" t="s">
        <v>31</v>
      </c>
      <c r="AD147" s="21" t="s">
        <v>30</v>
      </c>
      <c r="AE147" s="370" t="s">
        <v>31</v>
      </c>
      <c r="AF147" s="21" t="s">
        <v>30</v>
      </c>
      <c r="AG147" s="370" t="s">
        <v>31</v>
      </c>
      <c r="AH147" s="21" t="s">
        <v>30</v>
      </c>
      <c r="AI147" s="370" t="s">
        <v>31</v>
      </c>
      <c r="AJ147" s="21" t="s">
        <v>30</v>
      </c>
      <c r="AK147" s="370" t="s">
        <v>31</v>
      </c>
      <c r="AL147" s="21" t="s">
        <v>30</v>
      </c>
      <c r="AM147" s="370" t="s">
        <v>31</v>
      </c>
      <c r="AN147" s="681"/>
      <c r="AO147" s="678"/>
      <c r="AP147" s="681"/>
      <c r="AQ147" s="678"/>
    </row>
    <row r="148" spans="1:90" x14ac:dyDescent="0.2">
      <c r="A148" s="617" t="s">
        <v>149</v>
      </c>
      <c r="B148" s="289" t="s">
        <v>150</v>
      </c>
      <c r="C148" s="497">
        <f>SUM(D148+E148)</f>
        <v>0</v>
      </c>
      <c r="D148" s="498">
        <f t="shared" ref="D148:E151" si="35">SUM(F148+H148+J148+L148+N148+P148+R148+T148+V148+X148+Z148+AB148+AD148+AF148+AH148+AJ148+AL148)</f>
        <v>0</v>
      </c>
      <c r="E148" s="292">
        <f t="shared" si="35"/>
        <v>0</v>
      </c>
      <c r="F148" s="383"/>
      <c r="G148" s="384"/>
      <c r="H148" s="383"/>
      <c r="I148" s="384"/>
      <c r="J148" s="383"/>
      <c r="K148" s="384"/>
      <c r="L148" s="383"/>
      <c r="M148" s="384"/>
      <c r="N148" s="383"/>
      <c r="O148" s="384"/>
      <c r="P148" s="383"/>
      <c r="Q148" s="384"/>
      <c r="R148" s="383"/>
      <c r="S148" s="384"/>
      <c r="T148" s="383"/>
      <c r="U148" s="384"/>
      <c r="V148" s="383"/>
      <c r="W148" s="384"/>
      <c r="X148" s="383"/>
      <c r="Y148" s="384"/>
      <c r="Z148" s="383"/>
      <c r="AA148" s="384"/>
      <c r="AB148" s="383"/>
      <c r="AC148" s="384"/>
      <c r="AD148" s="383"/>
      <c r="AE148" s="384"/>
      <c r="AF148" s="383"/>
      <c r="AG148" s="384"/>
      <c r="AH148" s="383"/>
      <c r="AI148" s="384"/>
      <c r="AJ148" s="383"/>
      <c r="AK148" s="384"/>
      <c r="AL148" s="383"/>
      <c r="AM148" s="384"/>
      <c r="AN148" s="479"/>
      <c r="AO148" s="27"/>
      <c r="AP148" s="479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6">IF($C148&lt;AN148,1,0)</f>
        <v>0</v>
      </c>
      <c r="CH148" s="34">
        <f t="shared" si="36"/>
        <v>0</v>
      </c>
      <c r="CI148" s="34">
        <f t="shared" si="36"/>
        <v>0</v>
      </c>
      <c r="CJ148" s="34">
        <f t="shared" si="36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5"/>
        <v>0</v>
      </c>
      <c r="E149" s="296">
        <f t="shared" si="35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6"/>
        <v>0</v>
      </c>
      <c r="CH149" s="34">
        <f t="shared" si="36"/>
        <v>0</v>
      </c>
      <c r="CI149" s="34">
        <f t="shared" si="36"/>
        <v>0</v>
      </c>
      <c r="CJ149" s="34">
        <f t="shared" si="36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5"/>
        <v>0</v>
      </c>
      <c r="E150" s="296">
        <f t="shared" si="35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6"/>
        <v>0</v>
      </c>
      <c r="CH150" s="34">
        <f t="shared" si="36"/>
        <v>0</v>
      </c>
      <c r="CI150" s="34">
        <f t="shared" si="36"/>
        <v>0</v>
      </c>
      <c r="CJ150" s="34">
        <f t="shared" si="36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682"/>
      <c r="B151" s="297" t="s">
        <v>43</v>
      </c>
      <c r="C151" s="298">
        <f>SUM(D151+E151)</f>
        <v>0</v>
      </c>
      <c r="D151" s="299">
        <f t="shared" si="35"/>
        <v>0</v>
      </c>
      <c r="E151" s="300">
        <f t="shared" si="35"/>
        <v>0</v>
      </c>
      <c r="F151" s="301">
        <f t="shared" ref="F151:AQ151" si="37">SUM(F148:F150)</f>
        <v>0</v>
      </c>
      <c r="G151" s="302">
        <f t="shared" si="37"/>
        <v>0</v>
      </c>
      <c r="H151" s="301">
        <f t="shared" si="37"/>
        <v>0</v>
      </c>
      <c r="I151" s="302">
        <f t="shared" si="37"/>
        <v>0</v>
      </c>
      <c r="J151" s="301">
        <f t="shared" si="37"/>
        <v>0</v>
      </c>
      <c r="K151" s="303">
        <f t="shared" si="37"/>
        <v>0</v>
      </c>
      <c r="L151" s="301">
        <f t="shared" si="37"/>
        <v>0</v>
      </c>
      <c r="M151" s="303">
        <f t="shared" si="37"/>
        <v>0</v>
      </c>
      <c r="N151" s="301">
        <f t="shared" si="37"/>
        <v>0</v>
      </c>
      <c r="O151" s="303">
        <f t="shared" si="37"/>
        <v>0</v>
      </c>
      <c r="P151" s="301">
        <f t="shared" si="37"/>
        <v>0</v>
      </c>
      <c r="Q151" s="303">
        <f t="shared" si="37"/>
        <v>0</v>
      </c>
      <c r="R151" s="301">
        <f t="shared" si="37"/>
        <v>0</v>
      </c>
      <c r="S151" s="303">
        <f t="shared" si="37"/>
        <v>0</v>
      </c>
      <c r="T151" s="301">
        <f t="shared" si="37"/>
        <v>0</v>
      </c>
      <c r="U151" s="303">
        <f t="shared" si="37"/>
        <v>0</v>
      </c>
      <c r="V151" s="301">
        <f t="shared" si="37"/>
        <v>0</v>
      </c>
      <c r="W151" s="303">
        <f t="shared" si="37"/>
        <v>0</v>
      </c>
      <c r="X151" s="301">
        <f t="shared" si="37"/>
        <v>0</v>
      </c>
      <c r="Y151" s="303">
        <f t="shared" si="37"/>
        <v>0</v>
      </c>
      <c r="Z151" s="301">
        <f t="shared" si="37"/>
        <v>0</v>
      </c>
      <c r="AA151" s="303">
        <f t="shared" si="37"/>
        <v>0</v>
      </c>
      <c r="AB151" s="301">
        <f t="shared" si="37"/>
        <v>0</v>
      </c>
      <c r="AC151" s="303">
        <f t="shared" si="37"/>
        <v>0</v>
      </c>
      <c r="AD151" s="301">
        <f t="shared" si="37"/>
        <v>0</v>
      </c>
      <c r="AE151" s="303">
        <f t="shared" si="37"/>
        <v>0</v>
      </c>
      <c r="AF151" s="301">
        <f t="shared" si="37"/>
        <v>0</v>
      </c>
      <c r="AG151" s="303">
        <f t="shared" si="37"/>
        <v>0</v>
      </c>
      <c r="AH151" s="301">
        <f t="shared" si="37"/>
        <v>0</v>
      </c>
      <c r="AI151" s="303">
        <f t="shared" si="37"/>
        <v>0</v>
      </c>
      <c r="AJ151" s="301">
        <f t="shared" si="37"/>
        <v>0</v>
      </c>
      <c r="AK151" s="303">
        <f t="shared" si="37"/>
        <v>0</v>
      </c>
      <c r="AL151" s="304">
        <f t="shared" si="37"/>
        <v>0</v>
      </c>
      <c r="AM151" s="303">
        <f t="shared" si="37"/>
        <v>0</v>
      </c>
      <c r="AN151" s="305">
        <f t="shared" si="37"/>
        <v>0</v>
      </c>
      <c r="AO151" s="302">
        <f t="shared" si="37"/>
        <v>0</v>
      </c>
      <c r="AP151" s="305">
        <f t="shared" si="37"/>
        <v>0</v>
      </c>
      <c r="AQ151" s="302">
        <f t="shared" si="37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245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0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",[11]NOMBRE!B6," - ","( ",[11]NOMBRE!C6,[11]NOMBRE!D6," )")</f>
        <v>MES: OCTUBRE - ( 10 )</v>
      </c>
    </row>
    <row r="5" spans="1:90" ht="16.350000000000001" customHeight="1" x14ac:dyDescent="0.2">
      <c r="A5" s="1" t="str">
        <f>CONCATENATE("AÑO: ",[11]NOMBRE!B7)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63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511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80"/>
      <c r="D11" s="568"/>
      <c r="E11" s="678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79"/>
      <c r="B12" s="679"/>
      <c r="C12" s="18" t="s">
        <v>29</v>
      </c>
      <c r="D12" s="19" t="s">
        <v>30</v>
      </c>
      <c r="E12" s="467" t="s">
        <v>31</v>
      </c>
      <c r="F12" s="21" t="s">
        <v>30</v>
      </c>
      <c r="G12" s="467" t="s">
        <v>31</v>
      </c>
      <c r="H12" s="21" t="s">
        <v>30</v>
      </c>
      <c r="I12" s="467" t="s">
        <v>31</v>
      </c>
      <c r="J12" s="21" t="s">
        <v>30</v>
      </c>
      <c r="K12" s="467" t="s">
        <v>31</v>
      </c>
      <c r="L12" s="21" t="s">
        <v>30</v>
      </c>
      <c r="M12" s="467" t="s">
        <v>31</v>
      </c>
      <c r="N12" s="21" t="s">
        <v>30</v>
      </c>
      <c r="O12" s="467" t="s">
        <v>31</v>
      </c>
      <c r="P12" s="21" t="s">
        <v>30</v>
      </c>
      <c r="Q12" s="467" t="s">
        <v>31</v>
      </c>
      <c r="R12" s="21" t="s">
        <v>30</v>
      </c>
      <c r="S12" s="467" t="s">
        <v>31</v>
      </c>
      <c r="T12" s="21" t="s">
        <v>30</v>
      </c>
      <c r="U12" s="467" t="s">
        <v>31</v>
      </c>
      <c r="V12" s="21" t="s">
        <v>30</v>
      </c>
      <c r="W12" s="467" t="s">
        <v>31</v>
      </c>
      <c r="X12" s="21" t="s">
        <v>30</v>
      </c>
      <c r="Y12" s="467" t="s">
        <v>31</v>
      </c>
      <c r="Z12" s="21" t="s">
        <v>30</v>
      </c>
      <c r="AA12" s="467" t="s">
        <v>31</v>
      </c>
      <c r="AB12" s="21" t="s">
        <v>30</v>
      </c>
      <c r="AC12" s="467" t="s">
        <v>31</v>
      </c>
      <c r="AD12" s="21" t="s">
        <v>30</v>
      </c>
      <c r="AE12" s="467" t="s">
        <v>31</v>
      </c>
      <c r="AF12" s="21" t="s">
        <v>30</v>
      </c>
      <c r="AG12" s="467" t="s">
        <v>31</v>
      </c>
      <c r="AH12" s="21" t="s">
        <v>30</v>
      </c>
      <c r="AI12" s="467" t="s">
        <v>31</v>
      </c>
      <c r="AJ12" s="21" t="s">
        <v>30</v>
      </c>
      <c r="AK12" s="467" t="s">
        <v>31</v>
      </c>
      <c r="AL12" s="21" t="s">
        <v>30</v>
      </c>
      <c r="AM12" s="467" t="s">
        <v>31</v>
      </c>
      <c r="AN12" s="678"/>
      <c r="AO12" s="678"/>
      <c r="AP12" s="678"/>
      <c r="AQ12" s="678"/>
      <c r="AR12" s="678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381">
        <f t="shared" ref="C13:C27" si="0">SUM(D13+E13)</f>
        <v>0</v>
      </c>
      <c r="D13" s="382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383"/>
      <c r="G13" s="27"/>
      <c r="H13" s="383"/>
      <c r="I13" s="27"/>
      <c r="J13" s="383"/>
      <c r="K13" s="384"/>
      <c r="L13" s="383"/>
      <c r="M13" s="384"/>
      <c r="N13" s="383"/>
      <c r="O13" s="384"/>
      <c r="P13" s="383"/>
      <c r="Q13" s="384"/>
      <c r="R13" s="383"/>
      <c r="S13" s="384"/>
      <c r="T13" s="383"/>
      <c r="U13" s="384"/>
      <c r="V13" s="383"/>
      <c r="W13" s="384"/>
      <c r="X13" s="383"/>
      <c r="Y13" s="384"/>
      <c r="Z13" s="383"/>
      <c r="AA13" s="384"/>
      <c r="AB13" s="383"/>
      <c r="AC13" s="384"/>
      <c r="AD13" s="383"/>
      <c r="AE13" s="384"/>
      <c r="AF13" s="383"/>
      <c r="AG13" s="384"/>
      <c r="AH13" s="383"/>
      <c r="AI13" s="384"/>
      <c r="AJ13" s="383"/>
      <c r="AK13" s="384"/>
      <c r="AL13" s="29"/>
      <c r="AM13" s="384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55</v>
      </c>
      <c r="D14" s="37">
        <f t="shared" si="1"/>
        <v>23</v>
      </c>
      <c r="E14" s="38">
        <f t="shared" si="2"/>
        <v>32</v>
      </c>
      <c r="F14" s="39">
        <v>0</v>
      </c>
      <c r="G14" s="40">
        <v>0</v>
      </c>
      <c r="H14" s="39">
        <v>0</v>
      </c>
      <c r="I14" s="40">
        <v>1</v>
      </c>
      <c r="J14" s="39">
        <v>3</v>
      </c>
      <c r="K14" s="41">
        <v>5</v>
      </c>
      <c r="L14" s="39">
        <v>17</v>
      </c>
      <c r="M14" s="41">
        <v>25</v>
      </c>
      <c r="N14" s="39">
        <v>1</v>
      </c>
      <c r="O14" s="41">
        <v>0</v>
      </c>
      <c r="P14" s="39">
        <v>1</v>
      </c>
      <c r="Q14" s="41">
        <v>0</v>
      </c>
      <c r="R14" s="39">
        <v>1</v>
      </c>
      <c r="S14" s="41">
        <v>0</v>
      </c>
      <c r="T14" s="39">
        <v>0</v>
      </c>
      <c r="U14" s="41">
        <v>0</v>
      </c>
      <c r="V14" s="39">
        <v>0</v>
      </c>
      <c r="W14" s="41">
        <v>1</v>
      </c>
      <c r="X14" s="39">
        <v>0</v>
      </c>
      <c r="Y14" s="41">
        <v>0</v>
      </c>
      <c r="Z14" s="39">
        <v>0</v>
      </c>
      <c r="AA14" s="41">
        <v>0</v>
      </c>
      <c r="AB14" s="39">
        <v>0</v>
      </c>
      <c r="AC14" s="41">
        <v>0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55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0</v>
      </c>
      <c r="D15" s="37">
        <f t="shared" si="1"/>
        <v>0</v>
      </c>
      <c r="E15" s="38">
        <f t="shared" si="2"/>
        <v>0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0</v>
      </c>
      <c r="M15" s="41">
        <v>0</v>
      </c>
      <c r="N15" s="39">
        <v>0</v>
      </c>
      <c r="O15" s="41">
        <v>0</v>
      </c>
      <c r="P15" s="39">
        <v>0</v>
      </c>
      <c r="Q15" s="41">
        <v>0</v>
      </c>
      <c r="R15" s="39">
        <v>0</v>
      </c>
      <c r="S15" s="41">
        <v>0</v>
      </c>
      <c r="T15" s="39">
        <v>0</v>
      </c>
      <c r="U15" s="41">
        <v>0</v>
      </c>
      <c r="V15" s="39">
        <v>0</v>
      </c>
      <c r="W15" s="41">
        <v>0</v>
      </c>
      <c r="X15" s="39">
        <v>0</v>
      </c>
      <c r="Y15" s="41">
        <v>0</v>
      </c>
      <c r="Z15" s="39">
        <v>0</v>
      </c>
      <c r="AA15" s="41">
        <v>0</v>
      </c>
      <c r="AB15" s="39">
        <v>0</v>
      </c>
      <c r="AC15" s="41">
        <v>0</v>
      </c>
      <c r="AD15" s="39">
        <v>0</v>
      </c>
      <c r="AE15" s="41">
        <v>0</v>
      </c>
      <c r="AF15" s="39">
        <v>0</v>
      </c>
      <c r="AG15" s="41">
        <v>0</v>
      </c>
      <c r="AH15" s="39">
        <v>0</v>
      </c>
      <c r="AI15" s="41">
        <v>0</v>
      </c>
      <c r="AJ15" s="39">
        <v>0</v>
      </c>
      <c r="AK15" s="41">
        <v>0</v>
      </c>
      <c r="AL15" s="42">
        <v>0</v>
      </c>
      <c r="AM15" s="41">
        <v>0</v>
      </c>
      <c r="AN15" s="40">
        <v>0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139</v>
      </c>
      <c r="D17" s="37">
        <f t="shared" si="1"/>
        <v>70</v>
      </c>
      <c r="E17" s="38">
        <f t="shared" si="2"/>
        <v>69</v>
      </c>
      <c r="F17" s="39">
        <v>0</v>
      </c>
      <c r="G17" s="40">
        <v>0</v>
      </c>
      <c r="H17" s="39">
        <v>10</v>
      </c>
      <c r="I17" s="40">
        <v>1</v>
      </c>
      <c r="J17" s="39">
        <v>8</v>
      </c>
      <c r="K17" s="41">
        <v>1</v>
      </c>
      <c r="L17" s="39">
        <v>7</v>
      </c>
      <c r="M17" s="41">
        <v>10</v>
      </c>
      <c r="N17" s="39">
        <v>2</v>
      </c>
      <c r="O17" s="41">
        <v>0</v>
      </c>
      <c r="P17" s="39">
        <v>6</v>
      </c>
      <c r="Q17" s="41">
        <v>3</v>
      </c>
      <c r="R17" s="39">
        <v>0</v>
      </c>
      <c r="S17" s="41">
        <v>4</v>
      </c>
      <c r="T17" s="39">
        <v>2</v>
      </c>
      <c r="U17" s="41">
        <v>0</v>
      </c>
      <c r="V17" s="39">
        <v>4</v>
      </c>
      <c r="W17" s="41">
        <v>6</v>
      </c>
      <c r="X17" s="39">
        <v>11</v>
      </c>
      <c r="Y17" s="41">
        <v>9</v>
      </c>
      <c r="Z17" s="39">
        <v>8</v>
      </c>
      <c r="AA17" s="41">
        <v>9</v>
      </c>
      <c r="AB17" s="39">
        <v>8</v>
      </c>
      <c r="AC17" s="41">
        <v>20</v>
      </c>
      <c r="AD17" s="39">
        <v>2</v>
      </c>
      <c r="AE17" s="41">
        <v>3</v>
      </c>
      <c r="AF17" s="39">
        <v>0</v>
      </c>
      <c r="AG17" s="41">
        <v>3</v>
      </c>
      <c r="AH17" s="39">
        <v>1</v>
      </c>
      <c r="AI17" s="41">
        <v>0</v>
      </c>
      <c r="AJ17" s="39">
        <v>0</v>
      </c>
      <c r="AK17" s="41">
        <v>0</v>
      </c>
      <c r="AL17" s="42">
        <v>1</v>
      </c>
      <c r="AM17" s="41">
        <v>0</v>
      </c>
      <c r="AN17" s="40">
        <v>139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29</v>
      </c>
      <c r="D19" s="44">
        <f t="shared" si="1"/>
        <v>18</v>
      </c>
      <c r="E19" s="45">
        <f t="shared" si="2"/>
        <v>11</v>
      </c>
      <c r="F19" s="46">
        <v>4</v>
      </c>
      <c r="G19" s="47">
        <v>1</v>
      </c>
      <c r="H19" s="46">
        <v>4</v>
      </c>
      <c r="I19" s="47">
        <v>1</v>
      </c>
      <c r="J19" s="46">
        <v>2</v>
      </c>
      <c r="K19" s="48">
        <v>2</v>
      </c>
      <c r="L19" s="46">
        <v>2</v>
      </c>
      <c r="M19" s="48">
        <v>3</v>
      </c>
      <c r="N19" s="46">
        <v>0</v>
      </c>
      <c r="O19" s="48">
        <v>0</v>
      </c>
      <c r="P19" s="46">
        <v>6</v>
      </c>
      <c r="Q19" s="48">
        <v>0</v>
      </c>
      <c r="R19" s="46">
        <v>0</v>
      </c>
      <c r="S19" s="48">
        <v>1</v>
      </c>
      <c r="T19" s="46">
        <v>0</v>
      </c>
      <c r="U19" s="48">
        <v>0</v>
      </c>
      <c r="V19" s="46">
        <v>0</v>
      </c>
      <c r="W19" s="48">
        <v>0</v>
      </c>
      <c r="X19" s="46">
        <v>0</v>
      </c>
      <c r="Y19" s="48">
        <v>2</v>
      </c>
      <c r="Z19" s="46">
        <v>0</v>
      </c>
      <c r="AA19" s="48">
        <v>0</v>
      </c>
      <c r="AB19" s="46">
        <v>0</v>
      </c>
      <c r="AC19" s="48">
        <v>1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29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81"/>
      <c r="B23" s="51" t="s">
        <v>43</v>
      </c>
      <c r="C23" s="52">
        <f t="shared" si="0"/>
        <v>223</v>
      </c>
      <c r="D23" s="53">
        <f t="shared" si="1"/>
        <v>111</v>
      </c>
      <c r="E23" s="54">
        <f t="shared" si="2"/>
        <v>112</v>
      </c>
      <c r="F23" s="55">
        <f t="shared" ref="F23:AR23" si="12">SUM(F13:F22)</f>
        <v>4</v>
      </c>
      <c r="G23" s="56">
        <f t="shared" si="12"/>
        <v>1</v>
      </c>
      <c r="H23" s="55">
        <f t="shared" si="12"/>
        <v>14</v>
      </c>
      <c r="I23" s="56">
        <f t="shared" si="12"/>
        <v>3</v>
      </c>
      <c r="J23" s="55">
        <f t="shared" si="12"/>
        <v>13</v>
      </c>
      <c r="K23" s="57">
        <f t="shared" si="12"/>
        <v>8</v>
      </c>
      <c r="L23" s="55">
        <f t="shared" si="12"/>
        <v>26</v>
      </c>
      <c r="M23" s="57">
        <f t="shared" si="12"/>
        <v>38</v>
      </c>
      <c r="N23" s="55">
        <f t="shared" si="12"/>
        <v>3</v>
      </c>
      <c r="O23" s="57">
        <f t="shared" si="12"/>
        <v>0</v>
      </c>
      <c r="P23" s="55">
        <f t="shared" si="12"/>
        <v>13</v>
      </c>
      <c r="Q23" s="57">
        <f t="shared" si="12"/>
        <v>3</v>
      </c>
      <c r="R23" s="55">
        <f t="shared" si="12"/>
        <v>1</v>
      </c>
      <c r="S23" s="57">
        <f t="shared" si="12"/>
        <v>5</v>
      </c>
      <c r="T23" s="55">
        <f t="shared" si="12"/>
        <v>2</v>
      </c>
      <c r="U23" s="57">
        <f t="shared" si="12"/>
        <v>0</v>
      </c>
      <c r="V23" s="55">
        <f t="shared" si="12"/>
        <v>4</v>
      </c>
      <c r="W23" s="57">
        <f t="shared" si="12"/>
        <v>7</v>
      </c>
      <c r="X23" s="55">
        <f t="shared" si="12"/>
        <v>11</v>
      </c>
      <c r="Y23" s="57">
        <f t="shared" si="12"/>
        <v>11</v>
      </c>
      <c r="Z23" s="55">
        <f t="shared" si="12"/>
        <v>8</v>
      </c>
      <c r="AA23" s="57">
        <f t="shared" si="12"/>
        <v>9</v>
      </c>
      <c r="AB23" s="55">
        <f t="shared" si="12"/>
        <v>8</v>
      </c>
      <c r="AC23" s="57">
        <f t="shared" si="12"/>
        <v>21</v>
      </c>
      <c r="AD23" s="55">
        <f t="shared" si="12"/>
        <v>2</v>
      </c>
      <c r="AE23" s="57">
        <f t="shared" si="12"/>
        <v>3</v>
      </c>
      <c r="AF23" s="55">
        <f t="shared" si="12"/>
        <v>0</v>
      </c>
      <c r="AG23" s="57">
        <f t="shared" si="12"/>
        <v>3</v>
      </c>
      <c r="AH23" s="55">
        <f t="shared" si="12"/>
        <v>1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1</v>
      </c>
      <c r="AM23" s="57">
        <f t="shared" si="12"/>
        <v>0</v>
      </c>
      <c r="AN23" s="56">
        <f t="shared" si="12"/>
        <v>223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471" t="s">
        <v>45</v>
      </c>
      <c r="B25" s="66" t="s">
        <v>34</v>
      </c>
      <c r="C25" s="67">
        <f t="shared" si="0"/>
        <v>1</v>
      </c>
      <c r="D25" s="68">
        <f t="shared" si="1"/>
        <v>0</v>
      </c>
      <c r="E25" s="69">
        <f t="shared" si="2"/>
        <v>1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0</v>
      </c>
      <c r="N25" s="70">
        <v>0</v>
      </c>
      <c r="O25" s="72">
        <v>0</v>
      </c>
      <c r="P25" s="70">
        <v>0</v>
      </c>
      <c r="Q25" s="72">
        <v>0</v>
      </c>
      <c r="R25" s="70">
        <v>0</v>
      </c>
      <c r="S25" s="72">
        <v>0</v>
      </c>
      <c r="T25" s="70">
        <v>0</v>
      </c>
      <c r="U25" s="72">
        <v>0</v>
      </c>
      <c r="V25" s="70">
        <v>0</v>
      </c>
      <c r="W25" s="72">
        <v>0</v>
      </c>
      <c r="X25" s="70">
        <v>0</v>
      </c>
      <c r="Y25" s="72">
        <v>0</v>
      </c>
      <c r="Z25" s="70">
        <v>0</v>
      </c>
      <c r="AA25" s="72">
        <v>0</v>
      </c>
      <c r="AB25" s="70">
        <v>0</v>
      </c>
      <c r="AC25" s="72">
        <v>1</v>
      </c>
      <c r="AD25" s="70">
        <v>0</v>
      </c>
      <c r="AE25" s="72">
        <v>0</v>
      </c>
      <c r="AF25" s="70">
        <v>0</v>
      </c>
      <c r="AG25" s="72">
        <v>0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1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385" t="s">
        <v>34</v>
      </c>
      <c r="C26" s="381">
        <f t="shared" si="0"/>
        <v>144</v>
      </c>
      <c r="D26" s="382">
        <f t="shared" si="1"/>
        <v>53</v>
      </c>
      <c r="E26" s="25">
        <f t="shared" si="2"/>
        <v>91</v>
      </c>
      <c r="F26" s="383">
        <v>0</v>
      </c>
      <c r="G26" s="27">
        <v>0</v>
      </c>
      <c r="H26" s="383">
        <v>0</v>
      </c>
      <c r="I26" s="27">
        <v>0</v>
      </c>
      <c r="J26" s="383">
        <v>0</v>
      </c>
      <c r="K26" s="384">
        <v>0</v>
      </c>
      <c r="L26" s="383">
        <v>1</v>
      </c>
      <c r="M26" s="384">
        <v>4</v>
      </c>
      <c r="N26" s="383">
        <v>12</v>
      </c>
      <c r="O26" s="384">
        <v>6</v>
      </c>
      <c r="P26" s="383">
        <v>12</v>
      </c>
      <c r="Q26" s="384">
        <v>10</v>
      </c>
      <c r="R26" s="383">
        <v>2</v>
      </c>
      <c r="S26" s="384">
        <v>10</v>
      </c>
      <c r="T26" s="383">
        <v>4</v>
      </c>
      <c r="U26" s="384">
        <v>1</v>
      </c>
      <c r="V26" s="383">
        <v>1</v>
      </c>
      <c r="W26" s="384">
        <v>20</v>
      </c>
      <c r="X26" s="383">
        <v>8</v>
      </c>
      <c r="Y26" s="384">
        <v>10</v>
      </c>
      <c r="Z26" s="383">
        <v>7</v>
      </c>
      <c r="AA26" s="384">
        <v>9</v>
      </c>
      <c r="AB26" s="383">
        <v>4</v>
      </c>
      <c r="AC26" s="384">
        <v>10</v>
      </c>
      <c r="AD26" s="383">
        <v>1</v>
      </c>
      <c r="AE26" s="384">
        <v>5</v>
      </c>
      <c r="AF26" s="383">
        <v>0</v>
      </c>
      <c r="AG26" s="384">
        <v>6</v>
      </c>
      <c r="AH26" s="383">
        <v>0</v>
      </c>
      <c r="AI26" s="384">
        <v>0</v>
      </c>
      <c r="AJ26" s="383">
        <v>0</v>
      </c>
      <c r="AK26" s="384">
        <v>0</v>
      </c>
      <c r="AL26" s="29">
        <v>1</v>
      </c>
      <c r="AM26" s="384">
        <v>0</v>
      </c>
      <c r="AN26" s="27">
        <v>144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81"/>
      <c r="B27" s="512" t="s">
        <v>47</v>
      </c>
      <c r="C27" s="485">
        <f t="shared" si="0"/>
        <v>0</v>
      </c>
      <c r="D27" s="486">
        <f t="shared" si="1"/>
        <v>0</v>
      </c>
      <c r="E27" s="78">
        <f t="shared" si="2"/>
        <v>0</v>
      </c>
      <c r="F27" s="79"/>
      <c r="G27" s="513"/>
      <c r="H27" s="79"/>
      <c r="I27" s="81"/>
      <c r="J27" s="79"/>
      <c r="K27" s="81"/>
      <c r="L27" s="79"/>
      <c r="M27" s="81"/>
      <c r="N27" s="79"/>
      <c r="O27" s="82"/>
      <c r="P27" s="79"/>
      <c r="Q27" s="513"/>
      <c r="R27" s="514"/>
      <c r="S27" s="81"/>
      <c r="T27" s="79"/>
      <c r="U27" s="81"/>
      <c r="V27" s="79"/>
      <c r="W27" s="81"/>
      <c r="X27" s="79"/>
      <c r="Y27" s="513"/>
      <c r="Z27" s="79"/>
      <c r="AA27" s="513"/>
      <c r="AB27" s="79"/>
      <c r="AC27" s="81"/>
      <c r="AD27" s="79"/>
      <c r="AE27" s="513"/>
      <c r="AF27" s="79"/>
      <c r="AG27" s="513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444"/>
      <c r="AR29" s="445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81"/>
      <c r="B30" s="681"/>
      <c r="C30" s="496" t="s">
        <v>52</v>
      </c>
      <c r="D30" s="496" t="s">
        <v>53</v>
      </c>
      <c r="E30" s="21" t="s">
        <v>29</v>
      </c>
      <c r="F30" s="90" t="s">
        <v>30</v>
      </c>
      <c r="G30" s="466" t="s">
        <v>31</v>
      </c>
      <c r="H30" s="21" t="s">
        <v>30</v>
      </c>
      <c r="I30" s="466" t="s">
        <v>31</v>
      </c>
      <c r="J30" s="21" t="s">
        <v>30</v>
      </c>
      <c r="K30" s="466" t="s">
        <v>31</v>
      </c>
      <c r="L30" s="21" t="s">
        <v>30</v>
      </c>
      <c r="M30" s="466" t="s">
        <v>31</v>
      </c>
      <c r="N30" s="21" t="s">
        <v>30</v>
      </c>
      <c r="O30" s="466" t="s">
        <v>31</v>
      </c>
      <c r="P30" s="21" t="s">
        <v>30</v>
      </c>
      <c r="Q30" s="466" t="s">
        <v>31</v>
      </c>
      <c r="R30" s="21" t="s">
        <v>30</v>
      </c>
      <c r="S30" s="466" t="s">
        <v>31</v>
      </c>
      <c r="T30" s="21" t="s">
        <v>30</v>
      </c>
      <c r="U30" s="465" t="s">
        <v>31</v>
      </c>
      <c r="V30" s="21" t="s">
        <v>30</v>
      </c>
      <c r="W30" s="466" t="s">
        <v>31</v>
      </c>
      <c r="X30" s="21" t="s">
        <v>30</v>
      </c>
      <c r="Y30" s="466" t="s">
        <v>31</v>
      </c>
      <c r="Z30" s="21" t="s">
        <v>30</v>
      </c>
      <c r="AA30" s="466" t="s">
        <v>31</v>
      </c>
      <c r="AB30" s="21" t="s">
        <v>30</v>
      </c>
      <c r="AC30" s="466" t="s">
        <v>31</v>
      </c>
      <c r="AD30" s="21" t="s">
        <v>30</v>
      </c>
      <c r="AE30" s="466" t="s">
        <v>31</v>
      </c>
      <c r="AF30" s="21" t="s">
        <v>30</v>
      </c>
      <c r="AG30" s="466" t="s">
        <v>31</v>
      </c>
      <c r="AH30" s="21" t="s">
        <v>30</v>
      </c>
      <c r="AI30" s="466" t="s">
        <v>31</v>
      </c>
      <c r="AJ30" s="21" t="s">
        <v>30</v>
      </c>
      <c r="AK30" s="466" t="s">
        <v>31</v>
      </c>
      <c r="AL30" s="21" t="s">
        <v>30</v>
      </c>
      <c r="AM30" s="466" t="s">
        <v>31</v>
      </c>
      <c r="AN30" s="21" t="s">
        <v>30</v>
      </c>
      <c r="AO30" s="466" t="s">
        <v>31</v>
      </c>
      <c r="AP30" s="388"/>
      <c r="AQ30" s="389"/>
      <c r="AR30" s="390"/>
      <c r="AS30" s="391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513"/>
      <c r="J31" s="79"/>
      <c r="K31" s="81"/>
      <c r="L31" s="79"/>
      <c r="M31" s="81"/>
      <c r="N31" s="79"/>
      <c r="O31" s="81"/>
      <c r="P31" s="79"/>
      <c r="Q31" s="82"/>
      <c r="R31" s="79"/>
      <c r="S31" s="513"/>
      <c r="T31" s="514"/>
      <c r="U31" s="81"/>
      <c r="V31" s="79"/>
      <c r="W31" s="81"/>
      <c r="X31" s="79"/>
      <c r="Y31" s="81"/>
      <c r="Z31" s="79"/>
      <c r="AA31" s="513"/>
      <c r="AB31" s="79"/>
      <c r="AC31" s="513"/>
      <c r="AD31" s="79"/>
      <c r="AE31" s="81"/>
      <c r="AF31" s="79"/>
      <c r="AG31" s="513"/>
      <c r="AH31" s="79"/>
      <c r="AI31" s="513"/>
      <c r="AJ31" s="79"/>
      <c r="AK31" s="81"/>
      <c r="AL31" s="79"/>
      <c r="AM31" s="81"/>
      <c r="AN31" s="83"/>
      <c r="AO31" s="81"/>
      <c r="AP31" s="100"/>
      <c r="AQ31" s="392"/>
      <c r="AR31" s="390"/>
      <c r="AS31" s="391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81"/>
      <c r="B34" s="681"/>
      <c r="C34" s="471" t="s">
        <v>29</v>
      </c>
      <c r="D34" s="103" t="s">
        <v>30</v>
      </c>
      <c r="E34" s="466" t="s">
        <v>31</v>
      </c>
      <c r="F34" s="21" t="s">
        <v>58</v>
      </c>
      <c r="G34" s="21" t="s">
        <v>59</v>
      </c>
      <c r="H34" s="471" t="s">
        <v>60</v>
      </c>
      <c r="I34" s="466" t="s">
        <v>61</v>
      </c>
      <c r="J34" s="471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>
        <v>11</v>
      </c>
      <c r="C35" s="104">
        <f>SUM(D35+E35)</f>
        <v>11</v>
      </c>
      <c r="D35" s="105">
        <v>3</v>
      </c>
      <c r="E35" s="513">
        <v>8</v>
      </c>
      <c r="F35" s="106">
        <v>11</v>
      </c>
      <c r="G35" s="513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393"/>
      <c r="Y37" s="392"/>
      <c r="Z37" s="392"/>
      <c r="AA37" s="392"/>
      <c r="AB37" s="392"/>
      <c r="AC37" s="392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79"/>
      <c r="B38" s="681"/>
      <c r="C38" s="681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393"/>
      <c r="Y38" s="392"/>
      <c r="Z38" s="392"/>
      <c r="AA38" s="392"/>
      <c r="AB38" s="392"/>
      <c r="AC38" s="392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393"/>
      <c r="Y39" s="392"/>
      <c r="Z39" s="392"/>
      <c r="AA39" s="392"/>
      <c r="AB39" s="392"/>
      <c r="AC39" s="392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81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393"/>
      <c r="Y40" s="392"/>
      <c r="Z40" s="392"/>
      <c r="AA40" s="392"/>
      <c r="AB40" s="392"/>
      <c r="AC40" s="392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393"/>
      <c r="Y41" s="392"/>
      <c r="Z41" s="392"/>
      <c r="AA41" s="392"/>
      <c r="AB41" s="392"/>
      <c r="AC41" s="392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81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393"/>
      <c r="Y42" s="392"/>
      <c r="Z42" s="392"/>
      <c r="AA42" s="392"/>
      <c r="AB42" s="392"/>
      <c r="AC42" s="392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685"/>
      <c r="D45" s="592"/>
      <c r="E45" s="686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83"/>
      <c r="B46" s="684"/>
      <c r="C46" s="130" t="s">
        <v>29</v>
      </c>
      <c r="D46" s="131" t="s">
        <v>30</v>
      </c>
      <c r="E46" s="515" t="s">
        <v>31</v>
      </c>
      <c r="F46" s="21" t="s">
        <v>30</v>
      </c>
      <c r="G46" s="466" t="s">
        <v>31</v>
      </c>
      <c r="H46" s="21" t="s">
        <v>30</v>
      </c>
      <c r="I46" s="466" t="s">
        <v>31</v>
      </c>
      <c r="J46" s="21" t="s">
        <v>30</v>
      </c>
      <c r="K46" s="466" t="s">
        <v>31</v>
      </c>
      <c r="L46" s="21" t="s">
        <v>30</v>
      </c>
      <c r="M46" s="466" t="s">
        <v>31</v>
      </c>
      <c r="N46" s="21" t="s">
        <v>30</v>
      </c>
      <c r="O46" s="466" t="s">
        <v>31</v>
      </c>
      <c r="P46" s="21" t="s">
        <v>30</v>
      </c>
      <c r="Q46" s="466" t="s">
        <v>31</v>
      </c>
      <c r="R46" s="21" t="s">
        <v>30</v>
      </c>
      <c r="S46" s="466" t="s">
        <v>31</v>
      </c>
      <c r="T46" s="21" t="s">
        <v>30</v>
      </c>
      <c r="U46" s="466" t="s">
        <v>31</v>
      </c>
      <c r="V46" s="21" t="s">
        <v>30</v>
      </c>
      <c r="W46" s="466" t="s">
        <v>31</v>
      </c>
      <c r="X46" s="21" t="s">
        <v>30</v>
      </c>
      <c r="Y46" s="466" t="s">
        <v>31</v>
      </c>
      <c r="Z46" s="21" t="s">
        <v>30</v>
      </c>
      <c r="AA46" s="466" t="s">
        <v>31</v>
      </c>
      <c r="AB46" s="21" t="s">
        <v>30</v>
      </c>
      <c r="AC46" s="466" t="s">
        <v>31</v>
      </c>
      <c r="AD46" s="21" t="s">
        <v>30</v>
      </c>
      <c r="AE46" s="466" t="s">
        <v>31</v>
      </c>
      <c r="AF46" s="21" t="s">
        <v>30</v>
      </c>
      <c r="AG46" s="466" t="s">
        <v>31</v>
      </c>
      <c r="AH46" s="21" t="s">
        <v>30</v>
      </c>
      <c r="AI46" s="466" t="s">
        <v>31</v>
      </c>
      <c r="AJ46" s="21" t="s">
        <v>30</v>
      </c>
      <c r="AK46" s="466" t="s">
        <v>31</v>
      </c>
      <c r="AL46" s="103" t="s">
        <v>30</v>
      </c>
      <c r="AM46" s="466" t="s">
        <v>31</v>
      </c>
      <c r="AN46" s="678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470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472" t="s">
        <v>72</v>
      </c>
      <c r="B48" s="140" t="s">
        <v>71</v>
      </c>
      <c r="C48" s="485">
        <f>SUM(D48+E48)</f>
        <v>0</v>
      </c>
      <c r="D48" s="486">
        <f>SUM(F48+H48+J48+L48+N48+P48+R48+T48+V48+X48+Z48+AB48+AD48+AF48+AH48+AJ48+AL48)</f>
        <v>0</v>
      </c>
      <c r="E48" s="516">
        <f>SUM(G48+I48+K48+M48+O48+Q48+S48+U48+W48+Y48+AA48+AC48+AE48+AG48+AI48+AK48+AM48)</f>
        <v>0</v>
      </c>
      <c r="F48" s="517"/>
      <c r="G48" s="518"/>
      <c r="H48" s="517"/>
      <c r="I48" s="518"/>
      <c r="J48" s="517"/>
      <c r="K48" s="518"/>
      <c r="L48" s="517"/>
      <c r="M48" s="518"/>
      <c r="N48" s="517"/>
      <c r="O48" s="518"/>
      <c r="P48" s="514"/>
      <c r="Q48" s="518"/>
      <c r="R48" s="514"/>
      <c r="S48" s="518"/>
      <c r="T48" s="514"/>
      <c r="U48" s="518"/>
      <c r="V48" s="514"/>
      <c r="W48" s="518"/>
      <c r="X48" s="514"/>
      <c r="Y48" s="518"/>
      <c r="Z48" s="514"/>
      <c r="AA48" s="518"/>
      <c r="AB48" s="514"/>
      <c r="AC48" s="518"/>
      <c r="AD48" s="514"/>
      <c r="AE48" s="518"/>
      <c r="AF48" s="514"/>
      <c r="AG48" s="518"/>
      <c r="AH48" s="514"/>
      <c r="AI48" s="518"/>
      <c r="AJ48" s="514"/>
      <c r="AK48" s="518"/>
      <c r="AL48" s="142"/>
      <c r="AM48" s="518"/>
      <c r="AN48" s="519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394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686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394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83"/>
      <c r="B52" s="684"/>
      <c r="C52" s="148" t="s">
        <v>29</v>
      </c>
      <c r="D52" s="149" t="s">
        <v>30</v>
      </c>
      <c r="E52" s="150" t="s">
        <v>31</v>
      </c>
      <c r="F52" s="18" t="s">
        <v>30</v>
      </c>
      <c r="G52" s="464" t="s">
        <v>31</v>
      </c>
      <c r="H52" s="18" t="s">
        <v>30</v>
      </c>
      <c r="I52" s="464" t="s">
        <v>31</v>
      </c>
      <c r="J52" s="18" t="s">
        <v>30</v>
      </c>
      <c r="K52" s="464" t="s">
        <v>31</v>
      </c>
      <c r="L52" s="18" t="s">
        <v>30</v>
      </c>
      <c r="M52" s="464" t="s">
        <v>31</v>
      </c>
      <c r="N52" s="18" t="s">
        <v>30</v>
      </c>
      <c r="O52" s="464" t="s">
        <v>31</v>
      </c>
      <c r="P52" s="18" t="s">
        <v>30</v>
      </c>
      <c r="Q52" s="464" t="s">
        <v>31</v>
      </c>
      <c r="R52" s="18" t="s">
        <v>30</v>
      </c>
      <c r="S52" s="464" t="s">
        <v>31</v>
      </c>
      <c r="T52" s="18" t="s">
        <v>30</v>
      </c>
      <c r="U52" s="464" t="s">
        <v>31</v>
      </c>
      <c r="V52" s="18" t="s">
        <v>30</v>
      </c>
      <c r="W52" s="464" t="s">
        <v>31</v>
      </c>
      <c r="X52" s="18" t="s">
        <v>30</v>
      </c>
      <c r="Y52" s="464" t="s">
        <v>31</v>
      </c>
      <c r="Z52" s="18" t="s">
        <v>30</v>
      </c>
      <c r="AA52" s="464" t="s">
        <v>31</v>
      </c>
      <c r="AB52" s="18" t="s">
        <v>30</v>
      </c>
      <c r="AC52" s="464" t="s">
        <v>31</v>
      </c>
      <c r="AD52" s="18" t="s">
        <v>30</v>
      </c>
      <c r="AE52" s="464" t="s">
        <v>31</v>
      </c>
      <c r="AF52" s="18" t="s">
        <v>30</v>
      </c>
      <c r="AG52" s="464" t="s">
        <v>31</v>
      </c>
      <c r="AH52" s="18" t="s">
        <v>30</v>
      </c>
      <c r="AI52" s="464" t="s">
        <v>31</v>
      </c>
      <c r="AJ52" s="18" t="s">
        <v>30</v>
      </c>
      <c r="AK52" s="464" t="s">
        <v>31</v>
      </c>
      <c r="AL52" s="152" t="s">
        <v>30</v>
      </c>
      <c r="AM52" s="153" t="s">
        <v>31</v>
      </c>
      <c r="AN52" s="678"/>
      <c r="AO52" s="133"/>
      <c r="AP52" s="394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381">
        <f t="shared" ref="C53:C74" si="13">SUM(D53+E53)</f>
        <v>0</v>
      </c>
      <c r="D53" s="382">
        <f t="shared" ref="D53:E58" si="14">SUM(H53+J53+L53+N53+P53+R53+T53+V53+X53+Z53+AB53+AD53+AF53+AH53+AJ53+AL53)</f>
        <v>0</v>
      </c>
      <c r="E53" s="25">
        <f t="shared" si="14"/>
        <v>0</v>
      </c>
      <c r="F53" s="395"/>
      <c r="G53" s="157"/>
      <c r="H53" s="383"/>
      <c r="I53" s="27"/>
      <c r="J53" s="383"/>
      <c r="K53" s="384"/>
      <c r="L53" s="383"/>
      <c r="M53" s="384"/>
      <c r="N53" s="383"/>
      <c r="O53" s="384"/>
      <c r="P53" s="29"/>
      <c r="Q53" s="384"/>
      <c r="R53" s="29"/>
      <c r="S53" s="384"/>
      <c r="T53" s="29"/>
      <c r="U53" s="384"/>
      <c r="V53" s="29"/>
      <c r="W53" s="384"/>
      <c r="X53" s="29"/>
      <c r="Y53" s="384"/>
      <c r="Z53" s="29"/>
      <c r="AA53" s="384"/>
      <c r="AB53" s="29"/>
      <c r="AC53" s="384"/>
      <c r="AD53" s="29"/>
      <c r="AE53" s="384"/>
      <c r="AF53" s="29"/>
      <c r="AG53" s="384"/>
      <c r="AH53" s="29"/>
      <c r="AI53" s="384"/>
      <c r="AJ53" s="29"/>
      <c r="AK53" s="384"/>
      <c r="AL53" s="29"/>
      <c r="AM53" s="384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473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473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473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473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687"/>
      <c r="B58" s="474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381">
        <f t="shared" si="13"/>
        <v>0</v>
      </c>
      <c r="D59" s="382">
        <f t="shared" ref="D59:E64" si="20">SUM(J59+L59+N59)</f>
        <v>0</v>
      </c>
      <c r="E59" s="25">
        <f t="shared" si="20"/>
        <v>0</v>
      </c>
      <c r="F59" s="395"/>
      <c r="G59" s="157"/>
      <c r="H59" s="395"/>
      <c r="I59" s="157"/>
      <c r="J59" s="383"/>
      <c r="K59" s="384"/>
      <c r="L59" s="383"/>
      <c r="M59" s="384"/>
      <c r="N59" s="383"/>
      <c r="O59" s="384"/>
      <c r="P59" s="169"/>
      <c r="Q59" s="396"/>
      <c r="R59" s="169"/>
      <c r="S59" s="396"/>
      <c r="T59" s="169"/>
      <c r="U59" s="396"/>
      <c r="V59" s="169"/>
      <c r="W59" s="396"/>
      <c r="X59" s="169"/>
      <c r="Y59" s="396"/>
      <c r="Z59" s="169"/>
      <c r="AA59" s="396"/>
      <c r="AB59" s="169"/>
      <c r="AC59" s="396"/>
      <c r="AD59" s="169"/>
      <c r="AE59" s="396"/>
      <c r="AF59" s="169"/>
      <c r="AG59" s="396"/>
      <c r="AH59" s="169"/>
      <c r="AI59" s="396"/>
      <c r="AJ59" s="395"/>
      <c r="AK59" s="396"/>
      <c r="AL59" s="169"/>
      <c r="AM59" s="396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687"/>
      <c r="B60" s="474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381">
        <f t="shared" si="13"/>
        <v>0</v>
      </c>
      <c r="D61" s="382">
        <f t="shared" si="20"/>
        <v>0</v>
      </c>
      <c r="E61" s="25">
        <f t="shared" si="20"/>
        <v>0</v>
      </c>
      <c r="F61" s="395"/>
      <c r="G61" s="157"/>
      <c r="H61" s="395"/>
      <c r="I61" s="157"/>
      <c r="J61" s="383"/>
      <c r="K61" s="384"/>
      <c r="L61" s="383"/>
      <c r="M61" s="384"/>
      <c r="N61" s="383"/>
      <c r="O61" s="384"/>
      <c r="P61" s="169"/>
      <c r="Q61" s="396"/>
      <c r="R61" s="169"/>
      <c r="S61" s="396"/>
      <c r="T61" s="169"/>
      <c r="U61" s="396"/>
      <c r="V61" s="169"/>
      <c r="W61" s="396"/>
      <c r="X61" s="169"/>
      <c r="Y61" s="396"/>
      <c r="Z61" s="169"/>
      <c r="AA61" s="396"/>
      <c r="AB61" s="169"/>
      <c r="AC61" s="396"/>
      <c r="AD61" s="169"/>
      <c r="AE61" s="396"/>
      <c r="AF61" s="169"/>
      <c r="AG61" s="396"/>
      <c r="AH61" s="169"/>
      <c r="AI61" s="396"/>
      <c r="AJ61" s="395"/>
      <c r="AK61" s="396"/>
      <c r="AL61" s="169"/>
      <c r="AM61" s="396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473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473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687"/>
      <c r="B64" s="474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381">
        <f t="shared" si="13"/>
        <v>0</v>
      </c>
      <c r="D65" s="382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395"/>
      <c r="G65" s="157"/>
      <c r="H65" s="395"/>
      <c r="I65" s="396"/>
      <c r="J65" s="383"/>
      <c r="K65" s="384"/>
      <c r="L65" s="383"/>
      <c r="M65" s="384"/>
      <c r="N65" s="383"/>
      <c r="O65" s="384"/>
      <c r="P65" s="383"/>
      <c r="Q65" s="384"/>
      <c r="R65" s="383"/>
      <c r="S65" s="384"/>
      <c r="T65" s="383"/>
      <c r="U65" s="384"/>
      <c r="V65" s="383"/>
      <c r="W65" s="384"/>
      <c r="X65" s="383"/>
      <c r="Y65" s="384"/>
      <c r="Z65" s="383"/>
      <c r="AA65" s="384"/>
      <c r="AB65" s="383"/>
      <c r="AC65" s="384"/>
      <c r="AD65" s="383"/>
      <c r="AE65" s="384"/>
      <c r="AF65" s="383"/>
      <c r="AG65" s="384"/>
      <c r="AH65" s="383"/>
      <c r="AI65" s="384"/>
      <c r="AJ65" s="383"/>
      <c r="AK65" s="384"/>
      <c r="AL65" s="383"/>
      <c r="AM65" s="384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687"/>
      <c r="B66" s="473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381">
        <f t="shared" si="13"/>
        <v>0</v>
      </c>
      <c r="D67" s="382">
        <f t="shared" si="21"/>
        <v>0</v>
      </c>
      <c r="E67" s="25">
        <f t="shared" si="22"/>
        <v>0</v>
      </c>
      <c r="F67" s="395"/>
      <c r="G67" s="157"/>
      <c r="H67" s="395"/>
      <c r="I67" s="157"/>
      <c r="J67" s="383"/>
      <c r="K67" s="384"/>
      <c r="L67" s="383"/>
      <c r="M67" s="384"/>
      <c r="N67" s="383"/>
      <c r="O67" s="384"/>
      <c r="P67" s="383"/>
      <c r="Q67" s="384"/>
      <c r="R67" s="383"/>
      <c r="S67" s="384"/>
      <c r="T67" s="383"/>
      <c r="U67" s="384"/>
      <c r="V67" s="383"/>
      <c r="W67" s="384"/>
      <c r="X67" s="383"/>
      <c r="Y67" s="384"/>
      <c r="Z67" s="383"/>
      <c r="AA67" s="384"/>
      <c r="AB67" s="383"/>
      <c r="AC67" s="384"/>
      <c r="AD67" s="383"/>
      <c r="AE67" s="384"/>
      <c r="AF67" s="383"/>
      <c r="AG67" s="384"/>
      <c r="AH67" s="383"/>
      <c r="AI67" s="384"/>
      <c r="AJ67" s="383"/>
      <c r="AK67" s="384"/>
      <c r="AL67" s="383"/>
      <c r="AM67" s="384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687"/>
      <c r="B68" s="474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381">
        <f t="shared" si="13"/>
        <v>0</v>
      </c>
      <c r="D69" s="382">
        <f t="shared" si="21"/>
        <v>0</v>
      </c>
      <c r="E69" s="25">
        <f t="shared" si="22"/>
        <v>0</v>
      </c>
      <c r="F69" s="395"/>
      <c r="G69" s="157"/>
      <c r="H69" s="395"/>
      <c r="I69" s="157"/>
      <c r="J69" s="383"/>
      <c r="K69" s="384"/>
      <c r="L69" s="383"/>
      <c r="M69" s="384"/>
      <c r="N69" s="383"/>
      <c r="O69" s="384"/>
      <c r="P69" s="383"/>
      <c r="Q69" s="384"/>
      <c r="R69" s="383"/>
      <c r="S69" s="384"/>
      <c r="T69" s="383"/>
      <c r="U69" s="384"/>
      <c r="V69" s="383"/>
      <c r="W69" s="384"/>
      <c r="X69" s="383"/>
      <c r="Y69" s="384"/>
      <c r="Z69" s="383"/>
      <c r="AA69" s="384"/>
      <c r="AB69" s="383"/>
      <c r="AC69" s="384"/>
      <c r="AD69" s="383"/>
      <c r="AE69" s="384"/>
      <c r="AF69" s="383"/>
      <c r="AG69" s="384"/>
      <c r="AH69" s="383"/>
      <c r="AI69" s="384"/>
      <c r="AJ69" s="383"/>
      <c r="AK69" s="384"/>
      <c r="AL69" s="383"/>
      <c r="AM69" s="384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473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473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473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473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687"/>
      <c r="B74" s="474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97"/>
      <c r="Y76" s="398"/>
      <c r="Z76" s="398"/>
      <c r="AA76" s="398"/>
      <c r="AB76" s="398"/>
      <c r="AC76" s="398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687"/>
      <c r="B77" s="687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397"/>
      <c r="Y77" s="398"/>
      <c r="Z77" s="398"/>
      <c r="AA77" s="398"/>
      <c r="AB77" s="398"/>
      <c r="AC77" s="398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48" t="s">
        <v>89</v>
      </c>
      <c r="B78" s="648"/>
      <c r="C78" s="399"/>
      <c r="D78" s="400"/>
      <c r="E78" s="399"/>
      <c r="F78" s="401"/>
      <c r="G78" s="191"/>
      <c r="H78" s="400"/>
      <c r="I78" s="191"/>
      <c r="J78" s="400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397"/>
      <c r="Y78" s="398"/>
      <c r="Z78" s="398"/>
      <c r="AA78" s="398"/>
      <c r="AB78" s="398"/>
      <c r="AC78" s="398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397"/>
      <c r="Y79" s="398"/>
      <c r="Z79" s="398"/>
      <c r="AA79" s="398"/>
      <c r="AB79" s="398"/>
      <c r="AC79" s="398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397"/>
      <c r="Y80" s="398"/>
      <c r="Z80" s="398"/>
      <c r="AA80" s="398"/>
      <c r="AB80" s="398"/>
      <c r="AC80" s="398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397"/>
      <c r="Y81" s="398"/>
      <c r="Z81" s="398"/>
      <c r="AA81" s="398"/>
      <c r="AB81" s="398"/>
      <c r="AC81" s="398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397"/>
      <c r="W82" s="402"/>
      <c r="X82" s="403"/>
      <c r="Y82" s="403"/>
      <c r="Z82" s="403"/>
      <c r="AA82" s="403"/>
      <c r="AB82" s="403"/>
      <c r="AC82" s="403"/>
      <c r="AD82" s="127"/>
      <c r="AE82" s="127"/>
      <c r="AF82" s="127"/>
      <c r="AG82" s="127"/>
      <c r="AH82" s="403"/>
      <c r="AI82" s="403"/>
      <c r="AJ82" s="403"/>
      <c r="AK82" s="4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404"/>
      <c r="F83" s="405"/>
      <c r="G83" s="406"/>
      <c r="H83" s="4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407"/>
      <c r="W83" s="407"/>
      <c r="X83" s="520"/>
      <c r="Y83" s="520"/>
      <c r="Z83" s="521"/>
      <c r="AA83" s="521"/>
      <c r="AB83" s="521"/>
      <c r="AC83" s="127"/>
      <c r="AD83" s="127"/>
      <c r="AE83" s="127"/>
      <c r="AF83" s="127"/>
      <c r="AG83" s="207"/>
      <c r="AH83" s="407"/>
      <c r="AI83" s="407"/>
      <c r="AJ83" s="407"/>
      <c r="AK83" s="408"/>
      <c r="CG83" s="12"/>
      <c r="CH83" s="12"/>
      <c r="CI83" s="12"/>
      <c r="CJ83" s="12"/>
      <c r="CK83" s="12"/>
      <c r="CL83" s="12"/>
    </row>
    <row r="84" spans="1:90" ht="24.6" customHeight="1" x14ac:dyDescent="0.2">
      <c r="A84" s="687"/>
      <c r="B84" s="687"/>
      <c r="C84" s="688"/>
      <c r="D84" s="686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403"/>
      <c r="W84" s="407"/>
      <c r="X84" s="407"/>
      <c r="Y84" s="407"/>
      <c r="Z84" s="407"/>
      <c r="AA84" s="407"/>
      <c r="AB84" s="403"/>
      <c r="AC84" s="127"/>
      <c r="AD84" s="127"/>
      <c r="AE84" s="127"/>
      <c r="AF84" s="127"/>
      <c r="AG84" s="127"/>
      <c r="AH84" s="403"/>
      <c r="AI84" s="407"/>
      <c r="AJ84" s="407"/>
      <c r="AK84" s="408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409">
        <v>26</v>
      </c>
      <c r="C85" s="410">
        <v>13</v>
      </c>
      <c r="D85" s="216">
        <v>12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403"/>
      <c r="W85" s="407"/>
      <c r="X85" s="407"/>
      <c r="Y85" s="407"/>
      <c r="Z85" s="407"/>
      <c r="AA85" s="407"/>
      <c r="AB85" s="403"/>
      <c r="AC85" s="127"/>
      <c r="AD85" s="127"/>
      <c r="AE85" s="127"/>
      <c r="AF85" s="127"/>
      <c r="AG85" s="127"/>
      <c r="AH85" s="403"/>
      <c r="AI85" s="407"/>
      <c r="AJ85" s="407"/>
      <c r="AK85" s="408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403"/>
      <c r="W86" s="407"/>
      <c r="X86" s="407"/>
      <c r="Y86" s="407"/>
      <c r="Z86" s="407"/>
      <c r="AA86" s="407"/>
      <c r="AB86" s="403"/>
      <c r="AC86" s="127"/>
      <c r="AD86" s="127"/>
      <c r="AE86" s="127"/>
      <c r="AF86" s="127"/>
      <c r="AG86" s="127"/>
      <c r="AH86" s="403"/>
      <c r="AI86" s="407"/>
      <c r="AJ86" s="407"/>
      <c r="AK86" s="408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403"/>
      <c r="W87" s="407"/>
      <c r="X87" s="407"/>
      <c r="Y87" s="407"/>
      <c r="Z87" s="407"/>
      <c r="AA87" s="407"/>
      <c r="AB87" s="403"/>
      <c r="AC87" s="127"/>
      <c r="AD87" s="127"/>
      <c r="AE87" s="127"/>
      <c r="AF87" s="127"/>
      <c r="AG87" s="127"/>
      <c r="AH87" s="403"/>
      <c r="AI87" s="407"/>
      <c r="AJ87" s="407"/>
      <c r="AK87" s="408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403"/>
      <c r="W88" s="407"/>
      <c r="X88" s="407"/>
      <c r="Y88" s="407"/>
      <c r="Z88" s="407"/>
      <c r="AA88" s="407"/>
      <c r="AB88" s="403"/>
      <c r="AC88" s="127"/>
      <c r="AD88" s="127"/>
      <c r="AE88" s="127"/>
      <c r="AF88" s="127"/>
      <c r="AG88" s="127"/>
      <c r="AH88" s="403"/>
      <c r="AI88" s="407"/>
      <c r="AJ88" s="407"/>
      <c r="AK88" s="408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403"/>
      <c r="W89" s="407"/>
      <c r="X89" s="407"/>
      <c r="Y89" s="407"/>
      <c r="Z89" s="407"/>
      <c r="AA89" s="407"/>
      <c r="AB89" s="403"/>
      <c r="AC89" s="127"/>
      <c r="AD89" s="127"/>
      <c r="AE89" s="127"/>
      <c r="AF89" s="127"/>
      <c r="AG89" s="127"/>
      <c r="AH89" s="403"/>
      <c r="AI89" s="407"/>
      <c r="AJ89" s="407"/>
      <c r="AK89" s="408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403"/>
      <c r="W90" s="407"/>
      <c r="X90" s="407"/>
      <c r="Y90" s="407"/>
      <c r="Z90" s="407"/>
      <c r="AA90" s="407"/>
      <c r="AB90" s="403"/>
      <c r="AC90" s="127"/>
      <c r="AD90" s="127"/>
      <c r="AE90" s="127"/>
      <c r="AF90" s="127"/>
      <c r="AG90" s="127"/>
      <c r="AH90" s="403"/>
      <c r="AI90" s="407"/>
      <c r="AJ90" s="475"/>
      <c r="AK90" s="476"/>
      <c r="CG90" s="12"/>
      <c r="CH90" s="12"/>
      <c r="CI90" s="12"/>
      <c r="CJ90" s="12"/>
      <c r="CK90" s="12"/>
      <c r="CL90" s="12"/>
    </row>
    <row r="91" spans="1:90" ht="27.75" customHeight="1" x14ac:dyDescent="0.2">
      <c r="A91" s="522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403"/>
      <c r="W91" s="407"/>
      <c r="X91" s="407"/>
      <c r="Y91" s="407"/>
      <c r="Z91" s="407"/>
      <c r="AA91" s="407"/>
      <c r="AB91" s="403"/>
      <c r="AC91" s="127"/>
      <c r="AD91" s="127"/>
      <c r="AE91" s="127"/>
      <c r="AF91" s="127"/>
      <c r="AG91" s="127"/>
      <c r="AH91" s="403"/>
      <c r="AI91" s="477"/>
      <c r="AJ91" s="407"/>
      <c r="AK91" s="408"/>
      <c r="AL91" s="408"/>
      <c r="AM91" s="408"/>
      <c r="AN91" s="408"/>
      <c r="AO91" s="408"/>
      <c r="AP91" s="408"/>
      <c r="AQ91" s="408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397"/>
      <c r="W92" s="403"/>
      <c r="X92" s="403"/>
      <c r="Y92" s="403"/>
      <c r="Z92" s="403"/>
      <c r="AA92" s="403"/>
      <c r="AB92" s="403"/>
      <c r="AC92" s="127"/>
      <c r="AD92" s="127"/>
      <c r="AE92" s="127"/>
      <c r="AF92" s="127"/>
      <c r="AG92" s="127"/>
      <c r="AH92" s="127"/>
      <c r="AI92" s="127"/>
      <c r="AJ92" s="403"/>
      <c r="AK92" s="403"/>
      <c r="AL92" s="403"/>
      <c r="AM92" s="403"/>
      <c r="AN92" s="403"/>
      <c r="AO92" s="403"/>
      <c r="AP92" s="403"/>
      <c r="AQ92" s="408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403"/>
      <c r="W93" s="403"/>
      <c r="X93" s="403"/>
      <c r="Y93" s="398"/>
      <c r="Z93" s="398"/>
      <c r="AA93" s="398"/>
      <c r="AB93" s="398"/>
      <c r="AC93" s="478"/>
      <c r="AD93" s="403"/>
      <c r="AE93" s="127"/>
      <c r="AF93" s="127"/>
      <c r="AG93" s="127"/>
      <c r="AH93" s="127"/>
      <c r="AI93" s="127"/>
      <c r="AJ93" s="403"/>
      <c r="AK93" s="398"/>
      <c r="AL93" s="398"/>
      <c r="AM93" s="398"/>
      <c r="AN93" s="398"/>
      <c r="AO93" s="398"/>
      <c r="AP93" s="398"/>
      <c r="AQ93" s="408"/>
      <c r="CG93" s="12"/>
      <c r="CH93" s="12"/>
      <c r="CI93" s="12"/>
      <c r="CJ93" s="12"/>
      <c r="CK93" s="12"/>
      <c r="CL93" s="12"/>
    </row>
    <row r="94" spans="1:90" ht="27.75" customHeight="1" x14ac:dyDescent="0.2">
      <c r="A94" s="687"/>
      <c r="B94" s="687"/>
      <c r="C94" s="184" t="s">
        <v>109</v>
      </c>
      <c r="D94" s="469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403"/>
      <c r="W94" s="403"/>
      <c r="X94" s="403"/>
      <c r="Y94" s="398"/>
      <c r="Z94" s="398"/>
      <c r="AA94" s="398"/>
      <c r="AB94" s="398"/>
      <c r="AC94" s="478"/>
      <c r="AD94" s="403"/>
      <c r="AE94" s="127"/>
      <c r="AF94" s="127"/>
      <c r="AG94" s="127"/>
      <c r="AH94" s="127"/>
      <c r="AI94" s="127"/>
      <c r="AJ94" s="403"/>
      <c r="AK94" s="398"/>
      <c r="AL94" s="398"/>
      <c r="AM94" s="398"/>
      <c r="AN94" s="398"/>
      <c r="AO94" s="398"/>
      <c r="AP94" s="398"/>
      <c r="AQ94" s="408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479">
        <v>1</v>
      </c>
      <c r="C95" s="383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473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403"/>
      <c r="W96" s="403"/>
      <c r="X96" s="403"/>
      <c r="Y96" s="398"/>
      <c r="Z96" s="398"/>
      <c r="AA96" s="398"/>
      <c r="AB96" s="398"/>
      <c r="AC96" s="478"/>
      <c r="AD96" s="403"/>
      <c r="AE96" s="127"/>
      <c r="AF96" s="127"/>
      <c r="AG96" s="127"/>
      <c r="AH96" s="127"/>
      <c r="AI96" s="127"/>
      <c r="AJ96" s="403"/>
      <c r="AK96" s="398"/>
      <c r="AL96" s="398"/>
      <c r="AM96" s="398"/>
      <c r="AN96" s="398"/>
      <c r="AO96" s="398"/>
      <c r="AP96" s="398"/>
      <c r="AQ96" s="408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473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403"/>
      <c r="W97" s="403"/>
      <c r="X97" s="403"/>
      <c r="Y97" s="398"/>
      <c r="Z97" s="398"/>
      <c r="AA97" s="398"/>
      <c r="AB97" s="398"/>
      <c r="AC97" s="478"/>
      <c r="AD97" s="403"/>
      <c r="AE97" s="127"/>
      <c r="AF97" s="127"/>
      <c r="AG97" s="127"/>
      <c r="AH97" s="127"/>
      <c r="AI97" s="127"/>
      <c r="AJ97" s="403"/>
      <c r="AK97" s="398"/>
      <c r="AL97" s="398"/>
      <c r="AM97" s="398"/>
      <c r="AN97" s="398"/>
      <c r="AO97" s="398"/>
      <c r="AP97" s="398"/>
      <c r="AQ97" s="408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473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403"/>
      <c r="W98" s="403"/>
      <c r="X98" s="403"/>
      <c r="Y98" s="398"/>
      <c r="Z98" s="398"/>
      <c r="AA98" s="398"/>
      <c r="AB98" s="398"/>
      <c r="AC98" s="478"/>
      <c r="AD98" s="403"/>
      <c r="AE98" s="127"/>
      <c r="AF98" s="127"/>
      <c r="AG98" s="127"/>
      <c r="AH98" s="127"/>
      <c r="AI98" s="127"/>
      <c r="AJ98" s="403"/>
      <c r="AK98" s="398"/>
      <c r="AL98" s="398"/>
      <c r="AM98" s="398"/>
      <c r="AN98" s="398"/>
      <c r="AO98" s="398"/>
      <c r="AP98" s="398"/>
      <c r="AQ98" s="408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473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403"/>
      <c r="W99" s="403"/>
      <c r="X99" s="403"/>
      <c r="Y99" s="398"/>
      <c r="Z99" s="398"/>
      <c r="AA99" s="398"/>
      <c r="AB99" s="398"/>
      <c r="AC99" s="478"/>
      <c r="AD99" s="403"/>
      <c r="AE99" s="127"/>
      <c r="AF99" s="127"/>
      <c r="AG99" s="127"/>
      <c r="AH99" s="127"/>
      <c r="AI99" s="127"/>
      <c r="AJ99" s="403"/>
      <c r="AK99" s="398"/>
      <c r="AL99" s="398"/>
      <c r="AM99" s="398"/>
      <c r="AN99" s="398"/>
      <c r="AO99" s="398"/>
      <c r="AP99" s="398"/>
      <c r="AQ99" s="408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68" t="s">
        <v>43</v>
      </c>
      <c r="B100" s="239">
        <f>SUM(B95:B99)</f>
        <v>1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491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80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80"/>
      <c r="C103" s="568"/>
      <c r="D103" s="678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79"/>
      <c r="B104" s="248" t="s">
        <v>29</v>
      </c>
      <c r="C104" s="249" t="s">
        <v>30</v>
      </c>
      <c r="D104" s="495" t="s">
        <v>31</v>
      </c>
      <c r="E104" s="21" t="s">
        <v>30</v>
      </c>
      <c r="F104" s="466" t="s">
        <v>31</v>
      </c>
      <c r="G104" s="21" t="s">
        <v>30</v>
      </c>
      <c r="H104" s="466" t="s">
        <v>31</v>
      </c>
      <c r="I104" s="21" t="s">
        <v>30</v>
      </c>
      <c r="J104" s="466" t="s">
        <v>31</v>
      </c>
      <c r="K104" s="21" t="s">
        <v>30</v>
      </c>
      <c r="L104" s="466" t="s">
        <v>31</v>
      </c>
      <c r="M104" s="21" t="s">
        <v>30</v>
      </c>
      <c r="N104" s="466" t="s">
        <v>31</v>
      </c>
      <c r="O104" s="523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524" t="s">
        <v>118</v>
      </c>
      <c r="B106" s="485">
        <f>SUM(C106:D106)</f>
        <v>0</v>
      </c>
      <c r="C106" s="486">
        <f>SUM(E106+G106+I106+K106+M106)</f>
        <v>0</v>
      </c>
      <c r="D106" s="516">
        <f>SUM(F106+H106+J106+L106+N106)</f>
        <v>0</v>
      </c>
      <c r="E106" s="488"/>
      <c r="F106" s="525"/>
      <c r="G106" s="488"/>
      <c r="H106" s="490"/>
      <c r="I106" s="488"/>
      <c r="J106" s="525"/>
      <c r="K106" s="488"/>
      <c r="L106" s="525"/>
      <c r="M106" s="257"/>
      <c r="N106" s="526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491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90"/>
      <c r="C109" s="568"/>
      <c r="D109" s="691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89"/>
      <c r="B110" s="248" t="s">
        <v>29</v>
      </c>
      <c r="C110" s="249" t="s">
        <v>30</v>
      </c>
      <c r="D110" s="527" t="s">
        <v>31</v>
      </c>
      <c r="E110" s="21" t="s">
        <v>30</v>
      </c>
      <c r="F110" s="466" t="s">
        <v>31</v>
      </c>
      <c r="G110" s="21" t="s">
        <v>30</v>
      </c>
      <c r="H110" s="466" t="s">
        <v>31</v>
      </c>
      <c r="I110" s="21" t="s">
        <v>30</v>
      </c>
      <c r="J110" s="466" t="s">
        <v>31</v>
      </c>
      <c r="K110" s="21" t="s">
        <v>30</v>
      </c>
      <c r="L110" s="466" t="s">
        <v>31</v>
      </c>
      <c r="M110" s="21" t="s">
        <v>30</v>
      </c>
      <c r="N110" s="466" t="s">
        <v>31</v>
      </c>
      <c r="O110" s="21" t="s">
        <v>30</v>
      </c>
      <c r="P110" s="467" t="s">
        <v>31</v>
      </c>
      <c r="Q110" s="21" t="s">
        <v>30</v>
      </c>
      <c r="R110" s="467" t="s">
        <v>31</v>
      </c>
      <c r="S110" s="21" t="s">
        <v>30</v>
      </c>
      <c r="T110" s="467" t="s">
        <v>31</v>
      </c>
      <c r="U110" s="21" t="s">
        <v>30</v>
      </c>
      <c r="V110" s="467" t="s">
        <v>31</v>
      </c>
      <c r="W110" s="21" t="s">
        <v>30</v>
      </c>
      <c r="X110" s="467" t="s">
        <v>31</v>
      </c>
      <c r="Y110" s="21" t="s">
        <v>30</v>
      </c>
      <c r="Z110" s="467" t="s">
        <v>31</v>
      </c>
      <c r="AA110" s="21" t="s">
        <v>30</v>
      </c>
      <c r="AB110" s="467" t="s">
        <v>31</v>
      </c>
      <c r="AC110" s="21" t="s">
        <v>30</v>
      </c>
      <c r="AD110" s="467" t="s">
        <v>31</v>
      </c>
      <c r="AE110" s="21" t="s">
        <v>30</v>
      </c>
      <c r="AF110" s="467" t="s">
        <v>31</v>
      </c>
      <c r="AG110" s="21" t="s">
        <v>30</v>
      </c>
      <c r="AH110" s="467" t="s">
        <v>31</v>
      </c>
      <c r="AI110" s="21" t="s">
        <v>30</v>
      </c>
      <c r="AJ110" s="467" t="s">
        <v>31</v>
      </c>
      <c r="AK110" s="21" t="s">
        <v>30</v>
      </c>
      <c r="AL110" s="258" t="s">
        <v>31</v>
      </c>
      <c r="AM110" s="691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92"/>
      <c r="B114" s="248" t="s">
        <v>125</v>
      </c>
      <c r="C114" s="248" t="s">
        <v>126</v>
      </c>
      <c r="D114" s="265" t="s">
        <v>127</v>
      </c>
      <c r="E114" s="693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493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90"/>
      <c r="C118" s="568"/>
      <c r="D118" s="691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89"/>
      <c r="B119" s="248" t="s">
        <v>29</v>
      </c>
      <c r="C119" s="249" t="s">
        <v>30</v>
      </c>
      <c r="D119" s="527" t="s">
        <v>31</v>
      </c>
      <c r="E119" s="21" t="s">
        <v>30</v>
      </c>
      <c r="F119" s="466" t="s">
        <v>31</v>
      </c>
      <c r="G119" s="21" t="s">
        <v>30</v>
      </c>
      <c r="H119" s="466" t="s">
        <v>31</v>
      </c>
      <c r="I119" s="21" t="s">
        <v>30</v>
      </c>
      <c r="J119" s="466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528">
        <f>SUM(C122:D122)</f>
        <v>0</v>
      </c>
      <c r="C122" s="529">
        <f t="shared" si="23"/>
        <v>0</v>
      </c>
      <c r="D122" s="530">
        <f t="shared" si="23"/>
        <v>0</v>
      </c>
      <c r="E122" s="531"/>
      <c r="F122" s="532"/>
      <c r="G122" s="531"/>
      <c r="H122" s="526"/>
      <c r="I122" s="531"/>
      <c r="J122" s="532"/>
    </row>
    <row r="123" spans="1:43" ht="24" customHeight="1" x14ac:dyDescent="0.25">
      <c r="A123" s="494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694"/>
      <c r="B125" s="695"/>
      <c r="C125" s="21" t="s">
        <v>30</v>
      </c>
      <c r="D125" s="284" t="s">
        <v>31</v>
      </c>
      <c r="E125" s="103" t="s">
        <v>139</v>
      </c>
      <c r="F125" s="466" t="s">
        <v>140</v>
      </c>
      <c r="G125" s="103" t="s">
        <v>141</v>
      </c>
      <c r="H125" s="90" t="s">
        <v>142</v>
      </c>
      <c r="I125" s="466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696"/>
      <c r="D129" s="568"/>
      <c r="E129" s="694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695"/>
      <c r="B130" s="695"/>
      <c r="C130" s="18" t="s">
        <v>29</v>
      </c>
      <c r="D130" s="19" t="s">
        <v>30</v>
      </c>
      <c r="E130" s="467" t="s">
        <v>31</v>
      </c>
      <c r="F130" s="21" t="s">
        <v>30</v>
      </c>
      <c r="G130" s="467" t="s">
        <v>31</v>
      </c>
      <c r="H130" s="21" t="s">
        <v>30</v>
      </c>
      <c r="I130" s="467" t="s">
        <v>31</v>
      </c>
      <c r="J130" s="21" t="s">
        <v>30</v>
      </c>
      <c r="K130" s="467" t="s">
        <v>31</v>
      </c>
      <c r="L130" s="21" t="s">
        <v>30</v>
      </c>
      <c r="M130" s="467" t="s">
        <v>31</v>
      </c>
      <c r="N130" s="21" t="s">
        <v>30</v>
      </c>
      <c r="O130" s="467" t="s">
        <v>31</v>
      </c>
      <c r="P130" s="21" t="s">
        <v>30</v>
      </c>
      <c r="Q130" s="467" t="s">
        <v>31</v>
      </c>
      <c r="R130" s="21" t="s">
        <v>30</v>
      </c>
      <c r="S130" s="467" t="s">
        <v>31</v>
      </c>
      <c r="T130" s="21" t="s">
        <v>30</v>
      </c>
      <c r="U130" s="467" t="s">
        <v>31</v>
      </c>
      <c r="V130" s="21" t="s">
        <v>30</v>
      </c>
      <c r="W130" s="467" t="s">
        <v>31</v>
      </c>
      <c r="X130" s="21" t="s">
        <v>30</v>
      </c>
      <c r="Y130" s="467" t="s">
        <v>31</v>
      </c>
      <c r="Z130" s="21" t="s">
        <v>30</v>
      </c>
      <c r="AA130" s="467" t="s">
        <v>31</v>
      </c>
      <c r="AB130" s="21" t="s">
        <v>30</v>
      </c>
      <c r="AC130" s="467" t="s">
        <v>31</v>
      </c>
      <c r="AD130" s="21" t="s">
        <v>30</v>
      </c>
      <c r="AE130" s="467" t="s">
        <v>31</v>
      </c>
      <c r="AF130" s="21" t="s">
        <v>30</v>
      </c>
      <c r="AG130" s="467" t="s">
        <v>31</v>
      </c>
      <c r="AH130" s="21" t="s">
        <v>30</v>
      </c>
      <c r="AI130" s="467" t="s">
        <v>31</v>
      </c>
      <c r="AJ130" s="21" t="s">
        <v>30</v>
      </c>
      <c r="AK130" s="467" t="s">
        <v>31</v>
      </c>
      <c r="AL130" s="21" t="s">
        <v>30</v>
      </c>
      <c r="AM130" s="467" t="s">
        <v>31</v>
      </c>
      <c r="AN130" s="694"/>
      <c r="AO130" s="694"/>
      <c r="AP130" s="694"/>
      <c r="AQ130" s="694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697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696"/>
      <c r="D146" s="568"/>
      <c r="E146" s="694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695"/>
      <c r="B147" s="695"/>
      <c r="C147" s="18" t="s">
        <v>29</v>
      </c>
      <c r="D147" s="19" t="s">
        <v>30</v>
      </c>
      <c r="E147" s="467" t="s">
        <v>31</v>
      </c>
      <c r="F147" s="21" t="s">
        <v>30</v>
      </c>
      <c r="G147" s="467" t="s">
        <v>31</v>
      </c>
      <c r="H147" s="21" t="s">
        <v>30</v>
      </c>
      <c r="I147" s="467" t="s">
        <v>31</v>
      </c>
      <c r="J147" s="21" t="s">
        <v>30</v>
      </c>
      <c r="K147" s="467" t="s">
        <v>31</v>
      </c>
      <c r="L147" s="21" t="s">
        <v>30</v>
      </c>
      <c r="M147" s="467" t="s">
        <v>31</v>
      </c>
      <c r="N147" s="21" t="s">
        <v>30</v>
      </c>
      <c r="O147" s="467" t="s">
        <v>31</v>
      </c>
      <c r="P147" s="21" t="s">
        <v>30</v>
      </c>
      <c r="Q147" s="467" t="s">
        <v>31</v>
      </c>
      <c r="R147" s="21" t="s">
        <v>30</v>
      </c>
      <c r="S147" s="467" t="s">
        <v>31</v>
      </c>
      <c r="T147" s="21" t="s">
        <v>30</v>
      </c>
      <c r="U147" s="467" t="s">
        <v>31</v>
      </c>
      <c r="V147" s="21" t="s">
        <v>30</v>
      </c>
      <c r="W147" s="467" t="s">
        <v>31</v>
      </c>
      <c r="X147" s="21" t="s">
        <v>30</v>
      </c>
      <c r="Y147" s="467" t="s">
        <v>31</v>
      </c>
      <c r="Z147" s="21" t="s">
        <v>30</v>
      </c>
      <c r="AA147" s="467" t="s">
        <v>31</v>
      </c>
      <c r="AB147" s="21" t="s">
        <v>30</v>
      </c>
      <c r="AC147" s="467" t="s">
        <v>31</v>
      </c>
      <c r="AD147" s="21" t="s">
        <v>30</v>
      </c>
      <c r="AE147" s="467" t="s">
        <v>31</v>
      </c>
      <c r="AF147" s="21" t="s">
        <v>30</v>
      </c>
      <c r="AG147" s="467" t="s">
        <v>31</v>
      </c>
      <c r="AH147" s="21" t="s">
        <v>30</v>
      </c>
      <c r="AI147" s="467" t="s">
        <v>31</v>
      </c>
      <c r="AJ147" s="21" t="s">
        <v>30</v>
      </c>
      <c r="AK147" s="467" t="s">
        <v>31</v>
      </c>
      <c r="AL147" s="21" t="s">
        <v>30</v>
      </c>
      <c r="AM147" s="467" t="s">
        <v>31</v>
      </c>
      <c r="AN147" s="697"/>
      <c r="AO147" s="694"/>
      <c r="AP147" s="697"/>
      <c r="AQ147" s="694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698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420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0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",[12]NOMBRE!B6," - ","( ",[12]NOMBRE!C6,[12]NOMBRE!D6," )")</f>
        <v>MES: NOVIEMBRE - ( 11 )</v>
      </c>
    </row>
    <row r="5" spans="1:90" ht="16.350000000000001" customHeight="1" x14ac:dyDescent="0.2">
      <c r="A5" s="1" t="str">
        <f>CONCATENATE("AÑO: ",[12]NOMBRE!B7)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463"/>
      <c r="B7" s="463"/>
      <c r="C7" s="463"/>
      <c r="D7" s="463"/>
      <c r="E7" s="463"/>
      <c r="F7" s="463"/>
      <c r="G7" s="463"/>
      <c r="H7" s="463"/>
      <c r="I7" s="463"/>
      <c r="J7" s="463"/>
      <c r="K7" s="463"/>
      <c r="L7" s="463"/>
      <c r="M7" s="463"/>
      <c r="N7" s="463"/>
      <c r="O7" s="463"/>
      <c r="P7" s="463"/>
      <c r="Q7" s="463"/>
      <c r="R7" s="463"/>
      <c r="S7" s="463"/>
      <c r="T7" s="463"/>
      <c r="U7" s="463"/>
      <c r="V7" s="463"/>
      <c r="W7" s="46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533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696"/>
      <c r="D11" s="568"/>
      <c r="E11" s="694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695"/>
      <c r="B12" s="695"/>
      <c r="C12" s="18" t="s">
        <v>29</v>
      </c>
      <c r="D12" s="19" t="s">
        <v>30</v>
      </c>
      <c r="E12" s="467" t="s">
        <v>31</v>
      </c>
      <c r="F12" s="21" t="s">
        <v>30</v>
      </c>
      <c r="G12" s="467" t="s">
        <v>31</v>
      </c>
      <c r="H12" s="21" t="s">
        <v>30</v>
      </c>
      <c r="I12" s="467" t="s">
        <v>31</v>
      </c>
      <c r="J12" s="21" t="s">
        <v>30</v>
      </c>
      <c r="K12" s="467" t="s">
        <v>31</v>
      </c>
      <c r="L12" s="21" t="s">
        <v>30</v>
      </c>
      <c r="M12" s="467" t="s">
        <v>31</v>
      </c>
      <c r="N12" s="21" t="s">
        <v>30</v>
      </c>
      <c r="O12" s="467" t="s">
        <v>31</v>
      </c>
      <c r="P12" s="21" t="s">
        <v>30</v>
      </c>
      <c r="Q12" s="467" t="s">
        <v>31</v>
      </c>
      <c r="R12" s="21" t="s">
        <v>30</v>
      </c>
      <c r="S12" s="467" t="s">
        <v>31</v>
      </c>
      <c r="T12" s="21" t="s">
        <v>30</v>
      </c>
      <c r="U12" s="467" t="s">
        <v>31</v>
      </c>
      <c r="V12" s="21" t="s">
        <v>30</v>
      </c>
      <c r="W12" s="467" t="s">
        <v>31</v>
      </c>
      <c r="X12" s="21" t="s">
        <v>30</v>
      </c>
      <c r="Y12" s="467" t="s">
        <v>31</v>
      </c>
      <c r="Z12" s="21" t="s">
        <v>30</v>
      </c>
      <c r="AA12" s="467" t="s">
        <v>31</v>
      </c>
      <c r="AB12" s="21" t="s">
        <v>30</v>
      </c>
      <c r="AC12" s="467" t="s">
        <v>31</v>
      </c>
      <c r="AD12" s="21" t="s">
        <v>30</v>
      </c>
      <c r="AE12" s="467" t="s">
        <v>31</v>
      </c>
      <c r="AF12" s="21" t="s">
        <v>30</v>
      </c>
      <c r="AG12" s="467" t="s">
        <v>31</v>
      </c>
      <c r="AH12" s="21" t="s">
        <v>30</v>
      </c>
      <c r="AI12" s="467" t="s">
        <v>31</v>
      </c>
      <c r="AJ12" s="21" t="s">
        <v>30</v>
      </c>
      <c r="AK12" s="467" t="s">
        <v>31</v>
      </c>
      <c r="AL12" s="21" t="s">
        <v>30</v>
      </c>
      <c r="AM12" s="467" t="s">
        <v>31</v>
      </c>
      <c r="AN12" s="694"/>
      <c r="AO12" s="694"/>
      <c r="AP12" s="694"/>
      <c r="AQ12" s="694"/>
      <c r="AR12" s="694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23">
        <f t="shared" ref="C13:C27" si="0">SUM(D13+E13)</f>
        <v>0</v>
      </c>
      <c r="D13" s="24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26"/>
      <c r="G13" s="27"/>
      <c r="H13" s="26"/>
      <c r="I13" s="27"/>
      <c r="J13" s="26"/>
      <c r="K13" s="28"/>
      <c r="L13" s="26"/>
      <c r="M13" s="28"/>
      <c r="N13" s="26"/>
      <c r="O13" s="28"/>
      <c r="P13" s="26"/>
      <c r="Q13" s="28"/>
      <c r="R13" s="26"/>
      <c r="S13" s="28"/>
      <c r="T13" s="26"/>
      <c r="U13" s="28"/>
      <c r="V13" s="26"/>
      <c r="W13" s="28"/>
      <c r="X13" s="26"/>
      <c r="Y13" s="28"/>
      <c r="Z13" s="26"/>
      <c r="AA13" s="28"/>
      <c r="AB13" s="26"/>
      <c r="AC13" s="28"/>
      <c r="AD13" s="26"/>
      <c r="AE13" s="28"/>
      <c r="AF13" s="26"/>
      <c r="AG13" s="28"/>
      <c r="AH13" s="26"/>
      <c r="AI13" s="28"/>
      <c r="AJ13" s="26"/>
      <c r="AK13" s="28"/>
      <c r="AL13" s="29"/>
      <c r="AM13" s="28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69</v>
      </c>
      <c r="D14" s="37">
        <f t="shared" si="1"/>
        <v>26</v>
      </c>
      <c r="E14" s="38">
        <f t="shared" si="2"/>
        <v>43</v>
      </c>
      <c r="F14" s="39">
        <v>1</v>
      </c>
      <c r="G14" s="40">
        <v>0</v>
      </c>
      <c r="H14" s="39">
        <v>4</v>
      </c>
      <c r="I14" s="40">
        <v>2</v>
      </c>
      <c r="J14" s="39">
        <v>3</v>
      </c>
      <c r="K14" s="41">
        <v>8</v>
      </c>
      <c r="L14" s="39">
        <v>17</v>
      </c>
      <c r="M14" s="41">
        <v>33</v>
      </c>
      <c r="N14" s="39">
        <v>1</v>
      </c>
      <c r="O14" s="41">
        <v>0</v>
      </c>
      <c r="P14" s="39">
        <v>0</v>
      </c>
      <c r="Q14" s="41">
        <v>0</v>
      </c>
      <c r="R14" s="39">
        <v>0</v>
      </c>
      <c r="S14" s="41">
        <v>0</v>
      </c>
      <c r="T14" s="39">
        <v>0</v>
      </c>
      <c r="U14" s="41">
        <v>0</v>
      </c>
      <c r="V14" s="39">
        <v>0</v>
      </c>
      <c r="W14" s="41">
        <v>0</v>
      </c>
      <c r="X14" s="39">
        <v>0</v>
      </c>
      <c r="Y14" s="41">
        <v>0</v>
      </c>
      <c r="Z14" s="39">
        <v>0</v>
      </c>
      <c r="AA14" s="41">
        <v>0</v>
      </c>
      <c r="AB14" s="39">
        <v>0</v>
      </c>
      <c r="AC14" s="41">
        <v>0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69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52</v>
      </c>
      <c r="D15" s="37">
        <f t="shared" si="1"/>
        <v>28</v>
      </c>
      <c r="E15" s="38">
        <f t="shared" si="2"/>
        <v>24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0</v>
      </c>
      <c r="M15" s="41">
        <v>0</v>
      </c>
      <c r="N15" s="39">
        <v>0</v>
      </c>
      <c r="O15" s="41">
        <v>0</v>
      </c>
      <c r="P15" s="39">
        <v>2</v>
      </c>
      <c r="Q15" s="41">
        <v>0</v>
      </c>
      <c r="R15" s="39">
        <v>2</v>
      </c>
      <c r="S15" s="41">
        <v>2</v>
      </c>
      <c r="T15" s="39">
        <v>2</v>
      </c>
      <c r="U15" s="41">
        <v>0</v>
      </c>
      <c r="V15" s="39">
        <v>11</v>
      </c>
      <c r="W15" s="41">
        <v>0</v>
      </c>
      <c r="X15" s="39">
        <v>2</v>
      </c>
      <c r="Y15" s="41">
        <v>1</v>
      </c>
      <c r="Z15" s="39">
        <v>1</v>
      </c>
      <c r="AA15" s="41">
        <v>2</v>
      </c>
      <c r="AB15" s="39">
        <v>2</v>
      </c>
      <c r="AC15" s="41">
        <v>14</v>
      </c>
      <c r="AD15" s="39">
        <v>4</v>
      </c>
      <c r="AE15" s="41">
        <v>4</v>
      </c>
      <c r="AF15" s="39">
        <v>1</v>
      </c>
      <c r="AG15" s="41">
        <v>1</v>
      </c>
      <c r="AH15" s="39">
        <v>1</v>
      </c>
      <c r="AI15" s="41">
        <v>0</v>
      </c>
      <c r="AJ15" s="39">
        <v>0</v>
      </c>
      <c r="AK15" s="41">
        <v>0</v>
      </c>
      <c r="AL15" s="42">
        <v>0</v>
      </c>
      <c r="AM15" s="41">
        <v>0</v>
      </c>
      <c r="AN15" s="40">
        <v>52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152</v>
      </c>
      <c r="D17" s="37">
        <f t="shared" si="1"/>
        <v>87</v>
      </c>
      <c r="E17" s="38">
        <f t="shared" si="2"/>
        <v>65</v>
      </c>
      <c r="F17" s="39">
        <v>0</v>
      </c>
      <c r="G17" s="40">
        <v>1</v>
      </c>
      <c r="H17" s="39">
        <v>8</v>
      </c>
      <c r="I17" s="40">
        <v>2</v>
      </c>
      <c r="J17" s="39">
        <v>11</v>
      </c>
      <c r="K17" s="41">
        <v>1</v>
      </c>
      <c r="L17" s="39">
        <v>15</v>
      </c>
      <c r="M17" s="41">
        <v>13</v>
      </c>
      <c r="N17" s="39">
        <v>12</v>
      </c>
      <c r="O17" s="41">
        <v>0</v>
      </c>
      <c r="P17" s="39">
        <v>9</v>
      </c>
      <c r="Q17" s="41">
        <v>3</v>
      </c>
      <c r="R17" s="39">
        <v>2</v>
      </c>
      <c r="S17" s="41">
        <v>3</v>
      </c>
      <c r="T17" s="39">
        <v>4</v>
      </c>
      <c r="U17" s="41">
        <v>1</v>
      </c>
      <c r="V17" s="39">
        <v>4</v>
      </c>
      <c r="W17" s="41">
        <v>4</v>
      </c>
      <c r="X17" s="39">
        <v>8</v>
      </c>
      <c r="Y17" s="41">
        <v>3</v>
      </c>
      <c r="Z17" s="39">
        <v>8</v>
      </c>
      <c r="AA17" s="41">
        <v>2</v>
      </c>
      <c r="AB17" s="39">
        <v>2</v>
      </c>
      <c r="AC17" s="41">
        <v>23</v>
      </c>
      <c r="AD17" s="39">
        <v>1</v>
      </c>
      <c r="AE17" s="41">
        <v>7</v>
      </c>
      <c r="AF17" s="39">
        <v>1</v>
      </c>
      <c r="AG17" s="41">
        <v>2</v>
      </c>
      <c r="AH17" s="39">
        <v>1</v>
      </c>
      <c r="AI17" s="41">
        <v>0</v>
      </c>
      <c r="AJ17" s="39">
        <v>0</v>
      </c>
      <c r="AK17" s="41">
        <v>0</v>
      </c>
      <c r="AL17" s="42">
        <v>1</v>
      </c>
      <c r="AM17" s="41">
        <v>0</v>
      </c>
      <c r="AN17" s="40">
        <v>152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48</v>
      </c>
      <c r="D19" s="44">
        <f t="shared" si="1"/>
        <v>25</v>
      </c>
      <c r="E19" s="45">
        <f t="shared" si="2"/>
        <v>23</v>
      </c>
      <c r="F19" s="46">
        <v>8</v>
      </c>
      <c r="G19" s="47">
        <v>6</v>
      </c>
      <c r="H19" s="46">
        <v>4</v>
      </c>
      <c r="I19" s="47">
        <v>3</v>
      </c>
      <c r="J19" s="46">
        <v>1</v>
      </c>
      <c r="K19" s="48">
        <v>2</v>
      </c>
      <c r="L19" s="46">
        <v>1</v>
      </c>
      <c r="M19" s="48">
        <v>5</v>
      </c>
      <c r="N19" s="46">
        <v>4</v>
      </c>
      <c r="O19" s="48">
        <v>1</v>
      </c>
      <c r="P19" s="46">
        <v>3</v>
      </c>
      <c r="Q19" s="48">
        <v>0</v>
      </c>
      <c r="R19" s="46">
        <v>1</v>
      </c>
      <c r="S19" s="48">
        <v>3</v>
      </c>
      <c r="T19" s="46">
        <v>3</v>
      </c>
      <c r="U19" s="48">
        <v>0</v>
      </c>
      <c r="V19" s="46">
        <v>0</v>
      </c>
      <c r="W19" s="48">
        <v>0</v>
      </c>
      <c r="X19" s="46">
        <v>0</v>
      </c>
      <c r="Y19" s="48">
        <v>1</v>
      </c>
      <c r="Z19" s="46">
        <v>0</v>
      </c>
      <c r="AA19" s="48">
        <v>0</v>
      </c>
      <c r="AB19" s="46">
        <v>0</v>
      </c>
      <c r="AC19" s="48">
        <v>2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48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697"/>
      <c r="B23" s="51" t="s">
        <v>43</v>
      </c>
      <c r="C23" s="52">
        <f t="shared" si="0"/>
        <v>321</v>
      </c>
      <c r="D23" s="53">
        <f t="shared" si="1"/>
        <v>166</v>
      </c>
      <c r="E23" s="54">
        <f t="shared" si="2"/>
        <v>155</v>
      </c>
      <c r="F23" s="55">
        <f t="shared" ref="F23:AR23" si="12">SUM(F13:F22)</f>
        <v>9</v>
      </c>
      <c r="G23" s="56">
        <f t="shared" si="12"/>
        <v>7</v>
      </c>
      <c r="H23" s="55">
        <f t="shared" si="12"/>
        <v>16</v>
      </c>
      <c r="I23" s="56">
        <f t="shared" si="12"/>
        <v>7</v>
      </c>
      <c r="J23" s="55">
        <f t="shared" si="12"/>
        <v>15</v>
      </c>
      <c r="K23" s="57">
        <f t="shared" si="12"/>
        <v>11</v>
      </c>
      <c r="L23" s="55">
        <f t="shared" si="12"/>
        <v>33</v>
      </c>
      <c r="M23" s="57">
        <f t="shared" si="12"/>
        <v>51</v>
      </c>
      <c r="N23" s="55">
        <f t="shared" si="12"/>
        <v>17</v>
      </c>
      <c r="O23" s="57">
        <f t="shared" si="12"/>
        <v>1</v>
      </c>
      <c r="P23" s="55">
        <f t="shared" si="12"/>
        <v>14</v>
      </c>
      <c r="Q23" s="57">
        <f t="shared" si="12"/>
        <v>3</v>
      </c>
      <c r="R23" s="55">
        <f t="shared" si="12"/>
        <v>5</v>
      </c>
      <c r="S23" s="57">
        <f t="shared" si="12"/>
        <v>8</v>
      </c>
      <c r="T23" s="55">
        <f t="shared" si="12"/>
        <v>9</v>
      </c>
      <c r="U23" s="57">
        <f t="shared" si="12"/>
        <v>1</v>
      </c>
      <c r="V23" s="55">
        <f t="shared" si="12"/>
        <v>15</v>
      </c>
      <c r="W23" s="57">
        <f t="shared" si="12"/>
        <v>4</v>
      </c>
      <c r="X23" s="55">
        <f t="shared" si="12"/>
        <v>10</v>
      </c>
      <c r="Y23" s="57">
        <f t="shared" si="12"/>
        <v>5</v>
      </c>
      <c r="Z23" s="55">
        <f t="shared" si="12"/>
        <v>9</v>
      </c>
      <c r="AA23" s="57">
        <f t="shared" si="12"/>
        <v>4</v>
      </c>
      <c r="AB23" s="55">
        <f t="shared" si="12"/>
        <v>4</v>
      </c>
      <c r="AC23" s="57">
        <f t="shared" si="12"/>
        <v>39</v>
      </c>
      <c r="AD23" s="55">
        <f t="shared" si="12"/>
        <v>5</v>
      </c>
      <c r="AE23" s="57">
        <f t="shared" si="12"/>
        <v>11</v>
      </c>
      <c r="AF23" s="55">
        <f t="shared" si="12"/>
        <v>2</v>
      </c>
      <c r="AG23" s="57">
        <f t="shared" si="12"/>
        <v>3</v>
      </c>
      <c r="AH23" s="55">
        <f t="shared" si="12"/>
        <v>2</v>
      </c>
      <c r="AI23" s="57">
        <f t="shared" si="12"/>
        <v>0</v>
      </c>
      <c r="AJ23" s="55">
        <f t="shared" si="12"/>
        <v>0</v>
      </c>
      <c r="AK23" s="57">
        <f t="shared" si="12"/>
        <v>0</v>
      </c>
      <c r="AL23" s="58">
        <f t="shared" si="12"/>
        <v>1</v>
      </c>
      <c r="AM23" s="57">
        <f t="shared" si="12"/>
        <v>0</v>
      </c>
      <c r="AN23" s="56">
        <f t="shared" si="12"/>
        <v>321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471" t="s">
        <v>45</v>
      </c>
      <c r="B25" s="66" t="s">
        <v>34</v>
      </c>
      <c r="C25" s="67">
        <f t="shared" si="0"/>
        <v>2</v>
      </c>
      <c r="D25" s="68">
        <f t="shared" si="1"/>
        <v>1</v>
      </c>
      <c r="E25" s="69">
        <f t="shared" si="2"/>
        <v>1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0</v>
      </c>
      <c r="N25" s="70">
        <v>0</v>
      </c>
      <c r="O25" s="72">
        <v>0</v>
      </c>
      <c r="P25" s="70">
        <v>0</v>
      </c>
      <c r="Q25" s="72">
        <v>0</v>
      </c>
      <c r="R25" s="70">
        <v>0</v>
      </c>
      <c r="S25" s="72">
        <v>0</v>
      </c>
      <c r="T25" s="70">
        <v>0</v>
      </c>
      <c r="U25" s="72">
        <v>0</v>
      </c>
      <c r="V25" s="70">
        <v>1</v>
      </c>
      <c r="W25" s="72">
        <v>1</v>
      </c>
      <c r="X25" s="70">
        <v>0</v>
      </c>
      <c r="Y25" s="72">
        <v>0</v>
      </c>
      <c r="Z25" s="70">
        <v>0</v>
      </c>
      <c r="AA25" s="72">
        <v>0</v>
      </c>
      <c r="AB25" s="70">
        <v>0</v>
      </c>
      <c r="AC25" s="72">
        <v>0</v>
      </c>
      <c r="AD25" s="70">
        <v>0</v>
      </c>
      <c r="AE25" s="72">
        <v>0</v>
      </c>
      <c r="AF25" s="70">
        <v>0</v>
      </c>
      <c r="AG25" s="72">
        <v>0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2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74" t="s">
        <v>34</v>
      </c>
      <c r="C26" s="23">
        <f t="shared" si="0"/>
        <v>165</v>
      </c>
      <c r="D26" s="24">
        <f t="shared" si="1"/>
        <v>82</v>
      </c>
      <c r="E26" s="25">
        <f t="shared" si="2"/>
        <v>83</v>
      </c>
      <c r="F26" s="26">
        <v>0</v>
      </c>
      <c r="G26" s="27">
        <v>0</v>
      </c>
      <c r="H26" s="26">
        <v>0</v>
      </c>
      <c r="I26" s="27">
        <v>0</v>
      </c>
      <c r="J26" s="26">
        <v>0</v>
      </c>
      <c r="K26" s="28">
        <v>1</v>
      </c>
      <c r="L26" s="26">
        <v>4</v>
      </c>
      <c r="M26" s="28">
        <v>3</v>
      </c>
      <c r="N26" s="26">
        <v>20</v>
      </c>
      <c r="O26" s="28">
        <v>5</v>
      </c>
      <c r="P26" s="26">
        <v>12</v>
      </c>
      <c r="Q26" s="28">
        <v>12</v>
      </c>
      <c r="R26" s="26">
        <v>6</v>
      </c>
      <c r="S26" s="28">
        <v>10</v>
      </c>
      <c r="T26" s="26">
        <v>4</v>
      </c>
      <c r="U26" s="28">
        <v>6</v>
      </c>
      <c r="V26" s="26">
        <v>5</v>
      </c>
      <c r="W26" s="28">
        <v>18</v>
      </c>
      <c r="X26" s="26">
        <v>6</v>
      </c>
      <c r="Y26" s="28">
        <v>4</v>
      </c>
      <c r="Z26" s="26">
        <v>8</v>
      </c>
      <c r="AA26" s="28">
        <v>8</v>
      </c>
      <c r="AB26" s="26">
        <v>9</v>
      </c>
      <c r="AC26" s="28">
        <v>6</v>
      </c>
      <c r="AD26" s="26">
        <v>3</v>
      </c>
      <c r="AE26" s="28">
        <v>6</v>
      </c>
      <c r="AF26" s="26">
        <v>4</v>
      </c>
      <c r="AG26" s="28">
        <v>3</v>
      </c>
      <c r="AH26" s="26">
        <v>0</v>
      </c>
      <c r="AI26" s="28">
        <v>1</v>
      </c>
      <c r="AJ26" s="26">
        <v>0</v>
      </c>
      <c r="AK26" s="28">
        <v>0</v>
      </c>
      <c r="AL26" s="29">
        <v>1</v>
      </c>
      <c r="AM26" s="28">
        <v>0</v>
      </c>
      <c r="AN26" s="27">
        <v>165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697"/>
      <c r="B27" s="534" t="s">
        <v>47</v>
      </c>
      <c r="C27" s="535">
        <f t="shared" si="0"/>
        <v>0</v>
      </c>
      <c r="D27" s="536">
        <f t="shared" si="1"/>
        <v>0</v>
      </c>
      <c r="E27" s="78">
        <f t="shared" si="2"/>
        <v>0</v>
      </c>
      <c r="F27" s="79"/>
      <c r="G27" s="537"/>
      <c r="H27" s="79"/>
      <c r="I27" s="81"/>
      <c r="J27" s="79"/>
      <c r="K27" s="81"/>
      <c r="L27" s="79"/>
      <c r="M27" s="81"/>
      <c r="N27" s="79"/>
      <c r="O27" s="82"/>
      <c r="P27" s="79"/>
      <c r="Q27" s="537"/>
      <c r="R27" s="538"/>
      <c r="S27" s="81"/>
      <c r="T27" s="79"/>
      <c r="U27" s="81"/>
      <c r="V27" s="79"/>
      <c r="W27" s="81"/>
      <c r="X27" s="79"/>
      <c r="Y27" s="537"/>
      <c r="Z27" s="79"/>
      <c r="AA27" s="537"/>
      <c r="AB27" s="79"/>
      <c r="AC27" s="81"/>
      <c r="AD27" s="79"/>
      <c r="AE27" s="537"/>
      <c r="AF27" s="79"/>
      <c r="AG27" s="537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539"/>
      <c r="AR29" s="540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697"/>
      <c r="B30" s="697"/>
      <c r="C30" s="541" t="s">
        <v>52</v>
      </c>
      <c r="D30" s="541" t="s">
        <v>53</v>
      </c>
      <c r="E30" s="21" t="s">
        <v>29</v>
      </c>
      <c r="F30" s="90" t="s">
        <v>30</v>
      </c>
      <c r="G30" s="466" t="s">
        <v>31</v>
      </c>
      <c r="H30" s="21" t="s">
        <v>30</v>
      </c>
      <c r="I30" s="466" t="s">
        <v>31</v>
      </c>
      <c r="J30" s="21" t="s">
        <v>30</v>
      </c>
      <c r="K30" s="466" t="s">
        <v>31</v>
      </c>
      <c r="L30" s="21" t="s">
        <v>30</v>
      </c>
      <c r="M30" s="466" t="s">
        <v>31</v>
      </c>
      <c r="N30" s="21" t="s">
        <v>30</v>
      </c>
      <c r="O30" s="466" t="s">
        <v>31</v>
      </c>
      <c r="P30" s="21" t="s">
        <v>30</v>
      </c>
      <c r="Q30" s="466" t="s">
        <v>31</v>
      </c>
      <c r="R30" s="21" t="s">
        <v>30</v>
      </c>
      <c r="S30" s="466" t="s">
        <v>31</v>
      </c>
      <c r="T30" s="21" t="s">
        <v>30</v>
      </c>
      <c r="U30" s="465" t="s">
        <v>31</v>
      </c>
      <c r="V30" s="21" t="s">
        <v>30</v>
      </c>
      <c r="W30" s="466" t="s">
        <v>31</v>
      </c>
      <c r="X30" s="21" t="s">
        <v>30</v>
      </c>
      <c r="Y30" s="466" t="s">
        <v>31</v>
      </c>
      <c r="Z30" s="21" t="s">
        <v>30</v>
      </c>
      <c r="AA30" s="466" t="s">
        <v>31</v>
      </c>
      <c r="AB30" s="21" t="s">
        <v>30</v>
      </c>
      <c r="AC30" s="466" t="s">
        <v>31</v>
      </c>
      <c r="AD30" s="21" t="s">
        <v>30</v>
      </c>
      <c r="AE30" s="466" t="s">
        <v>31</v>
      </c>
      <c r="AF30" s="21" t="s">
        <v>30</v>
      </c>
      <c r="AG30" s="466" t="s">
        <v>31</v>
      </c>
      <c r="AH30" s="21" t="s">
        <v>30</v>
      </c>
      <c r="AI30" s="466" t="s">
        <v>31</v>
      </c>
      <c r="AJ30" s="21" t="s">
        <v>30</v>
      </c>
      <c r="AK30" s="466" t="s">
        <v>31</v>
      </c>
      <c r="AL30" s="21" t="s">
        <v>30</v>
      </c>
      <c r="AM30" s="466" t="s">
        <v>31</v>
      </c>
      <c r="AN30" s="21" t="s">
        <v>30</v>
      </c>
      <c r="AO30" s="466" t="s">
        <v>31</v>
      </c>
      <c r="AP30" s="388"/>
      <c r="AQ30" s="389"/>
      <c r="AR30" s="390"/>
      <c r="AS30" s="391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537"/>
      <c r="J31" s="79"/>
      <c r="K31" s="81"/>
      <c r="L31" s="79"/>
      <c r="M31" s="81"/>
      <c r="N31" s="79"/>
      <c r="O31" s="81"/>
      <c r="P31" s="79"/>
      <c r="Q31" s="82"/>
      <c r="R31" s="79"/>
      <c r="S31" s="537"/>
      <c r="T31" s="538"/>
      <c r="U31" s="81"/>
      <c r="V31" s="79"/>
      <c r="W31" s="81"/>
      <c r="X31" s="79"/>
      <c r="Y31" s="81"/>
      <c r="Z31" s="79"/>
      <c r="AA31" s="537"/>
      <c r="AB31" s="79"/>
      <c r="AC31" s="537"/>
      <c r="AD31" s="79"/>
      <c r="AE31" s="81"/>
      <c r="AF31" s="79"/>
      <c r="AG31" s="537"/>
      <c r="AH31" s="79"/>
      <c r="AI31" s="537"/>
      <c r="AJ31" s="79"/>
      <c r="AK31" s="81"/>
      <c r="AL31" s="79"/>
      <c r="AM31" s="81"/>
      <c r="AN31" s="83"/>
      <c r="AO31" s="81"/>
      <c r="AP31" s="100"/>
      <c r="AQ31" s="392"/>
      <c r="AR31" s="390"/>
      <c r="AS31" s="391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697"/>
      <c r="B34" s="697"/>
      <c r="C34" s="471" t="s">
        <v>29</v>
      </c>
      <c r="D34" s="103" t="s">
        <v>30</v>
      </c>
      <c r="E34" s="466" t="s">
        <v>31</v>
      </c>
      <c r="F34" s="21" t="s">
        <v>58</v>
      </c>
      <c r="G34" s="21" t="s">
        <v>59</v>
      </c>
      <c r="H34" s="471" t="s">
        <v>60</v>
      </c>
      <c r="I34" s="466" t="s">
        <v>61</v>
      </c>
      <c r="J34" s="471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/>
      <c r="C35" s="104">
        <f>SUM(D35+E35)</f>
        <v>0</v>
      </c>
      <c r="D35" s="105"/>
      <c r="E35" s="537"/>
      <c r="F35" s="106"/>
      <c r="G35" s="537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393"/>
      <c r="Y37" s="392"/>
      <c r="Z37" s="392"/>
      <c r="AA37" s="392"/>
      <c r="AB37" s="392"/>
      <c r="AC37" s="392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695"/>
      <c r="B38" s="697"/>
      <c r="C38" s="697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393"/>
      <c r="Y38" s="392"/>
      <c r="Z38" s="392"/>
      <c r="AA38" s="392"/>
      <c r="AB38" s="392"/>
      <c r="AC38" s="392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393"/>
      <c r="Y39" s="392"/>
      <c r="Z39" s="392"/>
      <c r="AA39" s="392"/>
      <c r="AB39" s="392"/>
      <c r="AC39" s="392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697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393"/>
      <c r="Y40" s="392"/>
      <c r="Z40" s="392"/>
      <c r="AA40" s="392"/>
      <c r="AB40" s="392"/>
      <c r="AC40" s="392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393"/>
      <c r="Y41" s="392"/>
      <c r="Z41" s="392"/>
      <c r="AA41" s="392"/>
      <c r="AB41" s="392"/>
      <c r="AC41" s="392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697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393"/>
      <c r="Y42" s="392"/>
      <c r="Z42" s="392"/>
      <c r="AA42" s="392"/>
      <c r="AB42" s="392"/>
      <c r="AC42" s="392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701"/>
      <c r="D45" s="592"/>
      <c r="E45" s="702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699"/>
      <c r="B46" s="700"/>
      <c r="C46" s="130" t="s">
        <v>29</v>
      </c>
      <c r="D46" s="131" t="s">
        <v>30</v>
      </c>
      <c r="E46" s="542" t="s">
        <v>31</v>
      </c>
      <c r="F46" s="21" t="s">
        <v>30</v>
      </c>
      <c r="G46" s="466" t="s">
        <v>31</v>
      </c>
      <c r="H46" s="21" t="s">
        <v>30</v>
      </c>
      <c r="I46" s="466" t="s">
        <v>31</v>
      </c>
      <c r="J46" s="21" t="s">
        <v>30</v>
      </c>
      <c r="K46" s="466" t="s">
        <v>31</v>
      </c>
      <c r="L46" s="21" t="s">
        <v>30</v>
      </c>
      <c r="M46" s="466" t="s">
        <v>31</v>
      </c>
      <c r="N46" s="21" t="s">
        <v>30</v>
      </c>
      <c r="O46" s="466" t="s">
        <v>31</v>
      </c>
      <c r="P46" s="21" t="s">
        <v>30</v>
      </c>
      <c r="Q46" s="466" t="s">
        <v>31</v>
      </c>
      <c r="R46" s="21" t="s">
        <v>30</v>
      </c>
      <c r="S46" s="466" t="s">
        <v>31</v>
      </c>
      <c r="T46" s="21" t="s">
        <v>30</v>
      </c>
      <c r="U46" s="466" t="s">
        <v>31</v>
      </c>
      <c r="V46" s="21" t="s">
        <v>30</v>
      </c>
      <c r="W46" s="466" t="s">
        <v>31</v>
      </c>
      <c r="X46" s="21" t="s">
        <v>30</v>
      </c>
      <c r="Y46" s="466" t="s">
        <v>31</v>
      </c>
      <c r="Z46" s="21" t="s">
        <v>30</v>
      </c>
      <c r="AA46" s="466" t="s">
        <v>31</v>
      </c>
      <c r="AB46" s="21" t="s">
        <v>30</v>
      </c>
      <c r="AC46" s="466" t="s">
        <v>31</v>
      </c>
      <c r="AD46" s="21" t="s">
        <v>30</v>
      </c>
      <c r="AE46" s="466" t="s">
        <v>31</v>
      </c>
      <c r="AF46" s="21" t="s">
        <v>30</v>
      </c>
      <c r="AG46" s="466" t="s">
        <v>31</v>
      </c>
      <c r="AH46" s="21" t="s">
        <v>30</v>
      </c>
      <c r="AI46" s="466" t="s">
        <v>31</v>
      </c>
      <c r="AJ46" s="21" t="s">
        <v>30</v>
      </c>
      <c r="AK46" s="466" t="s">
        <v>31</v>
      </c>
      <c r="AL46" s="103" t="s">
        <v>30</v>
      </c>
      <c r="AM46" s="466" t="s">
        <v>31</v>
      </c>
      <c r="AN46" s="694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470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472" t="s">
        <v>72</v>
      </c>
      <c r="B48" s="140" t="s">
        <v>71</v>
      </c>
      <c r="C48" s="535">
        <f>SUM(D48+E48)</f>
        <v>0</v>
      </c>
      <c r="D48" s="536">
        <f>SUM(F48+H48+J48+L48+N48+P48+R48+T48+V48+X48+Z48+AB48+AD48+AF48+AH48+AJ48+AL48)</f>
        <v>0</v>
      </c>
      <c r="E48" s="543">
        <f>SUM(G48+I48+K48+M48+O48+Q48+S48+U48+W48+Y48+AA48+AC48+AE48+AG48+AI48+AK48+AM48)</f>
        <v>0</v>
      </c>
      <c r="F48" s="544"/>
      <c r="G48" s="545"/>
      <c r="H48" s="544"/>
      <c r="I48" s="545"/>
      <c r="J48" s="544"/>
      <c r="K48" s="545"/>
      <c r="L48" s="544"/>
      <c r="M48" s="545"/>
      <c r="N48" s="544"/>
      <c r="O48" s="545"/>
      <c r="P48" s="538"/>
      <c r="Q48" s="545"/>
      <c r="R48" s="538"/>
      <c r="S48" s="545"/>
      <c r="T48" s="538"/>
      <c r="U48" s="545"/>
      <c r="V48" s="538"/>
      <c r="W48" s="545"/>
      <c r="X48" s="538"/>
      <c r="Y48" s="545"/>
      <c r="Z48" s="538"/>
      <c r="AA48" s="545"/>
      <c r="AB48" s="538"/>
      <c r="AC48" s="545"/>
      <c r="AD48" s="538"/>
      <c r="AE48" s="545"/>
      <c r="AF48" s="538"/>
      <c r="AG48" s="545"/>
      <c r="AH48" s="538"/>
      <c r="AI48" s="545"/>
      <c r="AJ48" s="538"/>
      <c r="AK48" s="545"/>
      <c r="AL48" s="142"/>
      <c r="AM48" s="545"/>
      <c r="AN48" s="546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394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702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394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699"/>
      <c r="B52" s="700"/>
      <c r="C52" s="148" t="s">
        <v>29</v>
      </c>
      <c r="D52" s="149" t="s">
        <v>30</v>
      </c>
      <c r="E52" s="150" t="s">
        <v>31</v>
      </c>
      <c r="F52" s="18" t="s">
        <v>30</v>
      </c>
      <c r="G52" s="464" t="s">
        <v>31</v>
      </c>
      <c r="H52" s="18" t="s">
        <v>30</v>
      </c>
      <c r="I52" s="464" t="s">
        <v>31</v>
      </c>
      <c r="J52" s="18" t="s">
        <v>30</v>
      </c>
      <c r="K52" s="464" t="s">
        <v>31</v>
      </c>
      <c r="L52" s="18" t="s">
        <v>30</v>
      </c>
      <c r="M52" s="464" t="s">
        <v>31</v>
      </c>
      <c r="N52" s="18" t="s">
        <v>30</v>
      </c>
      <c r="O52" s="464" t="s">
        <v>31</v>
      </c>
      <c r="P52" s="18" t="s">
        <v>30</v>
      </c>
      <c r="Q52" s="464" t="s">
        <v>31</v>
      </c>
      <c r="R52" s="18" t="s">
        <v>30</v>
      </c>
      <c r="S52" s="464" t="s">
        <v>31</v>
      </c>
      <c r="T52" s="18" t="s">
        <v>30</v>
      </c>
      <c r="U52" s="464" t="s">
        <v>31</v>
      </c>
      <c r="V52" s="18" t="s">
        <v>30</v>
      </c>
      <c r="W52" s="464" t="s">
        <v>31</v>
      </c>
      <c r="X52" s="18" t="s">
        <v>30</v>
      </c>
      <c r="Y52" s="464" t="s">
        <v>31</v>
      </c>
      <c r="Z52" s="18" t="s">
        <v>30</v>
      </c>
      <c r="AA52" s="464" t="s">
        <v>31</v>
      </c>
      <c r="AB52" s="18" t="s">
        <v>30</v>
      </c>
      <c r="AC52" s="464" t="s">
        <v>31</v>
      </c>
      <c r="AD52" s="18" t="s">
        <v>30</v>
      </c>
      <c r="AE52" s="464" t="s">
        <v>31</v>
      </c>
      <c r="AF52" s="18" t="s">
        <v>30</v>
      </c>
      <c r="AG52" s="464" t="s">
        <v>31</v>
      </c>
      <c r="AH52" s="18" t="s">
        <v>30</v>
      </c>
      <c r="AI52" s="464" t="s">
        <v>31</v>
      </c>
      <c r="AJ52" s="18" t="s">
        <v>30</v>
      </c>
      <c r="AK52" s="464" t="s">
        <v>31</v>
      </c>
      <c r="AL52" s="152" t="s">
        <v>30</v>
      </c>
      <c r="AM52" s="153" t="s">
        <v>31</v>
      </c>
      <c r="AN52" s="694"/>
      <c r="AO52" s="133"/>
      <c r="AP52" s="394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23">
        <f t="shared" ref="C53:C74" si="13">SUM(D53+E53)</f>
        <v>0</v>
      </c>
      <c r="D53" s="24">
        <f t="shared" ref="D53:E58" si="14">SUM(H53+J53+L53+N53+P53+R53+T53+V53+X53+Z53+AB53+AD53+AF53+AH53+AJ53+AL53)</f>
        <v>0</v>
      </c>
      <c r="E53" s="25">
        <f t="shared" si="14"/>
        <v>0</v>
      </c>
      <c r="F53" s="156"/>
      <c r="G53" s="157"/>
      <c r="H53" s="26"/>
      <c r="I53" s="27"/>
      <c r="J53" s="26"/>
      <c r="K53" s="28"/>
      <c r="L53" s="26"/>
      <c r="M53" s="28"/>
      <c r="N53" s="26"/>
      <c r="O53" s="28"/>
      <c r="P53" s="29"/>
      <c r="Q53" s="28"/>
      <c r="R53" s="29"/>
      <c r="S53" s="28"/>
      <c r="T53" s="29"/>
      <c r="U53" s="28"/>
      <c r="V53" s="29"/>
      <c r="W53" s="28"/>
      <c r="X53" s="29"/>
      <c r="Y53" s="28"/>
      <c r="Z53" s="29"/>
      <c r="AA53" s="28"/>
      <c r="AB53" s="29"/>
      <c r="AC53" s="28"/>
      <c r="AD53" s="29"/>
      <c r="AE53" s="28"/>
      <c r="AF53" s="29"/>
      <c r="AG53" s="28"/>
      <c r="AH53" s="29"/>
      <c r="AI53" s="28"/>
      <c r="AJ53" s="29"/>
      <c r="AK53" s="28"/>
      <c r="AL53" s="29"/>
      <c r="AM53" s="28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473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473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473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473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703"/>
      <c r="B58" s="474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23">
        <f t="shared" si="13"/>
        <v>0</v>
      </c>
      <c r="D59" s="24">
        <f t="shared" ref="D59:E64" si="20">SUM(J59+L59+N59)</f>
        <v>0</v>
      </c>
      <c r="E59" s="25">
        <f t="shared" si="20"/>
        <v>0</v>
      </c>
      <c r="F59" s="156"/>
      <c r="G59" s="157"/>
      <c r="H59" s="156"/>
      <c r="I59" s="157"/>
      <c r="J59" s="26"/>
      <c r="K59" s="28"/>
      <c r="L59" s="26"/>
      <c r="M59" s="28"/>
      <c r="N59" s="26"/>
      <c r="O59" s="28"/>
      <c r="P59" s="169"/>
      <c r="Q59" s="170"/>
      <c r="R59" s="169"/>
      <c r="S59" s="170"/>
      <c r="T59" s="169"/>
      <c r="U59" s="170"/>
      <c r="V59" s="169"/>
      <c r="W59" s="170"/>
      <c r="X59" s="169"/>
      <c r="Y59" s="170"/>
      <c r="Z59" s="169"/>
      <c r="AA59" s="170"/>
      <c r="AB59" s="169"/>
      <c r="AC59" s="170"/>
      <c r="AD59" s="169"/>
      <c r="AE59" s="170"/>
      <c r="AF59" s="169"/>
      <c r="AG59" s="170"/>
      <c r="AH59" s="169"/>
      <c r="AI59" s="170"/>
      <c r="AJ59" s="156"/>
      <c r="AK59" s="170"/>
      <c r="AL59" s="169"/>
      <c r="AM59" s="170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703"/>
      <c r="B60" s="474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23">
        <f t="shared" si="13"/>
        <v>0</v>
      </c>
      <c r="D61" s="24">
        <f t="shared" si="20"/>
        <v>0</v>
      </c>
      <c r="E61" s="25">
        <f t="shared" si="20"/>
        <v>0</v>
      </c>
      <c r="F61" s="156"/>
      <c r="G61" s="157"/>
      <c r="H61" s="156"/>
      <c r="I61" s="157"/>
      <c r="J61" s="26"/>
      <c r="K61" s="28"/>
      <c r="L61" s="26"/>
      <c r="M61" s="28"/>
      <c r="N61" s="26"/>
      <c r="O61" s="28"/>
      <c r="P61" s="169"/>
      <c r="Q61" s="170"/>
      <c r="R61" s="169"/>
      <c r="S61" s="170"/>
      <c r="T61" s="169"/>
      <c r="U61" s="170"/>
      <c r="V61" s="169"/>
      <c r="W61" s="170"/>
      <c r="X61" s="169"/>
      <c r="Y61" s="170"/>
      <c r="Z61" s="169"/>
      <c r="AA61" s="170"/>
      <c r="AB61" s="169"/>
      <c r="AC61" s="170"/>
      <c r="AD61" s="169"/>
      <c r="AE61" s="170"/>
      <c r="AF61" s="169"/>
      <c r="AG61" s="170"/>
      <c r="AH61" s="169"/>
      <c r="AI61" s="170"/>
      <c r="AJ61" s="156"/>
      <c r="AK61" s="170"/>
      <c r="AL61" s="169"/>
      <c r="AM61" s="170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473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473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703"/>
      <c r="B64" s="474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23">
        <f t="shared" si="13"/>
        <v>0</v>
      </c>
      <c r="D65" s="24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156"/>
      <c r="G65" s="157"/>
      <c r="H65" s="156"/>
      <c r="I65" s="170"/>
      <c r="J65" s="26"/>
      <c r="K65" s="28"/>
      <c r="L65" s="26"/>
      <c r="M65" s="28"/>
      <c r="N65" s="26"/>
      <c r="O65" s="28"/>
      <c r="P65" s="26"/>
      <c r="Q65" s="28"/>
      <c r="R65" s="26"/>
      <c r="S65" s="28"/>
      <c r="T65" s="26"/>
      <c r="U65" s="28"/>
      <c r="V65" s="26"/>
      <c r="W65" s="28"/>
      <c r="X65" s="26"/>
      <c r="Y65" s="28"/>
      <c r="Z65" s="26"/>
      <c r="AA65" s="28"/>
      <c r="AB65" s="26"/>
      <c r="AC65" s="28"/>
      <c r="AD65" s="26"/>
      <c r="AE65" s="28"/>
      <c r="AF65" s="26"/>
      <c r="AG65" s="28"/>
      <c r="AH65" s="26"/>
      <c r="AI65" s="28"/>
      <c r="AJ65" s="26"/>
      <c r="AK65" s="28"/>
      <c r="AL65" s="26"/>
      <c r="AM65" s="28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703"/>
      <c r="B66" s="473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23">
        <f t="shared" si="13"/>
        <v>0</v>
      </c>
      <c r="D67" s="24">
        <f t="shared" si="21"/>
        <v>0</v>
      </c>
      <c r="E67" s="25">
        <f t="shared" si="22"/>
        <v>0</v>
      </c>
      <c r="F67" s="156"/>
      <c r="G67" s="157"/>
      <c r="H67" s="156"/>
      <c r="I67" s="157"/>
      <c r="J67" s="26"/>
      <c r="K67" s="28"/>
      <c r="L67" s="26"/>
      <c r="M67" s="28"/>
      <c r="N67" s="26"/>
      <c r="O67" s="28"/>
      <c r="P67" s="26"/>
      <c r="Q67" s="28"/>
      <c r="R67" s="26"/>
      <c r="S67" s="28"/>
      <c r="T67" s="26"/>
      <c r="U67" s="28"/>
      <c r="V67" s="26"/>
      <c r="W67" s="28"/>
      <c r="X67" s="26"/>
      <c r="Y67" s="28"/>
      <c r="Z67" s="26"/>
      <c r="AA67" s="28"/>
      <c r="AB67" s="26"/>
      <c r="AC67" s="28"/>
      <c r="AD67" s="26"/>
      <c r="AE67" s="28"/>
      <c r="AF67" s="26"/>
      <c r="AG67" s="28"/>
      <c r="AH67" s="26"/>
      <c r="AI67" s="28"/>
      <c r="AJ67" s="26"/>
      <c r="AK67" s="28"/>
      <c r="AL67" s="26"/>
      <c r="AM67" s="28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703"/>
      <c r="B68" s="474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23">
        <f t="shared" si="13"/>
        <v>0</v>
      </c>
      <c r="D69" s="24">
        <f t="shared" si="21"/>
        <v>0</v>
      </c>
      <c r="E69" s="25">
        <f t="shared" si="22"/>
        <v>0</v>
      </c>
      <c r="F69" s="156"/>
      <c r="G69" s="157"/>
      <c r="H69" s="156"/>
      <c r="I69" s="157"/>
      <c r="J69" s="26"/>
      <c r="K69" s="28"/>
      <c r="L69" s="26"/>
      <c r="M69" s="28"/>
      <c r="N69" s="26"/>
      <c r="O69" s="28"/>
      <c r="P69" s="26"/>
      <c r="Q69" s="28"/>
      <c r="R69" s="26"/>
      <c r="S69" s="28"/>
      <c r="T69" s="26"/>
      <c r="U69" s="28"/>
      <c r="V69" s="26"/>
      <c r="W69" s="28"/>
      <c r="X69" s="26"/>
      <c r="Y69" s="28"/>
      <c r="Z69" s="26"/>
      <c r="AA69" s="28"/>
      <c r="AB69" s="26"/>
      <c r="AC69" s="28"/>
      <c r="AD69" s="26"/>
      <c r="AE69" s="28"/>
      <c r="AF69" s="26"/>
      <c r="AG69" s="28"/>
      <c r="AH69" s="26"/>
      <c r="AI69" s="28"/>
      <c r="AJ69" s="26"/>
      <c r="AK69" s="28"/>
      <c r="AL69" s="26"/>
      <c r="AM69" s="28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473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473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473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473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703"/>
      <c r="B74" s="474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97"/>
      <c r="Y76" s="398"/>
      <c r="Z76" s="398"/>
      <c r="AA76" s="398"/>
      <c r="AB76" s="398"/>
      <c r="AC76" s="398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703"/>
      <c r="B77" s="703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397"/>
      <c r="Y77" s="398"/>
      <c r="Z77" s="398"/>
      <c r="AA77" s="398"/>
      <c r="AB77" s="398"/>
      <c r="AC77" s="398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03" t="s">
        <v>89</v>
      </c>
      <c r="B78" s="603"/>
      <c r="C78" s="188"/>
      <c r="D78" s="189"/>
      <c r="E78" s="188"/>
      <c r="F78" s="190"/>
      <c r="G78" s="191"/>
      <c r="H78" s="189"/>
      <c r="I78" s="191"/>
      <c r="J78" s="189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397"/>
      <c r="Y78" s="398"/>
      <c r="Z78" s="398"/>
      <c r="AA78" s="398"/>
      <c r="AB78" s="398"/>
      <c r="AC78" s="398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397"/>
      <c r="Y79" s="398"/>
      <c r="Z79" s="398"/>
      <c r="AA79" s="398"/>
      <c r="AB79" s="398"/>
      <c r="AC79" s="398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397"/>
      <c r="Y80" s="398"/>
      <c r="Z80" s="398"/>
      <c r="AA80" s="398"/>
      <c r="AB80" s="398"/>
      <c r="AC80" s="398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397"/>
      <c r="Y81" s="398"/>
      <c r="Z81" s="398"/>
      <c r="AA81" s="398"/>
      <c r="AB81" s="398"/>
      <c r="AC81" s="398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397"/>
      <c r="W82" s="402"/>
      <c r="X82" s="403"/>
      <c r="Y82" s="403"/>
      <c r="Z82" s="403"/>
      <c r="AA82" s="403"/>
      <c r="AB82" s="403"/>
      <c r="AC82" s="403"/>
      <c r="AD82" s="127"/>
      <c r="AE82" s="127"/>
      <c r="AF82" s="127"/>
      <c r="AG82" s="127"/>
      <c r="AH82" s="403"/>
      <c r="AI82" s="403"/>
      <c r="AJ82" s="403"/>
      <c r="AK82" s="4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204"/>
      <c r="F83" s="205"/>
      <c r="G83" s="206"/>
      <c r="H83" s="2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407"/>
      <c r="W83" s="407"/>
      <c r="X83" s="547"/>
      <c r="Y83" s="547"/>
      <c r="Z83" s="548"/>
      <c r="AA83" s="548"/>
      <c r="AB83" s="548"/>
      <c r="AC83" s="127"/>
      <c r="AD83" s="127"/>
      <c r="AE83" s="127"/>
      <c r="AF83" s="127"/>
      <c r="AG83" s="207"/>
      <c r="AH83" s="407"/>
      <c r="AI83" s="407"/>
      <c r="AJ83" s="407"/>
      <c r="AK83" s="408"/>
      <c r="CG83" s="12"/>
      <c r="CH83" s="12"/>
      <c r="CI83" s="12"/>
      <c r="CJ83" s="12"/>
      <c r="CK83" s="12"/>
      <c r="CL83" s="12"/>
    </row>
    <row r="84" spans="1:90" ht="24.6" customHeight="1" x14ac:dyDescent="0.2">
      <c r="A84" s="703"/>
      <c r="B84" s="703"/>
      <c r="C84" s="704"/>
      <c r="D84" s="702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403"/>
      <c r="W84" s="407"/>
      <c r="X84" s="407"/>
      <c r="Y84" s="407"/>
      <c r="Z84" s="407"/>
      <c r="AA84" s="407"/>
      <c r="AB84" s="403"/>
      <c r="AC84" s="127"/>
      <c r="AD84" s="127"/>
      <c r="AE84" s="127"/>
      <c r="AF84" s="127"/>
      <c r="AG84" s="127"/>
      <c r="AH84" s="403"/>
      <c r="AI84" s="407"/>
      <c r="AJ84" s="407"/>
      <c r="AK84" s="408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214">
        <v>33</v>
      </c>
      <c r="C85" s="215">
        <v>11</v>
      </c>
      <c r="D85" s="216">
        <v>11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403"/>
      <c r="W85" s="407"/>
      <c r="X85" s="407"/>
      <c r="Y85" s="407"/>
      <c r="Z85" s="407"/>
      <c r="AA85" s="407"/>
      <c r="AB85" s="403"/>
      <c r="AC85" s="127"/>
      <c r="AD85" s="127"/>
      <c r="AE85" s="127"/>
      <c r="AF85" s="127"/>
      <c r="AG85" s="127"/>
      <c r="AH85" s="403"/>
      <c r="AI85" s="407"/>
      <c r="AJ85" s="407"/>
      <c r="AK85" s="408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403"/>
      <c r="W86" s="407"/>
      <c r="X86" s="407"/>
      <c r="Y86" s="407"/>
      <c r="Z86" s="407"/>
      <c r="AA86" s="407"/>
      <c r="AB86" s="403"/>
      <c r="AC86" s="127"/>
      <c r="AD86" s="127"/>
      <c r="AE86" s="127"/>
      <c r="AF86" s="127"/>
      <c r="AG86" s="127"/>
      <c r="AH86" s="403"/>
      <c r="AI86" s="407"/>
      <c r="AJ86" s="407"/>
      <c r="AK86" s="408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403"/>
      <c r="W87" s="407"/>
      <c r="X87" s="407"/>
      <c r="Y87" s="407"/>
      <c r="Z87" s="407"/>
      <c r="AA87" s="407"/>
      <c r="AB87" s="403"/>
      <c r="AC87" s="127"/>
      <c r="AD87" s="127"/>
      <c r="AE87" s="127"/>
      <c r="AF87" s="127"/>
      <c r="AG87" s="127"/>
      <c r="AH87" s="403"/>
      <c r="AI87" s="407"/>
      <c r="AJ87" s="407"/>
      <c r="AK87" s="408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403"/>
      <c r="W88" s="407"/>
      <c r="X88" s="407"/>
      <c r="Y88" s="407"/>
      <c r="Z88" s="407"/>
      <c r="AA88" s="407"/>
      <c r="AB88" s="403"/>
      <c r="AC88" s="127"/>
      <c r="AD88" s="127"/>
      <c r="AE88" s="127"/>
      <c r="AF88" s="127"/>
      <c r="AG88" s="127"/>
      <c r="AH88" s="403"/>
      <c r="AI88" s="407"/>
      <c r="AJ88" s="407"/>
      <c r="AK88" s="408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403"/>
      <c r="W89" s="407"/>
      <c r="X89" s="407"/>
      <c r="Y89" s="407"/>
      <c r="Z89" s="407"/>
      <c r="AA89" s="407"/>
      <c r="AB89" s="403"/>
      <c r="AC89" s="127"/>
      <c r="AD89" s="127"/>
      <c r="AE89" s="127"/>
      <c r="AF89" s="127"/>
      <c r="AG89" s="127"/>
      <c r="AH89" s="403"/>
      <c r="AI89" s="407"/>
      <c r="AJ89" s="407"/>
      <c r="AK89" s="408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403"/>
      <c r="W90" s="407"/>
      <c r="X90" s="407"/>
      <c r="Y90" s="407"/>
      <c r="Z90" s="407"/>
      <c r="AA90" s="407"/>
      <c r="AB90" s="403"/>
      <c r="AC90" s="127"/>
      <c r="AD90" s="127"/>
      <c r="AE90" s="127"/>
      <c r="AF90" s="127"/>
      <c r="AG90" s="127"/>
      <c r="AH90" s="403"/>
      <c r="AI90" s="407"/>
      <c r="AJ90" s="224"/>
      <c r="AK90" s="225"/>
      <c r="CG90" s="12"/>
      <c r="CH90" s="12"/>
      <c r="CI90" s="12"/>
      <c r="CJ90" s="12"/>
      <c r="CK90" s="12"/>
      <c r="CL90" s="12"/>
    </row>
    <row r="91" spans="1:90" ht="27.75" customHeight="1" x14ac:dyDescent="0.2">
      <c r="A91" s="549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403"/>
      <c r="W91" s="407"/>
      <c r="X91" s="407"/>
      <c r="Y91" s="407"/>
      <c r="Z91" s="407"/>
      <c r="AA91" s="407"/>
      <c r="AB91" s="403"/>
      <c r="AC91" s="127"/>
      <c r="AD91" s="127"/>
      <c r="AE91" s="127"/>
      <c r="AF91" s="127"/>
      <c r="AG91" s="127"/>
      <c r="AH91" s="403"/>
      <c r="AI91" s="477"/>
      <c r="AJ91" s="407"/>
      <c r="AK91" s="408"/>
      <c r="AL91" s="408"/>
      <c r="AM91" s="408"/>
      <c r="AN91" s="408"/>
      <c r="AO91" s="408"/>
      <c r="AP91" s="408"/>
      <c r="AQ91" s="408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397"/>
      <c r="W92" s="403"/>
      <c r="X92" s="403"/>
      <c r="Y92" s="403"/>
      <c r="Z92" s="403"/>
      <c r="AA92" s="403"/>
      <c r="AB92" s="403"/>
      <c r="AC92" s="127"/>
      <c r="AD92" s="127"/>
      <c r="AE92" s="127"/>
      <c r="AF92" s="127"/>
      <c r="AG92" s="127"/>
      <c r="AH92" s="127"/>
      <c r="AI92" s="127"/>
      <c r="AJ92" s="403"/>
      <c r="AK92" s="403"/>
      <c r="AL92" s="403"/>
      <c r="AM92" s="403"/>
      <c r="AN92" s="403"/>
      <c r="AO92" s="403"/>
      <c r="AP92" s="403"/>
      <c r="AQ92" s="408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403"/>
      <c r="W93" s="403"/>
      <c r="X93" s="403"/>
      <c r="Y93" s="398"/>
      <c r="Z93" s="398"/>
      <c r="AA93" s="398"/>
      <c r="AB93" s="398"/>
      <c r="AC93" s="233"/>
      <c r="AD93" s="403"/>
      <c r="AE93" s="127"/>
      <c r="AF93" s="127"/>
      <c r="AG93" s="127"/>
      <c r="AH93" s="127"/>
      <c r="AI93" s="127"/>
      <c r="AJ93" s="403"/>
      <c r="AK93" s="398"/>
      <c r="AL93" s="398"/>
      <c r="AM93" s="398"/>
      <c r="AN93" s="398"/>
      <c r="AO93" s="398"/>
      <c r="AP93" s="398"/>
      <c r="AQ93" s="408"/>
      <c r="CG93" s="12"/>
      <c r="CH93" s="12"/>
      <c r="CI93" s="12"/>
      <c r="CJ93" s="12"/>
      <c r="CK93" s="12"/>
      <c r="CL93" s="12"/>
    </row>
    <row r="94" spans="1:90" ht="27.75" customHeight="1" x14ac:dyDescent="0.2">
      <c r="A94" s="703"/>
      <c r="B94" s="703"/>
      <c r="C94" s="184" t="s">
        <v>109</v>
      </c>
      <c r="D94" s="469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403"/>
      <c r="W94" s="403"/>
      <c r="X94" s="403"/>
      <c r="Y94" s="398"/>
      <c r="Z94" s="398"/>
      <c r="AA94" s="398"/>
      <c r="AB94" s="398"/>
      <c r="AC94" s="233"/>
      <c r="AD94" s="403"/>
      <c r="AE94" s="127"/>
      <c r="AF94" s="127"/>
      <c r="AG94" s="127"/>
      <c r="AH94" s="127"/>
      <c r="AI94" s="127"/>
      <c r="AJ94" s="403"/>
      <c r="AK94" s="398"/>
      <c r="AL94" s="398"/>
      <c r="AM94" s="398"/>
      <c r="AN94" s="398"/>
      <c r="AO94" s="398"/>
      <c r="AP94" s="398"/>
      <c r="AQ94" s="408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235"/>
      <c r="C95" s="26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403"/>
      <c r="W95" s="403"/>
      <c r="X95" s="403"/>
      <c r="Y95" s="398"/>
      <c r="Z95" s="398"/>
      <c r="AA95" s="398"/>
      <c r="AB95" s="398"/>
      <c r="AC95" s="233"/>
      <c r="AD95" s="403"/>
      <c r="AE95" s="127"/>
      <c r="AF95" s="127"/>
      <c r="AG95" s="127"/>
      <c r="AH95" s="127"/>
      <c r="AI95" s="127"/>
      <c r="AJ95" s="403"/>
      <c r="AK95" s="398"/>
      <c r="AL95" s="398"/>
      <c r="AM95" s="398"/>
      <c r="AN95" s="398"/>
      <c r="AO95" s="398"/>
      <c r="AP95" s="398"/>
      <c r="AQ95" s="408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473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403"/>
      <c r="W96" s="403"/>
      <c r="X96" s="403"/>
      <c r="Y96" s="398"/>
      <c r="Z96" s="398"/>
      <c r="AA96" s="398"/>
      <c r="AB96" s="398"/>
      <c r="AC96" s="233"/>
      <c r="AD96" s="403"/>
      <c r="AE96" s="127"/>
      <c r="AF96" s="127"/>
      <c r="AG96" s="127"/>
      <c r="AH96" s="127"/>
      <c r="AI96" s="127"/>
      <c r="AJ96" s="403"/>
      <c r="AK96" s="398"/>
      <c r="AL96" s="398"/>
      <c r="AM96" s="398"/>
      <c r="AN96" s="398"/>
      <c r="AO96" s="398"/>
      <c r="AP96" s="398"/>
      <c r="AQ96" s="408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473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403"/>
      <c r="W97" s="403"/>
      <c r="X97" s="403"/>
      <c r="Y97" s="398"/>
      <c r="Z97" s="398"/>
      <c r="AA97" s="398"/>
      <c r="AB97" s="398"/>
      <c r="AC97" s="233"/>
      <c r="AD97" s="403"/>
      <c r="AE97" s="127"/>
      <c r="AF97" s="127"/>
      <c r="AG97" s="127"/>
      <c r="AH97" s="127"/>
      <c r="AI97" s="127"/>
      <c r="AJ97" s="403"/>
      <c r="AK97" s="398"/>
      <c r="AL97" s="398"/>
      <c r="AM97" s="398"/>
      <c r="AN97" s="398"/>
      <c r="AO97" s="398"/>
      <c r="AP97" s="398"/>
      <c r="AQ97" s="408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473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403"/>
      <c r="W98" s="403"/>
      <c r="X98" s="403"/>
      <c r="Y98" s="398"/>
      <c r="Z98" s="398"/>
      <c r="AA98" s="398"/>
      <c r="AB98" s="398"/>
      <c r="AC98" s="233"/>
      <c r="AD98" s="403"/>
      <c r="AE98" s="127"/>
      <c r="AF98" s="127"/>
      <c r="AG98" s="127"/>
      <c r="AH98" s="127"/>
      <c r="AI98" s="127"/>
      <c r="AJ98" s="403"/>
      <c r="AK98" s="398"/>
      <c r="AL98" s="398"/>
      <c r="AM98" s="398"/>
      <c r="AN98" s="398"/>
      <c r="AO98" s="398"/>
      <c r="AP98" s="398"/>
      <c r="AQ98" s="408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473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403"/>
      <c r="W99" s="403"/>
      <c r="X99" s="403"/>
      <c r="Y99" s="398"/>
      <c r="Z99" s="398"/>
      <c r="AA99" s="398"/>
      <c r="AB99" s="398"/>
      <c r="AC99" s="233"/>
      <c r="AD99" s="403"/>
      <c r="AE99" s="127"/>
      <c r="AF99" s="127"/>
      <c r="AG99" s="127"/>
      <c r="AH99" s="127"/>
      <c r="AI99" s="127"/>
      <c r="AJ99" s="403"/>
      <c r="AK99" s="398"/>
      <c r="AL99" s="398"/>
      <c r="AM99" s="398"/>
      <c r="AN99" s="398"/>
      <c r="AO99" s="398"/>
      <c r="AP99" s="398"/>
      <c r="AQ99" s="408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468" t="s">
        <v>43</v>
      </c>
      <c r="B100" s="239">
        <f>SUM(B95:B99)</f>
        <v>0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403"/>
      <c r="W100" s="403"/>
      <c r="X100" s="403"/>
      <c r="Y100" s="398"/>
      <c r="Z100" s="398"/>
      <c r="AA100" s="398"/>
      <c r="AB100" s="398"/>
      <c r="AC100" s="233"/>
      <c r="AD100" s="403"/>
      <c r="AE100" s="127"/>
      <c r="AF100" s="127"/>
      <c r="AG100" s="127"/>
      <c r="AH100" s="127"/>
      <c r="AI100" s="127"/>
      <c r="AJ100" s="403"/>
      <c r="AK100" s="398"/>
      <c r="AL100" s="398"/>
      <c r="AM100" s="398"/>
      <c r="AN100" s="398"/>
      <c r="AO100" s="398"/>
      <c r="AP100" s="398"/>
      <c r="AQ100" s="408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550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397"/>
      <c r="V101" s="403"/>
      <c r="W101" s="403"/>
      <c r="X101" s="403"/>
      <c r="Y101" s="403"/>
      <c r="Z101" s="403"/>
      <c r="AA101" s="403"/>
      <c r="AB101" s="246"/>
      <c r="AC101" s="403"/>
      <c r="AD101" s="127"/>
      <c r="AE101" s="127"/>
      <c r="AF101" s="127"/>
      <c r="AG101" s="127"/>
      <c r="AH101" s="127"/>
      <c r="AI101" s="403"/>
      <c r="AJ101" s="403"/>
      <c r="AK101" s="403"/>
      <c r="AL101" s="403"/>
      <c r="AM101" s="403"/>
      <c r="AN101" s="403"/>
      <c r="AO101" s="403"/>
      <c r="AP101" s="408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696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403"/>
      <c r="AK102" s="403"/>
      <c r="AL102" s="403"/>
      <c r="AM102" s="403"/>
      <c r="AN102" s="403"/>
      <c r="AO102" s="403"/>
      <c r="AP102" s="403"/>
      <c r="AQ102" s="408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696"/>
      <c r="C103" s="568"/>
      <c r="D103" s="694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403"/>
      <c r="AK103" s="403"/>
      <c r="AL103" s="403"/>
      <c r="AM103" s="403"/>
      <c r="AN103" s="403"/>
      <c r="AO103" s="403"/>
      <c r="AP103" s="403"/>
      <c r="AQ103" s="408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695"/>
      <c r="B104" s="248" t="s">
        <v>29</v>
      </c>
      <c r="C104" s="249" t="s">
        <v>30</v>
      </c>
      <c r="D104" s="551" t="s">
        <v>31</v>
      </c>
      <c r="E104" s="21" t="s">
        <v>30</v>
      </c>
      <c r="F104" s="466" t="s">
        <v>31</v>
      </c>
      <c r="G104" s="21" t="s">
        <v>30</v>
      </c>
      <c r="H104" s="466" t="s">
        <v>31</v>
      </c>
      <c r="I104" s="21" t="s">
        <v>30</v>
      </c>
      <c r="J104" s="466" t="s">
        <v>31</v>
      </c>
      <c r="K104" s="21" t="s">
        <v>30</v>
      </c>
      <c r="L104" s="466" t="s">
        <v>31</v>
      </c>
      <c r="M104" s="21" t="s">
        <v>30</v>
      </c>
      <c r="N104" s="466" t="s">
        <v>31</v>
      </c>
      <c r="O104" s="523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552" t="s">
        <v>118</v>
      </c>
      <c r="B106" s="535">
        <f>SUM(C106:D106)</f>
        <v>0</v>
      </c>
      <c r="C106" s="536">
        <f>SUM(E106+G106+I106+K106+M106)</f>
        <v>0</v>
      </c>
      <c r="D106" s="543">
        <f>SUM(F106+H106+J106+L106+N106)</f>
        <v>0</v>
      </c>
      <c r="E106" s="553"/>
      <c r="F106" s="554"/>
      <c r="G106" s="553"/>
      <c r="H106" s="555"/>
      <c r="I106" s="553"/>
      <c r="J106" s="554"/>
      <c r="K106" s="553"/>
      <c r="L106" s="554"/>
      <c r="M106" s="257"/>
      <c r="N106" s="526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550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690"/>
      <c r="C109" s="568"/>
      <c r="D109" s="691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689"/>
      <c r="B110" s="248" t="s">
        <v>29</v>
      </c>
      <c r="C110" s="249" t="s">
        <v>30</v>
      </c>
      <c r="D110" s="527" t="s">
        <v>31</v>
      </c>
      <c r="E110" s="21" t="s">
        <v>30</v>
      </c>
      <c r="F110" s="466" t="s">
        <v>31</v>
      </c>
      <c r="G110" s="21" t="s">
        <v>30</v>
      </c>
      <c r="H110" s="466" t="s">
        <v>31</v>
      </c>
      <c r="I110" s="21" t="s">
        <v>30</v>
      </c>
      <c r="J110" s="466" t="s">
        <v>31</v>
      </c>
      <c r="K110" s="21" t="s">
        <v>30</v>
      </c>
      <c r="L110" s="466" t="s">
        <v>31</v>
      </c>
      <c r="M110" s="21" t="s">
        <v>30</v>
      </c>
      <c r="N110" s="466" t="s">
        <v>31</v>
      </c>
      <c r="O110" s="21" t="s">
        <v>30</v>
      </c>
      <c r="P110" s="467" t="s">
        <v>31</v>
      </c>
      <c r="Q110" s="21" t="s">
        <v>30</v>
      </c>
      <c r="R110" s="467" t="s">
        <v>31</v>
      </c>
      <c r="S110" s="21" t="s">
        <v>30</v>
      </c>
      <c r="T110" s="467" t="s">
        <v>31</v>
      </c>
      <c r="U110" s="21" t="s">
        <v>30</v>
      </c>
      <c r="V110" s="467" t="s">
        <v>31</v>
      </c>
      <c r="W110" s="21" t="s">
        <v>30</v>
      </c>
      <c r="X110" s="467" t="s">
        <v>31</v>
      </c>
      <c r="Y110" s="21" t="s">
        <v>30</v>
      </c>
      <c r="Z110" s="467" t="s">
        <v>31</v>
      </c>
      <c r="AA110" s="21" t="s">
        <v>30</v>
      </c>
      <c r="AB110" s="467" t="s">
        <v>31</v>
      </c>
      <c r="AC110" s="21" t="s">
        <v>30</v>
      </c>
      <c r="AD110" s="467" t="s">
        <v>31</v>
      </c>
      <c r="AE110" s="21" t="s">
        <v>30</v>
      </c>
      <c r="AF110" s="467" t="s">
        <v>31</v>
      </c>
      <c r="AG110" s="21" t="s">
        <v>30</v>
      </c>
      <c r="AH110" s="467" t="s">
        <v>31</v>
      </c>
      <c r="AI110" s="21" t="s">
        <v>30</v>
      </c>
      <c r="AJ110" s="467" t="s">
        <v>31</v>
      </c>
      <c r="AK110" s="21" t="s">
        <v>30</v>
      </c>
      <c r="AL110" s="258" t="s">
        <v>31</v>
      </c>
      <c r="AM110" s="691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692"/>
      <c r="B114" s="248" t="s">
        <v>125</v>
      </c>
      <c r="C114" s="248" t="s">
        <v>126</v>
      </c>
      <c r="D114" s="265" t="s">
        <v>127</v>
      </c>
      <c r="E114" s="693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556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690"/>
      <c r="C118" s="568"/>
      <c r="D118" s="691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689"/>
      <c r="B119" s="248" t="s">
        <v>29</v>
      </c>
      <c r="C119" s="249" t="s">
        <v>30</v>
      </c>
      <c r="D119" s="527" t="s">
        <v>31</v>
      </c>
      <c r="E119" s="21" t="s">
        <v>30</v>
      </c>
      <c r="F119" s="466" t="s">
        <v>31</v>
      </c>
      <c r="G119" s="21" t="s">
        <v>30</v>
      </c>
      <c r="H119" s="466" t="s">
        <v>31</v>
      </c>
      <c r="I119" s="21" t="s">
        <v>30</v>
      </c>
      <c r="J119" s="466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528">
        <f>SUM(C122:D122)</f>
        <v>0</v>
      </c>
      <c r="C122" s="529">
        <f t="shared" si="23"/>
        <v>0</v>
      </c>
      <c r="D122" s="530">
        <f t="shared" si="23"/>
        <v>0</v>
      </c>
      <c r="E122" s="531"/>
      <c r="F122" s="532"/>
      <c r="G122" s="531"/>
      <c r="H122" s="526"/>
      <c r="I122" s="531"/>
      <c r="J122" s="532"/>
    </row>
    <row r="123" spans="1:43" ht="24" customHeight="1" x14ac:dyDescent="0.25">
      <c r="A123" s="557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705"/>
      <c r="B125" s="706"/>
      <c r="C125" s="21" t="s">
        <v>30</v>
      </c>
      <c r="D125" s="284" t="s">
        <v>31</v>
      </c>
      <c r="E125" s="103" t="s">
        <v>139</v>
      </c>
      <c r="F125" s="466" t="s">
        <v>140</v>
      </c>
      <c r="G125" s="103" t="s">
        <v>141</v>
      </c>
      <c r="H125" s="90" t="s">
        <v>142</v>
      </c>
      <c r="I125" s="466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707"/>
      <c r="D129" s="568"/>
      <c r="E129" s="705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706"/>
      <c r="B130" s="706"/>
      <c r="C130" s="18" t="s">
        <v>29</v>
      </c>
      <c r="D130" s="19" t="s">
        <v>30</v>
      </c>
      <c r="E130" s="467" t="s">
        <v>31</v>
      </c>
      <c r="F130" s="21" t="s">
        <v>30</v>
      </c>
      <c r="G130" s="467" t="s">
        <v>31</v>
      </c>
      <c r="H130" s="21" t="s">
        <v>30</v>
      </c>
      <c r="I130" s="467" t="s">
        <v>31</v>
      </c>
      <c r="J130" s="21" t="s">
        <v>30</v>
      </c>
      <c r="K130" s="467" t="s">
        <v>31</v>
      </c>
      <c r="L130" s="21" t="s">
        <v>30</v>
      </c>
      <c r="M130" s="467" t="s">
        <v>31</v>
      </c>
      <c r="N130" s="21" t="s">
        <v>30</v>
      </c>
      <c r="O130" s="467" t="s">
        <v>31</v>
      </c>
      <c r="P130" s="21" t="s">
        <v>30</v>
      </c>
      <c r="Q130" s="467" t="s">
        <v>31</v>
      </c>
      <c r="R130" s="21" t="s">
        <v>30</v>
      </c>
      <c r="S130" s="467" t="s">
        <v>31</v>
      </c>
      <c r="T130" s="21" t="s">
        <v>30</v>
      </c>
      <c r="U130" s="467" t="s">
        <v>31</v>
      </c>
      <c r="V130" s="21" t="s">
        <v>30</v>
      </c>
      <c r="W130" s="467" t="s">
        <v>31</v>
      </c>
      <c r="X130" s="21" t="s">
        <v>30</v>
      </c>
      <c r="Y130" s="467" t="s">
        <v>31</v>
      </c>
      <c r="Z130" s="21" t="s">
        <v>30</v>
      </c>
      <c r="AA130" s="467" t="s">
        <v>31</v>
      </c>
      <c r="AB130" s="21" t="s">
        <v>30</v>
      </c>
      <c r="AC130" s="467" t="s">
        <v>31</v>
      </c>
      <c r="AD130" s="21" t="s">
        <v>30</v>
      </c>
      <c r="AE130" s="467" t="s">
        <v>31</v>
      </c>
      <c r="AF130" s="21" t="s">
        <v>30</v>
      </c>
      <c r="AG130" s="467" t="s">
        <v>31</v>
      </c>
      <c r="AH130" s="21" t="s">
        <v>30</v>
      </c>
      <c r="AI130" s="467" t="s">
        <v>31</v>
      </c>
      <c r="AJ130" s="21" t="s">
        <v>30</v>
      </c>
      <c r="AK130" s="467" t="s">
        <v>31</v>
      </c>
      <c r="AL130" s="21" t="s">
        <v>30</v>
      </c>
      <c r="AM130" s="467" t="s">
        <v>31</v>
      </c>
      <c r="AN130" s="705"/>
      <c r="AO130" s="705"/>
      <c r="AP130" s="705"/>
      <c r="AQ130" s="705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708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707"/>
      <c r="D146" s="568"/>
      <c r="E146" s="705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706"/>
      <c r="B147" s="706"/>
      <c r="C147" s="18" t="s">
        <v>29</v>
      </c>
      <c r="D147" s="19" t="s">
        <v>30</v>
      </c>
      <c r="E147" s="467" t="s">
        <v>31</v>
      </c>
      <c r="F147" s="21" t="s">
        <v>30</v>
      </c>
      <c r="G147" s="467" t="s">
        <v>31</v>
      </c>
      <c r="H147" s="21" t="s">
        <v>30</v>
      </c>
      <c r="I147" s="467" t="s">
        <v>31</v>
      </c>
      <c r="J147" s="21" t="s">
        <v>30</v>
      </c>
      <c r="K147" s="467" t="s">
        <v>31</v>
      </c>
      <c r="L147" s="21" t="s">
        <v>30</v>
      </c>
      <c r="M147" s="467" t="s">
        <v>31</v>
      </c>
      <c r="N147" s="21" t="s">
        <v>30</v>
      </c>
      <c r="O147" s="467" t="s">
        <v>31</v>
      </c>
      <c r="P147" s="21" t="s">
        <v>30</v>
      </c>
      <c r="Q147" s="467" t="s">
        <v>31</v>
      </c>
      <c r="R147" s="21" t="s">
        <v>30</v>
      </c>
      <c r="S147" s="467" t="s">
        <v>31</v>
      </c>
      <c r="T147" s="21" t="s">
        <v>30</v>
      </c>
      <c r="U147" s="467" t="s">
        <v>31</v>
      </c>
      <c r="V147" s="21" t="s">
        <v>30</v>
      </c>
      <c r="W147" s="467" t="s">
        <v>31</v>
      </c>
      <c r="X147" s="21" t="s">
        <v>30</v>
      </c>
      <c r="Y147" s="467" t="s">
        <v>31</v>
      </c>
      <c r="Z147" s="21" t="s">
        <v>30</v>
      </c>
      <c r="AA147" s="467" t="s">
        <v>31</v>
      </c>
      <c r="AB147" s="21" t="s">
        <v>30</v>
      </c>
      <c r="AC147" s="467" t="s">
        <v>31</v>
      </c>
      <c r="AD147" s="21" t="s">
        <v>30</v>
      </c>
      <c r="AE147" s="467" t="s">
        <v>31</v>
      </c>
      <c r="AF147" s="21" t="s">
        <v>30</v>
      </c>
      <c r="AG147" s="467" t="s">
        <v>31</v>
      </c>
      <c r="AH147" s="21" t="s">
        <v>30</v>
      </c>
      <c r="AI147" s="467" t="s">
        <v>31</v>
      </c>
      <c r="AJ147" s="21" t="s">
        <v>30</v>
      </c>
      <c r="AK147" s="467" t="s">
        <v>31</v>
      </c>
      <c r="AL147" s="21" t="s">
        <v>30</v>
      </c>
      <c r="AM147" s="467" t="s">
        <v>31</v>
      </c>
      <c r="AN147" s="708"/>
      <c r="AO147" s="705"/>
      <c r="AP147" s="708"/>
      <c r="AQ147" s="705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709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543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74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8.140625" style="2" customWidth="1"/>
    <col min="2" max="2" width="23.28515625" style="2" customWidth="1"/>
    <col min="3" max="3" width="17.28515625" style="2" customWidth="1"/>
    <col min="4" max="4" width="16.28515625" style="2" customWidth="1"/>
    <col min="5" max="5" width="17.140625" style="2" customWidth="1"/>
    <col min="6" max="6" width="13.85546875" style="2" customWidth="1"/>
    <col min="7" max="7" width="14.140625" style="2" customWidth="1"/>
    <col min="8" max="8" width="12.42578125" style="2" customWidth="1"/>
    <col min="9" max="9" width="12.140625" style="2" customWidth="1"/>
    <col min="10" max="10" width="12.28515625" style="2" customWidth="1"/>
    <col min="11" max="73" width="11.42578125" style="2"/>
    <col min="74" max="75" width="12.140625" style="2" customWidth="1"/>
    <col min="76" max="77" width="12.140625" style="3" customWidth="1"/>
    <col min="78" max="78" width="12.28515625" style="3" customWidth="1"/>
    <col min="79" max="104" width="12.28515625" style="4" hidden="1" customWidth="1"/>
    <col min="105" max="105" width="12.28515625" style="2" customWidth="1"/>
    <col min="106" max="16384" width="11.42578125" style="2"/>
  </cols>
  <sheetData>
    <row r="1" spans="1:90" ht="16.350000000000001" customHeight="1" x14ac:dyDescent="0.2">
      <c r="A1" s="1" t="s">
        <v>0</v>
      </c>
    </row>
    <row r="2" spans="1:90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0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0" ht="16.350000000000001" customHeight="1" x14ac:dyDescent="0.2">
      <c r="A4" s="1" t="str">
        <f>CONCATENATE("MES: ",[13]NOMBRE!B6," - ","( ",[13]NOMBRE!C6,[13]NOMBRE!D6," )")</f>
        <v>MES: DICIEMBRE - ( 12 )</v>
      </c>
    </row>
    <row r="5" spans="1:90" ht="16.350000000000001" customHeight="1" x14ac:dyDescent="0.2">
      <c r="A5" s="1" t="str">
        <f>CONCATENATE("AÑO: ",[13]NOMBRE!B7)</f>
        <v>AÑO: 2020</v>
      </c>
    </row>
    <row r="6" spans="1:90" ht="15" x14ac:dyDescent="0.2">
      <c r="A6" s="560" t="s">
        <v>1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90" ht="15" x14ac:dyDescent="0.2">
      <c r="A7" s="510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</row>
    <row r="8" spans="1:90" ht="31.35" customHeight="1" x14ac:dyDescent="0.2">
      <c r="A8" s="533"/>
      <c r="B8" s="8"/>
      <c r="C8" s="8"/>
      <c r="D8" s="8"/>
      <c r="E8" s="8"/>
      <c r="F8" s="8"/>
      <c r="G8" s="8"/>
      <c r="H8" s="8"/>
      <c r="I8" s="9"/>
      <c r="J8" s="8"/>
      <c r="K8" s="10"/>
      <c r="L8" s="8"/>
      <c r="M8" s="5"/>
      <c r="N8" s="5"/>
      <c r="O8" s="5"/>
      <c r="P8" s="5"/>
      <c r="Q8" s="5"/>
      <c r="R8" s="5"/>
      <c r="S8" s="5"/>
      <c r="T8" s="5"/>
      <c r="U8" s="5"/>
      <c r="V8" s="11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CG8" s="12"/>
      <c r="CH8" s="12"/>
      <c r="CI8" s="12"/>
      <c r="CJ8" s="12"/>
      <c r="CK8" s="12"/>
      <c r="CL8" s="12"/>
    </row>
    <row r="9" spans="1:90" ht="31.35" customHeight="1" x14ac:dyDescent="0.2">
      <c r="A9" s="13" t="s">
        <v>2</v>
      </c>
      <c r="B9" s="14"/>
      <c r="C9" s="14"/>
      <c r="D9" s="14"/>
      <c r="E9" s="14"/>
      <c r="F9" s="14"/>
      <c r="G9" s="14"/>
      <c r="H9" s="14"/>
      <c r="I9" s="14"/>
      <c r="J9" s="14"/>
      <c r="K9" s="15"/>
      <c r="L9" s="14"/>
      <c r="M9" s="1"/>
      <c r="N9" s="1"/>
      <c r="O9" s="5"/>
      <c r="P9" s="5"/>
      <c r="Q9" s="5"/>
      <c r="R9" s="5"/>
      <c r="S9" s="5"/>
      <c r="T9" s="5"/>
      <c r="U9" s="5"/>
      <c r="V9" s="11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16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CG9" s="12"/>
      <c r="CH9" s="12"/>
      <c r="CI9" s="12"/>
      <c r="CJ9" s="12"/>
      <c r="CK9" s="12"/>
      <c r="CL9" s="12"/>
    </row>
    <row r="10" spans="1:90" ht="25.35" customHeight="1" x14ac:dyDescent="0.2">
      <c r="A10" s="561" t="s">
        <v>3</v>
      </c>
      <c r="B10" s="561" t="s">
        <v>4</v>
      </c>
      <c r="C10" s="564" t="s">
        <v>5</v>
      </c>
      <c r="D10" s="565"/>
      <c r="E10" s="566"/>
      <c r="F10" s="570" t="s">
        <v>6</v>
      </c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X10" s="571"/>
      <c r="Y10" s="571"/>
      <c r="Z10" s="571"/>
      <c r="AA10" s="571"/>
      <c r="AB10" s="571"/>
      <c r="AC10" s="571"/>
      <c r="AD10" s="571"/>
      <c r="AE10" s="571"/>
      <c r="AF10" s="571"/>
      <c r="AG10" s="571"/>
      <c r="AH10" s="571"/>
      <c r="AI10" s="571"/>
      <c r="AJ10" s="571"/>
      <c r="AK10" s="571"/>
      <c r="AL10" s="571"/>
      <c r="AM10" s="572"/>
      <c r="AN10" s="566" t="s">
        <v>7</v>
      </c>
      <c r="AO10" s="566" t="s">
        <v>8</v>
      </c>
      <c r="AP10" s="566" t="s">
        <v>9</v>
      </c>
      <c r="AQ10" s="566" t="s">
        <v>10</v>
      </c>
      <c r="AR10" s="566" t="s">
        <v>11</v>
      </c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CG10" s="12"/>
      <c r="CH10" s="12"/>
      <c r="CI10" s="12"/>
      <c r="CJ10" s="12"/>
      <c r="CK10" s="12"/>
      <c r="CL10" s="12"/>
    </row>
    <row r="11" spans="1:90" ht="19.5" customHeight="1" x14ac:dyDescent="0.2">
      <c r="A11" s="562"/>
      <c r="B11" s="562"/>
      <c r="C11" s="707"/>
      <c r="D11" s="568"/>
      <c r="E11" s="705"/>
      <c r="F11" s="570" t="s">
        <v>12</v>
      </c>
      <c r="G11" s="572"/>
      <c r="H11" s="570" t="s">
        <v>13</v>
      </c>
      <c r="I11" s="572"/>
      <c r="J11" s="570" t="s">
        <v>14</v>
      </c>
      <c r="K11" s="572"/>
      <c r="L11" s="570" t="s">
        <v>15</v>
      </c>
      <c r="M11" s="572"/>
      <c r="N11" s="570" t="s">
        <v>16</v>
      </c>
      <c r="O11" s="572"/>
      <c r="P11" s="574" t="s">
        <v>17</v>
      </c>
      <c r="Q11" s="575"/>
      <c r="R11" s="574" t="s">
        <v>18</v>
      </c>
      <c r="S11" s="575"/>
      <c r="T11" s="574" t="s">
        <v>19</v>
      </c>
      <c r="U11" s="575"/>
      <c r="V11" s="574" t="s">
        <v>20</v>
      </c>
      <c r="W11" s="575"/>
      <c r="X11" s="574" t="s">
        <v>21</v>
      </c>
      <c r="Y11" s="575"/>
      <c r="Z11" s="574" t="s">
        <v>22</v>
      </c>
      <c r="AA11" s="575"/>
      <c r="AB11" s="574" t="s">
        <v>23</v>
      </c>
      <c r="AC11" s="575"/>
      <c r="AD11" s="574" t="s">
        <v>24</v>
      </c>
      <c r="AE11" s="575"/>
      <c r="AF11" s="574" t="s">
        <v>25</v>
      </c>
      <c r="AG11" s="575"/>
      <c r="AH11" s="574" t="s">
        <v>26</v>
      </c>
      <c r="AI11" s="575"/>
      <c r="AJ11" s="574" t="s">
        <v>27</v>
      </c>
      <c r="AK11" s="575"/>
      <c r="AL11" s="574" t="s">
        <v>28</v>
      </c>
      <c r="AM11" s="575"/>
      <c r="AN11" s="573"/>
      <c r="AO11" s="573"/>
      <c r="AP11" s="573"/>
      <c r="AQ11" s="573"/>
      <c r="AR11" s="573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CG11" s="12"/>
      <c r="CH11" s="12"/>
      <c r="CI11" s="12"/>
      <c r="CJ11" s="12"/>
      <c r="CK11" s="12"/>
      <c r="CL11" s="12"/>
    </row>
    <row r="12" spans="1:90" ht="19.5" customHeight="1" x14ac:dyDescent="0.2">
      <c r="A12" s="706"/>
      <c r="B12" s="706"/>
      <c r="C12" s="18" t="s">
        <v>29</v>
      </c>
      <c r="D12" s="19" t="s">
        <v>30</v>
      </c>
      <c r="E12" s="500" t="s">
        <v>31</v>
      </c>
      <c r="F12" s="21" t="s">
        <v>30</v>
      </c>
      <c r="G12" s="500" t="s">
        <v>31</v>
      </c>
      <c r="H12" s="21" t="s">
        <v>30</v>
      </c>
      <c r="I12" s="500" t="s">
        <v>31</v>
      </c>
      <c r="J12" s="21" t="s">
        <v>30</v>
      </c>
      <c r="K12" s="500" t="s">
        <v>31</v>
      </c>
      <c r="L12" s="21" t="s">
        <v>30</v>
      </c>
      <c r="M12" s="500" t="s">
        <v>31</v>
      </c>
      <c r="N12" s="21" t="s">
        <v>30</v>
      </c>
      <c r="O12" s="500" t="s">
        <v>31</v>
      </c>
      <c r="P12" s="21" t="s">
        <v>30</v>
      </c>
      <c r="Q12" s="500" t="s">
        <v>31</v>
      </c>
      <c r="R12" s="21" t="s">
        <v>30</v>
      </c>
      <c r="S12" s="500" t="s">
        <v>31</v>
      </c>
      <c r="T12" s="21" t="s">
        <v>30</v>
      </c>
      <c r="U12" s="500" t="s">
        <v>31</v>
      </c>
      <c r="V12" s="21" t="s">
        <v>30</v>
      </c>
      <c r="W12" s="500" t="s">
        <v>31</v>
      </c>
      <c r="X12" s="21" t="s">
        <v>30</v>
      </c>
      <c r="Y12" s="500" t="s">
        <v>31</v>
      </c>
      <c r="Z12" s="21" t="s">
        <v>30</v>
      </c>
      <c r="AA12" s="500" t="s">
        <v>31</v>
      </c>
      <c r="AB12" s="21" t="s">
        <v>30</v>
      </c>
      <c r="AC12" s="500" t="s">
        <v>31</v>
      </c>
      <c r="AD12" s="21" t="s">
        <v>30</v>
      </c>
      <c r="AE12" s="500" t="s">
        <v>31</v>
      </c>
      <c r="AF12" s="21" t="s">
        <v>30</v>
      </c>
      <c r="AG12" s="500" t="s">
        <v>31</v>
      </c>
      <c r="AH12" s="21" t="s">
        <v>30</v>
      </c>
      <c r="AI12" s="500" t="s">
        <v>31</v>
      </c>
      <c r="AJ12" s="21" t="s">
        <v>30</v>
      </c>
      <c r="AK12" s="500" t="s">
        <v>31</v>
      </c>
      <c r="AL12" s="21" t="s">
        <v>30</v>
      </c>
      <c r="AM12" s="500" t="s">
        <v>31</v>
      </c>
      <c r="AN12" s="705"/>
      <c r="AO12" s="705"/>
      <c r="AP12" s="705"/>
      <c r="AQ12" s="705"/>
      <c r="AR12" s="705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CG12" s="12"/>
      <c r="CH12" s="12"/>
      <c r="CI12" s="12"/>
      <c r="CJ12" s="12"/>
      <c r="CK12" s="12"/>
      <c r="CL12" s="12"/>
    </row>
    <row r="13" spans="1:90" ht="16.350000000000001" customHeight="1" x14ac:dyDescent="0.2">
      <c r="A13" s="576" t="s">
        <v>32</v>
      </c>
      <c r="B13" s="22" t="s">
        <v>33</v>
      </c>
      <c r="C13" s="381">
        <f t="shared" ref="C13:C27" si="0">SUM(D13+E13)</f>
        <v>0</v>
      </c>
      <c r="D13" s="382">
        <f t="shared" ref="D13:D27" si="1">SUM(F13+H13+J13+L13+N13+P13+R13+T13+V13+X13+Z13+AB13+AD13+AF13+AH13+AJ13+AL13)</f>
        <v>0</v>
      </c>
      <c r="E13" s="25">
        <f t="shared" ref="E13:E27" si="2">SUM(G13+I13+K13+M13+O13+Q13+S13+U13+W13+Y13+AA13+AC13+AE13+AG13+AI13+AK13+AM13)</f>
        <v>0</v>
      </c>
      <c r="F13" s="383"/>
      <c r="G13" s="27"/>
      <c r="H13" s="383"/>
      <c r="I13" s="27"/>
      <c r="J13" s="383"/>
      <c r="K13" s="384"/>
      <c r="L13" s="383"/>
      <c r="M13" s="384"/>
      <c r="N13" s="383"/>
      <c r="O13" s="384"/>
      <c r="P13" s="383"/>
      <c r="Q13" s="384"/>
      <c r="R13" s="383"/>
      <c r="S13" s="384"/>
      <c r="T13" s="383"/>
      <c r="U13" s="384"/>
      <c r="V13" s="383"/>
      <c r="W13" s="384"/>
      <c r="X13" s="383"/>
      <c r="Y13" s="384"/>
      <c r="Z13" s="383"/>
      <c r="AA13" s="384"/>
      <c r="AB13" s="383"/>
      <c r="AC13" s="384"/>
      <c r="AD13" s="383"/>
      <c r="AE13" s="384"/>
      <c r="AF13" s="383"/>
      <c r="AG13" s="384"/>
      <c r="AH13" s="383"/>
      <c r="AI13" s="384"/>
      <c r="AJ13" s="383"/>
      <c r="AK13" s="384"/>
      <c r="AL13" s="29"/>
      <c r="AM13" s="384"/>
      <c r="AN13" s="27"/>
      <c r="AO13" s="27"/>
      <c r="AP13" s="27"/>
      <c r="AQ13" s="27"/>
      <c r="AR13" s="27"/>
      <c r="AS13" s="30" t="str">
        <f t="shared" ref="AS13:AS22" si="3">CONCATENATE(CA13,CB13,CC13,CD13,CE13,CF13)</f>
        <v/>
      </c>
      <c r="AT13" s="31"/>
      <c r="AU13" s="31"/>
      <c r="AV13" s="31"/>
      <c r="AW13" s="31"/>
      <c r="AX13" s="31"/>
      <c r="AY13" s="31"/>
      <c r="AZ13" s="31"/>
      <c r="BA13" s="31"/>
      <c r="BB13" s="17"/>
      <c r="BC13" s="17"/>
      <c r="BD13" s="17"/>
      <c r="CA13" s="32" t="str">
        <f t="shared" ref="CA13:CA22" si="4">IF(CG13=1,"* El número de Beneficiarios NO DEBE ser mayor que el Total. ","")</f>
        <v/>
      </c>
      <c r="CB13" s="33" t="str">
        <f t="shared" ref="CB13:CB22" si="5">IF(CH13=1,"* Los Niños, Niñas, Adolescentes y Jóvenes de Programa SENAME NO DEBE ser mayor que el Total. ","")</f>
        <v/>
      </c>
      <c r="CC13" s="33" t="str">
        <f>IF(CI13=1,"* El número de personas pertenecientes a Pueblos Originarios NO DEBE ser mayor que el Total. ","")</f>
        <v/>
      </c>
      <c r="CD13" s="33" t="str">
        <f t="shared" ref="CD13:CD27" si="6">IF(CJ13=1,"* El número de personas Migrantes NO DEBE ser mayor que el Total. ","")</f>
        <v/>
      </c>
      <c r="CE13" s="33" t="str">
        <f t="shared" ref="CE13:CE27" si="7">IF(CK13=1,"* El número de personas con Demencia NO DEBE ser mayor que el Total. ","")</f>
        <v/>
      </c>
      <c r="CF13" s="32" t="str">
        <f t="shared" ref="CF13:CF27" si="8">IF(CL13=1,"* No olvide digitar la columna Beneficiarios y/o Niños, Niñas, Adolescentes y Jóvenes de Programa SENAME y/o Pueblos Originarios y/o Migrantes y/o Demencia (Digite CEROS si no tiene). ","")</f>
        <v/>
      </c>
      <c r="CG13" s="34">
        <f t="shared" ref="CG13:CK27" si="9">IF($C13&lt;AN13,1,0)</f>
        <v>0</v>
      </c>
      <c r="CH13" s="34">
        <f t="shared" si="9"/>
        <v>0</v>
      </c>
      <c r="CI13" s="34">
        <f t="shared" si="9"/>
        <v>0</v>
      </c>
      <c r="CJ13" s="34">
        <f t="shared" si="9"/>
        <v>0</v>
      </c>
      <c r="CK13" s="34">
        <f t="shared" si="9"/>
        <v>0</v>
      </c>
      <c r="CL13" s="34">
        <f t="shared" ref="CL13:CL27" si="10">IF(AND(C13&lt;&gt;0,OR(AN13="",AO13="",AP13="",AQ13="",AR13="")),1,0)</f>
        <v>0</v>
      </c>
    </row>
    <row r="14" spans="1:90" ht="16.350000000000001" customHeight="1" x14ac:dyDescent="0.2">
      <c r="A14" s="577"/>
      <c r="B14" s="35" t="s">
        <v>34</v>
      </c>
      <c r="C14" s="36">
        <f t="shared" si="0"/>
        <v>65</v>
      </c>
      <c r="D14" s="37">
        <f t="shared" si="1"/>
        <v>32</v>
      </c>
      <c r="E14" s="38">
        <f t="shared" si="2"/>
        <v>33</v>
      </c>
      <c r="F14" s="39">
        <v>2</v>
      </c>
      <c r="G14" s="40">
        <v>0</v>
      </c>
      <c r="H14" s="39">
        <v>4</v>
      </c>
      <c r="I14" s="40">
        <v>1</v>
      </c>
      <c r="J14" s="39">
        <v>11</v>
      </c>
      <c r="K14" s="41">
        <v>4</v>
      </c>
      <c r="L14" s="39">
        <v>13</v>
      </c>
      <c r="M14" s="41">
        <v>28</v>
      </c>
      <c r="N14" s="39">
        <v>0</v>
      </c>
      <c r="O14" s="41">
        <v>0</v>
      </c>
      <c r="P14" s="39">
        <v>1</v>
      </c>
      <c r="Q14" s="41">
        <v>0</v>
      </c>
      <c r="R14" s="39">
        <v>1</v>
      </c>
      <c r="S14" s="41">
        <v>0</v>
      </c>
      <c r="T14" s="39">
        <v>0</v>
      </c>
      <c r="U14" s="41">
        <v>0</v>
      </c>
      <c r="V14" s="39">
        <v>0</v>
      </c>
      <c r="W14" s="41">
        <v>0</v>
      </c>
      <c r="X14" s="39">
        <v>0</v>
      </c>
      <c r="Y14" s="41">
        <v>0</v>
      </c>
      <c r="Z14" s="39">
        <v>0</v>
      </c>
      <c r="AA14" s="41">
        <v>0</v>
      </c>
      <c r="AB14" s="39">
        <v>0</v>
      </c>
      <c r="AC14" s="41">
        <v>0</v>
      </c>
      <c r="AD14" s="39">
        <v>0</v>
      </c>
      <c r="AE14" s="41">
        <v>0</v>
      </c>
      <c r="AF14" s="39">
        <v>0</v>
      </c>
      <c r="AG14" s="41">
        <v>0</v>
      </c>
      <c r="AH14" s="39">
        <v>0</v>
      </c>
      <c r="AI14" s="41">
        <v>0</v>
      </c>
      <c r="AJ14" s="39">
        <v>0</v>
      </c>
      <c r="AK14" s="41">
        <v>0</v>
      </c>
      <c r="AL14" s="42">
        <v>0</v>
      </c>
      <c r="AM14" s="41">
        <v>0</v>
      </c>
      <c r="AN14" s="40">
        <v>65</v>
      </c>
      <c r="AO14" s="40">
        <v>0</v>
      </c>
      <c r="AP14" s="40">
        <v>0</v>
      </c>
      <c r="AQ14" s="40">
        <v>0</v>
      </c>
      <c r="AR14" s="40">
        <v>0</v>
      </c>
      <c r="AS14" s="30" t="str">
        <f t="shared" si="3"/>
        <v/>
      </c>
      <c r="AT14" s="31"/>
      <c r="AU14" s="31"/>
      <c r="AV14" s="31"/>
      <c r="AW14" s="31"/>
      <c r="AX14" s="31"/>
      <c r="AY14" s="31"/>
      <c r="AZ14" s="31"/>
      <c r="BA14" s="31"/>
      <c r="BB14" s="17"/>
      <c r="BC14" s="17"/>
      <c r="BD14" s="17"/>
      <c r="CA14" s="32" t="str">
        <f t="shared" si="4"/>
        <v/>
      </c>
      <c r="CB14" s="33" t="str">
        <f t="shared" si="5"/>
        <v/>
      </c>
      <c r="CC14" s="33" t="str">
        <f t="shared" ref="CC14:CC27" si="11">IF(CI14=1,"* El total de personas pertenecientes a Pueblos Originarios NO DEBE ser mayor que el Total. ","")</f>
        <v/>
      </c>
      <c r="CD14" s="33" t="str">
        <f t="shared" si="6"/>
        <v/>
      </c>
      <c r="CE14" s="33" t="str">
        <f t="shared" si="7"/>
        <v/>
      </c>
      <c r="CF14" s="32" t="str">
        <f t="shared" si="8"/>
        <v/>
      </c>
      <c r="CG14" s="34">
        <f t="shared" si="9"/>
        <v>0</v>
      </c>
      <c r="CH14" s="34">
        <f t="shared" si="9"/>
        <v>0</v>
      </c>
      <c r="CI14" s="34">
        <f t="shared" si="9"/>
        <v>0</v>
      </c>
      <c r="CJ14" s="34">
        <f t="shared" si="9"/>
        <v>0</v>
      </c>
      <c r="CK14" s="34">
        <f t="shared" si="9"/>
        <v>0</v>
      </c>
      <c r="CL14" s="34">
        <f t="shared" si="10"/>
        <v>0</v>
      </c>
    </row>
    <row r="15" spans="1:90" ht="16.350000000000001" customHeight="1" x14ac:dyDescent="0.2">
      <c r="A15" s="577"/>
      <c r="B15" s="35" t="s">
        <v>35</v>
      </c>
      <c r="C15" s="36">
        <f t="shared" si="0"/>
        <v>131</v>
      </c>
      <c r="D15" s="37">
        <f t="shared" si="1"/>
        <v>51</v>
      </c>
      <c r="E15" s="38">
        <f t="shared" si="2"/>
        <v>80</v>
      </c>
      <c r="F15" s="39">
        <v>0</v>
      </c>
      <c r="G15" s="40">
        <v>0</v>
      </c>
      <c r="H15" s="39">
        <v>0</v>
      </c>
      <c r="I15" s="40">
        <v>0</v>
      </c>
      <c r="J15" s="39">
        <v>0</v>
      </c>
      <c r="K15" s="41">
        <v>0</v>
      </c>
      <c r="L15" s="39">
        <v>0</v>
      </c>
      <c r="M15" s="41">
        <v>0</v>
      </c>
      <c r="N15" s="39">
        <v>1</v>
      </c>
      <c r="O15" s="41">
        <v>0</v>
      </c>
      <c r="P15" s="39">
        <v>6</v>
      </c>
      <c r="Q15" s="41">
        <v>1</v>
      </c>
      <c r="R15" s="39">
        <v>6</v>
      </c>
      <c r="S15" s="41">
        <v>2</v>
      </c>
      <c r="T15" s="39">
        <v>7</v>
      </c>
      <c r="U15" s="41">
        <v>5</v>
      </c>
      <c r="V15" s="39">
        <v>6</v>
      </c>
      <c r="W15" s="41">
        <v>2</v>
      </c>
      <c r="X15" s="39">
        <v>4</v>
      </c>
      <c r="Y15" s="41">
        <v>13</v>
      </c>
      <c r="Z15" s="39">
        <v>4</v>
      </c>
      <c r="AA15" s="41">
        <v>14</v>
      </c>
      <c r="AB15" s="39">
        <v>9</v>
      </c>
      <c r="AC15" s="41">
        <v>33</v>
      </c>
      <c r="AD15" s="39">
        <v>5</v>
      </c>
      <c r="AE15" s="41">
        <v>4</v>
      </c>
      <c r="AF15" s="39">
        <v>0</v>
      </c>
      <c r="AG15" s="41">
        <v>6</v>
      </c>
      <c r="AH15" s="39">
        <v>2</v>
      </c>
      <c r="AI15" s="41">
        <v>0</v>
      </c>
      <c r="AJ15" s="39">
        <v>1</v>
      </c>
      <c r="AK15" s="41">
        <v>0</v>
      </c>
      <c r="AL15" s="42">
        <v>0</v>
      </c>
      <c r="AM15" s="41">
        <v>0</v>
      </c>
      <c r="AN15" s="40">
        <v>131</v>
      </c>
      <c r="AO15" s="40">
        <v>0</v>
      </c>
      <c r="AP15" s="40">
        <v>0</v>
      </c>
      <c r="AQ15" s="40">
        <v>0</v>
      </c>
      <c r="AR15" s="40">
        <v>0</v>
      </c>
      <c r="AS15" s="30" t="str">
        <f t="shared" si="3"/>
        <v/>
      </c>
      <c r="AT15" s="31"/>
      <c r="AU15" s="31"/>
      <c r="AV15" s="31"/>
      <c r="AW15" s="31"/>
      <c r="AX15" s="31"/>
      <c r="AY15" s="31"/>
      <c r="AZ15" s="31"/>
      <c r="BA15" s="31"/>
      <c r="BB15" s="17"/>
      <c r="BC15" s="17"/>
      <c r="BD15" s="17"/>
      <c r="CA15" s="32" t="str">
        <f t="shared" si="4"/>
        <v/>
      </c>
      <c r="CB15" s="33" t="str">
        <f t="shared" si="5"/>
        <v/>
      </c>
      <c r="CC15" s="33" t="str">
        <f t="shared" si="11"/>
        <v/>
      </c>
      <c r="CD15" s="33" t="str">
        <f t="shared" si="6"/>
        <v/>
      </c>
      <c r="CE15" s="33" t="str">
        <f t="shared" si="7"/>
        <v/>
      </c>
      <c r="CF15" s="32" t="str">
        <f t="shared" si="8"/>
        <v/>
      </c>
      <c r="CG15" s="34">
        <f t="shared" si="9"/>
        <v>0</v>
      </c>
      <c r="CH15" s="34">
        <f t="shared" si="9"/>
        <v>0</v>
      </c>
      <c r="CI15" s="34">
        <f t="shared" si="9"/>
        <v>0</v>
      </c>
      <c r="CJ15" s="34">
        <f t="shared" si="9"/>
        <v>0</v>
      </c>
      <c r="CK15" s="34">
        <f t="shared" si="9"/>
        <v>0</v>
      </c>
      <c r="CL15" s="34">
        <f t="shared" si="10"/>
        <v>0</v>
      </c>
    </row>
    <row r="16" spans="1:90" ht="16.350000000000001" customHeight="1" x14ac:dyDescent="0.2">
      <c r="A16" s="577"/>
      <c r="B16" s="35" t="s">
        <v>36</v>
      </c>
      <c r="C16" s="36">
        <f t="shared" si="0"/>
        <v>0</v>
      </c>
      <c r="D16" s="37">
        <f t="shared" si="1"/>
        <v>0</v>
      </c>
      <c r="E16" s="38">
        <f t="shared" si="2"/>
        <v>0</v>
      </c>
      <c r="F16" s="39"/>
      <c r="G16" s="40"/>
      <c r="H16" s="39"/>
      <c r="I16" s="40"/>
      <c r="J16" s="39"/>
      <c r="K16" s="41"/>
      <c r="L16" s="39"/>
      <c r="M16" s="41"/>
      <c r="N16" s="39"/>
      <c r="O16" s="41"/>
      <c r="P16" s="39"/>
      <c r="Q16" s="41"/>
      <c r="R16" s="39"/>
      <c r="S16" s="41"/>
      <c r="T16" s="39"/>
      <c r="U16" s="41"/>
      <c r="V16" s="39"/>
      <c r="W16" s="41"/>
      <c r="X16" s="39"/>
      <c r="Y16" s="41"/>
      <c r="Z16" s="39"/>
      <c r="AA16" s="41"/>
      <c r="AB16" s="39"/>
      <c r="AC16" s="41"/>
      <c r="AD16" s="39"/>
      <c r="AE16" s="41"/>
      <c r="AF16" s="39"/>
      <c r="AG16" s="41"/>
      <c r="AH16" s="39"/>
      <c r="AI16" s="41"/>
      <c r="AJ16" s="39"/>
      <c r="AK16" s="41"/>
      <c r="AL16" s="42"/>
      <c r="AM16" s="41"/>
      <c r="AN16" s="40"/>
      <c r="AO16" s="40">
        <v>0</v>
      </c>
      <c r="AP16" s="40">
        <v>0</v>
      </c>
      <c r="AQ16" s="40">
        <v>0</v>
      </c>
      <c r="AR16" s="40">
        <v>0</v>
      </c>
      <c r="AS16" s="30" t="str">
        <f t="shared" si="3"/>
        <v/>
      </c>
      <c r="AT16" s="31"/>
      <c r="AU16" s="31"/>
      <c r="AV16" s="31"/>
      <c r="AW16" s="31"/>
      <c r="AX16" s="31"/>
      <c r="AY16" s="31"/>
      <c r="AZ16" s="31"/>
      <c r="BA16" s="31"/>
      <c r="BB16" s="17"/>
      <c r="BC16" s="17"/>
      <c r="BD16" s="17"/>
      <c r="CA16" s="32" t="str">
        <f t="shared" si="4"/>
        <v/>
      </c>
      <c r="CB16" s="33" t="str">
        <f t="shared" si="5"/>
        <v/>
      </c>
      <c r="CC16" s="33" t="str">
        <f t="shared" si="11"/>
        <v/>
      </c>
      <c r="CD16" s="33" t="str">
        <f t="shared" si="6"/>
        <v/>
      </c>
      <c r="CE16" s="33" t="str">
        <f t="shared" si="7"/>
        <v/>
      </c>
      <c r="CF16" s="32" t="str">
        <f t="shared" si="8"/>
        <v/>
      </c>
      <c r="CG16" s="34">
        <f t="shared" si="9"/>
        <v>0</v>
      </c>
      <c r="CH16" s="34">
        <f t="shared" si="9"/>
        <v>0</v>
      </c>
      <c r="CI16" s="34">
        <f t="shared" si="9"/>
        <v>0</v>
      </c>
      <c r="CJ16" s="34">
        <f t="shared" si="9"/>
        <v>0</v>
      </c>
      <c r="CK16" s="34">
        <f t="shared" si="9"/>
        <v>0</v>
      </c>
      <c r="CL16" s="34">
        <f t="shared" si="10"/>
        <v>0</v>
      </c>
    </row>
    <row r="17" spans="1:90" ht="16.350000000000001" customHeight="1" x14ac:dyDescent="0.2">
      <c r="A17" s="577"/>
      <c r="B17" s="35" t="s">
        <v>37</v>
      </c>
      <c r="C17" s="36">
        <f t="shared" si="0"/>
        <v>163</v>
      </c>
      <c r="D17" s="37">
        <f t="shared" si="1"/>
        <v>107</v>
      </c>
      <c r="E17" s="38">
        <f t="shared" si="2"/>
        <v>56</v>
      </c>
      <c r="F17" s="39">
        <v>1</v>
      </c>
      <c r="G17" s="40">
        <v>0</v>
      </c>
      <c r="H17" s="39">
        <v>18</v>
      </c>
      <c r="I17" s="40">
        <v>2</v>
      </c>
      <c r="J17" s="39">
        <v>18</v>
      </c>
      <c r="K17" s="41">
        <v>8</v>
      </c>
      <c r="L17" s="39">
        <v>13</v>
      </c>
      <c r="M17" s="41">
        <v>11</v>
      </c>
      <c r="N17" s="39">
        <v>10</v>
      </c>
      <c r="O17" s="41">
        <v>0</v>
      </c>
      <c r="P17" s="39">
        <v>6</v>
      </c>
      <c r="Q17" s="41">
        <v>3</v>
      </c>
      <c r="R17" s="39">
        <v>5</v>
      </c>
      <c r="S17" s="41">
        <v>3</v>
      </c>
      <c r="T17" s="39">
        <v>2</v>
      </c>
      <c r="U17" s="41">
        <v>2</v>
      </c>
      <c r="V17" s="39">
        <v>7</v>
      </c>
      <c r="W17" s="41">
        <v>4</v>
      </c>
      <c r="X17" s="39">
        <v>5</v>
      </c>
      <c r="Y17" s="41">
        <v>4</v>
      </c>
      <c r="Z17" s="39">
        <v>12</v>
      </c>
      <c r="AA17" s="41">
        <v>1</v>
      </c>
      <c r="AB17" s="39">
        <v>2</v>
      </c>
      <c r="AC17" s="41">
        <v>13</v>
      </c>
      <c r="AD17" s="39">
        <v>3</v>
      </c>
      <c r="AE17" s="41">
        <v>1</v>
      </c>
      <c r="AF17" s="39">
        <v>0</v>
      </c>
      <c r="AG17" s="41">
        <v>4</v>
      </c>
      <c r="AH17" s="39">
        <v>3</v>
      </c>
      <c r="AI17" s="41">
        <v>0</v>
      </c>
      <c r="AJ17" s="39">
        <v>1</v>
      </c>
      <c r="AK17" s="41">
        <v>0</v>
      </c>
      <c r="AL17" s="42">
        <v>1</v>
      </c>
      <c r="AM17" s="41">
        <v>0</v>
      </c>
      <c r="AN17" s="40">
        <v>163</v>
      </c>
      <c r="AO17" s="40">
        <v>0</v>
      </c>
      <c r="AP17" s="40">
        <v>0</v>
      </c>
      <c r="AQ17" s="40">
        <v>0</v>
      </c>
      <c r="AR17" s="40">
        <v>0</v>
      </c>
      <c r="AS17" s="30" t="str">
        <f t="shared" si="3"/>
        <v/>
      </c>
      <c r="AT17" s="31"/>
      <c r="AU17" s="31"/>
      <c r="AV17" s="31"/>
      <c r="AW17" s="31"/>
      <c r="AX17" s="31"/>
      <c r="AY17" s="31"/>
      <c r="AZ17" s="31"/>
      <c r="BA17" s="31"/>
      <c r="BB17" s="17"/>
      <c r="BC17" s="17"/>
      <c r="BD17" s="17"/>
      <c r="CA17" s="32" t="str">
        <f t="shared" si="4"/>
        <v/>
      </c>
      <c r="CB17" s="33" t="str">
        <f t="shared" si="5"/>
        <v/>
      </c>
      <c r="CC17" s="33" t="str">
        <f t="shared" si="11"/>
        <v/>
      </c>
      <c r="CD17" s="33" t="str">
        <f t="shared" si="6"/>
        <v/>
      </c>
      <c r="CE17" s="33" t="str">
        <f t="shared" si="7"/>
        <v/>
      </c>
      <c r="CF17" s="32" t="str">
        <f t="shared" si="8"/>
        <v/>
      </c>
      <c r="CG17" s="34">
        <f t="shared" si="9"/>
        <v>0</v>
      </c>
      <c r="CH17" s="34">
        <f t="shared" si="9"/>
        <v>0</v>
      </c>
      <c r="CI17" s="34">
        <f t="shared" si="9"/>
        <v>0</v>
      </c>
      <c r="CJ17" s="34">
        <f t="shared" si="9"/>
        <v>0</v>
      </c>
      <c r="CK17" s="34">
        <f t="shared" si="9"/>
        <v>0</v>
      </c>
      <c r="CL17" s="34">
        <f t="shared" si="10"/>
        <v>0</v>
      </c>
    </row>
    <row r="18" spans="1:90" ht="16.350000000000001" customHeight="1" x14ac:dyDescent="0.2">
      <c r="A18" s="577"/>
      <c r="B18" s="35" t="s">
        <v>38</v>
      </c>
      <c r="C18" s="36">
        <f t="shared" si="0"/>
        <v>0</v>
      </c>
      <c r="D18" s="37">
        <f t="shared" si="1"/>
        <v>0</v>
      </c>
      <c r="E18" s="38">
        <f t="shared" si="2"/>
        <v>0</v>
      </c>
      <c r="F18" s="39"/>
      <c r="G18" s="40"/>
      <c r="H18" s="39"/>
      <c r="I18" s="40"/>
      <c r="J18" s="39"/>
      <c r="K18" s="41"/>
      <c r="L18" s="39"/>
      <c r="M18" s="41"/>
      <c r="N18" s="39"/>
      <c r="O18" s="41"/>
      <c r="P18" s="39"/>
      <c r="Q18" s="41"/>
      <c r="R18" s="39"/>
      <c r="S18" s="41"/>
      <c r="T18" s="39"/>
      <c r="U18" s="41"/>
      <c r="V18" s="39"/>
      <c r="W18" s="41"/>
      <c r="X18" s="39"/>
      <c r="Y18" s="41"/>
      <c r="Z18" s="39"/>
      <c r="AA18" s="41"/>
      <c r="AB18" s="39"/>
      <c r="AC18" s="41"/>
      <c r="AD18" s="39"/>
      <c r="AE18" s="41"/>
      <c r="AF18" s="39"/>
      <c r="AG18" s="41"/>
      <c r="AH18" s="39"/>
      <c r="AI18" s="41"/>
      <c r="AJ18" s="39"/>
      <c r="AK18" s="41"/>
      <c r="AL18" s="42"/>
      <c r="AM18" s="41"/>
      <c r="AN18" s="40"/>
      <c r="AO18" s="40">
        <v>0</v>
      </c>
      <c r="AP18" s="40">
        <v>0</v>
      </c>
      <c r="AQ18" s="40">
        <v>0</v>
      </c>
      <c r="AR18" s="40">
        <v>0</v>
      </c>
      <c r="AS18" s="30" t="str">
        <f t="shared" si="3"/>
        <v/>
      </c>
      <c r="AT18" s="31"/>
      <c r="AU18" s="31"/>
      <c r="AV18" s="31"/>
      <c r="AW18" s="31"/>
      <c r="AX18" s="31"/>
      <c r="AY18" s="31"/>
      <c r="AZ18" s="31"/>
      <c r="BA18" s="31"/>
      <c r="BB18" s="17"/>
      <c r="BC18" s="17"/>
      <c r="BD18" s="17"/>
      <c r="CA18" s="32" t="str">
        <f t="shared" si="4"/>
        <v/>
      </c>
      <c r="CB18" s="33" t="str">
        <f t="shared" si="5"/>
        <v/>
      </c>
      <c r="CC18" s="33" t="str">
        <f t="shared" si="11"/>
        <v/>
      </c>
      <c r="CD18" s="33" t="str">
        <f t="shared" si="6"/>
        <v/>
      </c>
      <c r="CE18" s="33" t="str">
        <f t="shared" si="7"/>
        <v/>
      </c>
      <c r="CF18" s="32" t="str">
        <f t="shared" si="8"/>
        <v/>
      </c>
      <c r="CG18" s="34">
        <f t="shared" si="9"/>
        <v>0</v>
      </c>
      <c r="CH18" s="34">
        <f t="shared" si="9"/>
        <v>0</v>
      </c>
      <c r="CI18" s="34">
        <f t="shared" si="9"/>
        <v>0</v>
      </c>
      <c r="CJ18" s="34">
        <f t="shared" si="9"/>
        <v>0</v>
      </c>
      <c r="CK18" s="34">
        <f t="shared" si="9"/>
        <v>0</v>
      </c>
      <c r="CL18" s="34">
        <f t="shared" si="10"/>
        <v>0</v>
      </c>
    </row>
    <row r="19" spans="1:90" ht="16.350000000000001" customHeight="1" x14ac:dyDescent="0.2">
      <c r="A19" s="577"/>
      <c r="B19" s="35" t="s">
        <v>39</v>
      </c>
      <c r="C19" s="43">
        <f t="shared" si="0"/>
        <v>76</v>
      </c>
      <c r="D19" s="44">
        <f t="shared" si="1"/>
        <v>53</v>
      </c>
      <c r="E19" s="45">
        <f t="shared" si="2"/>
        <v>23</v>
      </c>
      <c r="F19" s="46">
        <v>16</v>
      </c>
      <c r="G19" s="47">
        <v>6</v>
      </c>
      <c r="H19" s="46">
        <v>19</v>
      </c>
      <c r="I19" s="47">
        <v>6</v>
      </c>
      <c r="J19" s="46">
        <v>8</v>
      </c>
      <c r="K19" s="48">
        <v>3</v>
      </c>
      <c r="L19" s="46">
        <v>3</v>
      </c>
      <c r="M19" s="48">
        <v>5</v>
      </c>
      <c r="N19" s="46">
        <v>3</v>
      </c>
      <c r="O19" s="48">
        <v>1</v>
      </c>
      <c r="P19" s="46">
        <v>1</v>
      </c>
      <c r="Q19" s="48">
        <v>0</v>
      </c>
      <c r="R19" s="46">
        <v>0</v>
      </c>
      <c r="S19" s="48">
        <v>0</v>
      </c>
      <c r="T19" s="46">
        <v>2</v>
      </c>
      <c r="U19" s="48">
        <v>0</v>
      </c>
      <c r="V19" s="46">
        <v>0</v>
      </c>
      <c r="W19" s="48">
        <v>0</v>
      </c>
      <c r="X19" s="46">
        <v>0</v>
      </c>
      <c r="Y19" s="48">
        <v>1</v>
      </c>
      <c r="Z19" s="46">
        <v>1</v>
      </c>
      <c r="AA19" s="48">
        <v>0</v>
      </c>
      <c r="AB19" s="46">
        <v>0</v>
      </c>
      <c r="AC19" s="48">
        <v>1</v>
      </c>
      <c r="AD19" s="46">
        <v>0</v>
      </c>
      <c r="AE19" s="48">
        <v>0</v>
      </c>
      <c r="AF19" s="46">
        <v>0</v>
      </c>
      <c r="AG19" s="48">
        <v>0</v>
      </c>
      <c r="AH19" s="46">
        <v>0</v>
      </c>
      <c r="AI19" s="48">
        <v>0</v>
      </c>
      <c r="AJ19" s="46">
        <v>0</v>
      </c>
      <c r="AK19" s="48">
        <v>0</v>
      </c>
      <c r="AL19" s="49">
        <v>0</v>
      </c>
      <c r="AM19" s="48">
        <v>0</v>
      </c>
      <c r="AN19" s="47">
        <v>76</v>
      </c>
      <c r="AO19" s="47">
        <v>0</v>
      </c>
      <c r="AP19" s="47">
        <v>0</v>
      </c>
      <c r="AQ19" s="47">
        <v>0</v>
      </c>
      <c r="AR19" s="47">
        <v>0</v>
      </c>
      <c r="AS19" s="30" t="str">
        <f t="shared" si="3"/>
        <v/>
      </c>
      <c r="AT19" s="31"/>
      <c r="AU19" s="31"/>
      <c r="AV19" s="31"/>
      <c r="AW19" s="31"/>
      <c r="AX19" s="31"/>
      <c r="AY19" s="31"/>
      <c r="AZ19" s="31"/>
      <c r="BA19" s="31"/>
      <c r="BB19" s="17"/>
      <c r="BC19" s="17"/>
      <c r="BD19" s="17"/>
      <c r="CA19" s="32" t="str">
        <f t="shared" si="4"/>
        <v/>
      </c>
      <c r="CB19" s="33" t="str">
        <f t="shared" si="5"/>
        <v/>
      </c>
      <c r="CC19" s="33" t="str">
        <f t="shared" si="11"/>
        <v/>
      </c>
      <c r="CD19" s="33" t="str">
        <f t="shared" si="6"/>
        <v/>
      </c>
      <c r="CE19" s="33" t="str">
        <f t="shared" si="7"/>
        <v/>
      </c>
      <c r="CF19" s="32" t="str">
        <f t="shared" si="8"/>
        <v/>
      </c>
      <c r="CG19" s="34">
        <f t="shared" si="9"/>
        <v>0</v>
      </c>
      <c r="CH19" s="34">
        <f t="shared" si="9"/>
        <v>0</v>
      </c>
      <c r="CI19" s="34">
        <f t="shared" si="9"/>
        <v>0</v>
      </c>
      <c r="CJ19" s="34">
        <f t="shared" si="9"/>
        <v>0</v>
      </c>
      <c r="CK19" s="34">
        <f t="shared" si="9"/>
        <v>0</v>
      </c>
      <c r="CL19" s="34">
        <f t="shared" si="10"/>
        <v>0</v>
      </c>
    </row>
    <row r="20" spans="1:90" ht="25.35" customHeight="1" x14ac:dyDescent="0.2">
      <c r="A20" s="577"/>
      <c r="B20" s="35" t="s">
        <v>40</v>
      </c>
      <c r="C20" s="43">
        <f t="shared" si="0"/>
        <v>0</v>
      </c>
      <c r="D20" s="44">
        <f t="shared" si="1"/>
        <v>0</v>
      </c>
      <c r="E20" s="45">
        <f t="shared" si="2"/>
        <v>0</v>
      </c>
      <c r="F20" s="46"/>
      <c r="G20" s="47"/>
      <c r="H20" s="46"/>
      <c r="I20" s="47"/>
      <c r="J20" s="46"/>
      <c r="K20" s="48"/>
      <c r="L20" s="46"/>
      <c r="M20" s="48"/>
      <c r="N20" s="46"/>
      <c r="O20" s="48"/>
      <c r="P20" s="46"/>
      <c r="Q20" s="48"/>
      <c r="R20" s="46"/>
      <c r="S20" s="48"/>
      <c r="T20" s="46"/>
      <c r="U20" s="48"/>
      <c r="V20" s="46"/>
      <c r="W20" s="48"/>
      <c r="X20" s="46"/>
      <c r="Y20" s="48"/>
      <c r="Z20" s="46"/>
      <c r="AA20" s="48"/>
      <c r="AB20" s="46"/>
      <c r="AC20" s="48"/>
      <c r="AD20" s="46"/>
      <c r="AE20" s="48"/>
      <c r="AF20" s="46"/>
      <c r="AG20" s="48"/>
      <c r="AH20" s="46"/>
      <c r="AI20" s="48"/>
      <c r="AJ20" s="46"/>
      <c r="AK20" s="48"/>
      <c r="AL20" s="49"/>
      <c r="AM20" s="48"/>
      <c r="AN20" s="47"/>
      <c r="AO20" s="47"/>
      <c r="AP20" s="47"/>
      <c r="AQ20" s="47"/>
      <c r="AR20" s="47"/>
      <c r="AS20" s="30" t="str">
        <f t="shared" si="3"/>
        <v/>
      </c>
      <c r="AT20" s="31"/>
      <c r="AU20" s="31"/>
      <c r="AV20" s="31"/>
      <c r="AW20" s="31"/>
      <c r="AX20" s="31"/>
      <c r="AY20" s="31"/>
      <c r="AZ20" s="31"/>
      <c r="BA20" s="31"/>
      <c r="BB20" s="17"/>
      <c r="BC20" s="17"/>
      <c r="BD20" s="17"/>
      <c r="CA20" s="32" t="str">
        <f t="shared" si="4"/>
        <v/>
      </c>
      <c r="CB20" s="33" t="str">
        <f t="shared" si="5"/>
        <v/>
      </c>
      <c r="CC20" s="33" t="str">
        <f t="shared" si="11"/>
        <v/>
      </c>
      <c r="CD20" s="33" t="str">
        <f t="shared" si="6"/>
        <v/>
      </c>
      <c r="CE20" s="33" t="str">
        <f t="shared" si="7"/>
        <v/>
      </c>
      <c r="CF20" s="32" t="str">
        <f t="shared" si="8"/>
        <v/>
      </c>
      <c r="CG20" s="34">
        <f t="shared" si="9"/>
        <v>0</v>
      </c>
      <c r="CH20" s="34">
        <f t="shared" si="9"/>
        <v>0</v>
      </c>
      <c r="CI20" s="34">
        <f t="shared" si="9"/>
        <v>0</v>
      </c>
      <c r="CJ20" s="34">
        <f t="shared" si="9"/>
        <v>0</v>
      </c>
      <c r="CK20" s="34">
        <f t="shared" si="9"/>
        <v>0</v>
      </c>
      <c r="CL20" s="34">
        <f t="shared" si="10"/>
        <v>0</v>
      </c>
    </row>
    <row r="21" spans="1:90" ht="16.350000000000001" customHeight="1" x14ac:dyDescent="0.2">
      <c r="A21" s="577"/>
      <c r="B21" s="35" t="s">
        <v>41</v>
      </c>
      <c r="C21" s="43">
        <f t="shared" si="0"/>
        <v>0</v>
      </c>
      <c r="D21" s="44">
        <f t="shared" si="1"/>
        <v>0</v>
      </c>
      <c r="E21" s="45">
        <f t="shared" si="2"/>
        <v>0</v>
      </c>
      <c r="F21" s="46"/>
      <c r="G21" s="47"/>
      <c r="H21" s="46"/>
      <c r="I21" s="47"/>
      <c r="J21" s="46"/>
      <c r="K21" s="48"/>
      <c r="L21" s="46"/>
      <c r="M21" s="48"/>
      <c r="N21" s="46"/>
      <c r="O21" s="48"/>
      <c r="P21" s="46"/>
      <c r="Q21" s="48"/>
      <c r="R21" s="46"/>
      <c r="S21" s="48"/>
      <c r="T21" s="46"/>
      <c r="U21" s="48"/>
      <c r="V21" s="46"/>
      <c r="W21" s="48"/>
      <c r="X21" s="46"/>
      <c r="Y21" s="48"/>
      <c r="Z21" s="46"/>
      <c r="AA21" s="48"/>
      <c r="AB21" s="46"/>
      <c r="AC21" s="48"/>
      <c r="AD21" s="46"/>
      <c r="AE21" s="48"/>
      <c r="AF21" s="46"/>
      <c r="AG21" s="48"/>
      <c r="AH21" s="46"/>
      <c r="AI21" s="48"/>
      <c r="AJ21" s="46"/>
      <c r="AK21" s="48"/>
      <c r="AL21" s="49"/>
      <c r="AM21" s="48"/>
      <c r="AN21" s="47"/>
      <c r="AO21" s="47"/>
      <c r="AP21" s="47"/>
      <c r="AQ21" s="47"/>
      <c r="AR21" s="47"/>
      <c r="AS21" s="30" t="str">
        <f t="shared" si="3"/>
        <v/>
      </c>
      <c r="AT21" s="31"/>
      <c r="AU21" s="31"/>
      <c r="AV21" s="31"/>
      <c r="AW21" s="31"/>
      <c r="AX21" s="31"/>
      <c r="AY21" s="31"/>
      <c r="AZ21" s="31"/>
      <c r="BA21" s="31"/>
      <c r="BB21" s="17"/>
      <c r="BC21" s="17"/>
      <c r="BD21" s="17"/>
      <c r="CA21" s="32" t="str">
        <f t="shared" si="4"/>
        <v/>
      </c>
      <c r="CB21" s="33" t="str">
        <f t="shared" si="5"/>
        <v/>
      </c>
      <c r="CC21" s="33" t="str">
        <f t="shared" si="11"/>
        <v/>
      </c>
      <c r="CD21" s="33" t="str">
        <f t="shared" si="6"/>
        <v/>
      </c>
      <c r="CE21" s="33" t="str">
        <f t="shared" si="7"/>
        <v/>
      </c>
      <c r="CF21" s="32" t="str">
        <f t="shared" si="8"/>
        <v/>
      </c>
      <c r="CG21" s="34">
        <f t="shared" si="9"/>
        <v>0</v>
      </c>
      <c r="CH21" s="34">
        <f t="shared" si="9"/>
        <v>0</v>
      </c>
      <c r="CI21" s="34">
        <f t="shared" si="9"/>
        <v>0</v>
      </c>
      <c r="CJ21" s="34">
        <f t="shared" si="9"/>
        <v>0</v>
      </c>
      <c r="CK21" s="34">
        <f t="shared" si="9"/>
        <v>0</v>
      </c>
      <c r="CL21" s="34">
        <f t="shared" si="10"/>
        <v>0</v>
      </c>
    </row>
    <row r="22" spans="1:90" ht="36" customHeight="1" x14ac:dyDescent="0.2">
      <c r="A22" s="577"/>
      <c r="B22" s="35" t="s">
        <v>42</v>
      </c>
      <c r="C22" s="43">
        <f t="shared" si="0"/>
        <v>0</v>
      </c>
      <c r="D22" s="50">
        <f t="shared" si="1"/>
        <v>0</v>
      </c>
      <c r="E22" s="45">
        <f t="shared" si="2"/>
        <v>0</v>
      </c>
      <c r="F22" s="46"/>
      <c r="G22" s="47"/>
      <c r="H22" s="46"/>
      <c r="I22" s="47"/>
      <c r="J22" s="46"/>
      <c r="K22" s="48"/>
      <c r="L22" s="46"/>
      <c r="M22" s="48"/>
      <c r="N22" s="46"/>
      <c r="O22" s="48"/>
      <c r="P22" s="46"/>
      <c r="Q22" s="48"/>
      <c r="R22" s="46"/>
      <c r="S22" s="48"/>
      <c r="T22" s="46"/>
      <c r="U22" s="48"/>
      <c r="V22" s="46"/>
      <c r="W22" s="48"/>
      <c r="X22" s="46"/>
      <c r="Y22" s="48"/>
      <c r="Z22" s="46"/>
      <c r="AA22" s="48"/>
      <c r="AB22" s="46"/>
      <c r="AC22" s="48"/>
      <c r="AD22" s="46"/>
      <c r="AE22" s="48"/>
      <c r="AF22" s="46"/>
      <c r="AG22" s="48"/>
      <c r="AH22" s="46"/>
      <c r="AI22" s="48"/>
      <c r="AJ22" s="46"/>
      <c r="AK22" s="48"/>
      <c r="AL22" s="49"/>
      <c r="AM22" s="48"/>
      <c r="AN22" s="47"/>
      <c r="AO22" s="47"/>
      <c r="AP22" s="47"/>
      <c r="AQ22" s="47"/>
      <c r="AR22" s="47"/>
      <c r="AS22" s="30" t="str">
        <f t="shared" si="3"/>
        <v/>
      </c>
      <c r="AT22" s="31"/>
      <c r="AU22" s="31"/>
      <c r="AV22" s="31"/>
      <c r="AW22" s="31"/>
      <c r="AX22" s="31"/>
      <c r="AY22" s="31"/>
      <c r="AZ22" s="31"/>
      <c r="BA22" s="31"/>
      <c r="BB22" s="17"/>
      <c r="BC22" s="17"/>
      <c r="BD22" s="17"/>
      <c r="CA22" s="32" t="str">
        <f t="shared" si="4"/>
        <v/>
      </c>
      <c r="CB22" s="33" t="str">
        <f t="shared" si="5"/>
        <v/>
      </c>
      <c r="CC22" s="33" t="str">
        <f t="shared" si="11"/>
        <v/>
      </c>
      <c r="CD22" s="33" t="str">
        <f t="shared" si="6"/>
        <v/>
      </c>
      <c r="CE22" s="33" t="str">
        <f t="shared" si="7"/>
        <v/>
      </c>
      <c r="CF22" s="32" t="str">
        <f t="shared" si="8"/>
        <v/>
      </c>
      <c r="CG22" s="34">
        <f t="shared" si="9"/>
        <v>0</v>
      </c>
      <c r="CH22" s="34">
        <f t="shared" si="9"/>
        <v>0</v>
      </c>
      <c r="CI22" s="34">
        <f t="shared" si="9"/>
        <v>0</v>
      </c>
      <c r="CJ22" s="34">
        <f t="shared" si="9"/>
        <v>0</v>
      </c>
      <c r="CK22" s="34">
        <f t="shared" si="9"/>
        <v>0</v>
      </c>
      <c r="CL22" s="34">
        <f t="shared" si="10"/>
        <v>0</v>
      </c>
    </row>
    <row r="23" spans="1:90" ht="16.350000000000001" customHeight="1" x14ac:dyDescent="0.2">
      <c r="A23" s="708"/>
      <c r="B23" s="51" t="s">
        <v>43</v>
      </c>
      <c r="C23" s="52">
        <f t="shared" si="0"/>
        <v>435</v>
      </c>
      <c r="D23" s="53">
        <f t="shared" si="1"/>
        <v>243</v>
      </c>
      <c r="E23" s="54">
        <f t="shared" si="2"/>
        <v>192</v>
      </c>
      <c r="F23" s="55">
        <f t="shared" ref="F23:AR23" si="12">SUM(F13:F22)</f>
        <v>19</v>
      </c>
      <c r="G23" s="56">
        <f t="shared" si="12"/>
        <v>6</v>
      </c>
      <c r="H23" s="55">
        <f t="shared" si="12"/>
        <v>41</v>
      </c>
      <c r="I23" s="56">
        <f t="shared" si="12"/>
        <v>9</v>
      </c>
      <c r="J23" s="55">
        <f t="shared" si="12"/>
        <v>37</v>
      </c>
      <c r="K23" s="57">
        <f t="shared" si="12"/>
        <v>15</v>
      </c>
      <c r="L23" s="55">
        <f t="shared" si="12"/>
        <v>29</v>
      </c>
      <c r="M23" s="57">
        <f t="shared" si="12"/>
        <v>44</v>
      </c>
      <c r="N23" s="55">
        <f t="shared" si="12"/>
        <v>14</v>
      </c>
      <c r="O23" s="57">
        <f t="shared" si="12"/>
        <v>1</v>
      </c>
      <c r="P23" s="55">
        <f t="shared" si="12"/>
        <v>14</v>
      </c>
      <c r="Q23" s="57">
        <f t="shared" si="12"/>
        <v>4</v>
      </c>
      <c r="R23" s="55">
        <f t="shared" si="12"/>
        <v>12</v>
      </c>
      <c r="S23" s="57">
        <f t="shared" si="12"/>
        <v>5</v>
      </c>
      <c r="T23" s="55">
        <f t="shared" si="12"/>
        <v>11</v>
      </c>
      <c r="U23" s="57">
        <f t="shared" si="12"/>
        <v>7</v>
      </c>
      <c r="V23" s="55">
        <f t="shared" si="12"/>
        <v>13</v>
      </c>
      <c r="W23" s="57">
        <f t="shared" si="12"/>
        <v>6</v>
      </c>
      <c r="X23" s="55">
        <f t="shared" si="12"/>
        <v>9</v>
      </c>
      <c r="Y23" s="57">
        <f t="shared" si="12"/>
        <v>18</v>
      </c>
      <c r="Z23" s="55">
        <f t="shared" si="12"/>
        <v>17</v>
      </c>
      <c r="AA23" s="57">
        <f t="shared" si="12"/>
        <v>15</v>
      </c>
      <c r="AB23" s="55">
        <f t="shared" si="12"/>
        <v>11</v>
      </c>
      <c r="AC23" s="57">
        <f t="shared" si="12"/>
        <v>47</v>
      </c>
      <c r="AD23" s="55">
        <f t="shared" si="12"/>
        <v>8</v>
      </c>
      <c r="AE23" s="57">
        <f t="shared" si="12"/>
        <v>5</v>
      </c>
      <c r="AF23" s="55">
        <f t="shared" si="12"/>
        <v>0</v>
      </c>
      <c r="AG23" s="57">
        <f t="shared" si="12"/>
        <v>10</v>
      </c>
      <c r="AH23" s="55">
        <f t="shared" si="12"/>
        <v>5</v>
      </c>
      <c r="AI23" s="57">
        <f t="shared" si="12"/>
        <v>0</v>
      </c>
      <c r="AJ23" s="55">
        <f t="shared" si="12"/>
        <v>2</v>
      </c>
      <c r="AK23" s="57">
        <f t="shared" si="12"/>
        <v>0</v>
      </c>
      <c r="AL23" s="58">
        <f t="shared" si="12"/>
        <v>1</v>
      </c>
      <c r="AM23" s="57">
        <f t="shared" si="12"/>
        <v>0</v>
      </c>
      <c r="AN23" s="56">
        <f t="shared" si="12"/>
        <v>435</v>
      </c>
      <c r="AO23" s="56">
        <f t="shared" si="12"/>
        <v>0</v>
      </c>
      <c r="AP23" s="56">
        <f t="shared" si="12"/>
        <v>0</v>
      </c>
      <c r="AQ23" s="56">
        <f t="shared" si="12"/>
        <v>0</v>
      </c>
      <c r="AR23" s="56">
        <f t="shared" si="12"/>
        <v>0</v>
      </c>
      <c r="AS23" s="30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CA23" s="32"/>
      <c r="CB23" s="33"/>
      <c r="CC23" s="33" t="str">
        <f t="shared" si="11"/>
        <v/>
      </c>
      <c r="CD23" s="33" t="str">
        <f t="shared" si="6"/>
        <v/>
      </c>
      <c r="CE23" s="33" t="str">
        <f t="shared" si="7"/>
        <v/>
      </c>
      <c r="CF23" s="32" t="str">
        <f t="shared" si="8"/>
        <v/>
      </c>
      <c r="CG23" s="34">
        <f t="shared" si="9"/>
        <v>0</v>
      </c>
      <c r="CH23" s="34">
        <f t="shared" si="9"/>
        <v>0</v>
      </c>
      <c r="CI23" s="34">
        <f t="shared" si="9"/>
        <v>0</v>
      </c>
      <c r="CJ23" s="34">
        <f t="shared" si="9"/>
        <v>0</v>
      </c>
      <c r="CK23" s="34">
        <f t="shared" si="9"/>
        <v>0</v>
      </c>
      <c r="CL23" s="34">
        <f t="shared" si="10"/>
        <v>0</v>
      </c>
    </row>
    <row r="24" spans="1:90" ht="19.5" customHeight="1" x14ac:dyDescent="0.2">
      <c r="A24" s="579" t="s">
        <v>44</v>
      </c>
      <c r="B24" s="580"/>
      <c r="C24" s="59">
        <f t="shared" si="0"/>
        <v>0</v>
      </c>
      <c r="D24" s="60">
        <f t="shared" si="1"/>
        <v>0</v>
      </c>
      <c r="E24" s="54">
        <f t="shared" si="2"/>
        <v>0</v>
      </c>
      <c r="F24" s="61"/>
      <c r="G24" s="62"/>
      <c r="H24" s="61"/>
      <c r="I24" s="62"/>
      <c r="J24" s="61"/>
      <c r="K24" s="63"/>
      <c r="L24" s="61"/>
      <c r="M24" s="63"/>
      <c r="N24" s="61"/>
      <c r="O24" s="63"/>
      <c r="P24" s="61"/>
      <c r="Q24" s="63"/>
      <c r="R24" s="61"/>
      <c r="S24" s="63"/>
      <c r="T24" s="61"/>
      <c r="U24" s="63"/>
      <c r="V24" s="61"/>
      <c r="W24" s="63"/>
      <c r="X24" s="61"/>
      <c r="Y24" s="63"/>
      <c r="Z24" s="61"/>
      <c r="AA24" s="63"/>
      <c r="AB24" s="61"/>
      <c r="AC24" s="63"/>
      <c r="AD24" s="61"/>
      <c r="AE24" s="63"/>
      <c r="AF24" s="61"/>
      <c r="AG24" s="63"/>
      <c r="AH24" s="61"/>
      <c r="AI24" s="63"/>
      <c r="AJ24" s="61"/>
      <c r="AK24" s="63"/>
      <c r="AL24" s="64"/>
      <c r="AM24" s="63"/>
      <c r="AN24" s="62"/>
      <c r="AO24" s="62"/>
      <c r="AP24" s="62"/>
      <c r="AQ24" s="62"/>
      <c r="AR24" s="62"/>
      <c r="AS24" s="30" t="str">
        <f>CONCATENATE(CA24,CB24,CC24,CD24,CE24,CF24)</f>
        <v/>
      </c>
      <c r="AT24" s="31"/>
      <c r="AU24" s="31"/>
      <c r="AV24" s="31"/>
      <c r="AW24" s="31"/>
      <c r="AX24" s="31"/>
      <c r="AY24" s="31"/>
      <c r="AZ24" s="31"/>
      <c r="BA24" s="31"/>
      <c r="BB24" s="17"/>
      <c r="BC24" s="17"/>
      <c r="BD24" s="17"/>
      <c r="CA24" s="32" t="str">
        <f>IF(CG24=1,"* El número de Beneficiarios NO DEBE ser mayor que el Total. ","")</f>
        <v/>
      </c>
      <c r="CB24" s="33" t="str">
        <f>IF(CH24=1,"* Los Niños, Niñas, Adolescentes y Jóvenes de Programa SENAME NO DEBE ser mayor que el Total. ","")</f>
        <v/>
      </c>
      <c r="CC24" s="33" t="str">
        <f t="shared" si="11"/>
        <v/>
      </c>
      <c r="CD24" s="33" t="str">
        <f t="shared" si="6"/>
        <v/>
      </c>
      <c r="CE24" s="33" t="str">
        <f t="shared" si="7"/>
        <v/>
      </c>
      <c r="CF24" s="32" t="str">
        <f t="shared" si="8"/>
        <v/>
      </c>
      <c r="CG24" s="34">
        <f t="shared" si="9"/>
        <v>0</v>
      </c>
      <c r="CH24" s="34">
        <f t="shared" si="9"/>
        <v>0</v>
      </c>
      <c r="CI24" s="34">
        <f t="shared" si="9"/>
        <v>0</v>
      </c>
      <c r="CJ24" s="34">
        <f t="shared" si="9"/>
        <v>0</v>
      </c>
      <c r="CK24" s="34">
        <f t="shared" si="9"/>
        <v>0</v>
      </c>
      <c r="CL24" s="34">
        <f t="shared" si="10"/>
        <v>0</v>
      </c>
    </row>
    <row r="25" spans="1:90" ht="19.5" customHeight="1" x14ac:dyDescent="0.2">
      <c r="A25" s="509" t="s">
        <v>45</v>
      </c>
      <c r="B25" s="66" t="s">
        <v>34</v>
      </c>
      <c r="C25" s="67">
        <f t="shared" si="0"/>
        <v>3</v>
      </c>
      <c r="D25" s="68">
        <f t="shared" si="1"/>
        <v>2</v>
      </c>
      <c r="E25" s="69">
        <f t="shared" si="2"/>
        <v>1</v>
      </c>
      <c r="F25" s="70">
        <v>0</v>
      </c>
      <c r="G25" s="71">
        <v>0</v>
      </c>
      <c r="H25" s="70">
        <v>0</v>
      </c>
      <c r="I25" s="71">
        <v>0</v>
      </c>
      <c r="J25" s="70">
        <v>0</v>
      </c>
      <c r="K25" s="72">
        <v>0</v>
      </c>
      <c r="L25" s="70">
        <v>0</v>
      </c>
      <c r="M25" s="72">
        <v>0</v>
      </c>
      <c r="N25" s="70">
        <v>0</v>
      </c>
      <c r="O25" s="72">
        <v>0</v>
      </c>
      <c r="P25" s="70">
        <v>0</v>
      </c>
      <c r="Q25" s="72">
        <v>0</v>
      </c>
      <c r="R25" s="70">
        <v>0</v>
      </c>
      <c r="S25" s="72">
        <v>0</v>
      </c>
      <c r="T25" s="70">
        <v>0</v>
      </c>
      <c r="U25" s="72">
        <v>0</v>
      </c>
      <c r="V25" s="70">
        <v>1</v>
      </c>
      <c r="W25" s="72">
        <v>1</v>
      </c>
      <c r="X25" s="70">
        <v>0</v>
      </c>
      <c r="Y25" s="72">
        <v>0</v>
      </c>
      <c r="Z25" s="70">
        <v>1</v>
      </c>
      <c r="AA25" s="72">
        <v>0</v>
      </c>
      <c r="AB25" s="70">
        <v>0</v>
      </c>
      <c r="AC25" s="72">
        <v>0</v>
      </c>
      <c r="AD25" s="70">
        <v>0</v>
      </c>
      <c r="AE25" s="72">
        <v>0</v>
      </c>
      <c r="AF25" s="70">
        <v>0</v>
      </c>
      <c r="AG25" s="72">
        <v>0</v>
      </c>
      <c r="AH25" s="70">
        <v>0</v>
      </c>
      <c r="AI25" s="72">
        <v>0</v>
      </c>
      <c r="AJ25" s="70">
        <v>0</v>
      </c>
      <c r="AK25" s="72">
        <v>0</v>
      </c>
      <c r="AL25" s="73">
        <v>0</v>
      </c>
      <c r="AM25" s="72">
        <v>0</v>
      </c>
      <c r="AN25" s="71">
        <v>3</v>
      </c>
      <c r="AO25" s="71">
        <v>0</v>
      </c>
      <c r="AP25" s="71">
        <v>0</v>
      </c>
      <c r="AQ25" s="71">
        <v>0</v>
      </c>
      <c r="AR25" s="71">
        <v>0</v>
      </c>
      <c r="AS25" s="30" t="str">
        <f>CONCATENATE(CA25,CB25,CC25,CD25,CE25,CF25)</f>
        <v/>
      </c>
      <c r="AT25" s="31"/>
      <c r="AU25" s="31"/>
      <c r="AV25" s="31"/>
      <c r="AW25" s="31"/>
      <c r="AX25" s="31"/>
      <c r="AY25" s="31"/>
      <c r="AZ25" s="31"/>
      <c r="BA25" s="31"/>
      <c r="BB25" s="17"/>
      <c r="BC25" s="17"/>
      <c r="BD25" s="17"/>
      <c r="CA25" s="32" t="str">
        <f>IF(CG25=1,"* El número de Beneficiarios NO DEBE ser mayor que el Total. ","")</f>
        <v/>
      </c>
      <c r="CB25" s="33" t="str">
        <f>IF(CH25=1,"* Los Niños, Niñas, Adolescentes y Jóvenes de Programa SENAME NO DEBE ser mayor que el Total. ","")</f>
        <v/>
      </c>
      <c r="CC25" s="33" t="str">
        <f t="shared" si="11"/>
        <v/>
      </c>
      <c r="CD25" s="33" t="str">
        <f t="shared" si="6"/>
        <v/>
      </c>
      <c r="CE25" s="33" t="str">
        <f t="shared" si="7"/>
        <v/>
      </c>
      <c r="CF25" s="32" t="str">
        <f t="shared" si="8"/>
        <v/>
      </c>
      <c r="CG25" s="34">
        <f t="shared" si="9"/>
        <v>0</v>
      </c>
      <c r="CH25" s="34">
        <f t="shared" si="9"/>
        <v>0</v>
      </c>
      <c r="CI25" s="34">
        <f t="shared" si="9"/>
        <v>0</v>
      </c>
      <c r="CJ25" s="34">
        <f t="shared" si="9"/>
        <v>0</v>
      </c>
      <c r="CK25" s="34">
        <f t="shared" si="9"/>
        <v>0</v>
      </c>
      <c r="CL25" s="34">
        <f t="shared" si="10"/>
        <v>0</v>
      </c>
    </row>
    <row r="26" spans="1:90" ht="19.5" customHeight="1" x14ac:dyDescent="0.2">
      <c r="A26" s="576" t="s">
        <v>46</v>
      </c>
      <c r="B26" s="385" t="s">
        <v>34</v>
      </c>
      <c r="C26" s="381">
        <f t="shared" si="0"/>
        <v>142</v>
      </c>
      <c r="D26" s="382">
        <f t="shared" si="1"/>
        <v>64</v>
      </c>
      <c r="E26" s="25">
        <f t="shared" si="2"/>
        <v>78</v>
      </c>
      <c r="F26" s="383">
        <v>0</v>
      </c>
      <c r="G26" s="27">
        <v>0</v>
      </c>
      <c r="H26" s="383">
        <v>0</v>
      </c>
      <c r="I26" s="27">
        <v>0</v>
      </c>
      <c r="J26" s="383">
        <v>0</v>
      </c>
      <c r="K26" s="384">
        <v>0</v>
      </c>
      <c r="L26" s="383">
        <v>2</v>
      </c>
      <c r="M26" s="384">
        <v>3</v>
      </c>
      <c r="N26" s="383">
        <v>12</v>
      </c>
      <c r="O26" s="384">
        <v>12</v>
      </c>
      <c r="P26" s="383">
        <v>14</v>
      </c>
      <c r="Q26" s="384">
        <v>8</v>
      </c>
      <c r="R26" s="383">
        <v>3</v>
      </c>
      <c r="S26" s="384">
        <v>8</v>
      </c>
      <c r="T26" s="383">
        <v>4</v>
      </c>
      <c r="U26" s="384">
        <v>4</v>
      </c>
      <c r="V26" s="383">
        <v>5</v>
      </c>
      <c r="W26" s="384">
        <v>14</v>
      </c>
      <c r="X26" s="383">
        <v>4</v>
      </c>
      <c r="Y26" s="384">
        <v>6</v>
      </c>
      <c r="Z26" s="383">
        <v>6</v>
      </c>
      <c r="AA26" s="384">
        <v>5</v>
      </c>
      <c r="AB26" s="383">
        <v>9</v>
      </c>
      <c r="AC26" s="384">
        <v>5</v>
      </c>
      <c r="AD26" s="383">
        <v>3</v>
      </c>
      <c r="AE26" s="384">
        <v>4</v>
      </c>
      <c r="AF26" s="383">
        <v>1</v>
      </c>
      <c r="AG26" s="384">
        <v>7</v>
      </c>
      <c r="AH26" s="383">
        <v>0</v>
      </c>
      <c r="AI26" s="384">
        <v>1</v>
      </c>
      <c r="AJ26" s="383">
        <v>0</v>
      </c>
      <c r="AK26" s="384">
        <v>1</v>
      </c>
      <c r="AL26" s="29">
        <v>1</v>
      </c>
      <c r="AM26" s="384">
        <v>0</v>
      </c>
      <c r="AN26" s="27">
        <v>142</v>
      </c>
      <c r="AO26" s="27">
        <v>0</v>
      </c>
      <c r="AP26" s="27">
        <v>0</v>
      </c>
      <c r="AQ26" s="27">
        <v>0</v>
      </c>
      <c r="AR26" s="27">
        <v>0</v>
      </c>
      <c r="AS26" s="30" t="str">
        <f>CONCATENATE(CA26,CB26,CC26,CD26,CE26,CF26)</f>
        <v/>
      </c>
      <c r="AT26" s="31"/>
      <c r="AU26" s="31"/>
      <c r="AV26" s="31"/>
      <c r="AW26" s="31"/>
      <c r="AX26" s="31"/>
      <c r="AY26" s="31"/>
      <c r="AZ26" s="31"/>
      <c r="BA26" s="31"/>
      <c r="BB26" s="17"/>
      <c r="BC26" s="17"/>
      <c r="BD26" s="17"/>
      <c r="CA26" s="32" t="str">
        <f>IF(CG26=1,"* El número de Beneficiarios NO DEBE ser mayor que el Total. ","")</f>
        <v/>
      </c>
      <c r="CB26" s="33" t="str">
        <f>IF(CH26=1,"* Los Niños, Niñas, Adolescentes y Jóvenes de Programa SENAME NO DEBE ser mayor que el Total. ","")</f>
        <v/>
      </c>
      <c r="CC26" s="33" t="str">
        <f t="shared" si="11"/>
        <v/>
      </c>
      <c r="CD26" s="33" t="str">
        <f t="shared" si="6"/>
        <v/>
      </c>
      <c r="CE26" s="33" t="str">
        <f t="shared" si="7"/>
        <v/>
      </c>
      <c r="CF26" s="32" t="str">
        <f t="shared" si="8"/>
        <v/>
      </c>
      <c r="CG26" s="34">
        <f t="shared" si="9"/>
        <v>0</v>
      </c>
      <c r="CH26" s="34">
        <f t="shared" si="9"/>
        <v>0</v>
      </c>
      <c r="CI26" s="34">
        <f t="shared" si="9"/>
        <v>0</v>
      </c>
      <c r="CJ26" s="34">
        <f t="shared" si="9"/>
        <v>0</v>
      </c>
      <c r="CK26" s="34">
        <f t="shared" si="9"/>
        <v>0</v>
      </c>
      <c r="CL26" s="34">
        <f t="shared" si="10"/>
        <v>0</v>
      </c>
    </row>
    <row r="27" spans="1:90" ht="19.5" customHeight="1" x14ac:dyDescent="0.2">
      <c r="A27" s="708"/>
      <c r="B27" s="710" t="s">
        <v>47</v>
      </c>
      <c r="C27" s="535">
        <f t="shared" si="0"/>
        <v>0</v>
      </c>
      <c r="D27" s="536">
        <f t="shared" si="1"/>
        <v>0</v>
      </c>
      <c r="E27" s="78">
        <f t="shared" si="2"/>
        <v>0</v>
      </c>
      <c r="F27" s="79"/>
      <c r="G27" s="711"/>
      <c r="H27" s="79"/>
      <c r="I27" s="81"/>
      <c r="J27" s="79"/>
      <c r="K27" s="81"/>
      <c r="L27" s="79"/>
      <c r="M27" s="81"/>
      <c r="N27" s="79"/>
      <c r="O27" s="82"/>
      <c r="P27" s="79"/>
      <c r="Q27" s="711"/>
      <c r="R27" s="712"/>
      <c r="S27" s="81"/>
      <c r="T27" s="79"/>
      <c r="U27" s="81"/>
      <c r="V27" s="79"/>
      <c r="W27" s="81"/>
      <c r="X27" s="79"/>
      <c r="Y27" s="711"/>
      <c r="Z27" s="79"/>
      <c r="AA27" s="711"/>
      <c r="AB27" s="79"/>
      <c r="AC27" s="81"/>
      <c r="AD27" s="79"/>
      <c r="AE27" s="711"/>
      <c r="AF27" s="79"/>
      <c r="AG27" s="711"/>
      <c r="AH27" s="79"/>
      <c r="AI27" s="81"/>
      <c r="AJ27" s="79"/>
      <c r="AK27" s="81"/>
      <c r="AL27" s="83"/>
      <c r="AM27" s="81"/>
      <c r="AN27" s="82"/>
      <c r="AO27" s="82"/>
      <c r="AP27" s="82"/>
      <c r="AQ27" s="82"/>
      <c r="AR27" s="82"/>
      <c r="AS27" s="30" t="str">
        <f>CONCATENATE(CA27,CB27,CC27,CD27,CE27,CF27)</f>
        <v/>
      </c>
      <c r="AT27" s="31"/>
      <c r="AU27" s="31"/>
      <c r="AV27" s="31"/>
      <c r="AW27" s="31"/>
      <c r="AX27" s="31"/>
      <c r="AY27" s="31"/>
      <c r="AZ27" s="31"/>
      <c r="BA27" s="31"/>
      <c r="BB27" s="17"/>
      <c r="BC27" s="17"/>
      <c r="BD27" s="17"/>
      <c r="CA27" s="32" t="str">
        <f>IF(CG27=1,"* El número de Beneficiarios NO DEBE ser mayor que el Total. ","")</f>
        <v/>
      </c>
      <c r="CB27" s="33" t="str">
        <f>IF(CH27=1,"* Los Niños, Niñas, Adolescentes y Jóvenes de Programa SENAME NO DEBE ser mayor que el Total. ","")</f>
        <v/>
      </c>
      <c r="CC27" s="33" t="str">
        <f t="shared" si="11"/>
        <v/>
      </c>
      <c r="CD27" s="33" t="str">
        <f t="shared" si="6"/>
        <v/>
      </c>
      <c r="CE27" s="33" t="str">
        <f t="shared" si="7"/>
        <v/>
      </c>
      <c r="CF27" s="32" t="str">
        <f t="shared" si="8"/>
        <v/>
      </c>
      <c r="CG27" s="34">
        <f t="shared" si="9"/>
        <v>0</v>
      </c>
      <c r="CH27" s="34">
        <f t="shared" si="9"/>
        <v>0</v>
      </c>
      <c r="CI27" s="34">
        <f t="shared" si="9"/>
        <v>0</v>
      </c>
      <c r="CJ27" s="34">
        <f t="shared" si="9"/>
        <v>0</v>
      </c>
      <c r="CK27" s="34">
        <f t="shared" si="9"/>
        <v>0</v>
      </c>
      <c r="CL27" s="34">
        <f t="shared" si="10"/>
        <v>0</v>
      </c>
    </row>
    <row r="28" spans="1:90" ht="31.35" customHeight="1" x14ac:dyDescent="0.2">
      <c r="A28" s="84" t="s">
        <v>48</v>
      </c>
      <c r="B28" s="14"/>
      <c r="C28" s="85"/>
      <c r="D28" s="14"/>
      <c r="E28" s="14"/>
      <c r="F28" s="14"/>
      <c r="G28" s="14"/>
      <c r="H28" s="14"/>
      <c r="I28" s="14"/>
      <c r="J28" s="14"/>
      <c r="K28" s="14"/>
      <c r="L28" s="14"/>
      <c r="M28" s="1"/>
      <c r="N28" s="1"/>
      <c r="O28" s="5"/>
      <c r="P28" s="5"/>
      <c r="Q28" s="5"/>
      <c r="R28" s="5"/>
      <c r="S28" s="5"/>
      <c r="T28" s="5"/>
      <c r="U28" s="5"/>
      <c r="V28" s="11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16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CG28" s="12"/>
      <c r="CH28" s="12"/>
      <c r="CI28" s="12"/>
      <c r="CJ28" s="12"/>
      <c r="CK28" s="12"/>
      <c r="CL28" s="12"/>
    </row>
    <row r="29" spans="1:90" ht="16.350000000000001" customHeight="1" x14ac:dyDescent="0.2">
      <c r="A29" s="576" t="s">
        <v>3</v>
      </c>
      <c r="B29" s="576" t="s">
        <v>49</v>
      </c>
      <c r="C29" s="570" t="s">
        <v>50</v>
      </c>
      <c r="D29" s="572"/>
      <c r="E29" s="570" t="s">
        <v>51</v>
      </c>
      <c r="F29" s="571"/>
      <c r="G29" s="572"/>
      <c r="H29" s="570" t="s">
        <v>12</v>
      </c>
      <c r="I29" s="572"/>
      <c r="J29" s="570" t="s">
        <v>13</v>
      </c>
      <c r="K29" s="572"/>
      <c r="L29" s="570" t="s">
        <v>14</v>
      </c>
      <c r="M29" s="572"/>
      <c r="N29" s="570" t="s">
        <v>15</v>
      </c>
      <c r="O29" s="572"/>
      <c r="P29" s="570" t="s">
        <v>16</v>
      </c>
      <c r="Q29" s="572"/>
      <c r="R29" s="574" t="s">
        <v>17</v>
      </c>
      <c r="S29" s="575"/>
      <c r="T29" s="581" t="s">
        <v>18</v>
      </c>
      <c r="U29" s="581"/>
      <c r="V29" s="574" t="s">
        <v>19</v>
      </c>
      <c r="W29" s="575"/>
      <c r="X29" s="574" t="s">
        <v>20</v>
      </c>
      <c r="Y29" s="575"/>
      <c r="Z29" s="574" t="s">
        <v>21</v>
      </c>
      <c r="AA29" s="575"/>
      <c r="AB29" s="574" t="s">
        <v>22</v>
      </c>
      <c r="AC29" s="575"/>
      <c r="AD29" s="574" t="s">
        <v>23</v>
      </c>
      <c r="AE29" s="575"/>
      <c r="AF29" s="574" t="s">
        <v>24</v>
      </c>
      <c r="AG29" s="575"/>
      <c r="AH29" s="574" t="s">
        <v>25</v>
      </c>
      <c r="AI29" s="575"/>
      <c r="AJ29" s="574" t="s">
        <v>26</v>
      </c>
      <c r="AK29" s="575"/>
      <c r="AL29" s="574" t="s">
        <v>27</v>
      </c>
      <c r="AM29" s="575"/>
      <c r="AN29" s="574" t="s">
        <v>28</v>
      </c>
      <c r="AO29" s="575"/>
      <c r="AP29" s="86"/>
      <c r="AQ29" s="539"/>
      <c r="AR29" s="540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X29" s="2"/>
      <c r="BY29" s="2"/>
      <c r="CG29" s="12"/>
      <c r="CH29" s="12"/>
      <c r="CI29" s="12"/>
      <c r="CJ29" s="12"/>
      <c r="CK29" s="12"/>
      <c r="CL29" s="12"/>
    </row>
    <row r="30" spans="1:90" ht="57.75" customHeight="1" x14ac:dyDescent="0.2">
      <c r="A30" s="708"/>
      <c r="B30" s="708"/>
      <c r="C30" s="559" t="s">
        <v>52</v>
      </c>
      <c r="D30" s="559" t="s">
        <v>53</v>
      </c>
      <c r="E30" s="21" t="s">
        <v>29</v>
      </c>
      <c r="F30" s="90" t="s">
        <v>30</v>
      </c>
      <c r="G30" s="501" t="s">
        <v>31</v>
      </c>
      <c r="H30" s="21" t="s">
        <v>30</v>
      </c>
      <c r="I30" s="501" t="s">
        <v>31</v>
      </c>
      <c r="J30" s="21" t="s">
        <v>30</v>
      </c>
      <c r="K30" s="501" t="s">
        <v>31</v>
      </c>
      <c r="L30" s="21" t="s">
        <v>30</v>
      </c>
      <c r="M30" s="501" t="s">
        <v>31</v>
      </c>
      <c r="N30" s="21" t="s">
        <v>30</v>
      </c>
      <c r="O30" s="501" t="s">
        <v>31</v>
      </c>
      <c r="P30" s="21" t="s">
        <v>30</v>
      </c>
      <c r="Q30" s="501" t="s">
        <v>31</v>
      </c>
      <c r="R30" s="21" t="s">
        <v>30</v>
      </c>
      <c r="S30" s="501" t="s">
        <v>31</v>
      </c>
      <c r="T30" s="21" t="s">
        <v>30</v>
      </c>
      <c r="U30" s="502" t="s">
        <v>31</v>
      </c>
      <c r="V30" s="21" t="s">
        <v>30</v>
      </c>
      <c r="W30" s="501" t="s">
        <v>31</v>
      </c>
      <c r="X30" s="21" t="s">
        <v>30</v>
      </c>
      <c r="Y30" s="501" t="s">
        <v>31</v>
      </c>
      <c r="Z30" s="21" t="s">
        <v>30</v>
      </c>
      <c r="AA30" s="501" t="s">
        <v>31</v>
      </c>
      <c r="AB30" s="21" t="s">
        <v>30</v>
      </c>
      <c r="AC30" s="501" t="s">
        <v>31</v>
      </c>
      <c r="AD30" s="21" t="s">
        <v>30</v>
      </c>
      <c r="AE30" s="501" t="s">
        <v>31</v>
      </c>
      <c r="AF30" s="21" t="s">
        <v>30</v>
      </c>
      <c r="AG30" s="501" t="s">
        <v>31</v>
      </c>
      <c r="AH30" s="21" t="s">
        <v>30</v>
      </c>
      <c r="AI30" s="501" t="s">
        <v>31</v>
      </c>
      <c r="AJ30" s="21" t="s">
        <v>30</v>
      </c>
      <c r="AK30" s="501" t="s">
        <v>31</v>
      </c>
      <c r="AL30" s="21" t="s">
        <v>30</v>
      </c>
      <c r="AM30" s="501" t="s">
        <v>31</v>
      </c>
      <c r="AN30" s="21" t="s">
        <v>30</v>
      </c>
      <c r="AO30" s="501" t="s">
        <v>31</v>
      </c>
      <c r="AP30" s="388"/>
      <c r="AQ30" s="389"/>
      <c r="AR30" s="390"/>
      <c r="AS30" s="391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X30" s="2"/>
      <c r="BY30" s="2"/>
      <c r="CG30" s="12"/>
      <c r="CH30" s="12"/>
      <c r="CI30" s="12"/>
      <c r="CJ30" s="12"/>
      <c r="CK30" s="12"/>
      <c r="CL30" s="12"/>
    </row>
    <row r="31" spans="1:90" ht="30.75" customHeight="1" x14ac:dyDescent="0.2">
      <c r="A31" s="97" t="s">
        <v>54</v>
      </c>
      <c r="B31" s="98">
        <f>SUM(C31:D31)</f>
        <v>0</v>
      </c>
      <c r="C31" s="62"/>
      <c r="D31" s="62"/>
      <c r="E31" s="55">
        <f>SUM(F31+G31)</f>
        <v>0</v>
      </c>
      <c r="F31" s="99">
        <f>SUM(H31+J31+L31+N31+P31+R31+T31+V31+X31+Z31+AB31+AD31+AF31+AH31+AJ31+AL31+AN31)</f>
        <v>0</v>
      </c>
      <c r="G31" s="56">
        <f>SUM(I31+K31+M31+O31+Q31+S31+U31+W31+Y31+AA31+AC31+AE31+AG31+AI31+AK31+AM31+AO31)</f>
        <v>0</v>
      </c>
      <c r="H31" s="79"/>
      <c r="I31" s="711"/>
      <c r="J31" s="79"/>
      <c r="K31" s="81"/>
      <c r="L31" s="79"/>
      <c r="M31" s="81"/>
      <c r="N31" s="79"/>
      <c r="O31" s="81"/>
      <c r="P31" s="79"/>
      <c r="Q31" s="82"/>
      <c r="R31" s="79"/>
      <c r="S31" s="711"/>
      <c r="T31" s="712"/>
      <c r="U31" s="81"/>
      <c r="V31" s="79"/>
      <c r="W31" s="81"/>
      <c r="X31" s="79"/>
      <c r="Y31" s="81"/>
      <c r="Z31" s="79"/>
      <c r="AA31" s="711"/>
      <c r="AB31" s="79"/>
      <c r="AC31" s="711"/>
      <c r="AD31" s="79"/>
      <c r="AE31" s="81"/>
      <c r="AF31" s="79"/>
      <c r="AG31" s="711"/>
      <c r="AH31" s="79"/>
      <c r="AI31" s="711"/>
      <c r="AJ31" s="79"/>
      <c r="AK31" s="81"/>
      <c r="AL31" s="79"/>
      <c r="AM31" s="81"/>
      <c r="AN31" s="83"/>
      <c r="AO31" s="81"/>
      <c r="AP31" s="100"/>
      <c r="AQ31" s="392"/>
      <c r="AR31" s="390"/>
      <c r="AS31" s="391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X31" s="2"/>
      <c r="BY31" s="2"/>
      <c r="CG31" s="12"/>
      <c r="CH31" s="12"/>
      <c r="CI31" s="12"/>
      <c r="CJ31" s="12"/>
      <c r="CK31" s="12"/>
      <c r="CL31" s="12"/>
    </row>
    <row r="32" spans="1:90" ht="22.5" customHeight="1" x14ac:dyDescent="0.25">
      <c r="A32" s="84" t="s">
        <v>55</v>
      </c>
      <c r="B32" s="102"/>
      <c r="C32" s="102"/>
      <c r="D32" s="10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CG32" s="12"/>
      <c r="CH32" s="12"/>
      <c r="CI32" s="12"/>
      <c r="CJ32" s="12"/>
      <c r="CK32" s="12"/>
      <c r="CL32" s="12"/>
    </row>
    <row r="33" spans="1:90" ht="23.25" customHeight="1" x14ac:dyDescent="0.2">
      <c r="A33" s="576" t="s">
        <v>3</v>
      </c>
      <c r="B33" s="576" t="s">
        <v>56</v>
      </c>
      <c r="C33" s="570" t="s">
        <v>51</v>
      </c>
      <c r="D33" s="571"/>
      <c r="E33" s="572"/>
      <c r="F33" s="570" t="s">
        <v>57</v>
      </c>
      <c r="G33" s="571"/>
      <c r="H33" s="571"/>
      <c r="I33" s="571"/>
      <c r="J33" s="572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CG33" s="12"/>
      <c r="CH33" s="12"/>
      <c r="CI33" s="12"/>
      <c r="CJ33" s="12"/>
      <c r="CK33" s="12"/>
      <c r="CL33" s="12"/>
    </row>
    <row r="34" spans="1:90" ht="62.25" customHeight="1" x14ac:dyDescent="0.2">
      <c r="A34" s="708"/>
      <c r="B34" s="708"/>
      <c r="C34" s="509" t="s">
        <v>29</v>
      </c>
      <c r="D34" s="103" t="s">
        <v>30</v>
      </c>
      <c r="E34" s="501" t="s">
        <v>31</v>
      </c>
      <c r="F34" s="21" t="s">
        <v>58</v>
      </c>
      <c r="G34" s="21" t="s">
        <v>59</v>
      </c>
      <c r="H34" s="509" t="s">
        <v>60</v>
      </c>
      <c r="I34" s="501" t="s">
        <v>61</v>
      </c>
      <c r="J34" s="509" t="s">
        <v>62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CG34" s="12"/>
      <c r="CH34" s="12"/>
      <c r="CI34" s="12"/>
      <c r="CJ34" s="12"/>
      <c r="CK34" s="12"/>
      <c r="CL34" s="12"/>
    </row>
    <row r="35" spans="1:90" ht="24.75" customHeight="1" x14ac:dyDescent="0.2">
      <c r="A35" s="97" t="s">
        <v>54</v>
      </c>
      <c r="B35" s="62">
        <v>10</v>
      </c>
      <c r="C35" s="104">
        <f>SUM(D35+E35)</f>
        <v>10</v>
      </c>
      <c r="D35" s="105">
        <v>4</v>
      </c>
      <c r="E35" s="711">
        <v>6</v>
      </c>
      <c r="F35" s="106">
        <v>10</v>
      </c>
      <c r="G35" s="711"/>
      <c r="H35" s="107"/>
      <c r="I35" s="82"/>
      <c r="J35" s="107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CG35" s="12"/>
      <c r="CH35" s="12"/>
      <c r="CI35" s="12"/>
      <c r="CJ35" s="12"/>
      <c r="CK35" s="12"/>
      <c r="CL35" s="12"/>
    </row>
    <row r="36" spans="1:90" ht="31.35" customHeight="1" x14ac:dyDescent="0.2">
      <c r="A36" s="108" t="s">
        <v>63</v>
      </c>
      <c r="B36" s="14"/>
      <c r="C36" s="14"/>
      <c r="D36" s="8"/>
      <c r="E36" s="8"/>
      <c r="F36" s="8"/>
      <c r="G36" s="8"/>
      <c r="H36" s="8"/>
      <c r="I36" s="8"/>
      <c r="J36" s="8"/>
      <c r="K36" s="8"/>
      <c r="L36" s="109"/>
      <c r="M36" s="5"/>
      <c r="N36" s="5"/>
      <c r="O36" s="5"/>
      <c r="P36" s="5"/>
      <c r="Q36" s="5"/>
      <c r="R36" s="5"/>
      <c r="S36" s="5"/>
      <c r="T36" s="5"/>
      <c r="U36" s="5"/>
      <c r="V36" s="11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16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CG36" s="12"/>
      <c r="CH36" s="12"/>
      <c r="CI36" s="12"/>
      <c r="CJ36" s="12"/>
      <c r="CK36" s="12"/>
      <c r="CL36" s="12"/>
    </row>
    <row r="37" spans="1:90" ht="16.350000000000001" customHeight="1" x14ac:dyDescent="0.2">
      <c r="A37" s="561" t="s">
        <v>3</v>
      </c>
      <c r="B37" s="576" t="s">
        <v>4</v>
      </c>
      <c r="C37" s="576" t="s">
        <v>5</v>
      </c>
      <c r="D37" s="110"/>
      <c r="E37" s="110"/>
      <c r="F37" s="110"/>
      <c r="G37" s="110"/>
      <c r="H37" s="110"/>
      <c r="I37" s="110"/>
      <c r="J37" s="110"/>
      <c r="K37" s="110"/>
      <c r="L37" s="111"/>
      <c r="M37" s="112"/>
      <c r="N37" s="5"/>
      <c r="O37" s="5"/>
      <c r="P37" s="5"/>
      <c r="Q37" s="5"/>
      <c r="R37" s="5"/>
      <c r="S37" s="5"/>
      <c r="T37" s="5"/>
      <c r="U37" s="5"/>
      <c r="V37" s="11"/>
      <c r="W37" s="5"/>
      <c r="X37" s="393"/>
      <c r="Y37" s="392"/>
      <c r="Z37" s="392"/>
      <c r="AA37" s="392"/>
      <c r="AB37" s="392"/>
      <c r="AC37" s="392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CG37" s="12"/>
      <c r="CH37" s="12"/>
      <c r="CI37" s="12"/>
      <c r="CJ37" s="12"/>
      <c r="CK37" s="12"/>
      <c r="CL37" s="12"/>
    </row>
    <row r="38" spans="1:90" ht="16.350000000000001" customHeight="1" x14ac:dyDescent="0.2">
      <c r="A38" s="706"/>
      <c r="B38" s="708"/>
      <c r="C38" s="708"/>
      <c r="D38" s="114"/>
      <c r="E38" s="110"/>
      <c r="F38" s="110"/>
      <c r="G38" s="110"/>
      <c r="H38" s="110"/>
      <c r="I38" s="110"/>
      <c r="J38" s="110"/>
      <c r="K38" s="110"/>
      <c r="L38" s="111"/>
      <c r="M38" s="112"/>
      <c r="N38" s="5"/>
      <c r="O38" s="5"/>
      <c r="P38" s="5"/>
      <c r="Q38" s="5"/>
      <c r="R38" s="5"/>
      <c r="S38" s="5"/>
      <c r="T38" s="5"/>
      <c r="U38" s="5"/>
      <c r="V38" s="11"/>
      <c r="W38" s="5"/>
      <c r="X38" s="393"/>
      <c r="Y38" s="392"/>
      <c r="Z38" s="392"/>
      <c r="AA38" s="392"/>
      <c r="AB38" s="392"/>
      <c r="AC38" s="392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CG38" s="12"/>
      <c r="CH38" s="12"/>
      <c r="CI38" s="12"/>
      <c r="CJ38" s="12"/>
      <c r="CK38" s="12"/>
      <c r="CL38" s="12"/>
    </row>
    <row r="39" spans="1:90" ht="16.350000000000001" customHeight="1" x14ac:dyDescent="0.2">
      <c r="A39" s="576" t="s">
        <v>64</v>
      </c>
      <c r="B39" s="66" t="s">
        <v>47</v>
      </c>
      <c r="C39" s="115"/>
      <c r="D39" s="114"/>
      <c r="E39" s="110"/>
      <c r="F39" s="110"/>
      <c r="G39" s="110"/>
      <c r="H39" s="5"/>
      <c r="I39" s="110"/>
      <c r="J39" s="110"/>
      <c r="K39" s="5"/>
      <c r="L39" s="111"/>
      <c r="M39" s="112"/>
      <c r="N39" s="5"/>
      <c r="O39" s="5"/>
      <c r="P39" s="5"/>
      <c r="Q39" s="5"/>
      <c r="R39" s="5"/>
      <c r="S39" s="5"/>
      <c r="T39" s="5"/>
      <c r="U39" s="5"/>
      <c r="V39" s="11"/>
      <c r="W39" s="5"/>
      <c r="X39" s="393"/>
      <c r="Y39" s="392"/>
      <c r="Z39" s="392"/>
      <c r="AA39" s="392"/>
      <c r="AB39" s="392"/>
      <c r="AC39" s="392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CG39" s="12"/>
      <c r="CH39" s="12"/>
      <c r="CI39" s="12"/>
      <c r="CJ39" s="12"/>
      <c r="CK39" s="12"/>
      <c r="CL39" s="12"/>
    </row>
    <row r="40" spans="1:90" ht="16.350000000000001" customHeight="1" x14ac:dyDescent="0.2">
      <c r="A40" s="708"/>
      <c r="B40" s="116" t="s">
        <v>65</v>
      </c>
      <c r="C40" s="117"/>
      <c r="D40" s="114"/>
      <c r="E40" s="110"/>
      <c r="F40" s="110"/>
      <c r="G40" s="110"/>
      <c r="H40" s="110"/>
      <c r="I40" s="110"/>
      <c r="J40" s="110"/>
      <c r="K40" s="110"/>
      <c r="L40" s="111"/>
      <c r="M40" s="112"/>
      <c r="N40" s="5"/>
      <c r="O40" s="5"/>
      <c r="P40" s="5"/>
      <c r="Q40" s="5"/>
      <c r="R40" s="5"/>
      <c r="S40" s="5"/>
      <c r="T40" s="5"/>
      <c r="U40" s="5"/>
      <c r="V40" s="11"/>
      <c r="W40" s="5"/>
      <c r="X40" s="393"/>
      <c r="Y40" s="392"/>
      <c r="Z40" s="392"/>
      <c r="AA40" s="392"/>
      <c r="AB40" s="392"/>
      <c r="AC40" s="392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CG40" s="12"/>
      <c r="CH40" s="12"/>
      <c r="CI40" s="12"/>
      <c r="CJ40" s="12"/>
      <c r="CK40" s="12"/>
      <c r="CL40" s="12"/>
    </row>
    <row r="41" spans="1:90" ht="16.350000000000001" customHeight="1" x14ac:dyDescent="0.2">
      <c r="A41" s="576" t="s">
        <v>66</v>
      </c>
      <c r="B41" s="66" t="s">
        <v>47</v>
      </c>
      <c r="C41" s="115"/>
      <c r="D41" s="114"/>
      <c r="E41" s="110"/>
      <c r="F41" s="110"/>
      <c r="G41" s="110"/>
      <c r="H41" s="110"/>
      <c r="I41" s="110"/>
      <c r="J41" s="110"/>
      <c r="K41" s="110"/>
      <c r="L41" s="111"/>
      <c r="M41" s="112"/>
      <c r="N41" s="5"/>
      <c r="O41" s="5"/>
      <c r="P41" s="5"/>
      <c r="Q41" s="5"/>
      <c r="R41" s="5"/>
      <c r="S41" s="5"/>
      <c r="T41" s="5"/>
      <c r="U41" s="5"/>
      <c r="V41" s="11"/>
      <c r="W41" s="5"/>
      <c r="X41" s="393"/>
      <c r="Y41" s="392"/>
      <c r="Z41" s="392"/>
      <c r="AA41" s="392"/>
      <c r="AB41" s="392"/>
      <c r="AC41" s="392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CG41" s="12"/>
      <c r="CH41" s="12"/>
      <c r="CI41" s="12"/>
      <c r="CJ41" s="12"/>
      <c r="CK41" s="12"/>
      <c r="CL41" s="12"/>
    </row>
    <row r="42" spans="1:90" ht="16.350000000000001" customHeight="1" x14ac:dyDescent="0.2">
      <c r="A42" s="708"/>
      <c r="B42" s="118" t="s">
        <v>65</v>
      </c>
      <c r="C42" s="107"/>
      <c r="D42" s="119"/>
      <c r="E42" s="110"/>
      <c r="F42" s="110"/>
      <c r="G42" s="110"/>
      <c r="H42" s="110"/>
      <c r="I42" s="110"/>
      <c r="J42" s="110"/>
      <c r="K42" s="110"/>
      <c r="L42" s="111"/>
      <c r="M42" s="112"/>
      <c r="N42" s="5"/>
      <c r="O42" s="5"/>
      <c r="P42" s="5"/>
      <c r="Q42" s="5"/>
      <c r="R42" s="5"/>
      <c r="S42" s="5"/>
      <c r="T42" s="5"/>
      <c r="U42" s="5"/>
      <c r="V42" s="11"/>
      <c r="W42" s="5"/>
      <c r="X42" s="393"/>
      <c r="Y42" s="392"/>
      <c r="Z42" s="392"/>
      <c r="AA42" s="392"/>
      <c r="AB42" s="392"/>
      <c r="AC42" s="392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CG42" s="12"/>
      <c r="CH42" s="12"/>
      <c r="CI42" s="12"/>
      <c r="CJ42" s="12"/>
      <c r="CK42" s="12"/>
      <c r="CL42" s="12"/>
    </row>
    <row r="43" spans="1:90" ht="31.35" customHeight="1" x14ac:dyDescent="0.2">
      <c r="A43" s="84" t="s">
        <v>67</v>
      </c>
      <c r="B43" s="120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23"/>
      <c r="N43" s="124"/>
      <c r="O43" s="125"/>
      <c r="P43" s="125"/>
      <c r="Q43" s="125"/>
      <c r="R43" s="125"/>
      <c r="S43" s="125"/>
      <c r="T43" s="125"/>
      <c r="U43" s="125"/>
      <c r="V43" s="126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7"/>
      <c r="AO43" s="128"/>
      <c r="AP43" s="128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CG43" s="12"/>
      <c r="CH43" s="12"/>
      <c r="CI43" s="12"/>
      <c r="CJ43" s="12"/>
      <c r="CK43" s="12"/>
      <c r="CL43" s="12"/>
    </row>
    <row r="44" spans="1:90" ht="16.350000000000001" customHeight="1" x14ac:dyDescent="0.2">
      <c r="A44" s="582" t="s">
        <v>68</v>
      </c>
      <c r="B44" s="583"/>
      <c r="C44" s="588" t="s">
        <v>5</v>
      </c>
      <c r="D44" s="589"/>
      <c r="E44" s="590"/>
      <c r="F44" s="570" t="s">
        <v>69</v>
      </c>
      <c r="G44" s="571"/>
      <c r="H44" s="571"/>
      <c r="I44" s="571"/>
      <c r="J44" s="571"/>
      <c r="K44" s="571"/>
      <c r="L44" s="571"/>
      <c r="M44" s="571"/>
      <c r="N44" s="571"/>
      <c r="O44" s="571"/>
      <c r="P44" s="571"/>
      <c r="Q44" s="571"/>
      <c r="R44" s="571"/>
      <c r="S44" s="571"/>
      <c r="T44" s="571"/>
      <c r="U44" s="571"/>
      <c r="V44" s="571"/>
      <c r="W44" s="571"/>
      <c r="X44" s="571"/>
      <c r="Y44" s="571"/>
      <c r="Z44" s="571"/>
      <c r="AA44" s="571"/>
      <c r="AB44" s="571"/>
      <c r="AC44" s="571"/>
      <c r="AD44" s="571"/>
      <c r="AE44" s="571"/>
      <c r="AF44" s="571"/>
      <c r="AG44" s="571"/>
      <c r="AH44" s="571"/>
      <c r="AI44" s="571"/>
      <c r="AJ44" s="571"/>
      <c r="AK44" s="571"/>
      <c r="AL44" s="571"/>
      <c r="AM44" s="572"/>
      <c r="AN44" s="566" t="s">
        <v>7</v>
      </c>
      <c r="AO44" s="129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CG44" s="12"/>
      <c r="CH44" s="12"/>
      <c r="CI44" s="12"/>
      <c r="CJ44" s="12"/>
      <c r="CK44" s="12"/>
      <c r="CL44" s="12"/>
    </row>
    <row r="45" spans="1:90" ht="16.350000000000001" customHeight="1" x14ac:dyDescent="0.2">
      <c r="A45" s="584"/>
      <c r="B45" s="585"/>
      <c r="C45" s="713"/>
      <c r="D45" s="592"/>
      <c r="E45" s="714"/>
      <c r="F45" s="570" t="s">
        <v>12</v>
      </c>
      <c r="G45" s="572"/>
      <c r="H45" s="571" t="s">
        <v>13</v>
      </c>
      <c r="I45" s="572"/>
      <c r="J45" s="594" t="s">
        <v>14</v>
      </c>
      <c r="K45" s="595"/>
      <c r="L45" s="570" t="s">
        <v>15</v>
      </c>
      <c r="M45" s="572"/>
      <c r="N45" s="570" t="s">
        <v>16</v>
      </c>
      <c r="O45" s="572"/>
      <c r="P45" s="574" t="s">
        <v>17</v>
      </c>
      <c r="Q45" s="575"/>
      <c r="R45" s="574" t="s">
        <v>18</v>
      </c>
      <c r="S45" s="575"/>
      <c r="T45" s="574" t="s">
        <v>19</v>
      </c>
      <c r="U45" s="575"/>
      <c r="V45" s="574" t="s">
        <v>20</v>
      </c>
      <c r="W45" s="575"/>
      <c r="X45" s="574" t="s">
        <v>21</v>
      </c>
      <c r="Y45" s="575"/>
      <c r="Z45" s="574" t="s">
        <v>22</v>
      </c>
      <c r="AA45" s="575"/>
      <c r="AB45" s="574" t="s">
        <v>23</v>
      </c>
      <c r="AC45" s="575"/>
      <c r="AD45" s="574" t="s">
        <v>24</v>
      </c>
      <c r="AE45" s="575"/>
      <c r="AF45" s="574" t="s">
        <v>25</v>
      </c>
      <c r="AG45" s="575"/>
      <c r="AH45" s="574" t="s">
        <v>26</v>
      </c>
      <c r="AI45" s="575"/>
      <c r="AJ45" s="574" t="s">
        <v>27</v>
      </c>
      <c r="AK45" s="575"/>
      <c r="AL45" s="581" t="s">
        <v>28</v>
      </c>
      <c r="AM45" s="575"/>
      <c r="AN45" s="573"/>
      <c r="AO45" s="129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CG45" s="12"/>
      <c r="CH45" s="12"/>
      <c r="CI45" s="12"/>
      <c r="CJ45" s="12"/>
      <c r="CK45" s="12"/>
      <c r="CL45" s="12"/>
    </row>
    <row r="46" spans="1:90" ht="16.350000000000001" customHeight="1" x14ac:dyDescent="0.2">
      <c r="A46" s="715"/>
      <c r="B46" s="716"/>
      <c r="C46" s="130" t="s">
        <v>29</v>
      </c>
      <c r="D46" s="131" t="s">
        <v>30</v>
      </c>
      <c r="E46" s="717" t="s">
        <v>31</v>
      </c>
      <c r="F46" s="21" t="s">
        <v>30</v>
      </c>
      <c r="G46" s="501" t="s">
        <v>31</v>
      </c>
      <c r="H46" s="21" t="s">
        <v>30</v>
      </c>
      <c r="I46" s="501" t="s">
        <v>31</v>
      </c>
      <c r="J46" s="21" t="s">
        <v>30</v>
      </c>
      <c r="K46" s="501" t="s">
        <v>31</v>
      </c>
      <c r="L46" s="21" t="s">
        <v>30</v>
      </c>
      <c r="M46" s="501" t="s">
        <v>31</v>
      </c>
      <c r="N46" s="21" t="s">
        <v>30</v>
      </c>
      <c r="O46" s="501" t="s">
        <v>31</v>
      </c>
      <c r="P46" s="21" t="s">
        <v>30</v>
      </c>
      <c r="Q46" s="501" t="s">
        <v>31</v>
      </c>
      <c r="R46" s="21" t="s">
        <v>30</v>
      </c>
      <c r="S46" s="501" t="s">
        <v>31</v>
      </c>
      <c r="T46" s="21" t="s">
        <v>30</v>
      </c>
      <c r="U46" s="501" t="s">
        <v>31</v>
      </c>
      <c r="V46" s="21" t="s">
        <v>30</v>
      </c>
      <c r="W46" s="501" t="s">
        <v>31</v>
      </c>
      <c r="X46" s="21" t="s">
        <v>30</v>
      </c>
      <c r="Y46" s="501" t="s">
        <v>31</v>
      </c>
      <c r="Z46" s="21" t="s">
        <v>30</v>
      </c>
      <c r="AA46" s="501" t="s">
        <v>31</v>
      </c>
      <c r="AB46" s="21" t="s">
        <v>30</v>
      </c>
      <c r="AC46" s="501" t="s">
        <v>31</v>
      </c>
      <c r="AD46" s="21" t="s">
        <v>30</v>
      </c>
      <c r="AE46" s="501" t="s">
        <v>31</v>
      </c>
      <c r="AF46" s="21" t="s">
        <v>30</v>
      </c>
      <c r="AG46" s="501" t="s">
        <v>31</v>
      </c>
      <c r="AH46" s="21" t="s">
        <v>30</v>
      </c>
      <c r="AI46" s="501" t="s">
        <v>31</v>
      </c>
      <c r="AJ46" s="21" t="s">
        <v>30</v>
      </c>
      <c r="AK46" s="501" t="s">
        <v>31</v>
      </c>
      <c r="AL46" s="103" t="s">
        <v>30</v>
      </c>
      <c r="AM46" s="501" t="s">
        <v>31</v>
      </c>
      <c r="AN46" s="705"/>
      <c r="AO46" s="133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CG46" s="12"/>
      <c r="CH46" s="12"/>
      <c r="CI46" s="12"/>
      <c r="CJ46" s="12"/>
      <c r="CK46" s="12"/>
      <c r="CL46" s="12"/>
    </row>
    <row r="47" spans="1:90" ht="20.25" customHeight="1" x14ac:dyDescent="0.2">
      <c r="A47" s="503" t="s">
        <v>70</v>
      </c>
      <c r="B47" s="135" t="s">
        <v>71</v>
      </c>
      <c r="C47" s="59">
        <f>SUM(D47+E47)</f>
        <v>0</v>
      </c>
      <c r="D47" s="60">
        <f>SUM(F47+H47+J47+L47+N47+P47+R47+T47+V47+X47+Z47+AB47+AD47+AF47+AH47+AJ47+AL47)</f>
        <v>0</v>
      </c>
      <c r="E47" s="54">
        <f>SUM(G47+I47+K47+M47+O47+Q47+S47+U47+W47+Y47+AA47+AC47+AE47+AG47+AI47+AK47+AM47)</f>
        <v>0</v>
      </c>
      <c r="F47" s="61"/>
      <c r="G47" s="63"/>
      <c r="H47" s="61"/>
      <c r="I47" s="63"/>
      <c r="J47" s="61"/>
      <c r="K47" s="63"/>
      <c r="L47" s="61"/>
      <c r="M47" s="63"/>
      <c r="N47" s="61"/>
      <c r="O47" s="63"/>
      <c r="P47" s="64"/>
      <c r="Q47" s="63"/>
      <c r="R47" s="64"/>
      <c r="S47" s="63"/>
      <c r="T47" s="64"/>
      <c r="U47" s="63"/>
      <c r="V47" s="64"/>
      <c r="W47" s="63"/>
      <c r="X47" s="64"/>
      <c r="Y47" s="63"/>
      <c r="Z47" s="64"/>
      <c r="AA47" s="63"/>
      <c r="AB47" s="64"/>
      <c r="AC47" s="63"/>
      <c r="AD47" s="64"/>
      <c r="AE47" s="63"/>
      <c r="AF47" s="64"/>
      <c r="AG47" s="63"/>
      <c r="AH47" s="64"/>
      <c r="AI47" s="63"/>
      <c r="AJ47" s="64"/>
      <c r="AK47" s="63"/>
      <c r="AL47" s="136"/>
      <c r="AM47" s="63"/>
      <c r="AN47" s="137"/>
      <c r="AO47" s="138" t="str">
        <f>CA47&amp;CB47</f>
        <v/>
      </c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17"/>
      <c r="BB47" s="17"/>
      <c r="CA47" s="32" t="str">
        <f>IF(CG47=1,"* El número de Beneficiarios NO DEBE ser mayor que el total. ","")</f>
        <v/>
      </c>
      <c r="CB47" s="33" t="str">
        <f>IF(CH47=1,"* No olvide digitar la columna Beneficiarios. ","")</f>
        <v/>
      </c>
      <c r="CC47" s="32"/>
      <c r="CD47" s="32"/>
      <c r="CE47" s="32"/>
      <c r="CF47" s="32"/>
      <c r="CG47" s="34">
        <f>IF(C47&lt;AN47,1,0)</f>
        <v>0</v>
      </c>
      <c r="CH47" s="34">
        <f>IF(AND(C47&lt;&gt;0,AN47=""),1,0)</f>
        <v>0</v>
      </c>
      <c r="CI47" s="12"/>
      <c r="CJ47" s="12"/>
      <c r="CK47" s="12"/>
      <c r="CL47" s="12"/>
    </row>
    <row r="48" spans="1:90" ht="20.25" customHeight="1" x14ac:dyDescent="0.2">
      <c r="A48" s="508" t="s">
        <v>72</v>
      </c>
      <c r="B48" s="140" t="s">
        <v>71</v>
      </c>
      <c r="C48" s="535">
        <f>SUM(D48+E48)</f>
        <v>0</v>
      </c>
      <c r="D48" s="536">
        <f>SUM(F48+H48+J48+L48+N48+P48+R48+T48+V48+X48+Z48+AB48+AD48+AF48+AH48+AJ48+AL48)</f>
        <v>0</v>
      </c>
      <c r="E48" s="718">
        <f>SUM(G48+I48+K48+M48+O48+Q48+S48+U48+W48+Y48+AA48+AC48+AE48+AG48+AI48+AK48+AM48)</f>
        <v>0</v>
      </c>
      <c r="F48" s="544"/>
      <c r="G48" s="545"/>
      <c r="H48" s="544"/>
      <c r="I48" s="545"/>
      <c r="J48" s="544"/>
      <c r="K48" s="545"/>
      <c r="L48" s="544"/>
      <c r="M48" s="545"/>
      <c r="N48" s="544"/>
      <c r="O48" s="545"/>
      <c r="P48" s="712"/>
      <c r="Q48" s="545"/>
      <c r="R48" s="712"/>
      <c r="S48" s="545"/>
      <c r="T48" s="712"/>
      <c r="U48" s="545"/>
      <c r="V48" s="712"/>
      <c r="W48" s="545"/>
      <c r="X48" s="712"/>
      <c r="Y48" s="545"/>
      <c r="Z48" s="712"/>
      <c r="AA48" s="545"/>
      <c r="AB48" s="712"/>
      <c r="AC48" s="545"/>
      <c r="AD48" s="712"/>
      <c r="AE48" s="545"/>
      <c r="AF48" s="712"/>
      <c r="AG48" s="545"/>
      <c r="AH48" s="712"/>
      <c r="AI48" s="545"/>
      <c r="AJ48" s="712"/>
      <c r="AK48" s="545"/>
      <c r="AL48" s="142"/>
      <c r="AM48" s="545"/>
      <c r="AN48" s="719"/>
      <c r="AO48" s="138" t="str">
        <f>CA48&amp;CB48</f>
        <v/>
      </c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17"/>
      <c r="BB48" s="17"/>
      <c r="CA48" s="32" t="str">
        <f>IF(CG48=1,"* El número de Beneficiarios NO DEBE ser mayor que el total. ","")</f>
        <v/>
      </c>
      <c r="CB48" s="33" t="str">
        <f>IF(CH48=1,"* No olvide digitar la columna Beneficiarios. ","")</f>
        <v/>
      </c>
      <c r="CC48" s="32"/>
      <c r="CD48" s="32"/>
      <c r="CE48" s="32"/>
      <c r="CF48" s="32"/>
      <c r="CG48" s="34">
        <f>IF(C48&lt;AN48,1,0)</f>
        <v>0</v>
      </c>
      <c r="CH48" s="34">
        <f>IF(AND(C48&lt;&gt;0,AN48=""),1,0)</f>
        <v>0</v>
      </c>
      <c r="CI48" s="12"/>
      <c r="CJ48" s="12"/>
      <c r="CK48" s="12"/>
      <c r="CL48" s="12"/>
    </row>
    <row r="49" spans="1:90" ht="31.35" customHeight="1" x14ac:dyDescent="0.2">
      <c r="A49" s="596" t="s">
        <v>73</v>
      </c>
      <c r="B49" s="596"/>
      <c r="C49" s="596"/>
      <c r="D49" s="596"/>
      <c r="E49" s="596"/>
      <c r="F49" s="596"/>
      <c r="G49" s="596"/>
      <c r="H49" s="596"/>
      <c r="I49" s="596"/>
      <c r="J49" s="596"/>
      <c r="K49" s="596"/>
      <c r="L49" s="596"/>
      <c r="M49" s="596"/>
      <c r="N49" s="144"/>
      <c r="O49" s="127"/>
      <c r="P49" s="127"/>
      <c r="Q49" s="127"/>
      <c r="R49" s="127"/>
      <c r="S49" s="127"/>
      <c r="T49" s="127"/>
      <c r="U49" s="127"/>
      <c r="V49" s="14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33"/>
      <c r="AP49" s="128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CG49" s="12"/>
      <c r="CH49" s="12"/>
      <c r="CI49" s="12"/>
      <c r="CJ49" s="12"/>
      <c r="CK49" s="12"/>
      <c r="CL49" s="12"/>
    </row>
    <row r="50" spans="1:90" ht="16.350000000000001" customHeight="1" x14ac:dyDescent="0.2">
      <c r="A50" s="582" t="s">
        <v>3</v>
      </c>
      <c r="B50" s="583"/>
      <c r="C50" s="589" t="s">
        <v>5</v>
      </c>
      <c r="D50" s="589"/>
      <c r="E50" s="590"/>
      <c r="F50" s="594" t="s">
        <v>69</v>
      </c>
      <c r="G50" s="597"/>
      <c r="H50" s="597"/>
      <c r="I50" s="597"/>
      <c r="J50" s="597"/>
      <c r="K50" s="597"/>
      <c r="L50" s="597"/>
      <c r="M50" s="597"/>
      <c r="N50" s="597"/>
      <c r="O50" s="597"/>
      <c r="P50" s="597"/>
      <c r="Q50" s="597"/>
      <c r="R50" s="597"/>
      <c r="S50" s="597"/>
      <c r="T50" s="597"/>
      <c r="U50" s="597"/>
      <c r="V50" s="597"/>
      <c r="W50" s="597"/>
      <c r="X50" s="597"/>
      <c r="Y50" s="597"/>
      <c r="Z50" s="597"/>
      <c r="AA50" s="597"/>
      <c r="AB50" s="597"/>
      <c r="AC50" s="597"/>
      <c r="AD50" s="597"/>
      <c r="AE50" s="597"/>
      <c r="AF50" s="597"/>
      <c r="AG50" s="597"/>
      <c r="AH50" s="597"/>
      <c r="AI50" s="597"/>
      <c r="AJ50" s="597"/>
      <c r="AK50" s="597"/>
      <c r="AL50" s="597"/>
      <c r="AM50" s="595"/>
      <c r="AN50" s="566" t="s">
        <v>7</v>
      </c>
      <c r="AO50" s="133"/>
      <c r="AP50" s="394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CG50" s="12"/>
      <c r="CH50" s="12"/>
      <c r="CI50" s="12"/>
      <c r="CJ50" s="12"/>
      <c r="CK50" s="12"/>
      <c r="CL50" s="12"/>
    </row>
    <row r="51" spans="1:90" ht="16.350000000000001" customHeight="1" x14ac:dyDescent="0.2">
      <c r="A51" s="584"/>
      <c r="B51" s="585"/>
      <c r="C51" s="592"/>
      <c r="D51" s="592"/>
      <c r="E51" s="714"/>
      <c r="F51" s="601" t="s">
        <v>12</v>
      </c>
      <c r="G51" s="601"/>
      <c r="H51" s="570" t="s">
        <v>13</v>
      </c>
      <c r="I51" s="572"/>
      <c r="J51" s="594" t="s">
        <v>14</v>
      </c>
      <c r="K51" s="595"/>
      <c r="L51" s="570" t="s">
        <v>15</v>
      </c>
      <c r="M51" s="572"/>
      <c r="N51" s="570" t="s">
        <v>16</v>
      </c>
      <c r="O51" s="572"/>
      <c r="P51" s="574" t="s">
        <v>17</v>
      </c>
      <c r="Q51" s="575"/>
      <c r="R51" s="574" t="s">
        <v>18</v>
      </c>
      <c r="S51" s="575"/>
      <c r="T51" s="574" t="s">
        <v>19</v>
      </c>
      <c r="U51" s="575"/>
      <c r="V51" s="574" t="s">
        <v>20</v>
      </c>
      <c r="W51" s="575"/>
      <c r="X51" s="574" t="s">
        <v>21</v>
      </c>
      <c r="Y51" s="575"/>
      <c r="Z51" s="574" t="s">
        <v>22</v>
      </c>
      <c r="AA51" s="575"/>
      <c r="AB51" s="574" t="s">
        <v>23</v>
      </c>
      <c r="AC51" s="575"/>
      <c r="AD51" s="574" t="s">
        <v>24</v>
      </c>
      <c r="AE51" s="575"/>
      <c r="AF51" s="574" t="s">
        <v>25</v>
      </c>
      <c r="AG51" s="575"/>
      <c r="AH51" s="574" t="s">
        <v>26</v>
      </c>
      <c r="AI51" s="575"/>
      <c r="AJ51" s="574" t="s">
        <v>27</v>
      </c>
      <c r="AK51" s="575"/>
      <c r="AL51" s="574" t="s">
        <v>28</v>
      </c>
      <c r="AM51" s="575"/>
      <c r="AN51" s="573"/>
      <c r="AO51" s="133"/>
      <c r="AP51" s="394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CG51" s="12"/>
      <c r="CH51" s="12"/>
      <c r="CI51" s="12"/>
      <c r="CJ51" s="12"/>
      <c r="CK51" s="12"/>
      <c r="CL51" s="12"/>
    </row>
    <row r="52" spans="1:90" ht="16.350000000000001" customHeight="1" x14ac:dyDescent="0.2">
      <c r="A52" s="715"/>
      <c r="B52" s="716"/>
      <c r="C52" s="148" t="s">
        <v>29</v>
      </c>
      <c r="D52" s="149" t="s">
        <v>30</v>
      </c>
      <c r="E52" s="150" t="s">
        <v>31</v>
      </c>
      <c r="F52" s="18" t="s">
        <v>30</v>
      </c>
      <c r="G52" s="499" t="s">
        <v>31</v>
      </c>
      <c r="H52" s="18" t="s">
        <v>30</v>
      </c>
      <c r="I52" s="499" t="s">
        <v>31</v>
      </c>
      <c r="J52" s="18" t="s">
        <v>30</v>
      </c>
      <c r="K52" s="499" t="s">
        <v>31</v>
      </c>
      <c r="L52" s="18" t="s">
        <v>30</v>
      </c>
      <c r="M52" s="499" t="s">
        <v>31</v>
      </c>
      <c r="N52" s="18" t="s">
        <v>30</v>
      </c>
      <c r="O52" s="499" t="s">
        <v>31</v>
      </c>
      <c r="P52" s="18" t="s">
        <v>30</v>
      </c>
      <c r="Q52" s="499" t="s">
        <v>31</v>
      </c>
      <c r="R52" s="18" t="s">
        <v>30</v>
      </c>
      <c r="S52" s="499" t="s">
        <v>31</v>
      </c>
      <c r="T52" s="18" t="s">
        <v>30</v>
      </c>
      <c r="U52" s="499" t="s">
        <v>31</v>
      </c>
      <c r="V52" s="18" t="s">
        <v>30</v>
      </c>
      <c r="W52" s="499" t="s">
        <v>31</v>
      </c>
      <c r="X52" s="18" t="s">
        <v>30</v>
      </c>
      <c r="Y52" s="499" t="s">
        <v>31</v>
      </c>
      <c r="Z52" s="18" t="s">
        <v>30</v>
      </c>
      <c r="AA52" s="499" t="s">
        <v>31</v>
      </c>
      <c r="AB52" s="18" t="s">
        <v>30</v>
      </c>
      <c r="AC52" s="499" t="s">
        <v>31</v>
      </c>
      <c r="AD52" s="18" t="s">
        <v>30</v>
      </c>
      <c r="AE52" s="499" t="s">
        <v>31</v>
      </c>
      <c r="AF52" s="18" t="s">
        <v>30</v>
      </c>
      <c r="AG52" s="499" t="s">
        <v>31</v>
      </c>
      <c r="AH52" s="18" t="s">
        <v>30</v>
      </c>
      <c r="AI52" s="499" t="s">
        <v>31</v>
      </c>
      <c r="AJ52" s="18" t="s">
        <v>30</v>
      </c>
      <c r="AK52" s="499" t="s">
        <v>31</v>
      </c>
      <c r="AL52" s="152" t="s">
        <v>30</v>
      </c>
      <c r="AM52" s="153" t="s">
        <v>31</v>
      </c>
      <c r="AN52" s="705"/>
      <c r="AO52" s="133"/>
      <c r="AP52" s="394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CG52" s="12"/>
      <c r="CH52" s="12"/>
      <c r="CI52" s="12"/>
      <c r="CJ52" s="12"/>
      <c r="CK52" s="12"/>
      <c r="CL52" s="12"/>
    </row>
    <row r="53" spans="1:90" ht="16.350000000000001" customHeight="1" x14ac:dyDescent="0.2">
      <c r="A53" s="598" t="s">
        <v>74</v>
      </c>
      <c r="B53" s="155" t="s">
        <v>33</v>
      </c>
      <c r="C53" s="381">
        <f t="shared" ref="C53:C74" si="13">SUM(D53+E53)</f>
        <v>0</v>
      </c>
      <c r="D53" s="382">
        <f t="shared" ref="D53:E58" si="14">SUM(H53+J53+L53+N53+P53+R53+T53+V53+X53+Z53+AB53+AD53+AF53+AH53+AJ53+AL53)</f>
        <v>0</v>
      </c>
      <c r="E53" s="25">
        <f t="shared" si="14"/>
        <v>0</v>
      </c>
      <c r="F53" s="395"/>
      <c r="G53" s="157"/>
      <c r="H53" s="383"/>
      <c r="I53" s="27"/>
      <c r="J53" s="383"/>
      <c r="K53" s="384"/>
      <c r="L53" s="383"/>
      <c r="M53" s="384"/>
      <c r="N53" s="383"/>
      <c r="O53" s="384"/>
      <c r="P53" s="29"/>
      <c r="Q53" s="384"/>
      <c r="R53" s="29"/>
      <c r="S53" s="384"/>
      <c r="T53" s="29"/>
      <c r="U53" s="384"/>
      <c r="V53" s="29"/>
      <c r="W53" s="384"/>
      <c r="X53" s="29"/>
      <c r="Y53" s="384"/>
      <c r="Z53" s="29"/>
      <c r="AA53" s="384"/>
      <c r="AB53" s="29"/>
      <c r="AC53" s="384"/>
      <c r="AD53" s="29"/>
      <c r="AE53" s="384"/>
      <c r="AF53" s="29"/>
      <c r="AG53" s="384"/>
      <c r="AH53" s="29"/>
      <c r="AI53" s="384"/>
      <c r="AJ53" s="29"/>
      <c r="AK53" s="384"/>
      <c r="AL53" s="29"/>
      <c r="AM53" s="384"/>
      <c r="AN53" s="158"/>
      <c r="AO53" s="138" t="str">
        <f t="shared" ref="AO53:AO74" si="15">CA53&amp;CB53</f>
        <v/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17"/>
      <c r="BB53" s="17"/>
      <c r="CA53" s="32" t="str">
        <f t="shared" ref="CA53:CA74" si="16">IF(CG53=1,"* El número de Beneficiarios NO DEBE ser mayor que el total. ","")</f>
        <v/>
      </c>
      <c r="CB53" s="33" t="str">
        <f t="shared" ref="CB53:CB74" si="17">IF(CH53=1,"* No olvide digitar la columna Beneficiarios. ","")</f>
        <v/>
      </c>
      <c r="CG53" s="34">
        <f t="shared" ref="CG53:CG74" si="18">IF(C53&lt;AN53,1,0)</f>
        <v>0</v>
      </c>
      <c r="CH53" s="34">
        <f t="shared" ref="CH53:CH74" si="19">IF(AND(C53&lt;&gt;0,AN53=""),1,0)</f>
        <v>0</v>
      </c>
      <c r="CI53" s="12"/>
      <c r="CJ53" s="12"/>
      <c r="CK53" s="12"/>
      <c r="CL53" s="12"/>
    </row>
    <row r="54" spans="1:90" ht="16.350000000000001" customHeight="1" x14ac:dyDescent="0.2">
      <c r="A54" s="599"/>
      <c r="B54" s="506" t="s">
        <v>47</v>
      </c>
      <c r="C54" s="36">
        <f t="shared" si="13"/>
        <v>0</v>
      </c>
      <c r="D54" s="37">
        <f t="shared" si="14"/>
        <v>0</v>
      </c>
      <c r="E54" s="38">
        <f t="shared" si="14"/>
        <v>0</v>
      </c>
      <c r="F54" s="160"/>
      <c r="G54" s="161"/>
      <c r="H54" s="39"/>
      <c r="I54" s="40"/>
      <c r="J54" s="39"/>
      <c r="K54" s="41"/>
      <c r="L54" s="39"/>
      <c r="M54" s="41"/>
      <c r="N54" s="39"/>
      <c r="O54" s="41"/>
      <c r="P54" s="42"/>
      <c r="Q54" s="41"/>
      <c r="R54" s="42"/>
      <c r="S54" s="41"/>
      <c r="T54" s="42"/>
      <c r="U54" s="41"/>
      <c r="V54" s="42"/>
      <c r="W54" s="41"/>
      <c r="X54" s="42"/>
      <c r="Y54" s="41"/>
      <c r="Z54" s="42"/>
      <c r="AA54" s="41"/>
      <c r="AB54" s="42"/>
      <c r="AC54" s="41"/>
      <c r="AD54" s="42"/>
      <c r="AE54" s="41"/>
      <c r="AF54" s="42"/>
      <c r="AG54" s="41"/>
      <c r="AH54" s="42"/>
      <c r="AI54" s="41"/>
      <c r="AJ54" s="42"/>
      <c r="AK54" s="41"/>
      <c r="AL54" s="42"/>
      <c r="AM54" s="41"/>
      <c r="AN54" s="162"/>
      <c r="AO54" s="138" t="str">
        <f t="shared" si="15"/>
        <v/>
      </c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17"/>
      <c r="BB54" s="17"/>
      <c r="CA54" s="32" t="str">
        <f t="shared" si="16"/>
        <v/>
      </c>
      <c r="CB54" s="33" t="str">
        <f t="shared" si="17"/>
        <v/>
      </c>
      <c r="CG54" s="34">
        <f t="shared" si="18"/>
        <v>0</v>
      </c>
      <c r="CH54" s="34">
        <f t="shared" si="19"/>
        <v>0</v>
      </c>
      <c r="CI54" s="12"/>
      <c r="CJ54" s="12"/>
      <c r="CK54" s="12"/>
      <c r="CL54" s="12"/>
    </row>
    <row r="55" spans="1:90" ht="16.350000000000001" customHeight="1" x14ac:dyDescent="0.2">
      <c r="A55" s="599"/>
      <c r="B55" s="506" t="s">
        <v>34</v>
      </c>
      <c r="C55" s="36">
        <f t="shared" si="13"/>
        <v>0</v>
      </c>
      <c r="D55" s="37">
        <f t="shared" si="14"/>
        <v>0</v>
      </c>
      <c r="E55" s="38">
        <f t="shared" si="14"/>
        <v>0</v>
      </c>
      <c r="F55" s="160"/>
      <c r="G55" s="161"/>
      <c r="H55" s="39"/>
      <c r="I55" s="40"/>
      <c r="J55" s="39"/>
      <c r="K55" s="41"/>
      <c r="L55" s="39"/>
      <c r="M55" s="41"/>
      <c r="N55" s="39"/>
      <c r="O55" s="41"/>
      <c r="P55" s="42"/>
      <c r="Q55" s="41"/>
      <c r="R55" s="42"/>
      <c r="S55" s="41"/>
      <c r="T55" s="42"/>
      <c r="U55" s="41"/>
      <c r="V55" s="42"/>
      <c r="W55" s="41"/>
      <c r="X55" s="42"/>
      <c r="Y55" s="41"/>
      <c r="Z55" s="42"/>
      <c r="AA55" s="41"/>
      <c r="AB55" s="42"/>
      <c r="AC55" s="41"/>
      <c r="AD55" s="42"/>
      <c r="AE55" s="41"/>
      <c r="AF55" s="42"/>
      <c r="AG55" s="41"/>
      <c r="AH55" s="42"/>
      <c r="AI55" s="41"/>
      <c r="AJ55" s="42"/>
      <c r="AK55" s="41"/>
      <c r="AL55" s="42"/>
      <c r="AM55" s="41"/>
      <c r="AN55" s="162"/>
      <c r="AO55" s="138" t="str">
        <f t="shared" si="15"/>
        <v/>
      </c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17"/>
      <c r="BB55" s="17"/>
      <c r="CA55" s="32" t="str">
        <f t="shared" si="16"/>
        <v/>
      </c>
      <c r="CB55" s="33" t="str">
        <f t="shared" si="17"/>
        <v/>
      </c>
      <c r="CG55" s="34">
        <f t="shared" si="18"/>
        <v>0</v>
      </c>
      <c r="CH55" s="34">
        <f t="shared" si="19"/>
        <v>0</v>
      </c>
      <c r="CI55" s="12"/>
      <c r="CJ55" s="12"/>
      <c r="CK55" s="12"/>
      <c r="CL55" s="12"/>
    </row>
    <row r="56" spans="1:90" ht="16.350000000000001" customHeight="1" x14ac:dyDescent="0.2">
      <c r="A56" s="599"/>
      <c r="B56" s="506" t="s">
        <v>75</v>
      </c>
      <c r="C56" s="36">
        <f t="shared" si="13"/>
        <v>0</v>
      </c>
      <c r="D56" s="37">
        <f t="shared" si="14"/>
        <v>0</v>
      </c>
      <c r="E56" s="38">
        <f t="shared" si="14"/>
        <v>0</v>
      </c>
      <c r="F56" s="160"/>
      <c r="G56" s="161"/>
      <c r="H56" s="39"/>
      <c r="I56" s="40"/>
      <c r="J56" s="39"/>
      <c r="K56" s="41"/>
      <c r="L56" s="39"/>
      <c r="M56" s="41"/>
      <c r="N56" s="39"/>
      <c r="O56" s="41"/>
      <c r="P56" s="42"/>
      <c r="Q56" s="41"/>
      <c r="R56" s="42"/>
      <c r="S56" s="41"/>
      <c r="T56" s="42"/>
      <c r="U56" s="41"/>
      <c r="V56" s="42"/>
      <c r="W56" s="41"/>
      <c r="X56" s="42"/>
      <c r="Y56" s="41"/>
      <c r="Z56" s="42"/>
      <c r="AA56" s="41"/>
      <c r="AB56" s="42"/>
      <c r="AC56" s="41"/>
      <c r="AD56" s="42"/>
      <c r="AE56" s="41"/>
      <c r="AF56" s="42"/>
      <c r="AG56" s="41"/>
      <c r="AH56" s="42"/>
      <c r="AI56" s="41"/>
      <c r="AJ56" s="42"/>
      <c r="AK56" s="41"/>
      <c r="AL56" s="42"/>
      <c r="AM56" s="41"/>
      <c r="AN56" s="162"/>
      <c r="AO56" s="138" t="str">
        <f t="shared" si="15"/>
        <v/>
      </c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17"/>
      <c r="BB56" s="17"/>
      <c r="CA56" s="32" t="str">
        <f t="shared" si="16"/>
        <v/>
      </c>
      <c r="CB56" s="33" t="str">
        <f t="shared" si="17"/>
        <v/>
      </c>
      <c r="CG56" s="34">
        <f t="shared" si="18"/>
        <v>0</v>
      </c>
      <c r="CH56" s="34">
        <f t="shared" si="19"/>
        <v>0</v>
      </c>
      <c r="CI56" s="12"/>
      <c r="CJ56" s="12"/>
      <c r="CK56" s="12"/>
      <c r="CL56" s="12"/>
    </row>
    <row r="57" spans="1:90" ht="16.350000000000001" customHeight="1" x14ac:dyDescent="0.2">
      <c r="A57" s="599"/>
      <c r="B57" s="506" t="s">
        <v>37</v>
      </c>
      <c r="C57" s="36">
        <f t="shared" si="13"/>
        <v>0</v>
      </c>
      <c r="D57" s="37">
        <f t="shared" si="14"/>
        <v>0</v>
      </c>
      <c r="E57" s="38">
        <f t="shared" si="14"/>
        <v>0</v>
      </c>
      <c r="F57" s="160"/>
      <c r="G57" s="161"/>
      <c r="H57" s="39"/>
      <c r="I57" s="40"/>
      <c r="J57" s="39"/>
      <c r="K57" s="41"/>
      <c r="L57" s="39"/>
      <c r="M57" s="41"/>
      <c r="N57" s="39"/>
      <c r="O57" s="41"/>
      <c r="P57" s="42"/>
      <c r="Q57" s="41"/>
      <c r="R57" s="42"/>
      <c r="S57" s="41"/>
      <c r="T57" s="42"/>
      <c r="U57" s="41"/>
      <c r="V57" s="42"/>
      <c r="W57" s="41"/>
      <c r="X57" s="42"/>
      <c r="Y57" s="41"/>
      <c r="Z57" s="42"/>
      <c r="AA57" s="41"/>
      <c r="AB57" s="42"/>
      <c r="AC57" s="41"/>
      <c r="AD57" s="42"/>
      <c r="AE57" s="41"/>
      <c r="AF57" s="42"/>
      <c r="AG57" s="41"/>
      <c r="AH57" s="42"/>
      <c r="AI57" s="41"/>
      <c r="AJ57" s="42"/>
      <c r="AK57" s="41"/>
      <c r="AL57" s="42"/>
      <c r="AM57" s="41"/>
      <c r="AN57" s="162"/>
      <c r="AO57" s="138" t="str">
        <f t="shared" si="15"/>
        <v/>
      </c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17"/>
      <c r="BB57" s="17"/>
      <c r="CA57" s="32" t="str">
        <f t="shared" si="16"/>
        <v/>
      </c>
      <c r="CB57" s="33" t="str">
        <f t="shared" si="17"/>
        <v/>
      </c>
      <c r="CG57" s="34">
        <f t="shared" si="18"/>
        <v>0</v>
      </c>
      <c r="CH57" s="34">
        <f t="shared" si="19"/>
        <v>0</v>
      </c>
      <c r="CI57" s="12"/>
      <c r="CJ57" s="12"/>
      <c r="CK57" s="12"/>
      <c r="CL57" s="12"/>
    </row>
    <row r="58" spans="1:90" ht="16.350000000000001" customHeight="1" x14ac:dyDescent="0.2">
      <c r="A58" s="720"/>
      <c r="B58" s="507" t="s">
        <v>38</v>
      </c>
      <c r="C58" s="164">
        <f t="shared" si="13"/>
        <v>0</v>
      </c>
      <c r="D58" s="50">
        <f t="shared" si="14"/>
        <v>0</v>
      </c>
      <c r="E58" s="165">
        <f t="shared" si="14"/>
        <v>0</v>
      </c>
      <c r="F58" s="166"/>
      <c r="G58" s="167"/>
      <c r="H58" s="79"/>
      <c r="I58" s="82"/>
      <c r="J58" s="79"/>
      <c r="K58" s="81"/>
      <c r="L58" s="79"/>
      <c r="M58" s="81"/>
      <c r="N58" s="79"/>
      <c r="O58" s="81"/>
      <c r="P58" s="83"/>
      <c r="Q58" s="81"/>
      <c r="R58" s="83"/>
      <c r="S58" s="81"/>
      <c r="T58" s="83"/>
      <c r="U58" s="81"/>
      <c r="V58" s="83"/>
      <c r="W58" s="81"/>
      <c r="X58" s="83"/>
      <c r="Y58" s="81"/>
      <c r="Z58" s="83"/>
      <c r="AA58" s="81"/>
      <c r="AB58" s="83"/>
      <c r="AC58" s="81"/>
      <c r="AD58" s="83"/>
      <c r="AE58" s="81"/>
      <c r="AF58" s="83"/>
      <c r="AG58" s="81"/>
      <c r="AH58" s="83"/>
      <c r="AI58" s="81"/>
      <c r="AJ58" s="83"/>
      <c r="AK58" s="81"/>
      <c r="AL58" s="83"/>
      <c r="AM58" s="81"/>
      <c r="AN58" s="168"/>
      <c r="AO58" s="138" t="str">
        <f t="shared" si="15"/>
        <v/>
      </c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17"/>
      <c r="BB58" s="17"/>
      <c r="CA58" s="32" t="str">
        <f t="shared" si="16"/>
        <v/>
      </c>
      <c r="CB58" s="33" t="str">
        <f t="shared" si="17"/>
        <v/>
      </c>
      <c r="CG58" s="34">
        <f t="shared" si="18"/>
        <v>0</v>
      </c>
      <c r="CH58" s="34">
        <f t="shared" si="19"/>
        <v>0</v>
      </c>
      <c r="CI58" s="12"/>
      <c r="CJ58" s="12"/>
      <c r="CK58" s="12"/>
      <c r="CL58" s="12"/>
    </row>
    <row r="59" spans="1:90" ht="16.350000000000001" customHeight="1" x14ac:dyDescent="0.2">
      <c r="A59" s="598" t="s">
        <v>76</v>
      </c>
      <c r="B59" s="155" t="s">
        <v>34</v>
      </c>
      <c r="C59" s="381">
        <f t="shared" si="13"/>
        <v>0</v>
      </c>
      <c r="D59" s="382">
        <f t="shared" ref="D59:E64" si="20">SUM(J59+L59+N59)</f>
        <v>0</v>
      </c>
      <c r="E59" s="25">
        <f t="shared" si="20"/>
        <v>0</v>
      </c>
      <c r="F59" s="395"/>
      <c r="G59" s="157"/>
      <c r="H59" s="395"/>
      <c r="I59" s="157"/>
      <c r="J59" s="383"/>
      <c r="K59" s="384"/>
      <c r="L59" s="383"/>
      <c r="M59" s="384"/>
      <c r="N59" s="383"/>
      <c r="O59" s="384"/>
      <c r="P59" s="169"/>
      <c r="Q59" s="396"/>
      <c r="R59" s="169"/>
      <c r="S59" s="396"/>
      <c r="T59" s="169"/>
      <c r="U59" s="396"/>
      <c r="V59" s="169"/>
      <c r="W59" s="396"/>
      <c r="X59" s="169"/>
      <c r="Y59" s="396"/>
      <c r="Z59" s="169"/>
      <c r="AA59" s="396"/>
      <c r="AB59" s="169"/>
      <c r="AC59" s="396"/>
      <c r="AD59" s="169"/>
      <c r="AE59" s="396"/>
      <c r="AF59" s="169"/>
      <c r="AG59" s="396"/>
      <c r="AH59" s="169"/>
      <c r="AI59" s="396"/>
      <c r="AJ59" s="395"/>
      <c r="AK59" s="396"/>
      <c r="AL59" s="169"/>
      <c r="AM59" s="396"/>
      <c r="AN59" s="158"/>
      <c r="AO59" s="138" t="str">
        <f t="shared" si="15"/>
        <v/>
      </c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17"/>
      <c r="BB59" s="17"/>
      <c r="CA59" s="32" t="str">
        <f t="shared" si="16"/>
        <v/>
      </c>
      <c r="CB59" s="33" t="str">
        <f t="shared" si="17"/>
        <v/>
      </c>
      <c r="CG59" s="34">
        <f t="shared" si="18"/>
        <v>0</v>
      </c>
      <c r="CH59" s="34">
        <f t="shared" si="19"/>
        <v>0</v>
      </c>
      <c r="CI59" s="12"/>
      <c r="CJ59" s="12"/>
      <c r="CK59" s="12"/>
      <c r="CL59" s="12"/>
    </row>
    <row r="60" spans="1:90" ht="16.350000000000001" customHeight="1" x14ac:dyDescent="0.2">
      <c r="A60" s="720"/>
      <c r="B60" s="507" t="s">
        <v>37</v>
      </c>
      <c r="C60" s="164">
        <f t="shared" si="13"/>
        <v>0</v>
      </c>
      <c r="D60" s="50">
        <f t="shared" si="20"/>
        <v>0</v>
      </c>
      <c r="E60" s="165">
        <f t="shared" si="20"/>
        <v>0</v>
      </c>
      <c r="F60" s="166"/>
      <c r="G60" s="167"/>
      <c r="H60" s="166"/>
      <c r="I60" s="167"/>
      <c r="J60" s="79"/>
      <c r="K60" s="81"/>
      <c r="L60" s="79"/>
      <c r="M60" s="81"/>
      <c r="N60" s="79"/>
      <c r="O60" s="81"/>
      <c r="P60" s="171"/>
      <c r="Q60" s="172"/>
      <c r="R60" s="171"/>
      <c r="S60" s="172"/>
      <c r="T60" s="171"/>
      <c r="U60" s="172"/>
      <c r="V60" s="171"/>
      <c r="W60" s="172"/>
      <c r="X60" s="171"/>
      <c r="Y60" s="172"/>
      <c r="Z60" s="171"/>
      <c r="AA60" s="172"/>
      <c r="AB60" s="171"/>
      <c r="AC60" s="172"/>
      <c r="AD60" s="171"/>
      <c r="AE60" s="172"/>
      <c r="AF60" s="171"/>
      <c r="AG60" s="172"/>
      <c r="AH60" s="171"/>
      <c r="AI60" s="172"/>
      <c r="AJ60" s="166"/>
      <c r="AK60" s="172"/>
      <c r="AL60" s="171"/>
      <c r="AM60" s="172"/>
      <c r="AN60" s="168"/>
      <c r="AO60" s="138" t="str">
        <f t="shared" si="15"/>
        <v/>
      </c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17"/>
      <c r="BB60" s="17"/>
      <c r="CA60" s="32" t="str">
        <f t="shared" si="16"/>
        <v/>
      </c>
      <c r="CB60" s="33" t="str">
        <f t="shared" si="17"/>
        <v/>
      </c>
      <c r="CG60" s="34">
        <f t="shared" si="18"/>
        <v>0</v>
      </c>
      <c r="CH60" s="34">
        <f t="shared" si="19"/>
        <v>0</v>
      </c>
      <c r="CI60" s="12"/>
      <c r="CJ60" s="12"/>
      <c r="CK60" s="12"/>
      <c r="CL60" s="12"/>
    </row>
    <row r="61" spans="1:90" ht="16.350000000000001" customHeight="1" x14ac:dyDescent="0.2">
      <c r="A61" s="598" t="s">
        <v>77</v>
      </c>
      <c r="B61" s="155" t="s">
        <v>33</v>
      </c>
      <c r="C61" s="381">
        <f t="shared" si="13"/>
        <v>0</v>
      </c>
      <c r="D61" s="382">
        <f t="shared" si="20"/>
        <v>0</v>
      </c>
      <c r="E61" s="25">
        <f t="shared" si="20"/>
        <v>0</v>
      </c>
      <c r="F61" s="395"/>
      <c r="G61" s="157"/>
      <c r="H61" s="395"/>
      <c r="I61" s="157"/>
      <c r="J61" s="383"/>
      <c r="K61" s="384"/>
      <c r="L61" s="383"/>
      <c r="M61" s="384"/>
      <c r="N61" s="383"/>
      <c r="O61" s="384"/>
      <c r="P61" s="169"/>
      <c r="Q61" s="396"/>
      <c r="R61" s="169"/>
      <c r="S61" s="396"/>
      <c r="T61" s="169"/>
      <c r="U61" s="396"/>
      <c r="V61" s="169"/>
      <c r="W61" s="396"/>
      <c r="X61" s="169"/>
      <c r="Y61" s="396"/>
      <c r="Z61" s="169"/>
      <c r="AA61" s="396"/>
      <c r="AB61" s="169"/>
      <c r="AC61" s="396"/>
      <c r="AD61" s="169"/>
      <c r="AE61" s="396"/>
      <c r="AF61" s="169"/>
      <c r="AG61" s="396"/>
      <c r="AH61" s="169"/>
      <c r="AI61" s="396"/>
      <c r="AJ61" s="395"/>
      <c r="AK61" s="396"/>
      <c r="AL61" s="169"/>
      <c r="AM61" s="396"/>
      <c r="AN61" s="158"/>
      <c r="AO61" s="138" t="str">
        <f t="shared" si="15"/>
        <v/>
      </c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17"/>
      <c r="BB61" s="17"/>
      <c r="CA61" s="32" t="str">
        <f t="shared" si="16"/>
        <v/>
      </c>
      <c r="CB61" s="33" t="str">
        <f t="shared" si="17"/>
        <v/>
      </c>
      <c r="CG61" s="34">
        <f t="shared" si="18"/>
        <v>0</v>
      </c>
      <c r="CH61" s="34">
        <f t="shared" si="19"/>
        <v>0</v>
      </c>
      <c r="CI61" s="12"/>
      <c r="CJ61" s="12"/>
      <c r="CK61" s="12"/>
      <c r="CL61" s="12"/>
    </row>
    <row r="62" spans="1:90" ht="16.350000000000001" customHeight="1" x14ac:dyDescent="0.2">
      <c r="A62" s="599"/>
      <c r="B62" s="506" t="s">
        <v>47</v>
      </c>
      <c r="C62" s="36">
        <f t="shared" si="13"/>
        <v>0</v>
      </c>
      <c r="D62" s="37">
        <f t="shared" si="20"/>
        <v>0</v>
      </c>
      <c r="E62" s="38">
        <f t="shared" si="20"/>
        <v>0</v>
      </c>
      <c r="F62" s="160"/>
      <c r="G62" s="161"/>
      <c r="H62" s="160"/>
      <c r="I62" s="161"/>
      <c r="J62" s="39"/>
      <c r="K62" s="41"/>
      <c r="L62" s="39"/>
      <c r="M62" s="41"/>
      <c r="N62" s="39"/>
      <c r="O62" s="41"/>
      <c r="P62" s="173"/>
      <c r="Q62" s="174"/>
      <c r="R62" s="173"/>
      <c r="S62" s="174"/>
      <c r="T62" s="173"/>
      <c r="U62" s="174"/>
      <c r="V62" s="173"/>
      <c r="W62" s="174"/>
      <c r="X62" s="173"/>
      <c r="Y62" s="174"/>
      <c r="Z62" s="173"/>
      <c r="AA62" s="174"/>
      <c r="AB62" s="173"/>
      <c r="AC62" s="174"/>
      <c r="AD62" s="173"/>
      <c r="AE62" s="174"/>
      <c r="AF62" s="173"/>
      <c r="AG62" s="174"/>
      <c r="AH62" s="173"/>
      <c r="AI62" s="174"/>
      <c r="AJ62" s="160"/>
      <c r="AK62" s="174"/>
      <c r="AL62" s="173"/>
      <c r="AM62" s="174"/>
      <c r="AN62" s="162"/>
      <c r="AO62" s="138" t="str">
        <f t="shared" si="15"/>
        <v/>
      </c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17"/>
      <c r="BB62" s="17"/>
      <c r="CA62" s="32" t="str">
        <f t="shared" si="16"/>
        <v/>
      </c>
      <c r="CB62" s="33" t="str">
        <f t="shared" si="17"/>
        <v/>
      </c>
      <c r="CG62" s="34">
        <f t="shared" si="18"/>
        <v>0</v>
      </c>
      <c r="CH62" s="34">
        <f t="shared" si="19"/>
        <v>0</v>
      </c>
      <c r="CI62" s="12"/>
      <c r="CJ62" s="12"/>
      <c r="CK62" s="12"/>
      <c r="CL62" s="12"/>
    </row>
    <row r="63" spans="1:90" ht="16.350000000000001" customHeight="1" x14ac:dyDescent="0.2">
      <c r="A63" s="599"/>
      <c r="B63" s="506" t="s">
        <v>34</v>
      </c>
      <c r="C63" s="36">
        <f t="shared" si="13"/>
        <v>0</v>
      </c>
      <c r="D63" s="37">
        <f t="shared" si="20"/>
        <v>0</v>
      </c>
      <c r="E63" s="38">
        <f t="shared" si="20"/>
        <v>0</v>
      </c>
      <c r="F63" s="160"/>
      <c r="G63" s="161"/>
      <c r="H63" s="160"/>
      <c r="I63" s="161"/>
      <c r="J63" s="39"/>
      <c r="K63" s="41"/>
      <c r="L63" s="39"/>
      <c r="M63" s="41"/>
      <c r="N63" s="39"/>
      <c r="O63" s="41"/>
      <c r="P63" s="173"/>
      <c r="Q63" s="174"/>
      <c r="R63" s="173"/>
      <c r="S63" s="174"/>
      <c r="T63" s="173"/>
      <c r="U63" s="174"/>
      <c r="V63" s="173"/>
      <c r="W63" s="174"/>
      <c r="X63" s="173"/>
      <c r="Y63" s="174"/>
      <c r="Z63" s="173"/>
      <c r="AA63" s="174"/>
      <c r="AB63" s="173"/>
      <c r="AC63" s="174"/>
      <c r="AD63" s="173"/>
      <c r="AE63" s="174"/>
      <c r="AF63" s="173"/>
      <c r="AG63" s="174"/>
      <c r="AH63" s="173"/>
      <c r="AI63" s="174"/>
      <c r="AJ63" s="160"/>
      <c r="AK63" s="174"/>
      <c r="AL63" s="173"/>
      <c r="AM63" s="174"/>
      <c r="AN63" s="162"/>
      <c r="AO63" s="138" t="str">
        <f t="shared" si="15"/>
        <v/>
      </c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17"/>
      <c r="BB63" s="17"/>
      <c r="CA63" s="32" t="str">
        <f t="shared" si="16"/>
        <v/>
      </c>
      <c r="CB63" s="33" t="str">
        <f t="shared" si="17"/>
        <v/>
      </c>
      <c r="CG63" s="34">
        <f t="shared" si="18"/>
        <v>0</v>
      </c>
      <c r="CH63" s="34">
        <f t="shared" si="19"/>
        <v>0</v>
      </c>
      <c r="CI63" s="12"/>
      <c r="CJ63" s="12"/>
      <c r="CK63" s="12"/>
      <c r="CL63" s="12"/>
    </row>
    <row r="64" spans="1:90" ht="16.350000000000001" customHeight="1" x14ac:dyDescent="0.2">
      <c r="A64" s="720"/>
      <c r="B64" s="507" t="s">
        <v>37</v>
      </c>
      <c r="C64" s="164">
        <f t="shared" si="13"/>
        <v>0</v>
      </c>
      <c r="D64" s="50">
        <f t="shared" si="20"/>
        <v>0</v>
      </c>
      <c r="E64" s="165">
        <f t="shared" si="20"/>
        <v>0</v>
      </c>
      <c r="F64" s="166"/>
      <c r="G64" s="167"/>
      <c r="H64" s="166"/>
      <c r="I64" s="167"/>
      <c r="J64" s="79"/>
      <c r="K64" s="81"/>
      <c r="L64" s="79"/>
      <c r="M64" s="81"/>
      <c r="N64" s="79"/>
      <c r="O64" s="81"/>
      <c r="P64" s="171"/>
      <c r="Q64" s="172"/>
      <c r="R64" s="171"/>
      <c r="S64" s="172"/>
      <c r="T64" s="171"/>
      <c r="U64" s="172"/>
      <c r="V64" s="171"/>
      <c r="W64" s="172"/>
      <c r="X64" s="171"/>
      <c r="Y64" s="172"/>
      <c r="Z64" s="171"/>
      <c r="AA64" s="172"/>
      <c r="AB64" s="171"/>
      <c r="AC64" s="172"/>
      <c r="AD64" s="171"/>
      <c r="AE64" s="172"/>
      <c r="AF64" s="171"/>
      <c r="AG64" s="172"/>
      <c r="AH64" s="171"/>
      <c r="AI64" s="172"/>
      <c r="AJ64" s="166"/>
      <c r="AK64" s="172"/>
      <c r="AL64" s="171"/>
      <c r="AM64" s="172"/>
      <c r="AN64" s="168"/>
      <c r="AO64" s="138" t="str">
        <f t="shared" si="15"/>
        <v/>
      </c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17"/>
      <c r="BB64" s="17"/>
      <c r="CA64" s="32" t="str">
        <f t="shared" si="16"/>
        <v/>
      </c>
      <c r="CB64" s="33" t="str">
        <f t="shared" si="17"/>
        <v/>
      </c>
      <c r="CG64" s="34">
        <f t="shared" si="18"/>
        <v>0</v>
      </c>
      <c r="CH64" s="34">
        <f t="shared" si="19"/>
        <v>0</v>
      </c>
      <c r="CI64" s="12"/>
      <c r="CJ64" s="12"/>
      <c r="CK64" s="12"/>
      <c r="CL64" s="12"/>
    </row>
    <row r="65" spans="1:90" ht="16.350000000000001" customHeight="1" x14ac:dyDescent="0.2">
      <c r="A65" s="598" t="s">
        <v>78</v>
      </c>
      <c r="B65" s="155" t="s">
        <v>33</v>
      </c>
      <c r="C65" s="381">
        <f t="shared" si="13"/>
        <v>0</v>
      </c>
      <c r="D65" s="382">
        <f t="shared" ref="D65:D74" si="21">SUM(J65+L65+N65+P65+R65+T65+V65+X65+Z65+AB65+AD65+AF65+AH65+AJ65+AL65)</f>
        <v>0</v>
      </c>
      <c r="E65" s="25">
        <f t="shared" ref="E65:E74" si="22">SUM(K65+M65+O65+Q65+S65+U65+W65+Y65+AA65+AC65+AE65+AG65+AI65+AK65+AM65)</f>
        <v>0</v>
      </c>
      <c r="F65" s="395"/>
      <c r="G65" s="157"/>
      <c r="H65" s="395"/>
      <c r="I65" s="396"/>
      <c r="J65" s="383"/>
      <c r="K65" s="384"/>
      <c r="L65" s="383"/>
      <c r="M65" s="384"/>
      <c r="N65" s="383"/>
      <c r="O65" s="384"/>
      <c r="P65" s="383"/>
      <c r="Q65" s="384"/>
      <c r="R65" s="383"/>
      <c r="S65" s="384"/>
      <c r="T65" s="383"/>
      <c r="U65" s="384"/>
      <c r="V65" s="383"/>
      <c r="W65" s="384"/>
      <c r="X65" s="383"/>
      <c r="Y65" s="384"/>
      <c r="Z65" s="383"/>
      <c r="AA65" s="384"/>
      <c r="AB65" s="383"/>
      <c r="AC65" s="384"/>
      <c r="AD65" s="383"/>
      <c r="AE65" s="384"/>
      <c r="AF65" s="383"/>
      <c r="AG65" s="384"/>
      <c r="AH65" s="383"/>
      <c r="AI65" s="384"/>
      <c r="AJ65" s="383"/>
      <c r="AK65" s="384"/>
      <c r="AL65" s="383"/>
      <c r="AM65" s="384"/>
      <c r="AN65" s="158"/>
      <c r="AO65" s="138" t="str">
        <f t="shared" si="15"/>
        <v/>
      </c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17"/>
      <c r="BB65" s="17"/>
      <c r="CA65" s="32" t="str">
        <f t="shared" si="16"/>
        <v/>
      </c>
      <c r="CB65" s="33" t="str">
        <f t="shared" si="17"/>
        <v/>
      </c>
      <c r="CG65" s="34">
        <f t="shared" si="18"/>
        <v>0</v>
      </c>
      <c r="CH65" s="34">
        <f t="shared" si="19"/>
        <v>0</v>
      </c>
      <c r="CI65" s="12"/>
      <c r="CJ65" s="12"/>
      <c r="CK65" s="12"/>
      <c r="CL65" s="12"/>
    </row>
    <row r="66" spans="1:90" ht="16.350000000000001" customHeight="1" x14ac:dyDescent="0.2">
      <c r="A66" s="720"/>
      <c r="B66" s="506" t="s">
        <v>47</v>
      </c>
      <c r="C66" s="43">
        <f t="shared" si="13"/>
        <v>0</v>
      </c>
      <c r="D66" s="44">
        <f t="shared" si="21"/>
        <v>0</v>
      </c>
      <c r="E66" s="165">
        <f t="shared" si="22"/>
        <v>0</v>
      </c>
      <c r="F66" s="166"/>
      <c r="G66" s="167"/>
      <c r="H66" s="166"/>
      <c r="I66" s="172"/>
      <c r="J66" s="79"/>
      <c r="K66" s="81"/>
      <c r="L66" s="79"/>
      <c r="M66" s="81"/>
      <c r="N66" s="79"/>
      <c r="O66" s="81"/>
      <c r="P66" s="79"/>
      <c r="Q66" s="81"/>
      <c r="R66" s="79"/>
      <c r="S66" s="81"/>
      <c r="T66" s="79"/>
      <c r="U66" s="81"/>
      <c r="V66" s="79"/>
      <c r="W66" s="81"/>
      <c r="X66" s="79"/>
      <c r="Y66" s="81"/>
      <c r="Z66" s="79"/>
      <c r="AA66" s="81"/>
      <c r="AB66" s="79"/>
      <c r="AC66" s="81"/>
      <c r="AD66" s="79"/>
      <c r="AE66" s="81"/>
      <c r="AF66" s="79"/>
      <c r="AG66" s="81"/>
      <c r="AH66" s="79"/>
      <c r="AI66" s="81"/>
      <c r="AJ66" s="79"/>
      <c r="AK66" s="81"/>
      <c r="AL66" s="79"/>
      <c r="AM66" s="81"/>
      <c r="AN66" s="168"/>
      <c r="AO66" s="138" t="str">
        <f t="shared" si="15"/>
        <v/>
      </c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17"/>
      <c r="BB66" s="17"/>
      <c r="CA66" s="32" t="str">
        <f t="shared" si="16"/>
        <v/>
      </c>
      <c r="CB66" s="33" t="str">
        <f t="shared" si="17"/>
        <v/>
      </c>
      <c r="CG66" s="34">
        <f t="shared" si="18"/>
        <v>0</v>
      </c>
      <c r="CH66" s="34">
        <f t="shared" si="19"/>
        <v>0</v>
      </c>
      <c r="CI66" s="12"/>
      <c r="CJ66" s="12"/>
      <c r="CK66" s="12"/>
      <c r="CL66" s="12"/>
    </row>
    <row r="67" spans="1:90" ht="16.350000000000001" customHeight="1" x14ac:dyDescent="0.2">
      <c r="A67" s="598" t="s">
        <v>79</v>
      </c>
      <c r="B67" s="155" t="s">
        <v>33</v>
      </c>
      <c r="C67" s="381">
        <f t="shared" si="13"/>
        <v>0</v>
      </c>
      <c r="D67" s="382">
        <f t="shared" si="21"/>
        <v>0</v>
      </c>
      <c r="E67" s="25">
        <f t="shared" si="22"/>
        <v>0</v>
      </c>
      <c r="F67" s="395"/>
      <c r="G67" s="157"/>
      <c r="H67" s="395"/>
      <c r="I67" s="157"/>
      <c r="J67" s="383"/>
      <c r="K67" s="384"/>
      <c r="L67" s="383"/>
      <c r="M67" s="384"/>
      <c r="N67" s="383"/>
      <c r="O67" s="384"/>
      <c r="P67" s="383"/>
      <c r="Q67" s="384"/>
      <c r="R67" s="383"/>
      <c r="S67" s="384"/>
      <c r="T67" s="383"/>
      <c r="U67" s="384"/>
      <c r="V67" s="383"/>
      <c r="W67" s="384"/>
      <c r="X67" s="383"/>
      <c r="Y67" s="384"/>
      <c r="Z67" s="383"/>
      <c r="AA67" s="384"/>
      <c r="AB67" s="383"/>
      <c r="AC67" s="384"/>
      <c r="AD67" s="383"/>
      <c r="AE67" s="384"/>
      <c r="AF67" s="383"/>
      <c r="AG67" s="384"/>
      <c r="AH67" s="383"/>
      <c r="AI67" s="384"/>
      <c r="AJ67" s="383"/>
      <c r="AK67" s="384"/>
      <c r="AL67" s="383"/>
      <c r="AM67" s="384"/>
      <c r="AN67" s="158"/>
      <c r="AO67" s="138" t="str">
        <f t="shared" si="15"/>
        <v/>
      </c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17"/>
      <c r="BB67" s="17"/>
      <c r="CA67" s="32" t="str">
        <f t="shared" si="16"/>
        <v/>
      </c>
      <c r="CB67" s="33" t="str">
        <f t="shared" si="17"/>
        <v/>
      </c>
      <c r="CG67" s="34">
        <f t="shared" si="18"/>
        <v>0</v>
      </c>
      <c r="CH67" s="34">
        <f t="shared" si="19"/>
        <v>0</v>
      </c>
      <c r="CI67" s="12"/>
      <c r="CJ67" s="12"/>
      <c r="CK67" s="12"/>
      <c r="CL67" s="12"/>
    </row>
    <row r="68" spans="1:90" ht="16.350000000000001" customHeight="1" x14ac:dyDescent="0.2">
      <c r="A68" s="720"/>
      <c r="B68" s="507" t="s">
        <v>47</v>
      </c>
      <c r="C68" s="164">
        <f t="shared" si="13"/>
        <v>0</v>
      </c>
      <c r="D68" s="50">
        <f t="shared" si="21"/>
        <v>0</v>
      </c>
      <c r="E68" s="165">
        <f t="shared" si="22"/>
        <v>0</v>
      </c>
      <c r="F68" s="166"/>
      <c r="G68" s="167"/>
      <c r="H68" s="166"/>
      <c r="I68" s="167"/>
      <c r="J68" s="79"/>
      <c r="K68" s="81"/>
      <c r="L68" s="79"/>
      <c r="M68" s="81"/>
      <c r="N68" s="79"/>
      <c r="O68" s="81"/>
      <c r="P68" s="79"/>
      <c r="Q68" s="81"/>
      <c r="R68" s="79"/>
      <c r="S68" s="81"/>
      <c r="T68" s="79"/>
      <c r="U68" s="81"/>
      <c r="V68" s="79"/>
      <c r="W68" s="81"/>
      <c r="X68" s="79"/>
      <c r="Y68" s="81"/>
      <c r="Z68" s="79"/>
      <c r="AA68" s="81"/>
      <c r="AB68" s="79"/>
      <c r="AC68" s="81"/>
      <c r="AD68" s="79"/>
      <c r="AE68" s="81"/>
      <c r="AF68" s="79"/>
      <c r="AG68" s="81"/>
      <c r="AH68" s="79"/>
      <c r="AI68" s="81"/>
      <c r="AJ68" s="79"/>
      <c r="AK68" s="81"/>
      <c r="AL68" s="79"/>
      <c r="AM68" s="81"/>
      <c r="AN68" s="168"/>
      <c r="AO68" s="138" t="str">
        <f t="shared" si="15"/>
        <v/>
      </c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17"/>
      <c r="BB68" s="17"/>
      <c r="CA68" s="32" t="str">
        <f t="shared" si="16"/>
        <v/>
      </c>
      <c r="CB68" s="33" t="str">
        <f t="shared" si="17"/>
        <v/>
      </c>
      <c r="CG68" s="34">
        <f t="shared" si="18"/>
        <v>0</v>
      </c>
      <c r="CH68" s="34">
        <f t="shared" si="19"/>
        <v>0</v>
      </c>
      <c r="CI68" s="12"/>
      <c r="CJ68" s="12"/>
      <c r="CK68" s="12"/>
      <c r="CL68" s="12"/>
    </row>
    <row r="69" spans="1:90" ht="16.350000000000001" customHeight="1" x14ac:dyDescent="0.2">
      <c r="A69" s="598" t="s">
        <v>80</v>
      </c>
      <c r="B69" s="155" t="s">
        <v>33</v>
      </c>
      <c r="C69" s="381">
        <f t="shared" si="13"/>
        <v>0</v>
      </c>
      <c r="D69" s="382">
        <f t="shared" si="21"/>
        <v>0</v>
      </c>
      <c r="E69" s="25">
        <f t="shared" si="22"/>
        <v>0</v>
      </c>
      <c r="F69" s="395"/>
      <c r="G69" s="157"/>
      <c r="H69" s="395"/>
      <c r="I69" s="157"/>
      <c r="J69" s="383"/>
      <c r="K69" s="384"/>
      <c r="L69" s="383"/>
      <c r="M69" s="384"/>
      <c r="N69" s="383"/>
      <c r="O69" s="384"/>
      <c r="P69" s="383"/>
      <c r="Q69" s="384"/>
      <c r="R69" s="383"/>
      <c r="S69" s="384"/>
      <c r="T69" s="383"/>
      <c r="U69" s="384"/>
      <c r="V69" s="383"/>
      <c r="W69" s="384"/>
      <c r="X69" s="383"/>
      <c r="Y69" s="384"/>
      <c r="Z69" s="383"/>
      <c r="AA69" s="384"/>
      <c r="AB69" s="383"/>
      <c r="AC69" s="384"/>
      <c r="AD69" s="383"/>
      <c r="AE69" s="384"/>
      <c r="AF69" s="383"/>
      <c r="AG69" s="384"/>
      <c r="AH69" s="383"/>
      <c r="AI69" s="384"/>
      <c r="AJ69" s="383"/>
      <c r="AK69" s="384"/>
      <c r="AL69" s="383"/>
      <c r="AM69" s="384"/>
      <c r="AN69" s="158"/>
      <c r="AO69" s="138" t="str">
        <f t="shared" si="15"/>
        <v/>
      </c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17"/>
      <c r="BB69" s="17"/>
      <c r="CA69" s="32" t="str">
        <f t="shared" si="16"/>
        <v/>
      </c>
      <c r="CB69" s="33" t="str">
        <f t="shared" si="17"/>
        <v/>
      </c>
      <c r="CG69" s="34">
        <f t="shared" si="18"/>
        <v>0</v>
      </c>
      <c r="CH69" s="34">
        <f t="shared" si="19"/>
        <v>0</v>
      </c>
      <c r="CI69" s="12"/>
      <c r="CJ69" s="12"/>
      <c r="CK69" s="12"/>
      <c r="CL69" s="12"/>
    </row>
    <row r="70" spans="1:90" ht="16.350000000000001" customHeight="1" x14ac:dyDescent="0.2">
      <c r="A70" s="599"/>
      <c r="B70" s="506" t="s">
        <v>47</v>
      </c>
      <c r="C70" s="36">
        <f t="shared" si="13"/>
        <v>0</v>
      </c>
      <c r="D70" s="37">
        <f t="shared" si="21"/>
        <v>0</v>
      </c>
      <c r="E70" s="38">
        <f t="shared" si="22"/>
        <v>0</v>
      </c>
      <c r="F70" s="160"/>
      <c r="G70" s="161"/>
      <c r="H70" s="160"/>
      <c r="I70" s="161"/>
      <c r="J70" s="39"/>
      <c r="K70" s="41"/>
      <c r="L70" s="39"/>
      <c r="M70" s="41"/>
      <c r="N70" s="39"/>
      <c r="O70" s="41"/>
      <c r="P70" s="39"/>
      <c r="Q70" s="41"/>
      <c r="R70" s="39"/>
      <c r="S70" s="41"/>
      <c r="T70" s="39"/>
      <c r="U70" s="41"/>
      <c r="V70" s="39"/>
      <c r="W70" s="41"/>
      <c r="X70" s="39"/>
      <c r="Y70" s="41"/>
      <c r="Z70" s="39"/>
      <c r="AA70" s="41"/>
      <c r="AB70" s="39"/>
      <c r="AC70" s="41"/>
      <c r="AD70" s="39"/>
      <c r="AE70" s="41"/>
      <c r="AF70" s="39"/>
      <c r="AG70" s="41"/>
      <c r="AH70" s="39"/>
      <c r="AI70" s="41"/>
      <c r="AJ70" s="39"/>
      <c r="AK70" s="41"/>
      <c r="AL70" s="39"/>
      <c r="AM70" s="41"/>
      <c r="AN70" s="162"/>
      <c r="AO70" s="138" t="str">
        <f t="shared" si="15"/>
        <v/>
      </c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17"/>
      <c r="BB70" s="17"/>
      <c r="CA70" s="32" t="str">
        <f t="shared" si="16"/>
        <v/>
      </c>
      <c r="CB70" s="33" t="str">
        <f t="shared" si="17"/>
        <v/>
      </c>
      <c r="CG70" s="34">
        <f t="shared" si="18"/>
        <v>0</v>
      </c>
      <c r="CH70" s="34">
        <f t="shared" si="19"/>
        <v>0</v>
      </c>
      <c r="CI70" s="12"/>
      <c r="CJ70" s="12"/>
      <c r="CK70" s="12"/>
      <c r="CL70" s="12"/>
    </row>
    <row r="71" spans="1:90" ht="16.350000000000001" customHeight="1" x14ac:dyDescent="0.2">
      <c r="A71" s="599"/>
      <c r="B71" s="506" t="s">
        <v>34</v>
      </c>
      <c r="C71" s="36">
        <f t="shared" si="13"/>
        <v>0</v>
      </c>
      <c r="D71" s="37">
        <f t="shared" si="21"/>
        <v>0</v>
      </c>
      <c r="E71" s="38">
        <f t="shared" si="22"/>
        <v>0</v>
      </c>
      <c r="F71" s="160"/>
      <c r="G71" s="161"/>
      <c r="H71" s="160"/>
      <c r="I71" s="161"/>
      <c r="J71" s="39"/>
      <c r="K71" s="41"/>
      <c r="L71" s="39"/>
      <c r="M71" s="41"/>
      <c r="N71" s="39"/>
      <c r="O71" s="41"/>
      <c r="P71" s="39"/>
      <c r="Q71" s="41"/>
      <c r="R71" s="39"/>
      <c r="S71" s="41"/>
      <c r="T71" s="39"/>
      <c r="U71" s="41"/>
      <c r="V71" s="39"/>
      <c r="W71" s="41"/>
      <c r="X71" s="39"/>
      <c r="Y71" s="41"/>
      <c r="Z71" s="39"/>
      <c r="AA71" s="41"/>
      <c r="AB71" s="39"/>
      <c r="AC71" s="41"/>
      <c r="AD71" s="39"/>
      <c r="AE71" s="41"/>
      <c r="AF71" s="39"/>
      <c r="AG71" s="41"/>
      <c r="AH71" s="39"/>
      <c r="AI71" s="41"/>
      <c r="AJ71" s="39"/>
      <c r="AK71" s="41"/>
      <c r="AL71" s="39"/>
      <c r="AM71" s="41"/>
      <c r="AN71" s="162"/>
      <c r="AO71" s="138" t="str">
        <f t="shared" si="15"/>
        <v/>
      </c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17"/>
      <c r="BB71" s="17"/>
      <c r="CA71" s="32" t="str">
        <f t="shared" si="16"/>
        <v/>
      </c>
      <c r="CB71" s="33" t="str">
        <f t="shared" si="17"/>
        <v/>
      </c>
      <c r="CG71" s="34">
        <f t="shared" si="18"/>
        <v>0</v>
      </c>
      <c r="CH71" s="34">
        <f t="shared" si="19"/>
        <v>0</v>
      </c>
      <c r="CI71" s="12"/>
      <c r="CJ71" s="12"/>
      <c r="CK71" s="12"/>
      <c r="CL71" s="12"/>
    </row>
    <row r="72" spans="1:90" ht="16.350000000000001" customHeight="1" x14ac:dyDescent="0.2">
      <c r="A72" s="599"/>
      <c r="B72" s="506" t="s">
        <v>75</v>
      </c>
      <c r="C72" s="36">
        <f t="shared" si="13"/>
        <v>0</v>
      </c>
      <c r="D72" s="37">
        <f t="shared" si="21"/>
        <v>0</v>
      </c>
      <c r="E72" s="38">
        <f t="shared" si="22"/>
        <v>0</v>
      </c>
      <c r="F72" s="160"/>
      <c r="G72" s="161"/>
      <c r="H72" s="160"/>
      <c r="I72" s="161"/>
      <c r="J72" s="39"/>
      <c r="K72" s="41"/>
      <c r="L72" s="39"/>
      <c r="M72" s="41"/>
      <c r="N72" s="39"/>
      <c r="O72" s="41"/>
      <c r="P72" s="39"/>
      <c r="Q72" s="41"/>
      <c r="R72" s="39"/>
      <c r="S72" s="41"/>
      <c r="T72" s="39"/>
      <c r="U72" s="41"/>
      <c r="V72" s="39"/>
      <c r="W72" s="41"/>
      <c r="X72" s="39"/>
      <c r="Y72" s="41"/>
      <c r="Z72" s="39"/>
      <c r="AA72" s="41"/>
      <c r="AB72" s="39"/>
      <c r="AC72" s="41"/>
      <c r="AD72" s="39"/>
      <c r="AE72" s="41"/>
      <c r="AF72" s="39"/>
      <c r="AG72" s="41"/>
      <c r="AH72" s="39"/>
      <c r="AI72" s="41"/>
      <c r="AJ72" s="39"/>
      <c r="AK72" s="41"/>
      <c r="AL72" s="39"/>
      <c r="AM72" s="41"/>
      <c r="AN72" s="162"/>
      <c r="AO72" s="138" t="str">
        <f t="shared" si="15"/>
        <v/>
      </c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17"/>
      <c r="BB72" s="17"/>
      <c r="CA72" s="32" t="str">
        <f t="shared" si="16"/>
        <v/>
      </c>
      <c r="CB72" s="33" t="str">
        <f t="shared" si="17"/>
        <v/>
      </c>
      <c r="CG72" s="34">
        <f t="shared" si="18"/>
        <v>0</v>
      </c>
      <c r="CH72" s="34">
        <f t="shared" si="19"/>
        <v>0</v>
      </c>
      <c r="CI72" s="12"/>
      <c r="CJ72" s="12"/>
      <c r="CK72" s="12"/>
      <c r="CL72" s="12"/>
    </row>
    <row r="73" spans="1:90" ht="16.350000000000001" customHeight="1" x14ac:dyDescent="0.2">
      <c r="A73" s="599"/>
      <c r="B73" s="506" t="s">
        <v>37</v>
      </c>
      <c r="C73" s="36">
        <f t="shared" si="13"/>
        <v>0</v>
      </c>
      <c r="D73" s="37">
        <f t="shared" si="21"/>
        <v>0</v>
      </c>
      <c r="E73" s="38">
        <f t="shared" si="22"/>
        <v>0</v>
      </c>
      <c r="F73" s="160"/>
      <c r="G73" s="161"/>
      <c r="H73" s="160"/>
      <c r="I73" s="161"/>
      <c r="J73" s="39"/>
      <c r="K73" s="41"/>
      <c r="L73" s="39"/>
      <c r="M73" s="41"/>
      <c r="N73" s="39"/>
      <c r="O73" s="41"/>
      <c r="P73" s="39"/>
      <c r="Q73" s="41"/>
      <c r="R73" s="39"/>
      <c r="S73" s="41"/>
      <c r="T73" s="39"/>
      <c r="U73" s="41"/>
      <c r="V73" s="39"/>
      <c r="W73" s="41"/>
      <c r="X73" s="39"/>
      <c r="Y73" s="41"/>
      <c r="Z73" s="39"/>
      <c r="AA73" s="41"/>
      <c r="AB73" s="39"/>
      <c r="AC73" s="41"/>
      <c r="AD73" s="39"/>
      <c r="AE73" s="41"/>
      <c r="AF73" s="39"/>
      <c r="AG73" s="41"/>
      <c r="AH73" s="39"/>
      <c r="AI73" s="41"/>
      <c r="AJ73" s="39"/>
      <c r="AK73" s="41"/>
      <c r="AL73" s="39"/>
      <c r="AM73" s="41"/>
      <c r="AN73" s="162"/>
      <c r="AO73" s="138" t="str">
        <f t="shared" si="15"/>
        <v/>
      </c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17"/>
      <c r="BB73" s="17"/>
      <c r="CA73" s="32" t="str">
        <f t="shared" si="16"/>
        <v/>
      </c>
      <c r="CB73" s="33" t="str">
        <f t="shared" si="17"/>
        <v/>
      </c>
      <c r="CG73" s="34">
        <f t="shared" si="18"/>
        <v>0</v>
      </c>
      <c r="CH73" s="34">
        <f t="shared" si="19"/>
        <v>0</v>
      </c>
      <c r="CI73" s="12"/>
      <c r="CJ73" s="12"/>
      <c r="CK73" s="12"/>
      <c r="CL73" s="12"/>
    </row>
    <row r="74" spans="1:90" ht="16.350000000000001" customHeight="1" x14ac:dyDescent="0.2">
      <c r="A74" s="720"/>
      <c r="B74" s="507" t="s">
        <v>38</v>
      </c>
      <c r="C74" s="164">
        <f t="shared" si="13"/>
        <v>0</v>
      </c>
      <c r="D74" s="50">
        <f t="shared" si="21"/>
        <v>0</v>
      </c>
      <c r="E74" s="165">
        <f t="shared" si="22"/>
        <v>0</v>
      </c>
      <c r="F74" s="166"/>
      <c r="G74" s="167"/>
      <c r="H74" s="166"/>
      <c r="I74" s="167"/>
      <c r="J74" s="79"/>
      <c r="K74" s="81"/>
      <c r="L74" s="79"/>
      <c r="M74" s="81"/>
      <c r="N74" s="79"/>
      <c r="O74" s="81"/>
      <c r="P74" s="79"/>
      <c r="Q74" s="81"/>
      <c r="R74" s="79"/>
      <c r="S74" s="81"/>
      <c r="T74" s="79"/>
      <c r="U74" s="81"/>
      <c r="V74" s="79"/>
      <c r="W74" s="81"/>
      <c r="X74" s="79"/>
      <c r="Y74" s="81"/>
      <c r="Z74" s="79"/>
      <c r="AA74" s="81"/>
      <c r="AB74" s="79"/>
      <c r="AC74" s="81"/>
      <c r="AD74" s="79"/>
      <c r="AE74" s="81"/>
      <c r="AF74" s="79"/>
      <c r="AG74" s="81"/>
      <c r="AH74" s="79"/>
      <c r="AI74" s="81"/>
      <c r="AJ74" s="79"/>
      <c r="AK74" s="81"/>
      <c r="AL74" s="79"/>
      <c r="AM74" s="81"/>
      <c r="AN74" s="168"/>
      <c r="AO74" s="138" t="str">
        <f t="shared" si="15"/>
        <v/>
      </c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17"/>
      <c r="BB74" s="17"/>
      <c r="CA74" s="32" t="str">
        <f t="shared" si="16"/>
        <v/>
      </c>
      <c r="CB74" s="33" t="str">
        <f t="shared" si="17"/>
        <v/>
      </c>
      <c r="CG74" s="34">
        <f t="shared" si="18"/>
        <v>0</v>
      </c>
      <c r="CH74" s="34">
        <f t="shared" si="19"/>
        <v>0</v>
      </c>
      <c r="CI74" s="12"/>
      <c r="CJ74" s="12"/>
      <c r="CK74" s="12"/>
      <c r="CL74" s="12"/>
    </row>
    <row r="75" spans="1:90" ht="31.35" customHeight="1" x14ac:dyDescent="0.2">
      <c r="A75" s="175" t="s">
        <v>81</v>
      </c>
      <c r="B75" s="176"/>
      <c r="C75" s="176"/>
      <c r="D75" s="177"/>
      <c r="E75" s="177"/>
      <c r="F75" s="177"/>
      <c r="G75" s="178"/>
      <c r="H75" s="178"/>
      <c r="I75" s="178"/>
      <c r="J75" s="178"/>
      <c r="K75" s="179"/>
      <c r="L75" s="179"/>
      <c r="M75" s="127"/>
      <c r="N75" s="145"/>
      <c r="O75" s="127"/>
      <c r="P75" s="127"/>
      <c r="Q75" s="127"/>
      <c r="R75" s="127"/>
      <c r="S75" s="127"/>
      <c r="T75" s="127"/>
      <c r="U75" s="127"/>
      <c r="V75" s="14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8"/>
      <c r="AP75" s="128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CG75" s="12"/>
      <c r="CH75" s="12"/>
      <c r="CI75" s="12"/>
      <c r="CJ75" s="12"/>
      <c r="CK75" s="12"/>
      <c r="CL75" s="12"/>
    </row>
    <row r="76" spans="1:90" ht="31.35" customHeight="1" x14ac:dyDescent="0.2">
      <c r="A76" s="598" t="s">
        <v>82</v>
      </c>
      <c r="B76" s="598"/>
      <c r="C76" s="602" t="s">
        <v>83</v>
      </c>
      <c r="D76" s="602"/>
      <c r="E76" s="602" t="s">
        <v>84</v>
      </c>
      <c r="F76" s="608"/>
      <c r="G76" s="595" t="s">
        <v>85</v>
      </c>
      <c r="H76" s="602"/>
      <c r="I76" s="595" t="s">
        <v>86</v>
      </c>
      <c r="J76" s="602"/>
      <c r="K76" s="181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97"/>
      <c r="Y76" s="398"/>
      <c r="Z76" s="398"/>
      <c r="AA76" s="398"/>
      <c r="AB76" s="398"/>
      <c r="AC76" s="398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8"/>
      <c r="AP76" s="128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CG76" s="12"/>
      <c r="CH76" s="12"/>
      <c r="CI76" s="12"/>
      <c r="CJ76" s="12"/>
      <c r="CK76" s="12"/>
      <c r="CL76" s="12"/>
    </row>
    <row r="77" spans="1:90" ht="31.35" customHeight="1" x14ac:dyDescent="0.2">
      <c r="A77" s="720"/>
      <c r="B77" s="720"/>
      <c r="C77" s="184" t="s">
        <v>87</v>
      </c>
      <c r="D77" s="185" t="s">
        <v>88</v>
      </c>
      <c r="E77" s="184" t="s">
        <v>87</v>
      </c>
      <c r="F77" s="186" t="s">
        <v>88</v>
      </c>
      <c r="G77" s="187" t="s">
        <v>87</v>
      </c>
      <c r="H77" s="185" t="s">
        <v>88</v>
      </c>
      <c r="I77" s="187" t="s">
        <v>87</v>
      </c>
      <c r="J77" s="185" t="s">
        <v>88</v>
      </c>
      <c r="K77" s="181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  <c r="X77" s="397"/>
      <c r="Y77" s="398"/>
      <c r="Z77" s="398"/>
      <c r="AA77" s="398"/>
      <c r="AB77" s="398"/>
      <c r="AC77" s="398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8"/>
      <c r="AP77" s="128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CG77" s="12"/>
      <c r="CH77" s="12"/>
      <c r="CI77" s="12"/>
      <c r="CJ77" s="12"/>
      <c r="CK77" s="12"/>
      <c r="CL77" s="12"/>
    </row>
    <row r="78" spans="1:90" ht="16.350000000000001" customHeight="1" x14ac:dyDescent="0.2">
      <c r="A78" s="648" t="s">
        <v>89</v>
      </c>
      <c r="B78" s="648"/>
      <c r="C78" s="399"/>
      <c r="D78" s="400"/>
      <c r="E78" s="399"/>
      <c r="F78" s="401"/>
      <c r="G78" s="191"/>
      <c r="H78" s="400"/>
      <c r="I78" s="191"/>
      <c r="J78" s="400"/>
      <c r="K78" s="181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  <c r="X78" s="397"/>
      <c r="Y78" s="398"/>
      <c r="Z78" s="398"/>
      <c r="AA78" s="398"/>
      <c r="AB78" s="398"/>
      <c r="AC78" s="398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8"/>
      <c r="AP78" s="128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CG78" s="12"/>
      <c r="CH78" s="12"/>
      <c r="CI78" s="12"/>
      <c r="CJ78" s="12"/>
      <c r="CK78" s="12"/>
      <c r="CL78" s="12"/>
    </row>
    <row r="79" spans="1:90" ht="16.350000000000001" customHeight="1" x14ac:dyDescent="0.2">
      <c r="A79" s="604" t="s">
        <v>90</v>
      </c>
      <c r="B79" s="604"/>
      <c r="C79" s="193"/>
      <c r="D79" s="194"/>
      <c r="E79" s="193"/>
      <c r="F79" s="195"/>
      <c r="G79" s="196"/>
      <c r="H79" s="194"/>
      <c r="I79" s="196"/>
      <c r="J79" s="194"/>
      <c r="K79" s="181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  <c r="X79" s="397"/>
      <c r="Y79" s="398"/>
      <c r="Z79" s="398"/>
      <c r="AA79" s="398"/>
      <c r="AB79" s="398"/>
      <c r="AC79" s="398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8"/>
      <c r="AP79" s="128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CG79" s="12"/>
      <c r="CH79" s="12"/>
      <c r="CI79" s="12"/>
      <c r="CJ79" s="12"/>
      <c r="CK79" s="12"/>
      <c r="CL79" s="12"/>
    </row>
    <row r="80" spans="1:90" ht="16.350000000000001" customHeight="1" x14ac:dyDescent="0.2">
      <c r="A80" s="604" t="s">
        <v>91</v>
      </c>
      <c r="B80" s="604"/>
      <c r="C80" s="193"/>
      <c r="D80" s="194"/>
      <c r="E80" s="193"/>
      <c r="F80" s="195"/>
      <c r="G80" s="196"/>
      <c r="H80" s="194"/>
      <c r="I80" s="196"/>
      <c r="J80" s="194"/>
      <c r="K80" s="181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  <c r="X80" s="397"/>
      <c r="Y80" s="398"/>
      <c r="Z80" s="398"/>
      <c r="AA80" s="398"/>
      <c r="AB80" s="398"/>
      <c r="AC80" s="398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8"/>
      <c r="AP80" s="128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CG80" s="12"/>
      <c r="CH80" s="12"/>
      <c r="CI80" s="12"/>
      <c r="CJ80" s="12"/>
      <c r="CK80" s="12"/>
      <c r="CL80" s="12"/>
    </row>
    <row r="81" spans="1:90" ht="16.350000000000001" customHeight="1" x14ac:dyDescent="0.2">
      <c r="A81" s="605" t="s">
        <v>92</v>
      </c>
      <c r="B81" s="605"/>
      <c r="C81" s="79"/>
      <c r="D81" s="172"/>
      <c r="E81" s="79"/>
      <c r="F81" s="198"/>
      <c r="G81" s="105"/>
      <c r="H81" s="172"/>
      <c r="I81" s="105"/>
      <c r="J81" s="172"/>
      <c r="K81" s="181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  <c r="X81" s="397"/>
      <c r="Y81" s="398"/>
      <c r="Z81" s="398"/>
      <c r="AA81" s="398"/>
      <c r="AB81" s="398"/>
      <c r="AC81" s="398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8"/>
      <c r="AP81" s="128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CG81" s="12"/>
      <c r="CH81" s="12"/>
      <c r="CI81" s="12"/>
      <c r="CJ81" s="12"/>
      <c r="CK81" s="12"/>
      <c r="CL81" s="12"/>
    </row>
    <row r="82" spans="1:90" ht="31.35" customHeight="1" x14ac:dyDescent="0.2">
      <c r="A82" s="84" t="s">
        <v>93</v>
      </c>
      <c r="B82" s="199"/>
      <c r="C82" s="199"/>
      <c r="D82" s="199"/>
      <c r="E82" s="200"/>
      <c r="F82" s="200"/>
      <c r="G82" s="200"/>
      <c r="H82" s="200"/>
      <c r="I82" s="200"/>
      <c r="J82" s="200"/>
      <c r="K82" s="201"/>
      <c r="L82" s="200"/>
      <c r="M82" s="144"/>
      <c r="N82" s="144"/>
      <c r="O82" s="127"/>
      <c r="P82" s="127"/>
      <c r="Q82" s="127"/>
      <c r="R82" s="127"/>
      <c r="S82" s="127"/>
      <c r="T82" s="127"/>
      <c r="U82" s="127"/>
      <c r="V82" s="397"/>
      <c r="W82" s="402"/>
      <c r="X82" s="403"/>
      <c r="Y82" s="403"/>
      <c r="Z82" s="403"/>
      <c r="AA82" s="403"/>
      <c r="AB82" s="403"/>
      <c r="AC82" s="403"/>
      <c r="AD82" s="127"/>
      <c r="AE82" s="127"/>
      <c r="AF82" s="127"/>
      <c r="AG82" s="127"/>
      <c r="AH82" s="403"/>
      <c r="AI82" s="403"/>
      <c r="AJ82" s="403"/>
      <c r="AK82" s="403"/>
      <c r="AL82" s="127"/>
      <c r="AM82" s="127"/>
      <c r="AN82" s="127"/>
      <c r="AO82" s="127"/>
      <c r="AP82" s="127"/>
      <c r="CG82" s="12"/>
      <c r="CH82" s="12"/>
      <c r="CI82" s="12"/>
      <c r="CJ82" s="12"/>
      <c r="CK82" s="12"/>
      <c r="CL82" s="12"/>
    </row>
    <row r="83" spans="1:90" ht="24.6" customHeight="1" x14ac:dyDescent="0.2">
      <c r="A83" s="598" t="s">
        <v>94</v>
      </c>
      <c r="B83" s="598" t="s">
        <v>95</v>
      </c>
      <c r="C83" s="606" t="s">
        <v>96</v>
      </c>
      <c r="D83" s="590" t="s">
        <v>97</v>
      </c>
      <c r="E83" s="404"/>
      <c r="F83" s="405"/>
      <c r="G83" s="406"/>
      <c r="H83" s="406"/>
      <c r="I83" s="127"/>
      <c r="J83" s="127"/>
      <c r="K83" s="127"/>
      <c r="L83" s="127"/>
      <c r="M83" s="127"/>
      <c r="N83" s="127"/>
      <c r="O83" s="127"/>
      <c r="P83" s="127"/>
      <c r="Q83" s="145"/>
      <c r="R83" s="127"/>
      <c r="S83" s="127"/>
      <c r="T83" s="127"/>
      <c r="U83" s="207"/>
      <c r="V83" s="407"/>
      <c r="W83" s="407"/>
      <c r="X83" s="547"/>
      <c r="Y83" s="547"/>
      <c r="Z83" s="548"/>
      <c r="AA83" s="548"/>
      <c r="AB83" s="548"/>
      <c r="AC83" s="127"/>
      <c r="AD83" s="127"/>
      <c r="AE83" s="127"/>
      <c r="AF83" s="127"/>
      <c r="AG83" s="207"/>
      <c r="AH83" s="407"/>
      <c r="AI83" s="407"/>
      <c r="AJ83" s="407"/>
      <c r="AK83" s="408"/>
      <c r="CG83" s="12"/>
      <c r="CH83" s="12"/>
      <c r="CI83" s="12"/>
      <c r="CJ83" s="12"/>
      <c r="CK83" s="12"/>
      <c r="CL83" s="12"/>
    </row>
    <row r="84" spans="1:90" ht="24.6" customHeight="1" x14ac:dyDescent="0.2">
      <c r="A84" s="720"/>
      <c r="B84" s="720"/>
      <c r="C84" s="704"/>
      <c r="D84" s="714"/>
      <c r="E84" s="5"/>
      <c r="F84" s="127"/>
      <c r="G84" s="127"/>
      <c r="H84" s="212"/>
      <c r="I84" s="179"/>
      <c r="J84" s="179"/>
      <c r="K84" s="127"/>
      <c r="L84" s="127"/>
      <c r="M84" s="127"/>
      <c r="N84" s="127"/>
      <c r="O84" s="127"/>
      <c r="P84" s="127"/>
      <c r="Q84" s="127"/>
      <c r="R84" s="127"/>
      <c r="S84" s="145"/>
      <c r="T84" s="127"/>
      <c r="U84" s="127"/>
      <c r="V84" s="403"/>
      <c r="W84" s="407"/>
      <c r="X84" s="407"/>
      <c r="Y84" s="407"/>
      <c r="Z84" s="407"/>
      <c r="AA84" s="407"/>
      <c r="AB84" s="403"/>
      <c r="AC84" s="127"/>
      <c r="AD84" s="127"/>
      <c r="AE84" s="127"/>
      <c r="AF84" s="127"/>
      <c r="AG84" s="127"/>
      <c r="AH84" s="403"/>
      <c r="AI84" s="407"/>
      <c r="AJ84" s="407"/>
      <c r="AK84" s="408"/>
      <c r="CG84" s="12"/>
      <c r="CH84" s="12"/>
      <c r="CI84" s="12"/>
      <c r="CJ84" s="12"/>
      <c r="CK84" s="12"/>
      <c r="CL84" s="12"/>
    </row>
    <row r="85" spans="1:90" ht="16.350000000000001" customHeight="1" x14ac:dyDescent="0.2">
      <c r="A85" s="213" t="s">
        <v>98</v>
      </c>
      <c r="B85" s="409">
        <v>47</v>
      </c>
      <c r="C85" s="410">
        <v>5</v>
      </c>
      <c r="D85" s="216">
        <v>5</v>
      </c>
      <c r="E85" s="5"/>
      <c r="F85" s="127"/>
      <c r="G85" s="127"/>
      <c r="H85" s="212"/>
      <c r="I85" s="179"/>
      <c r="J85" s="179"/>
      <c r="K85" s="127"/>
      <c r="L85" s="127"/>
      <c r="M85" s="127"/>
      <c r="N85" s="127"/>
      <c r="O85" s="127"/>
      <c r="P85" s="127"/>
      <c r="Q85" s="127"/>
      <c r="R85" s="127"/>
      <c r="S85" s="145"/>
      <c r="T85" s="127"/>
      <c r="U85" s="127"/>
      <c r="V85" s="403"/>
      <c r="W85" s="407"/>
      <c r="X85" s="407"/>
      <c r="Y85" s="407"/>
      <c r="Z85" s="407"/>
      <c r="AA85" s="407"/>
      <c r="AB85" s="403"/>
      <c r="AC85" s="127"/>
      <c r="AD85" s="127"/>
      <c r="AE85" s="127"/>
      <c r="AF85" s="127"/>
      <c r="AG85" s="127"/>
      <c r="AH85" s="403"/>
      <c r="AI85" s="407"/>
      <c r="AJ85" s="407"/>
      <c r="AK85" s="408"/>
      <c r="CG85" s="12"/>
      <c r="CH85" s="12"/>
      <c r="CI85" s="12"/>
      <c r="CJ85" s="12"/>
      <c r="CK85" s="12"/>
      <c r="CL85" s="12"/>
    </row>
    <row r="86" spans="1:90" ht="27.75" customHeight="1" x14ac:dyDescent="0.2">
      <c r="A86" s="217" t="s">
        <v>99</v>
      </c>
      <c r="B86" s="218"/>
      <c r="C86" s="219"/>
      <c r="D86" s="220"/>
      <c r="E86" s="5"/>
      <c r="F86" s="127"/>
      <c r="G86" s="127"/>
      <c r="H86" s="212"/>
      <c r="I86" s="179"/>
      <c r="J86" s="179"/>
      <c r="K86" s="127"/>
      <c r="L86" s="127"/>
      <c r="M86" s="127"/>
      <c r="N86" s="127"/>
      <c r="O86" s="127"/>
      <c r="P86" s="127"/>
      <c r="Q86" s="127"/>
      <c r="R86" s="127"/>
      <c r="S86" s="145"/>
      <c r="T86" s="127"/>
      <c r="U86" s="127"/>
      <c r="V86" s="403"/>
      <c r="W86" s="407"/>
      <c r="X86" s="407"/>
      <c r="Y86" s="407"/>
      <c r="Z86" s="407"/>
      <c r="AA86" s="407"/>
      <c r="AB86" s="403"/>
      <c r="AC86" s="127"/>
      <c r="AD86" s="127"/>
      <c r="AE86" s="127"/>
      <c r="AF86" s="127"/>
      <c r="AG86" s="127"/>
      <c r="AH86" s="403"/>
      <c r="AI86" s="407"/>
      <c r="AJ86" s="407"/>
      <c r="AK86" s="408"/>
      <c r="CG86" s="12"/>
      <c r="CH86" s="12"/>
      <c r="CI86" s="12"/>
      <c r="CJ86" s="12"/>
      <c r="CK86" s="12"/>
      <c r="CL86" s="12"/>
    </row>
    <row r="87" spans="1:90" ht="27.75" customHeight="1" x14ac:dyDescent="0.2">
      <c r="A87" s="217" t="s">
        <v>100</v>
      </c>
      <c r="B87" s="218"/>
      <c r="C87" s="219"/>
      <c r="D87" s="220"/>
      <c r="E87" s="5"/>
      <c r="F87" s="127"/>
      <c r="G87" s="127"/>
      <c r="H87" s="212"/>
      <c r="I87" s="179"/>
      <c r="J87" s="179"/>
      <c r="K87" s="127"/>
      <c r="L87" s="127"/>
      <c r="M87" s="127"/>
      <c r="N87" s="127"/>
      <c r="O87" s="127"/>
      <c r="P87" s="127"/>
      <c r="Q87" s="127"/>
      <c r="R87" s="127"/>
      <c r="S87" s="145"/>
      <c r="T87" s="127"/>
      <c r="U87" s="127"/>
      <c r="V87" s="403"/>
      <c r="W87" s="407"/>
      <c r="X87" s="407"/>
      <c r="Y87" s="407"/>
      <c r="Z87" s="407"/>
      <c r="AA87" s="407"/>
      <c r="AB87" s="403"/>
      <c r="AC87" s="127"/>
      <c r="AD87" s="127"/>
      <c r="AE87" s="127"/>
      <c r="AF87" s="127"/>
      <c r="AG87" s="127"/>
      <c r="AH87" s="403"/>
      <c r="AI87" s="407"/>
      <c r="AJ87" s="407"/>
      <c r="AK87" s="408"/>
      <c r="CG87" s="12"/>
      <c r="CH87" s="12"/>
      <c r="CI87" s="12"/>
      <c r="CJ87" s="12"/>
      <c r="CK87" s="12"/>
      <c r="CL87" s="12"/>
    </row>
    <row r="88" spans="1:90" ht="18" customHeight="1" x14ac:dyDescent="0.2">
      <c r="A88" s="221" t="s">
        <v>101</v>
      </c>
      <c r="B88" s="218"/>
      <c r="C88" s="219"/>
      <c r="D88" s="220"/>
      <c r="E88" s="5"/>
      <c r="F88" s="127"/>
      <c r="G88" s="127"/>
      <c r="H88" s="212"/>
      <c r="I88" s="179"/>
      <c r="J88" s="179"/>
      <c r="K88" s="127"/>
      <c r="L88" s="127"/>
      <c r="M88" s="127"/>
      <c r="N88" s="127"/>
      <c r="O88" s="127"/>
      <c r="P88" s="127"/>
      <c r="Q88" s="127"/>
      <c r="R88" s="127"/>
      <c r="S88" s="145"/>
      <c r="T88" s="127"/>
      <c r="U88" s="127"/>
      <c r="V88" s="403"/>
      <c r="W88" s="407"/>
      <c r="X88" s="407"/>
      <c r="Y88" s="407"/>
      <c r="Z88" s="407"/>
      <c r="AA88" s="407"/>
      <c r="AB88" s="403"/>
      <c r="AC88" s="127"/>
      <c r="AD88" s="127"/>
      <c r="AE88" s="127"/>
      <c r="AF88" s="127"/>
      <c r="AG88" s="127"/>
      <c r="AH88" s="403"/>
      <c r="AI88" s="407"/>
      <c r="AJ88" s="407"/>
      <c r="AK88" s="408"/>
      <c r="CG88" s="12"/>
      <c r="CH88" s="12"/>
      <c r="CI88" s="12"/>
      <c r="CJ88" s="12"/>
      <c r="CK88" s="12"/>
      <c r="CL88" s="12"/>
    </row>
    <row r="89" spans="1:90" ht="27.75" customHeight="1" x14ac:dyDescent="0.2">
      <c r="A89" s="222" t="s">
        <v>102</v>
      </c>
      <c r="B89" s="218"/>
      <c r="C89" s="219"/>
      <c r="D89" s="220"/>
      <c r="E89" s="5"/>
      <c r="F89" s="127"/>
      <c r="G89" s="127"/>
      <c r="H89" s="212"/>
      <c r="I89" s="179"/>
      <c r="J89" s="179"/>
      <c r="K89" s="127"/>
      <c r="L89" s="127"/>
      <c r="M89" s="127"/>
      <c r="N89" s="127"/>
      <c r="O89" s="127"/>
      <c r="P89" s="127"/>
      <c r="Q89" s="127"/>
      <c r="R89" s="127"/>
      <c r="S89" s="145"/>
      <c r="T89" s="127"/>
      <c r="U89" s="127"/>
      <c r="V89" s="403"/>
      <c r="W89" s="407"/>
      <c r="X89" s="407"/>
      <c r="Y89" s="407"/>
      <c r="Z89" s="407"/>
      <c r="AA89" s="407"/>
      <c r="AB89" s="403"/>
      <c r="AC89" s="127"/>
      <c r="AD89" s="127"/>
      <c r="AE89" s="127"/>
      <c r="AF89" s="127"/>
      <c r="AG89" s="127"/>
      <c r="AH89" s="403"/>
      <c r="AI89" s="407"/>
      <c r="AJ89" s="407"/>
      <c r="AK89" s="408"/>
      <c r="CG89" s="12"/>
      <c r="CH89" s="12"/>
      <c r="CI89" s="12"/>
      <c r="CJ89" s="12"/>
      <c r="CK89" s="12"/>
      <c r="CL89" s="12"/>
    </row>
    <row r="90" spans="1:90" ht="27.75" customHeight="1" x14ac:dyDescent="0.2">
      <c r="A90" s="222" t="s">
        <v>103</v>
      </c>
      <c r="B90" s="223"/>
      <c r="C90" s="219"/>
      <c r="D90" s="220"/>
      <c r="E90" s="5"/>
      <c r="F90" s="127"/>
      <c r="G90" s="127"/>
      <c r="H90" s="212"/>
      <c r="I90" s="179"/>
      <c r="J90" s="179"/>
      <c r="K90" s="127"/>
      <c r="L90" s="127"/>
      <c r="M90" s="127"/>
      <c r="N90" s="127"/>
      <c r="O90" s="127"/>
      <c r="P90" s="127"/>
      <c r="Q90" s="127"/>
      <c r="R90" s="127"/>
      <c r="S90" s="145"/>
      <c r="T90" s="127"/>
      <c r="U90" s="127"/>
      <c r="V90" s="403"/>
      <c r="W90" s="407"/>
      <c r="X90" s="407"/>
      <c r="Y90" s="407"/>
      <c r="Z90" s="407"/>
      <c r="AA90" s="407"/>
      <c r="AB90" s="403"/>
      <c r="AC90" s="127"/>
      <c r="AD90" s="127"/>
      <c r="AE90" s="127"/>
      <c r="AF90" s="127"/>
      <c r="AG90" s="127"/>
      <c r="AH90" s="403"/>
      <c r="AI90" s="407"/>
      <c r="AJ90" s="475"/>
      <c r="AK90" s="476"/>
      <c r="CG90" s="12"/>
      <c r="CH90" s="12"/>
      <c r="CI90" s="12"/>
      <c r="CJ90" s="12"/>
      <c r="CK90" s="12"/>
      <c r="CL90" s="12"/>
    </row>
    <row r="91" spans="1:90" ht="27.75" customHeight="1" x14ac:dyDescent="0.2">
      <c r="A91" s="721" t="s">
        <v>104</v>
      </c>
      <c r="B91" s="227"/>
      <c r="C91" s="228"/>
      <c r="D91" s="229"/>
      <c r="E91" s="5"/>
      <c r="F91" s="127"/>
      <c r="G91" s="127"/>
      <c r="H91" s="212"/>
      <c r="I91" s="179"/>
      <c r="J91" s="179"/>
      <c r="K91" s="127"/>
      <c r="L91" s="127"/>
      <c r="M91" s="127"/>
      <c r="N91" s="127"/>
      <c r="O91" s="127"/>
      <c r="P91" s="127"/>
      <c r="Q91" s="127"/>
      <c r="R91" s="127"/>
      <c r="S91" s="145"/>
      <c r="T91" s="127"/>
      <c r="U91" s="127"/>
      <c r="V91" s="403"/>
      <c r="W91" s="407"/>
      <c r="X91" s="407"/>
      <c r="Y91" s="407"/>
      <c r="Z91" s="407"/>
      <c r="AA91" s="407"/>
      <c r="AB91" s="403"/>
      <c r="AC91" s="127"/>
      <c r="AD91" s="127"/>
      <c r="AE91" s="127"/>
      <c r="AF91" s="127"/>
      <c r="AG91" s="127"/>
      <c r="AH91" s="403"/>
      <c r="AI91" s="477"/>
      <c r="AJ91" s="407"/>
      <c r="AK91" s="408"/>
      <c r="AL91" s="408"/>
      <c r="AM91" s="408"/>
      <c r="AN91" s="408"/>
      <c r="AO91" s="408"/>
      <c r="AP91" s="408"/>
      <c r="AQ91" s="408"/>
      <c r="CG91" s="12"/>
      <c r="CH91" s="12"/>
      <c r="CI91" s="12"/>
      <c r="CJ91" s="12"/>
      <c r="CK91" s="12"/>
      <c r="CL91" s="12"/>
    </row>
    <row r="92" spans="1:90" ht="31.35" customHeight="1" x14ac:dyDescent="0.2">
      <c r="A92" s="231" t="s">
        <v>105</v>
      </c>
      <c r="B92" s="179"/>
      <c r="C92" s="179"/>
      <c r="D92" s="179"/>
      <c r="E92" s="8"/>
      <c r="F92" s="179"/>
      <c r="G92" s="179"/>
      <c r="H92" s="127"/>
      <c r="I92" s="127"/>
      <c r="J92" s="127"/>
      <c r="K92" s="212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397"/>
      <c r="W92" s="403"/>
      <c r="X92" s="403"/>
      <c r="Y92" s="403"/>
      <c r="Z92" s="403"/>
      <c r="AA92" s="403"/>
      <c r="AB92" s="403"/>
      <c r="AC92" s="127"/>
      <c r="AD92" s="127"/>
      <c r="AE92" s="127"/>
      <c r="AF92" s="127"/>
      <c r="AG92" s="127"/>
      <c r="AH92" s="127"/>
      <c r="AI92" s="127"/>
      <c r="AJ92" s="403"/>
      <c r="AK92" s="403"/>
      <c r="AL92" s="403"/>
      <c r="AM92" s="403"/>
      <c r="AN92" s="403"/>
      <c r="AO92" s="403"/>
      <c r="AP92" s="403"/>
      <c r="AQ92" s="408"/>
      <c r="CG92" s="12"/>
      <c r="CH92" s="12"/>
      <c r="CI92" s="12"/>
      <c r="CJ92" s="12"/>
      <c r="CK92" s="12"/>
      <c r="CL92" s="12"/>
    </row>
    <row r="93" spans="1:90" ht="16.350000000000001" customHeight="1" x14ac:dyDescent="0.2">
      <c r="A93" s="598" t="s">
        <v>106</v>
      </c>
      <c r="B93" s="598" t="s">
        <v>107</v>
      </c>
      <c r="C93" s="594" t="s">
        <v>108</v>
      </c>
      <c r="D93" s="595"/>
      <c r="E93" s="5"/>
      <c r="F93" s="127"/>
      <c r="G93" s="127"/>
      <c r="H93" s="127"/>
      <c r="I93" s="127"/>
      <c r="J93" s="212"/>
      <c r="K93" s="232"/>
      <c r="L93" s="179"/>
      <c r="M93" s="127"/>
      <c r="N93" s="127"/>
      <c r="O93" s="127"/>
      <c r="P93" s="127"/>
      <c r="Q93" s="127"/>
      <c r="R93" s="127"/>
      <c r="S93" s="127"/>
      <c r="T93" s="127"/>
      <c r="U93" s="145"/>
      <c r="V93" s="403"/>
      <c r="W93" s="403"/>
      <c r="X93" s="403"/>
      <c r="Y93" s="398"/>
      <c r="Z93" s="398"/>
      <c r="AA93" s="398"/>
      <c r="AB93" s="398"/>
      <c r="AC93" s="478"/>
      <c r="AD93" s="403"/>
      <c r="AE93" s="127"/>
      <c r="AF93" s="127"/>
      <c r="AG93" s="127"/>
      <c r="AH93" s="127"/>
      <c r="AI93" s="127"/>
      <c r="AJ93" s="403"/>
      <c r="AK93" s="398"/>
      <c r="AL93" s="398"/>
      <c r="AM93" s="398"/>
      <c r="AN93" s="398"/>
      <c r="AO93" s="398"/>
      <c r="AP93" s="398"/>
      <c r="AQ93" s="408"/>
      <c r="CG93" s="12"/>
      <c r="CH93" s="12"/>
      <c r="CI93" s="12"/>
      <c r="CJ93" s="12"/>
      <c r="CK93" s="12"/>
      <c r="CL93" s="12"/>
    </row>
    <row r="94" spans="1:90" ht="27.75" customHeight="1" x14ac:dyDescent="0.2">
      <c r="A94" s="720"/>
      <c r="B94" s="720"/>
      <c r="C94" s="184" t="s">
        <v>109</v>
      </c>
      <c r="D94" s="505" t="s">
        <v>110</v>
      </c>
      <c r="E94" s="5"/>
      <c r="F94" s="127"/>
      <c r="G94" s="127"/>
      <c r="H94" s="127"/>
      <c r="I94" s="127"/>
      <c r="J94" s="212"/>
      <c r="K94" s="232"/>
      <c r="L94" s="179"/>
      <c r="M94" s="127"/>
      <c r="N94" s="127"/>
      <c r="O94" s="127"/>
      <c r="P94" s="127"/>
      <c r="Q94" s="127"/>
      <c r="R94" s="127"/>
      <c r="S94" s="127"/>
      <c r="T94" s="127"/>
      <c r="U94" s="145"/>
      <c r="V94" s="403"/>
      <c r="W94" s="403"/>
      <c r="X94" s="403"/>
      <c r="Y94" s="398"/>
      <c r="Z94" s="398"/>
      <c r="AA94" s="398"/>
      <c r="AB94" s="398"/>
      <c r="AC94" s="478"/>
      <c r="AD94" s="403"/>
      <c r="AE94" s="127"/>
      <c r="AF94" s="127"/>
      <c r="AG94" s="127"/>
      <c r="AH94" s="127"/>
      <c r="AI94" s="127"/>
      <c r="AJ94" s="403"/>
      <c r="AK94" s="398"/>
      <c r="AL94" s="398"/>
      <c r="AM94" s="398"/>
      <c r="AN94" s="398"/>
      <c r="AO94" s="398"/>
      <c r="AP94" s="398"/>
      <c r="AQ94" s="408"/>
      <c r="CG94" s="12"/>
      <c r="CH94" s="12"/>
      <c r="CI94" s="12"/>
      <c r="CJ94" s="12"/>
      <c r="CK94" s="12"/>
      <c r="CL94" s="12"/>
    </row>
    <row r="95" spans="1:90" ht="16.350000000000001" customHeight="1" x14ac:dyDescent="0.2">
      <c r="A95" s="155" t="s">
        <v>111</v>
      </c>
      <c r="B95" s="479"/>
      <c r="C95" s="383"/>
      <c r="D95" s="27"/>
      <c r="E95" s="5"/>
      <c r="F95" s="127"/>
      <c r="G95" s="127"/>
      <c r="H95" s="127"/>
      <c r="I95" s="127"/>
      <c r="J95" s="212"/>
      <c r="K95" s="236"/>
      <c r="L95" s="179"/>
      <c r="M95" s="127"/>
      <c r="N95" s="127"/>
      <c r="O95" s="127"/>
      <c r="P95" s="127"/>
      <c r="Q95" s="127"/>
      <c r="R95" s="127"/>
      <c r="S95" s="127"/>
      <c r="T95" s="127"/>
      <c r="U95" s="145"/>
      <c r="V95" s="203"/>
      <c r="W95" s="203"/>
      <c r="X95" s="203"/>
      <c r="Y95" s="183"/>
      <c r="Z95" s="183"/>
      <c r="AA95" s="183"/>
      <c r="AB95" s="183"/>
      <c r="AC95" s="233"/>
      <c r="AD95" s="203"/>
      <c r="AE95" s="127"/>
      <c r="AF95" s="127"/>
      <c r="AG95" s="127"/>
      <c r="AH95" s="127"/>
      <c r="AI95" s="127"/>
      <c r="AJ95" s="203"/>
      <c r="AK95" s="183"/>
      <c r="AL95" s="183"/>
      <c r="AM95" s="183"/>
      <c r="AN95" s="183"/>
      <c r="AO95" s="183"/>
      <c r="AP95" s="183"/>
      <c r="AQ95" s="211"/>
      <c r="CG95" s="12"/>
      <c r="CH95" s="12"/>
      <c r="CI95" s="12"/>
      <c r="CJ95" s="12"/>
      <c r="CK95" s="12"/>
      <c r="CL95" s="12"/>
    </row>
    <row r="96" spans="1:90" ht="16.350000000000001" customHeight="1" x14ac:dyDescent="0.2">
      <c r="A96" s="506" t="s">
        <v>112</v>
      </c>
      <c r="B96" s="117"/>
      <c r="C96" s="39"/>
      <c r="D96" s="40"/>
      <c r="E96" s="5"/>
      <c r="F96" s="127"/>
      <c r="G96" s="127"/>
      <c r="H96" s="127"/>
      <c r="I96" s="127"/>
      <c r="J96" s="212"/>
      <c r="K96" s="236"/>
      <c r="L96" s="179"/>
      <c r="M96" s="127"/>
      <c r="N96" s="127"/>
      <c r="O96" s="127"/>
      <c r="P96" s="127"/>
      <c r="Q96" s="127"/>
      <c r="R96" s="127"/>
      <c r="S96" s="127"/>
      <c r="T96" s="127"/>
      <c r="U96" s="145"/>
      <c r="V96" s="403"/>
      <c r="W96" s="403"/>
      <c r="X96" s="403"/>
      <c r="Y96" s="398"/>
      <c r="Z96" s="398"/>
      <c r="AA96" s="398"/>
      <c r="AB96" s="398"/>
      <c r="AC96" s="478"/>
      <c r="AD96" s="403"/>
      <c r="AE96" s="127"/>
      <c r="AF96" s="127"/>
      <c r="AG96" s="127"/>
      <c r="AH96" s="127"/>
      <c r="AI96" s="127"/>
      <c r="AJ96" s="403"/>
      <c r="AK96" s="398"/>
      <c r="AL96" s="398"/>
      <c r="AM96" s="398"/>
      <c r="AN96" s="398"/>
      <c r="AO96" s="398"/>
      <c r="AP96" s="398"/>
      <c r="AQ96" s="408"/>
      <c r="CG96" s="12"/>
      <c r="CH96" s="12"/>
      <c r="CI96" s="12"/>
      <c r="CJ96" s="12"/>
      <c r="CK96" s="12"/>
      <c r="CL96" s="12"/>
    </row>
    <row r="97" spans="1:90" ht="16.350000000000001" customHeight="1" x14ac:dyDescent="0.2">
      <c r="A97" s="506" t="s">
        <v>113</v>
      </c>
      <c r="B97" s="117"/>
      <c r="C97" s="39"/>
      <c r="D97" s="40"/>
      <c r="E97" s="5"/>
      <c r="F97" s="127"/>
      <c r="G97" s="127"/>
      <c r="H97" s="127"/>
      <c r="I97" s="127"/>
      <c r="J97" s="127"/>
      <c r="K97" s="237"/>
      <c r="L97" s="179"/>
      <c r="M97" s="127"/>
      <c r="N97" s="127"/>
      <c r="O97" s="127"/>
      <c r="P97" s="127"/>
      <c r="Q97" s="127"/>
      <c r="R97" s="127"/>
      <c r="S97" s="127"/>
      <c r="T97" s="127"/>
      <c r="U97" s="145"/>
      <c r="V97" s="403"/>
      <c r="W97" s="403"/>
      <c r="X97" s="403"/>
      <c r="Y97" s="398"/>
      <c r="Z97" s="398"/>
      <c r="AA97" s="398"/>
      <c r="AB97" s="398"/>
      <c r="AC97" s="478"/>
      <c r="AD97" s="403"/>
      <c r="AE97" s="127"/>
      <c r="AF97" s="127"/>
      <c r="AG97" s="127"/>
      <c r="AH97" s="127"/>
      <c r="AI97" s="127"/>
      <c r="AJ97" s="403"/>
      <c r="AK97" s="398"/>
      <c r="AL97" s="398"/>
      <c r="AM97" s="398"/>
      <c r="AN97" s="398"/>
      <c r="AO97" s="398"/>
      <c r="AP97" s="398"/>
      <c r="AQ97" s="408"/>
      <c r="CG97" s="12"/>
      <c r="CH97" s="12"/>
      <c r="CI97" s="12"/>
      <c r="CJ97" s="12"/>
      <c r="CK97" s="12"/>
      <c r="CL97" s="12"/>
    </row>
    <row r="98" spans="1:90" ht="16.350000000000001" customHeight="1" x14ac:dyDescent="0.2">
      <c r="A98" s="506" t="s">
        <v>114</v>
      </c>
      <c r="B98" s="117"/>
      <c r="C98" s="39"/>
      <c r="D98" s="40"/>
      <c r="E98" s="5"/>
      <c r="F98" s="127"/>
      <c r="G98" s="127"/>
      <c r="H98" s="127"/>
      <c r="I98" s="127"/>
      <c r="J98" s="127"/>
      <c r="K98" s="237"/>
      <c r="L98" s="179"/>
      <c r="M98" s="127"/>
      <c r="N98" s="127"/>
      <c r="O98" s="127"/>
      <c r="P98" s="127"/>
      <c r="Q98" s="127"/>
      <c r="R98" s="127"/>
      <c r="S98" s="127"/>
      <c r="T98" s="127"/>
      <c r="U98" s="145"/>
      <c r="V98" s="403"/>
      <c r="W98" s="403"/>
      <c r="X98" s="403"/>
      <c r="Y98" s="398"/>
      <c r="Z98" s="398"/>
      <c r="AA98" s="398"/>
      <c r="AB98" s="398"/>
      <c r="AC98" s="478"/>
      <c r="AD98" s="403"/>
      <c r="AE98" s="127"/>
      <c r="AF98" s="127"/>
      <c r="AG98" s="127"/>
      <c r="AH98" s="127"/>
      <c r="AI98" s="127"/>
      <c r="AJ98" s="403"/>
      <c r="AK98" s="398"/>
      <c r="AL98" s="398"/>
      <c r="AM98" s="398"/>
      <c r="AN98" s="398"/>
      <c r="AO98" s="398"/>
      <c r="AP98" s="398"/>
      <c r="AQ98" s="408"/>
      <c r="CG98" s="12"/>
      <c r="CH98" s="12"/>
      <c r="CI98" s="12"/>
      <c r="CJ98" s="12"/>
      <c r="CK98" s="12"/>
      <c r="CL98" s="12"/>
    </row>
    <row r="99" spans="1:90" ht="16.350000000000001" customHeight="1" x14ac:dyDescent="0.2">
      <c r="A99" s="506" t="s">
        <v>115</v>
      </c>
      <c r="B99" s="117"/>
      <c r="C99" s="39"/>
      <c r="D99" s="40"/>
      <c r="E99" s="5"/>
      <c r="F99" s="127"/>
      <c r="G99" s="127"/>
      <c r="H99" s="127"/>
      <c r="I99" s="127"/>
      <c r="J99" s="127"/>
      <c r="K99" s="237"/>
      <c r="L99" s="179"/>
      <c r="M99" s="127"/>
      <c r="N99" s="127"/>
      <c r="O99" s="127"/>
      <c r="P99" s="127"/>
      <c r="Q99" s="127"/>
      <c r="R99" s="127"/>
      <c r="S99" s="127"/>
      <c r="T99" s="127"/>
      <c r="U99" s="145"/>
      <c r="V99" s="403"/>
      <c r="W99" s="403"/>
      <c r="X99" s="403"/>
      <c r="Y99" s="398"/>
      <c r="Z99" s="398"/>
      <c r="AA99" s="398"/>
      <c r="AB99" s="398"/>
      <c r="AC99" s="478"/>
      <c r="AD99" s="403"/>
      <c r="AE99" s="127"/>
      <c r="AF99" s="127"/>
      <c r="AG99" s="127"/>
      <c r="AH99" s="127"/>
      <c r="AI99" s="127"/>
      <c r="AJ99" s="403"/>
      <c r="AK99" s="398"/>
      <c r="AL99" s="398"/>
      <c r="AM99" s="398"/>
      <c r="AN99" s="398"/>
      <c r="AO99" s="398"/>
      <c r="AP99" s="398"/>
      <c r="AQ99" s="408"/>
      <c r="CG99" s="12"/>
      <c r="CH99" s="12"/>
      <c r="CI99" s="12"/>
      <c r="CJ99" s="12"/>
      <c r="CK99" s="12"/>
      <c r="CL99" s="12"/>
    </row>
    <row r="100" spans="1:90" ht="16.350000000000001" customHeight="1" x14ac:dyDescent="0.2">
      <c r="A100" s="504" t="s">
        <v>43</v>
      </c>
      <c r="B100" s="239">
        <f>SUM(B95:B99)</f>
        <v>0</v>
      </c>
      <c r="C100" s="240">
        <f>SUM(C95:C99)</f>
        <v>0</v>
      </c>
      <c r="D100" s="241">
        <f>SUM(D95:D99)</f>
        <v>0</v>
      </c>
      <c r="E100" s="5"/>
      <c r="F100" s="127"/>
      <c r="G100" s="127"/>
      <c r="H100" s="127"/>
      <c r="I100" s="127"/>
      <c r="J100" s="127"/>
      <c r="K100" s="237"/>
      <c r="L100" s="179"/>
      <c r="M100" s="127"/>
      <c r="N100" s="127"/>
      <c r="O100" s="127"/>
      <c r="P100" s="127"/>
      <c r="Q100" s="127"/>
      <c r="R100" s="127"/>
      <c r="S100" s="127"/>
      <c r="T100" s="127"/>
      <c r="U100" s="145"/>
      <c r="V100" s="203"/>
      <c r="W100" s="203"/>
      <c r="X100" s="203"/>
      <c r="Y100" s="183"/>
      <c r="Z100" s="183"/>
      <c r="AA100" s="183"/>
      <c r="AB100" s="183"/>
      <c r="AC100" s="233"/>
      <c r="AD100" s="203"/>
      <c r="AE100" s="127"/>
      <c r="AF100" s="127"/>
      <c r="AG100" s="127"/>
      <c r="AH100" s="127"/>
      <c r="AI100" s="127"/>
      <c r="AJ100" s="203"/>
      <c r="AK100" s="183"/>
      <c r="AL100" s="183"/>
      <c r="AM100" s="183"/>
      <c r="AN100" s="183"/>
      <c r="AO100" s="183"/>
      <c r="AP100" s="183"/>
      <c r="AQ100" s="211"/>
      <c r="CG100" s="12"/>
      <c r="CH100" s="12"/>
      <c r="CI100" s="12"/>
      <c r="CJ100" s="12"/>
      <c r="CK100" s="12"/>
      <c r="CL100" s="12"/>
    </row>
    <row r="101" spans="1:90" ht="31.35" customHeight="1" x14ac:dyDescent="0.2">
      <c r="A101" s="550" t="s">
        <v>116</v>
      </c>
      <c r="B101" s="207"/>
      <c r="C101" s="207"/>
      <c r="D101" s="207"/>
      <c r="E101" s="243"/>
      <c r="F101" s="243"/>
      <c r="G101" s="244"/>
      <c r="H101" s="244"/>
      <c r="I101" s="244"/>
      <c r="J101" s="244"/>
      <c r="K101" s="245"/>
      <c r="L101" s="125"/>
      <c r="M101" s="125"/>
      <c r="N101" s="127"/>
      <c r="O101" s="127"/>
      <c r="P101" s="127"/>
      <c r="Q101" s="127"/>
      <c r="R101" s="127"/>
      <c r="S101" s="127"/>
      <c r="T101" s="127"/>
      <c r="U101" s="182"/>
      <c r="V101" s="203"/>
      <c r="W101" s="203"/>
      <c r="X101" s="203"/>
      <c r="Y101" s="203"/>
      <c r="Z101" s="203"/>
      <c r="AA101" s="203"/>
      <c r="AB101" s="246"/>
      <c r="AC101" s="203"/>
      <c r="AD101" s="127"/>
      <c r="AE101" s="127"/>
      <c r="AF101" s="127"/>
      <c r="AG101" s="127"/>
      <c r="AH101" s="127"/>
      <c r="AI101" s="203"/>
      <c r="AJ101" s="203"/>
      <c r="AK101" s="203"/>
      <c r="AL101" s="203"/>
      <c r="AM101" s="203"/>
      <c r="AN101" s="203"/>
      <c r="AO101" s="203"/>
      <c r="AP101" s="211"/>
      <c r="CG101" s="12"/>
      <c r="CH101" s="12"/>
      <c r="CI101" s="12"/>
      <c r="CJ101" s="12"/>
      <c r="CK101" s="12"/>
      <c r="CL101" s="12"/>
    </row>
    <row r="102" spans="1:90" ht="16.350000000000001" customHeight="1" x14ac:dyDescent="0.2">
      <c r="A102" s="561" t="s">
        <v>3</v>
      </c>
      <c r="B102" s="564" t="s">
        <v>5</v>
      </c>
      <c r="C102" s="565"/>
      <c r="D102" s="566"/>
      <c r="E102" s="707" t="s">
        <v>6</v>
      </c>
      <c r="F102" s="568"/>
      <c r="G102" s="568"/>
      <c r="H102" s="568"/>
      <c r="I102" s="568"/>
      <c r="J102" s="568"/>
      <c r="K102" s="568"/>
      <c r="L102" s="568"/>
      <c r="M102" s="568"/>
      <c r="N102" s="247"/>
      <c r="O102" s="127"/>
      <c r="P102" s="127"/>
      <c r="Q102" s="127"/>
      <c r="R102" s="127"/>
      <c r="S102" s="127"/>
      <c r="T102" s="127"/>
      <c r="U102" s="127"/>
      <c r="V102" s="14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203"/>
      <c r="AK102" s="203"/>
      <c r="AL102" s="203"/>
      <c r="AM102" s="203"/>
      <c r="AN102" s="203"/>
      <c r="AO102" s="203"/>
      <c r="AP102" s="203"/>
      <c r="AQ102" s="211"/>
      <c r="CG102" s="12"/>
      <c r="CH102" s="12"/>
      <c r="CI102" s="12"/>
      <c r="CJ102" s="12"/>
      <c r="CK102" s="12"/>
      <c r="CL102" s="12"/>
    </row>
    <row r="103" spans="1:90" ht="16.350000000000001" customHeight="1" x14ac:dyDescent="0.2">
      <c r="A103" s="562"/>
      <c r="B103" s="707"/>
      <c r="C103" s="568"/>
      <c r="D103" s="705"/>
      <c r="E103" s="570" t="s">
        <v>12</v>
      </c>
      <c r="F103" s="572"/>
      <c r="G103" s="570" t="s">
        <v>13</v>
      </c>
      <c r="H103" s="572"/>
      <c r="I103" s="570" t="s">
        <v>14</v>
      </c>
      <c r="J103" s="572"/>
      <c r="K103" s="570" t="s">
        <v>15</v>
      </c>
      <c r="L103" s="572"/>
      <c r="M103" s="570" t="s">
        <v>16</v>
      </c>
      <c r="N103" s="572"/>
      <c r="O103" s="127"/>
      <c r="P103" s="127"/>
      <c r="Q103" s="127"/>
      <c r="R103" s="127"/>
      <c r="S103" s="127"/>
      <c r="T103" s="127"/>
      <c r="U103" s="127"/>
      <c r="V103" s="127"/>
      <c r="W103" s="145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203"/>
      <c r="AK103" s="203"/>
      <c r="AL103" s="203"/>
      <c r="AM103" s="203"/>
      <c r="AN103" s="203"/>
      <c r="AO103" s="203"/>
      <c r="AP103" s="203"/>
      <c r="AQ103" s="211"/>
      <c r="CG103" s="12"/>
      <c r="CH103" s="12"/>
      <c r="CI103" s="12"/>
      <c r="CJ103" s="12"/>
      <c r="CK103" s="12"/>
      <c r="CL103" s="12"/>
    </row>
    <row r="104" spans="1:90" ht="16.350000000000001" customHeight="1" x14ac:dyDescent="0.2">
      <c r="A104" s="706"/>
      <c r="B104" s="248" t="s">
        <v>29</v>
      </c>
      <c r="C104" s="249" t="s">
        <v>30</v>
      </c>
      <c r="D104" s="558" t="s">
        <v>31</v>
      </c>
      <c r="E104" s="21" t="s">
        <v>30</v>
      </c>
      <c r="F104" s="501" t="s">
        <v>31</v>
      </c>
      <c r="G104" s="21" t="s">
        <v>30</v>
      </c>
      <c r="H104" s="501" t="s">
        <v>31</v>
      </c>
      <c r="I104" s="21" t="s">
        <v>30</v>
      </c>
      <c r="J104" s="501" t="s">
        <v>31</v>
      </c>
      <c r="K104" s="21" t="s">
        <v>30</v>
      </c>
      <c r="L104" s="501" t="s">
        <v>31</v>
      </c>
      <c r="M104" s="21" t="s">
        <v>30</v>
      </c>
      <c r="N104" s="501" t="s">
        <v>31</v>
      </c>
      <c r="O104" s="722"/>
      <c r="P104" s="127"/>
      <c r="Q104" s="237"/>
      <c r="R104" s="127"/>
      <c r="S104" s="127"/>
      <c r="T104" s="127"/>
      <c r="U104" s="127"/>
      <c r="V104" s="127"/>
      <c r="W104" s="127"/>
      <c r="X104" s="127"/>
      <c r="Y104" s="127"/>
      <c r="Z104" s="127"/>
      <c r="AA104" s="145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CG104" s="12"/>
      <c r="CH104" s="12"/>
      <c r="CI104" s="12"/>
      <c r="CJ104" s="12"/>
      <c r="CK104" s="12"/>
      <c r="CL104" s="12"/>
    </row>
    <row r="105" spans="1:90" ht="16.350000000000001" customHeight="1" x14ac:dyDescent="0.2">
      <c r="A105" s="74" t="s">
        <v>117</v>
      </c>
      <c r="B105" s="23">
        <f>SUM(C105:D105)</f>
        <v>0</v>
      </c>
      <c r="C105" s="24">
        <f>SUM(E105+G105+I105+K105+M105)</f>
        <v>0</v>
      </c>
      <c r="D105" s="25">
        <f>SUM(F105+H105+J105+L105+N105)</f>
        <v>0</v>
      </c>
      <c r="E105" s="215"/>
      <c r="F105" s="216"/>
      <c r="G105" s="215"/>
      <c r="H105" s="216"/>
      <c r="I105" s="215"/>
      <c r="J105" s="252"/>
      <c r="K105" s="215"/>
      <c r="L105" s="252"/>
      <c r="M105" s="253"/>
      <c r="N105" s="252"/>
      <c r="O105" s="254"/>
      <c r="P105" s="127"/>
      <c r="Q105" s="23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45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CG105" s="12"/>
      <c r="CH105" s="12"/>
      <c r="CI105" s="12"/>
      <c r="CJ105" s="12"/>
      <c r="CK105" s="12"/>
      <c r="CL105" s="12"/>
    </row>
    <row r="106" spans="1:90" ht="25.35" customHeight="1" x14ac:dyDescent="0.2">
      <c r="A106" s="723" t="s">
        <v>118</v>
      </c>
      <c r="B106" s="535">
        <f>SUM(C106:D106)</f>
        <v>0</v>
      </c>
      <c r="C106" s="536">
        <f>SUM(E106+G106+I106+K106+M106)</f>
        <v>0</v>
      </c>
      <c r="D106" s="718">
        <f>SUM(F106+H106+J106+L106+N106)</f>
        <v>0</v>
      </c>
      <c r="E106" s="553"/>
      <c r="F106" s="724"/>
      <c r="G106" s="553"/>
      <c r="H106" s="555"/>
      <c r="I106" s="553"/>
      <c r="J106" s="724"/>
      <c r="K106" s="553"/>
      <c r="L106" s="724"/>
      <c r="M106" s="257"/>
      <c r="N106" s="725"/>
      <c r="O106" s="254"/>
      <c r="P106" s="127"/>
      <c r="Q106" s="237"/>
      <c r="R106" s="127"/>
      <c r="S106" s="127"/>
      <c r="T106" s="127"/>
      <c r="U106" s="127"/>
      <c r="V106" s="127"/>
      <c r="W106" s="127"/>
      <c r="X106" s="127"/>
      <c r="Y106" s="127"/>
      <c r="Z106" s="127"/>
      <c r="AA106" s="145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CG106" s="12"/>
      <c r="CH106" s="12"/>
      <c r="CI106" s="12"/>
      <c r="CJ106" s="12"/>
      <c r="CK106" s="12"/>
      <c r="CL106" s="12"/>
    </row>
    <row r="107" spans="1:90" ht="21" customHeight="1" x14ac:dyDescent="0.25">
      <c r="A107" s="550" t="s">
        <v>119</v>
      </c>
      <c r="B107" s="127"/>
      <c r="C107" s="127"/>
      <c r="D107" s="127"/>
      <c r="E107" s="127"/>
      <c r="F107" s="127"/>
      <c r="G107" s="127"/>
      <c r="H107" s="127"/>
      <c r="I107" s="127"/>
      <c r="J107" s="127"/>
      <c r="K107" s="127"/>
      <c r="L107" s="127"/>
      <c r="M107" s="127"/>
      <c r="N107" s="127"/>
      <c r="O107" s="127"/>
      <c r="P107" s="127"/>
      <c r="Q107" s="127"/>
      <c r="R107" s="127"/>
      <c r="S107" s="127"/>
      <c r="T107" s="127"/>
      <c r="U107" s="127"/>
      <c r="V107" s="127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02"/>
    </row>
    <row r="108" spans="1:90" ht="20.25" customHeight="1" x14ac:dyDescent="0.2">
      <c r="A108" s="561" t="s">
        <v>3</v>
      </c>
      <c r="B108" s="564" t="s">
        <v>5</v>
      </c>
      <c r="C108" s="565"/>
      <c r="D108" s="566"/>
      <c r="E108" s="570" t="s">
        <v>6</v>
      </c>
      <c r="F108" s="571"/>
      <c r="G108" s="571"/>
      <c r="H108" s="571"/>
      <c r="I108" s="571"/>
      <c r="J108" s="571"/>
      <c r="K108" s="571"/>
      <c r="L108" s="571"/>
      <c r="M108" s="571"/>
      <c r="N108" s="571"/>
      <c r="O108" s="571"/>
      <c r="P108" s="571"/>
      <c r="Q108" s="571"/>
      <c r="R108" s="571"/>
      <c r="S108" s="571"/>
      <c r="T108" s="571"/>
      <c r="U108" s="571"/>
      <c r="V108" s="571"/>
      <c r="W108" s="571"/>
      <c r="X108" s="571"/>
      <c r="Y108" s="571"/>
      <c r="Z108" s="571"/>
      <c r="AA108" s="571"/>
      <c r="AB108" s="571"/>
      <c r="AC108" s="571"/>
      <c r="AD108" s="571"/>
      <c r="AE108" s="571"/>
      <c r="AF108" s="571"/>
      <c r="AG108" s="571"/>
      <c r="AH108" s="571"/>
      <c r="AI108" s="571"/>
      <c r="AJ108" s="571"/>
      <c r="AK108" s="571"/>
      <c r="AL108" s="609"/>
      <c r="AM108" s="566" t="s">
        <v>8</v>
      </c>
    </row>
    <row r="109" spans="1:90" ht="20.25" customHeight="1" x14ac:dyDescent="0.2">
      <c r="A109" s="562"/>
      <c r="B109" s="726"/>
      <c r="C109" s="568"/>
      <c r="D109" s="727"/>
      <c r="E109" s="570" t="s">
        <v>12</v>
      </c>
      <c r="F109" s="572"/>
      <c r="G109" s="570" t="s">
        <v>13</v>
      </c>
      <c r="H109" s="572"/>
      <c r="I109" s="570" t="s">
        <v>14</v>
      </c>
      <c r="J109" s="572"/>
      <c r="K109" s="570" t="s">
        <v>15</v>
      </c>
      <c r="L109" s="572"/>
      <c r="M109" s="570" t="s">
        <v>16</v>
      </c>
      <c r="N109" s="572"/>
      <c r="O109" s="574" t="s">
        <v>17</v>
      </c>
      <c r="P109" s="575"/>
      <c r="Q109" s="574" t="s">
        <v>18</v>
      </c>
      <c r="R109" s="575"/>
      <c r="S109" s="574" t="s">
        <v>19</v>
      </c>
      <c r="T109" s="575"/>
      <c r="U109" s="574" t="s">
        <v>20</v>
      </c>
      <c r="V109" s="575"/>
      <c r="W109" s="574" t="s">
        <v>21</v>
      </c>
      <c r="X109" s="575"/>
      <c r="Y109" s="574" t="s">
        <v>22</v>
      </c>
      <c r="Z109" s="575"/>
      <c r="AA109" s="574" t="s">
        <v>23</v>
      </c>
      <c r="AB109" s="575"/>
      <c r="AC109" s="574" t="s">
        <v>24</v>
      </c>
      <c r="AD109" s="575"/>
      <c r="AE109" s="574" t="s">
        <v>25</v>
      </c>
      <c r="AF109" s="575"/>
      <c r="AG109" s="574" t="s">
        <v>26</v>
      </c>
      <c r="AH109" s="575"/>
      <c r="AI109" s="574" t="s">
        <v>27</v>
      </c>
      <c r="AJ109" s="575"/>
      <c r="AK109" s="574" t="s">
        <v>28</v>
      </c>
      <c r="AL109" s="610"/>
      <c r="AM109" s="573"/>
    </row>
    <row r="110" spans="1:90" ht="25.5" customHeight="1" x14ac:dyDescent="0.2">
      <c r="A110" s="728"/>
      <c r="B110" s="248" t="s">
        <v>29</v>
      </c>
      <c r="C110" s="249" t="s">
        <v>30</v>
      </c>
      <c r="D110" s="729" t="s">
        <v>31</v>
      </c>
      <c r="E110" s="21" t="s">
        <v>30</v>
      </c>
      <c r="F110" s="501" t="s">
        <v>31</v>
      </c>
      <c r="G110" s="21" t="s">
        <v>30</v>
      </c>
      <c r="H110" s="501" t="s">
        <v>31</v>
      </c>
      <c r="I110" s="21" t="s">
        <v>30</v>
      </c>
      <c r="J110" s="501" t="s">
        <v>31</v>
      </c>
      <c r="K110" s="21" t="s">
        <v>30</v>
      </c>
      <c r="L110" s="501" t="s">
        <v>31</v>
      </c>
      <c r="M110" s="21" t="s">
        <v>30</v>
      </c>
      <c r="N110" s="501" t="s">
        <v>31</v>
      </c>
      <c r="O110" s="21" t="s">
        <v>30</v>
      </c>
      <c r="P110" s="500" t="s">
        <v>31</v>
      </c>
      <c r="Q110" s="21" t="s">
        <v>30</v>
      </c>
      <c r="R110" s="500" t="s">
        <v>31</v>
      </c>
      <c r="S110" s="21" t="s">
        <v>30</v>
      </c>
      <c r="T110" s="500" t="s">
        <v>31</v>
      </c>
      <c r="U110" s="21" t="s">
        <v>30</v>
      </c>
      <c r="V110" s="500" t="s">
        <v>31</v>
      </c>
      <c r="W110" s="21" t="s">
        <v>30</v>
      </c>
      <c r="X110" s="500" t="s">
        <v>31</v>
      </c>
      <c r="Y110" s="21" t="s">
        <v>30</v>
      </c>
      <c r="Z110" s="500" t="s">
        <v>31</v>
      </c>
      <c r="AA110" s="21" t="s">
        <v>30</v>
      </c>
      <c r="AB110" s="500" t="s">
        <v>31</v>
      </c>
      <c r="AC110" s="21" t="s">
        <v>30</v>
      </c>
      <c r="AD110" s="500" t="s">
        <v>31</v>
      </c>
      <c r="AE110" s="21" t="s">
        <v>30</v>
      </c>
      <c r="AF110" s="500" t="s">
        <v>31</v>
      </c>
      <c r="AG110" s="21" t="s">
        <v>30</v>
      </c>
      <c r="AH110" s="500" t="s">
        <v>31</v>
      </c>
      <c r="AI110" s="21" t="s">
        <v>30</v>
      </c>
      <c r="AJ110" s="500" t="s">
        <v>31</v>
      </c>
      <c r="AK110" s="21" t="s">
        <v>30</v>
      </c>
      <c r="AL110" s="258" t="s">
        <v>31</v>
      </c>
      <c r="AM110" s="727"/>
    </row>
    <row r="111" spans="1:90" ht="22.5" customHeight="1" x14ac:dyDescent="0.2">
      <c r="A111" s="97" t="s">
        <v>120</v>
      </c>
      <c r="B111" s="59">
        <f>SUM(C111:D111)</f>
        <v>0</v>
      </c>
      <c r="C111" s="60">
        <f>+E111+G111+I111+K111+M111+O111+Q111+S111+U111+W111+Y111+AA111+AC111+AE111+AG111+AI111+AK111</f>
        <v>0</v>
      </c>
      <c r="D111" s="54">
        <f>+F111+H111+J111+L111+N111+P111+R111+T111+V111+X111+Z111+AB111+AD111+AF111+AH111+AJ111+AL111</f>
        <v>0</v>
      </c>
      <c r="E111" s="259"/>
      <c r="F111" s="260"/>
      <c r="G111" s="259"/>
      <c r="H111" s="260"/>
      <c r="I111" s="259"/>
      <c r="J111" s="261"/>
      <c r="K111" s="259"/>
      <c r="L111" s="261"/>
      <c r="M111" s="262"/>
      <c r="N111" s="261"/>
      <c r="O111" s="262"/>
      <c r="P111" s="261"/>
      <c r="Q111" s="262"/>
      <c r="R111" s="261"/>
      <c r="S111" s="262"/>
      <c r="T111" s="261"/>
      <c r="U111" s="262"/>
      <c r="V111" s="261"/>
      <c r="W111" s="262"/>
      <c r="X111" s="261"/>
      <c r="Y111" s="262"/>
      <c r="Z111" s="261"/>
      <c r="AA111" s="262"/>
      <c r="AB111" s="261"/>
      <c r="AC111" s="262"/>
      <c r="AD111" s="261"/>
      <c r="AE111" s="262"/>
      <c r="AF111" s="261"/>
      <c r="AG111" s="262"/>
      <c r="AH111" s="261"/>
      <c r="AI111" s="262"/>
      <c r="AJ111" s="261"/>
      <c r="AK111" s="262"/>
      <c r="AL111" s="263"/>
      <c r="AM111" s="260"/>
      <c r="AN111" s="264" t="str">
        <f>CA111&amp;CB111</f>
        <v/>
      </c>
      <c r="CA111" s="4" t="str">
        <f>IF(CG111=1,"* No olvide ingresar la Población SENAME (Digite CERO si no tiene). ","")</f>
        <v/>
      </c>
      <c r="CB111" s="4" t="str">
        <f>IF(CH111=1,"* La Población SENAME ingresada NO PUEDE superar la suma de ambos sexos. ","")</f>
        <v/>
      </c>
      <c r="CG111" s="4">
        <f>IF(AND(B111&lt;&gt;0,AM111=""),1,0)</f>
        <v>0</v>
      </c>
      <c r="CH111" s="4">
        <f>IF(AM111&gt;B111,1,0)</f>
        <v>0</v>
      </c>
    </row>
    <row r="112" spans="1:90" ht="27" customHeight="1" x14ac:dyDescent="0.25">
      <c r="A112" s="108" t="s">
        <v>121</v>
      </c>
      <c r="B112" s="102"/>
      <c r="C112" s="102"/>
      <c r="D112" s="102"/>
      <c r="E112" s="102"/>
    </row>
    <row r="113" spans="1:43" ht="21.75" customHeight="1" x14ac:dyDescent="0.2">
      <c r="A113" s="576" t="s">
        <v>122</v>
      </c>
      <c r="B113" s="574" t="s">
        <v>123</v>
      </c>
      <c r="C113" s="581"/>
      <c r="D113" s="610"/>
      <c r="E113" s="611" t="s">
        <v>124</v>
      </c>
    </row>
    <row r="114" spans="1:43" ht="30.75" customHeight="1" x14ac:dyDescent="0.2">
      <c r="A114" s="730"/>
      <c r="B114" s="248" t="s">
        <v>125</v>
      </c>
      <c r="C114" s="248" t="s">
        <v>126</v>
      </c>
      <c r="D114" s="265" t="s">
        <v>127</v>
      </c>
      <c r="E114" s="731"/>
    </row>
    <row r="115" spans="1:43" ht="22.5" customHeight="1" x14ac:dyDescent="0.25">
      <c r="A115" s="266" t="s">
        <v>43</v>
      </c>
      <c r="B115" s="259"/>
      <c r="C115" s="259"/>
      <c r="D115" s="267"/>
      <c r="E115" s="268"/>
    </row>
    <row r="116" spans="1:43" ht="21.75" customHeight="1" x14ac:dyDescent="0.2">
      <c r="A116" s="556" t="s">
        <v>128</v>
      </c>
      <c r="B116" s="207"/>
      <c r="C116" s="207"/>
      <c r="H116" s="270"/>
      <c r="I116" s="270"/>
      <c r="J116" s="125"/>
    </row>
    <row r="117" spans="1:43" x14ac:dyDescent="0.2">
      <c r="A117" s="561" t="s">
        <v>3</v>
      </c>
      <c r="B117" s="564" t="s">
        <v>5</v>
      </c>
      <c r="C117" s="565"/>
      <c r="D117" s="566"/>
      <c r="E117" s="570"/>
      <c r="F117" s="571"/>
      <c r="G117" s="571"/>
      <c r="H117" s="571"/>
      <c r="I117" s="571"/>
      <c r="J117" s="572"/>
    </row>
    <row r="118" spans="1:43" x14ac:dyDescent="0.2">
      <c r="A118" s="562"/>
      <c r="B118" s="726"/>
      <c r="C118" s="568"/>
      <c r="D118" s="727"/>
      <c r="E118" s="570" t="s">
        <v>129</v>
      </c>
      <c r="F118" s="572"/>
      <c r="G118" s="570" t="s">
        <v>130</v>
      </c>
      <c r="H118" s="572"/>
      <c r="I118" s="570" t="s">
        <v>131</v>
      </c>
      <c r="J118" s="572"/>
    </row>
    <row r="119" spans="1:43" x14ac:dyDescent="0.2">
      <c r="A119" s="728"/>
      <c r="B119" s="248" t="s">
        <v>29</v>
      </c>
      <c r="C119" s="249" t="s">
        <v>30</v>
      </c>
      <c r="D119" s="729" t="s">
        <v>31</v>
      </c>
      <c r="E119" s="21" t="s">
        <v>30</v>
      </c>
      <c r="F119" s="501" t="s">
        <v>31</v>
      </c>
      <c r="G119" s="21" t="s">
        <v>30</v>
      </c>
      <c r="H119" s="501" t="s">
        <v>31</v>
      </c>
      <c r="I119" s="21" t="s">
        <v>30</v>
      </c>
      <c r="J119" s="501" t="s">
        <v>31</v>
      </c>
    </row>
    <row r="120" spans="1:43" ht="27" customHeight="1" x14ac:dyDescent="0.2">
      <c r="A120" s="74" t="s">
        <v>132</v>
      </c>
      <c r="B120" s="23">
        <f>SUM(C120:D120)</f>
        <v>0</v>
      </c>
      <c r="C120" s="24">
        <f t="shared" ref="C120:D122" si="23">+E120+G120+I120</f>
        <v>0</v>
      </c>
      <c r="D120" s="25">
        <f t="shared" si="23"/>
        <v>0</v>
      </c>
      <c r="E120" s="215"/>
      <c r="F120" s="216"/>
      <c r="G120" s="215"/>
      <c r="H120" s="216"/>
      <c r="I120" s="215"/>
      <c r="J120" s="252"/>
    </row>
    <row r="121" spans="1:43" ht="26.25" customHeight="1" x14ac:dyDescent="0.2">
      <c r="A121" s="271" t="s">
        <v>133</v>
      </c>
      <c r="B121" s="272">
        <f>SUM(C121:D121)</f>
        <v>0</v>
      </c>
      <c r="C121" s="273">
        <f t="shared" si="23"/>
        <v>0</v>
      </c>
      <c r="D121" s="274">
        <f t="shared" si="23"/>
        <v>0</v>
      </c>
      <c r="E121" s="275"/>
      <c r="F121" s="276"/>
      <c r="G121" s="275"/>
      <c r="H121" s="276"/>
      <c r="I121" s="275"/>
      <c r="J121" s="277"/>
    </row>
    <row r="122" spans="1:43" ht="41.25" customHeight="1" x14ac:dyDescent="0.2">
      <c r="A122" s="278" t="s">
        <v>134</v>
      </c>
      <c r="B122" s="732">
        <f>SUM(C122:D122)</f>
        <v>0</v>
      </c>
      <c r="C122" s="733">
        <f t="shared" si="23"/>
        <v>0</v>
      </c>
      <c r="D122" s="734">
        <f t="shared" si="23"/>
        <v>0</v>
      </c>
      <c r="E122" s="735"/>
      <c r="F122" s="736"/>
      <c r="G122" s="735"/>
      <c r="H122" s="725"/>
      <c r="I122" s="735"/>
      <c r="J122" s="736"/>
    </row>
    <row r="123" spans="1:43" ht="24" customHeight="1" x14ac:dyDescent="0.25">
      <c r="A123" s="557" t="s">
        <v>135</v>
      </c>
      <c r="B123" s="280"/>
      <c r="C123" s="281"/>
      <c r="D123" s="281"/>
      <c r="F123" s="282"/>
      <c r="G123" s="283"/>
      <c r="H123" s="283"/>
      <c r="I123" s="102"/>
    </row>
    <row r="124" spans="1:43" ht="42.75" customHeight="1" x14ac:dyDescent="0.2">
      <c r="A124" s="566" t="s">
        <v>3</v>
      </c>
      <c r="B124" s="561" t="s">
        <v>43</v>
      </c>
      <c r="C124" s="564" t="s">
        <v>136</v>
      </c>
      <c r="D124" s="566"/>
      <c r="E124" s="564" t="s">
        <v>137</v>
      </c>
      <c r="F124" s="566"/>
      <c r="G124" s="570" t="s">
        <v>138</v>
      </c>
      <c r="H124" s="571"/>
      <c r="I124" s="572"/>
    </row>
    <row r="125" spans="1:43" ht="42" x14ac:dyDescent="0.2">
      <c r="A125" s="737"/>
      <c r="B125" s="738"/>
      <c r="C125" s="21" t="s">
        <v>30</v>
      </c>
      <c r="D125" s="284" t="s">
        <v>31</v>
      </c>
      <c r="E125" s="103" t="s">
        <v>139</v>
      </c>
      <c r="F125" s="501" t="s">
        <v>140</v>
      </c>
      <c r="G125" s="103" t="s">
        <v>141</v>
      </c>
      <c r="H125" s="90" t="s">
        <v>142</v>
      </c>
      <c r="I125" s="501" t="s">
        <v>143</v>
      </c>
    </row>
    <row r="126" spans="1:43" ht="22.5" customHeight="1" x14ac:dyDescent="0.2">
      <c r="A126" s="285" t="s">
        <v>144</v>
      </c>
      <c r="B126" s="286">
        <f>SUM(C126:D126)</f>
        <v>0</v>
      </c>
      <c r="C126" s="287"/>
      <c r="D126" s="261"/>
      <c r="E126" s="287"/>
      <c r="F126" s="260"/>
      <c r="G126" s="287"/>
      <c r="H126" s="287"/>
      <c r="I126" s="260"/>
    </row>
    <row r="127" spans="1:43" ht="15" x14ac:dyDescent="0.25">
      <c r="A127" s="288" t="s">
        <v>145</v>
      </c>
      <c r="B127" s="102"/>
      <c r="C127" s="102"/>
      <c r="D127" s="102"/>
      <c r="E127" s="102"/>
      <c r="F127" s="102"/>
      <c r="G127" s="102"/>
      <c r="H127" s="102"/>
      <c r="I127" s="102"/>
    </row>
    <row r="128" spans="1:43" x14ac:dyDescent="0.2">
      <c r="A128" s="561" t="s">
        <v>3</v>
      </c>
      <c r="B128" s="561" t="s">
        <v>4</v>
      </c>
      <c r="C128" s="564" t="s">
        <v>5</v>
      </c>
      <c r="D128" s="565"/>
      <c r="E128" s="566"/>
      <c r="F128" s="570" t="s">
        <v>6</v>
      </c>
      <c r="G128" s="571"/>
      <c r="H128" s="571"/>
      <c r="I128" s="571"/>
      <c r="J128" s="571"/>
      <c r="K128" s="571"/>
      <c r="L128" s="571"/>
      <c r="M128" s="571"/>
      <c r="N128" s="571"/>
      <c r="O128" s="571"/>
      <c r="P128" s="571"/>
      <c r="Q128" s="571"/>
      <c r="R128" s="571"/>
      <c r="S128" s="571"/>
      <c r="T128" s="571"/>
      <c r="U128" s="571"/>
      <c r="V128" s="571"/>
      <c r="W128" s="571"/>
      <c r="X128" s="571"/>
      <c r="Y128" s="571"/>
      <c r="Z128" s="571"/>
      <c r="AA128" s="571"/>
      <c r="AB128" s="571"/>
      <c r="AC128" s="571"/>
      <c r="AD128" s="571"/>
      <c r="AE128" s="571"/>
      <c r="AF128" s="571"/>
      <c r="AG128" s="571"/>
      <c r="AH128" s="571"/>
      <c r="AI128" s="571"/>
      <c r="AJ128" s="571"/>
      <c r="AK128" s="571"/>
      <c r="AL128" s="571"/>
      <c r="AM128" s="572"/>
      <c r="AN128" s="566" t="s">
        <v>7</v>
      </c>
      <c r="AO128" s="566" t="s">
        <v>8</v>
      </c>
      <c r="AP128" s="566" t="s">
        <v>9</v>
      </c>
      <c r="AQ128" s="566" t="s">
        <v>10</v>
      </c>
    </row>
    <row r="129" spans="1:90" x14ac:dyDescent="0.2">
      <c r="A129" s="562"/>
      <c r="B129" s="562"/>
      <c r="C129" s="739"/>
      <c r="D129" s="568"/>
      <c r="E129" s="737"/>
      <c r="F129" s="570" t="s">
        <v>12</v>
      </c>
      <c r="G129" s="572"/>
      <c r="H129" s="570" t="s">
        <v>13</v>
      </c>
      <c r="I129" s="572"/>
      <c r="J129" s="570" t="s">
        <v>14</v>
      </c>
      <c r="K129" s="572"/>
      <c r="L129" s="570" t="s">
        <v>15</v>
      </c>
      <c r="M129" s="572"/>
      <c r="N129" s="570" t="s">
        <v>16</v>
      </c>
      <c r="O129" s="572"/>
      <c r="P129" s="574" t="s">
        <v>17</v>
      </c>
      <c r="Q129" s="575"/>
      <c r="R129" s="574" t="s">
        <v>18</v>
      </c>
      <c r="S129" s="575"/>
      <c r="T129" s="574" t="s">
        <v>19</v>
      </c>
      <c r="U129" s="575"/>
      <c r="V129" s="574" t="s">
        <v>20</v>
      </c>
      <c r="W129" s="575"/>
      <c r="X129" s="574" t="s">
        <v>21</v>
      </c>
      <c r="Y129" s="575"/>
      <c r="Z129" s="574" t="s">
        <v>22</v>
      </c>
      <c r="AA129" s="575"/>
      <c r="AB129" s="574" t="s">
        <v>23</v>
      </c>
      <c r="AC129" s="575"/>
      <c r="AD129" s="574" t="s">
        <v>24</v>
      </c>
      <c r="AE129" s="575"/>
      <c r="AF129" s="574" t="s">
        <v>25</v>
      </c>
      <c r="AG129" s="575"/>
      <c r="AH129" s="574" t="s">
        <v>26</v>
      </c>
      <c r="AI129" s="575"/>
      <c r="AJ129" s="574" t="s">
        <v>27</v>
      </c>
      <c r="AK129" s="575"/>
      <c r="AL129" s="574" t="s">
        <v>28</v>
      </c>
      <c r="AM129" s="575"/>
      <c r="AN129" s="573"/>
      <c r="AO129" s="573"/>
      <c r="AP129" s="573"/>
      <c r="AQ129" s="573"/>
    </row>
    <row r="130" spans="1:90" x14ac:dyDescent="0.2">
      <c r="A130" s="738"/>
      <c r="B130" s="738"/>
      <c r="C130" s="18" t="s">
        <v>29</v>
      </c>
      <c r="D130" s="19" t="s">
        <v>30</v>
      </c>
      <c r="E130" s="500" t="s">
        <v>31</v>
      </c>
      <c r="F130" s="21" t="s">
        <v>30</v>
      </c>
      <c r="G130" s="500" t="s">
        <v>31</v>
      </c>
      <c r="H130" s="21" t="s">
        <v>30</v>
      </c>
      <c r="I130" s="500" t="s">
        <v>31</v>
      </c>
      <c r="J130" s="21" t="s">
        <v>30</v>
      </c>
      <c r="K130" s="500" t="s">
        <v>31</v>
      </c>
      <c r="L130" s="21" t="s">
        <v>30</v>
      </c>
      <c r="M130" s="500" t="s">
        <v>31</v>
      </c>
      <c r="N130" s="21" t="s">
        <v>30</v>
      </c>
      <c r="O130" s="500" t="s">
        <v>31</v>
      </c>
      <c r="P130" s="21" t="s">
        <v>30</v>
      </c>
      <c r="Q130" s="500" t="s">
        <v>31</v>
      </c>
      <c r="R130" s="21" t="s">
        <v>30</v>
      </c>
      <c r="S130" s="500" t="s">
        <v>31</v>
      </c>
      <c r="T130" s="21" t="s">
        <v>30</v>
      </c>
      <c r="U130" s="500" t="s">
        <v>31</v>
      </c>
      <c r="V130" s="21" t="s">
        <v>30</v>
      </c>
      <c r="W130" s="500" t="s">
        <v>31</v>
      </c>
      <c r="X130" s="21" t="s">
        <v>30</v>
      </c>
      <c r="Y130" s="500" t="s">
        <v>31</v>
      </c>
      <c r="Z130" s="21" t="s">
        <v>30</v>
      </c>
      <c r="AA130" s="500" t="s">
        <v>31</v>
      </c>
      <c r="AB130" s="21" t="s">
        <v>30</v>
      </c>
      <c r="AC130" s="500" t="s">
        <v>31</v>
      </c>
      <c r="AD130" s="21" t="s">
        <v>30</v>
      </c>
      <c r="AE130" s="500" t="s">
        <v>31</v>
      </c>
      <c r="AF130" s="21" t="s">
        <v>30</v>
      </c>
      <c r="AG130" s="500" t="s">
        <v>31</v>
      </c>
      <c r="AH130" s="21" t="s">
        <v>30</v>
      </c>
      <c r="AI130" s="500" t="s">
        <v>31</v>
      </c>
      <c r="AJ130" s="21" t="s">
        <v>30</v>
      </c>
      <c r="AK130" s="500" t="s">
        <v>31</v>
      </c>
      <c r="AL130" s="21" t="s">
        <v>30</v>
      </c>
      <c r="AM130" s="500" t="s">
        <v>31</v>
      </c>
      <c r="AN130" s="737"/>
      <c r="AO130" s="737"/>
      <c r="AP130" s="737"/>
      <c r="AQ130" s="737"/>
    </row>
    <row r="131" spans="1:90" x14ac:dyDescent="0.2">
      <c r="A131" s="576" t="s">
        <v>146</v>
      </c>
      <c r="B131" s="22" t="s">
        <v>33</v>
      </c>
      <c r="C131" s="23">
        <f t="shared" ref="C131:C143" si="24">SUM(D131+E131)</f>
        <v>0</v>
      </c>
      <c r="D131" s="24">
        <f t="shared" ref="D131:D143" si="25">SUM(F131+H131+J131+L131+N131+P131+R131+T131+V131+X131+Z131+AB131+AD131+AF131+AH131+AJ131+AL131)</f>
        <v>0</v>
      </c>
      <c r="E131" s="25">
        <f t="shared" ref="E131:E143" si="26">SUM(G131+I131+K131+M131+O131+Q131+S131+U131+W131+Y131+AA131+AC131+AE131+AG131+AI131+AK131+AM131)</f>
        <v>0</v>
      </c>
      <c r="F131" s="26"/>
      <c r="G131" s="27"/>
      <c r="H131" s="26"/>
      <c r="I131" s="27"/>
      <c r="J131" s="26"/>
      <c r="K131" s="28"/>
      <c r="L131" s="26"/>
      <c r="M131" s="28"/>
      <c r="N131" s="26"/>
      <c r="O131" s="28"/>
      <c r="P131" s="26"/>
      <c r="Q131" s="28"/>
      <c r="R131" s="26"/>
      <c r="S131" s="28"/>
      <c r="T131" s="26"/>
      <c r="U131" s="28"/>
      <c r="V131" s="26"/>
      <c r="W131" s="28"/>
      <c r="X131" s="26"/>
      <c r="Y131" s="28"/>
      <c r="Z131" s="26"/>
      <c r="AA131" s="28"/>
      <c r="AB131" s="26"/>
      <c r="AC131" s="28"/>
      <c r="AD131" s="26"/>
      <c r="AE131" s="28"/>
      <c r="AF131" s="26"/>
      <c r="AG131" s="28"/>
      <c r="AH131" s="26"/>
      <c r="AI131" s="28"/>
      <c r="AJ131" s="26"/>
      <c r="AK131" s="28"/>
      <c r="AL131" s="29"/>
      <c r="AM131" s="28"/>
      <c r="AN131" s="27"/>
      <c r="AO131" s="27"/>
      <c r="AP131" s="27"/>
      <c r="AQ131" s="27"/>
      <c r="AR131" s="30" t="str">
        <f t="shared" ref="AR131:AR140" si="27">CONCATENATE(CF131,CA131,CB131,CC131,CD131,CE131)</f>
        <v/>
      </c>
      <c r="CA131" s="32" t="str">
        <f t="shared" ref="CA131:CA143" si="28">IF(CG131=1,"* El número de Beneficiarios NO DEBE ser mayor que el Total. ","")</f>
        <v/>
      </c>
      <c r="CB131" s="33" t="str">
        <f t="shared" ref="CB131:CB143" si="29">IF(CH131=1,"* Los Niños, Niñas, Adolescentes y Jóvenes de Programa SENAME NO DEBE ser mayor que el Total. ","")</f>
        <v/>
      </c>
      <c r="CC131" s="33" t="str">
        <f t="shared" ref="CC131:CC143" si="30">IF(CI131=1,"* El número de personas pertenecientes a Pueblos Originarios NO DEBE ser mayor que el Total. ","")</f>
        <v/>
      </c>
      <c r="CD131" s="33" t="str">
        <f t="shared" ref="CD131:CD143" si="31">IF(CJ131=1,"* El número de personas Migrantes NO DEBE ser mayor que el Total. ","")</f>
        <v/>
      </c>
      <c r="CE131" s="33"/>
      <c r="CF131" s="32" t="str">
        <f t="shared" ref="CF131:CF143" si="32">IF(CL131=1,"* No olvide digitar la columna Beneficiarios y/o Niños, Niñas, Adolescentes y Jóvenes de Programa SENAME y/o Pueblos Originarios y/o Migrantes y/o Demencia (Digite CEROS si no tiene). ","")</f>
        <v/>
      </c>
      <c r="CG131" s="34">
        <f t="shared" ref="CG131:CJ143" si="33">IF($C131&lt;AN131,1,0)</f>
        <v>0</v>
      </c>
      <c r="CH131" s="34">
        <f t="shared" si="33"/>
        <v>0</v>
      </c>
      <c r="CI131" s="34">
        <f t="shared" si="33"/>
        <v>0</v>
      </c>
      <c r="CJ131" s="34">
        <f t="shared" si="33"/>
        <v>0</v>
      </c>
      <c r="CK131" s="34"/>
      <c r="CL131" s="34">
        <f t="shared" ref="CL131:CL143" si="34">IF(AND(C131&lt;&gt;0,OR(AN131="",AO131="",AP131="",AQ131="")),1,0)</f>
        <v>0</v>
      </c>
    </row>
    <row r="132" spans="1:90" x14ac:dyDescent="0.2">
      <c r="A132" s="577"/>
      <c r="B132" s="35" t="s">
        <v>34</v>
      </c>
      <c r="C132" s="36">
        <f t="shared" si="24"/>
        <v>0</v>
      </c>
      <c r="D132" s="37">
        <f t="shared" si="25"/>
        <v>0</v>
      </c>
      <c r="E132" s="38">
        <f t="shared" si="26"/>
        <v>0</v>
      </c>
      <c r="F132" s="39"/>
      <c r="G132" s="40"/>
      <c r="H132" s="39"/>
      <c r="I132" s="40"/>
      <c r="J132" s="39"/>
      <c r="K132" s="41"/>
      <c r="L132" s="39"/>
      <c r="M132" s="41"/>
      <c r="N132" s="39"/>
      <c r="O132" s="41"/>
      <c r="P132" s="39"/>
      <c r="Q132" s="41"/>
      <c r="R132" s="39"/>
      <c r="S132" s="41"/>
      <c r="T132" s="39"/>
      <c r="U132" s="41"/>
      <c r="V132" s="39"/>
      <c r="W132" s="41"/>
      <c r="X132" s="39"/>
      <c r="Y132" s="41"/>
      <c r="Z132" s="39"/>
      <c r="AA132" s="41"/>
      <c r="AB132" s="39"/>
      <c r="AC132" s="41"/>
      <c r="AD132" s="39"/>
      <c r="AE132" s="41"/>
      <c r="AF132" s="39"/>
      <c r="AG132" s="41"/>
      <c r="AH132" s="39"/>
      <c r="AI132" s="41"/>
      <c r="AJ132" s="39"/>
      <c r="AK132" s="41"/>
      <c r="AL132" s="42"/>
      <c r="AM132" s="41"/>
      <c r="AN132" s="40"/>
      <c r="AO132" s="40"/>
      <c r="AP132" s="40"/>
      <c r="AQ132" s="40"/>
      <c r="AR132" s="30" t="str">
        <f t="shared" si="27"/>
        <v/>
      </c>
      <c r="CA132" s="32" t="str">
        <f t="shared" si="28"/>
        <v/>
      </c>
      <c r="CB132" s="33" t="str">
        <f t="shared" si="29"/>
        <v/>
      </c>
      <c r="CC132" s="33" t="str">
        <f t="shared" si="30"/>
        <v/>
      </c>
      <c r="CD132" s="33" t="str">
        <f t="shared" si="31"/>
        <v/>
      </c>
      <c r="CE132" s="33"/>
      <c r="CF132" s="32" t="str">
        <f t="shared" si="32"/>
        <v/>
      </c>
      <c r="CG132" s="34">
        <f t="shared" si="33"/>
        <v>0</v>
      </c>
      <c r="CH132" s="34">
        <f t="shared" si="33"/>
        <v>0</v>
      </c>
      <c r="CI132" s="34">
        <f t="shared" si="33"/>
        <v>0</v>
      </c>
      <c r="CJ132" s="34">
        <f t="shared" si="33"/>
        <v>0</v>
      </c>
      <c r="CK132" s="34"/>
      <c r="CL132" s="34">
        <f t="shared" si="34"/>
        <v>0</v>
      </c>
    </row>
    <row r="133" spans="1:90" x14ac:dyDescent="0.2">
      <c r="A133" s="577"/>
      <c r="B133" s="35" t="s">
        <v>35</v>
      </c>
      <c r="C133" s="36">
        <f t="shared" si="24"/>
        <v>0</v>
      </c>
      <c r="D133" s="37">
        <f t="shared" si="25"/>
        <v>0</v>
      </c>
      <c r="E133" s="38">
        <f t="shared" si="26"/>
        <v>0</v>
      </c>
      <c r="F133" s="39"/>
      <c r="G133" s="40"/>
      <c r="H133" s="39"/>
      <c r="I133" s="40"/>
      <c r="J133" s="39"/>
      <c r="K133" s="41"/>
      <c r="L133" s="39"/>
      <c r="M133" s="41"/>
      <c r="N133" s="39"/>
      <c r="O133" s="41"/>
      <c r="P133" s="39"/>
      <c r="Q133" s="41"/>
      <c r="R133" s="39"/>
      <c r="S133" s="41"/>
      <c r="T133" s="39"/>
      <c r="U133" s="41"/>
      <c r="V133" s="39"/>
      <c r="W133" s="41"/>
      <c r="X133" s="39"/>
      <c r="Y133" s="41"/>
      <c r="Z133" s="39"/>
      <c r="AA133" s="41"/>
      <c r="AB133" s="39"/>
      <c r="AC133" s="41"/>
      <c r="AD133" s="39"/>
      <c r="AE133" s="41"/>
      <c r="AF133" s="39"/>
      <c r="AG133" s="41"/>
      <c r="AH133" s="39"/>
      <c r="AI133" s="41"/>
      <c r="AJ133" s="39"/>
      <c r="AK133" s="41"/>
      <c r="AL133" s="42"/>
      <c r="AM133" s="41"/>
      <c r="AN133" s="40"/>
      <c r="AO133" s="40"/>
      <c r="AP133" s="40"/>
      <c r="AQ133" s="40"/>
      <c r="AR133" s="30" t="str">
        <f t="shared" si="27"/>
        <v/>
      </c>
      <c r="CA133" s="32" t="str">
        <f t="shared" si="28"/>
        <v/>
      </c>
      <c r="CB133" s="33" t="str">
        <f t="shared" si="29"/>
        <v/>
      </c>
      <c r="CC133" s="33" t="str">
        <f t="shared" si="30"/>
        <v/>
      </c>
      <c r="CD133" s="33" t="str">
        <f t="shared" si="31"/>
        <v/>
      </c>
      <c r="CE133" s="33"/>
      <c r="CF133" s="32" t="str">
        <f t="shared" si="32"/>
        <v/>
      </c>
      <c r="CG133" s="34">
        <f t="shared" si="33"/>
        <v>0</v>
      </c>
      <c r="CH133" s="34">
        <f t="shared" si="33"/>
        <v>0</v>
      </c>
      <c r="CI133" s="34">
        <f t="shared" si="33"/>
        <v>0</v>
      </c>
      <c r="CJ133" s="34">
        <f t="shared" si="33"/>
        <v>0</v>
      </c>
      <c r="CK133" s="34"/>
      <c r="CL133" s="34">
        <f t="shared" si="34"/>
        <v>0</v>
      </c>
    </row>
    <row r="134" spans="1:90" x14ac:dyDescent="0.2">
      <c r="A134" s="577"/>
      <c r="B134" s="35" t="s">
        <v>36</v>
      </c>
      <c r="C134" s="36">
        <f t="shared" si="24"/>
        <v>0</v>
      </c>
      <c r="D134" s="37">
        <f t="shared" si="25"/>
        <v>0</v>
      </c>
      <c r="E134" s="38">
        <f t="shared" si="26"/>
        <v>0</v>
      </c>
      <c r="F134" s="39"/>
      <c r="G134" s="40"/>
      <c r="H134" s="39"/>
      <c r="I134" s="40"/>
      <c r="J134" s="39"/>
      <c r="K134" s="41"/>
      <c r="L134" s="39"/>
      <c r="M134" s="41"/>
      <c r="N134" s="39"/>
      <c r="O134" s="41"/>
      <c r="P134" s="39"/>
      <c r="Q134" s="41"/>
      <c r="R134" s="39"/>
      <c r="S134" s="41"/>
      <c r="T134" s="39"/>
      <c r="U134" s="41"/>
      <c r="V134" s="39"/>
      <c r="W134" s="41"/>
      <c r="X134" s="39"/>
      <c r="Y134" s="41"/>
      <c r="Z134" s="39"/>
      <c r="AA134" s="41"/>
      <c r="AB134" s="39"/>
      <c r="AC134" s="41"/>
      <c r="AD134" s="39"/>
      <c r="AE134" s="41"/>
      <c r="AF134" s="39"/>
      <c r="AG134" s="41"/>
      <c r="AH134" s="39"/>
      <c r="AI134" s="41"/>
      <c r="AJ134" s="39"/>
      <c r="AK134" s="41"/>
      <c r="AL134" s="42"/>
      <c r="AM134" s="41"/>
      <c r="AN134" s="40"/>
      <c r="AO134" s="40"/>
      <c r="AP134" s="40"/>
      <c r="AQ134" s="40"/>
      <c r="AR134" s="30" t="str">
        <f t="shared" si="27"/>
        <v/>
      </c>
      <c r="CA134" s="32" t="str">
        <f t="shared" si="28"/>
        <v/>
      </c>
      <c r="CB134" s="33" t="str">
        <f t="shared" si="29"/>
        <v/>
      </c>
      <c r="CC134" s="33" t="str">
        <f t="shared" si="30"/>
        <v/>
      </c>
      <c r="CD134" s="33" t="str">
        <f t="shared" si="31"/>
        <v/>
      </c>
      <c r="CE134" s="33"/>
      <c r="CF134" s="32" t="str">
        <f t="shared" si="32"/>
        <v/>
      </c>
      <c r="CG134" s="34">
        <f t="shared" si="33"/>
        <v>0</v>
      </c>
      <c r="CH134" s="34">
        <f t="shared" si="33"/>
        <v>0</v>
      </c>
      <c r="CI134" s="34">
        <f t="shared" si="33"/>
        <v>0</v>
      </c>
      <c r="CJ134" s="34">
        <f t="shared" si="33"/>
        <v>0</v>
      </c>
      <c r="CK134" s="34"/>
      <c r="CL134" s="34">
        <f t="shared" si="34"/>
        <v>0</v>
      </c>
    </row>
    <row r="135" spans="1:90" x14ac:dyDescent="0.2">
      <c r="A135" s="577"/>
      <c r="B135" s="35" t="s">
        <v>37</v>
      </c>
      <c r="C135" s="36">
        <f t="shared" si="24"/>
        <v>0</v>
      </c>
      <c r="D135" s="37">
        <f t="shared" si="25"/>
        <v>0</v>
      </c>
      <c r="E135" s="38">
        <f t="shared" si="26"/>
        <v>0</v>
      </c>
      <c r="F135" s="39"/>
      <c r="G135" s="40"/>
      <c r="H135" s="39"/>
      <c r="I135" s="40"/>
      <c r="J135" s="39"/>
      <c r="K135" s="41"/>
      <c r="L135" s="39"/>
      <c r="M135" s="41"/>
      <c r="N135" s="39"/>
      <c r="O135" s="41"/>
      <c r="P135" s="39"/>
      <c r="Q135" s="41"/>
      <c r="R135" s="39"/>
      <c r="S135" s="41"/>
      <c r="T135" s="39"/>
      <c r="U135" s="41"/>
      <c r="V135" s="39"/>
      <c r="W135" s="41"/>
      <c r="X135" s="39"/>
      <c r="Y135" s="41"/>
      <c r="Z135" s="39"/>
      <c r="AA135" s="41"/>
      <c r="AB135" s="39"/>
      <c r="AC135" s="41"/>
      <c r="AD135" s="39"/>
      <c r="AE135" s="41"/>
      <c r="AF135" s="39"/>
      <c r="AG135" s="41"/>
      <c r="AH135" s="39"/>
      <c r="AI135" s="41"/>
      <c r="AJ135" s="39"/>
      <c r="AK135" s="41"/>
      <c r="AL135" s="42"/>
      <c r="AM135" s="41"/>
      <c r="AN135" s="40"/>
      <c r="AO135" s="40"/>
      <c r="AP135" s="40"/>
      <c r="AQ135" s="40"/>
      <c r="AR135" s="30" t="str">
        <f t="shared" si="27"/>
        <v/>
      </c>
      <c r="CA135" s="32" t="str">
        <f t="shared" si="28"/>
        <v/>
      </c>
      <c r="CB135" s="33" t="str">
        <f t="shared" si="29"/>
        <v/>
      </c>
      <c r="CC135" s="33" t="str">
        <f t="shared" si="30"/>
        <v/>
      </c>
      <c r="CD135" s="33" t="str">
        <f t="shared" si="31"/>
        <v/>
      </c>
      <c r="CE135" s="33"/>
      <c r="CF135" s="32" t="str">
        <f t="shared" si="32"/>
        <v/>
      </c>
      <c r="CG135" s="34">
        <f t="shared" si="33"/>
        <v>0</v>
      </c>
      <c r="CH135" s="34">
        <f t="shared" si="33"/>
        <v>0</v>
      </c>
      <c r="CI135" s="34">
        <f t="shared" si="33"/>
        <v>0</v>
      </c>
      <c r="CJ135" s="34">
        <f t="shared" si="33"/>
        <v>0</v>
      </c>
      <c r="CK135" s="34"/>
      <c r="CL135" s="34">
        <f t="shared" si="34"/>
        <v>0</v>
      </c>
    </row>
    <row r="136" spans="1:90" x14ac:dyDescent="0.2">
      <c r="A136" s="577"/>
      <c r="B136" s="35" t="s">
        <v>38</v>
      </c>
      <c r="C136" s="36">
        <f t="shared" si="24"/>
        <v>0</v>
      </c>
      <c r="D136" s="37">
        <f t="shared" si="25"/>
        <v>0</v>
      </c>
      <c r="E136" s="38">
        <f t="shared" si="26"/>
        <v>0</v>
      </c>
      <c r="F136" s="39"/>
      <c r="G136" s="40"/>
      <c r="H136" s="39"/>
      <c r="I136" s="40"/>
      <c r="J136" s="39"/>
      <c r="K136" s="41"/>
      <c r="L136" s="39"/>
      <c r="M136" s="41"/>
      <c r="N136" s="39"/>
      <c r="O136" s="41"/>
      <c r="P136" s="39"/>
      <c r="Q136" s="41"/>
      <c r="R136" s="39"/>
      <c r="S136" s="41"/>
      <c r="T136" s="39"/>
      <c r="U136" s="41"/>
      <c r="V136" s="39"/>
      <c r="W136" s="41"/>
      <c r="X136" s="39"/>
      <c r="Y136" s="41"/>
      <c r="Z136" s="39"/>
      <c r="AA136" s="41"/>
      <c r="AB136" s="39"/>
      <c r="AC136" s="41"/>
      <c r="AD136" s="39"/>
      <c r="AE136" s="41"/>
      <c r="AF136" s="39"/>
      <c r="AG136" s="41"/>
      <c r="AH136" s="39"/>
      <c r="AI136" s="41"/>
      <c r="AJ136" s="39"/>
      <c r="AK136" s="41"/>
      <c r="AL136" s="42"/>
      <c r="AM136" s="41"/>
      <c r="AN136" s="40"/>
      <c r="AO136" s="40"/>
      <c r="AP136" s="40"/>
      <c r="AQ136" s="40"/>
      <c r="AR136" s="30" t="str">
        <f t="shared" si="27"/>
        <v/>
      </c>
      <c r="CA136" s="32" t="str">
        <f t="shared" si="28"/>
        <v/>
      </c>
      <c r="CB136" s="33" t="str">
        <f t="shared" si="29"/>
        <v/>
      </c>
      <c r="CC136" s="33" t="str">
        <f t="shared" si="30"/>
        <v/>
      </c>
      <c r="CD136" s="33" t="str">
        <f t="shared" si="31"/>
        <v/>
      </c>
      <c r="CE136" s="33"/>
      <c r="CF136" s="32" t="str">
        <f t="shared" si="32"/>
        <v/>
      </c>
      <c r="CG136" s="34">
        <f t="shared" si="33"/>
        <v>0</v>
      </c>
      <c r="CH136" s="34">
        <f t="shared" si="33"/>
        <v>0</v>
      </c>
      <c r="CI136" s="34">
        <f t="shared" si="33"/>
        <v>0</v>
      </c>
      <c r="CJ136" s="34">
        <f t="shared" si="33"/>
        <v>0</v>
      </c>
      <c r="CK136" s="34"/>
      <c r="CL136" s="34">
        <f t="shared" si="34"/>
        <v>0</v>
      </c>
    </row>
    <row r="137" spans="1:90" ht="21" x14ac:dyDescent="0.2">
      <c r="A137" s="577"/>
      <c r="B137" s="35" t="s">
        <v>39</v>
      </c>
      <c r="C137" s="43">
        <f t="shared" si="24"/>
        <v>0</v>
      </c>
      <c r="D137" s="44">
        <f t="shared" si="25"/>
        <v>0</v>
      </c>
      <c r="E137" s="45">
        <f t="shared" si="26"/>
        <v>0</v>
      </c>
      <c r="F137" s="46"/>
      <c r="G137" s="47"/>
      <c r="H137" s="46"/>
      <c r="I137" s="47"/>
      <c r="J137" s="46"/>
      <c r="K137" s="48"/>
      <c r="L137" s="46"/>
      <c r="M137" s="48"/>
      <c r="N137" s="46"/>
      <c r="O137" s="48"/>
      <c r="P137" s="46"/>
      <c r="Q137" s="48"/>
      <c r="R137" s="46"/>
      <c r="S137" s="48"/>
      <c r="T137" s="46"/>
      <c r="U137" s="48"/>
      <c r="V137" s="46"/>
      <c r="W137" s="48"/>
      <c r="X137" s="46"/>
      <c r="Y137" s="48"/>
      <c r="Z137" s="46"/>
      <c r="AA137" s="48"/>
      <c r="AB137" s="46"/>
      <c r="AC137" s="48"/>
      <c r="AD137" s="46"/>
      <c r="AE137" s="48"/>
      <c r="AF137" s="46"/>
      <c r="AG137" s="48"/>
      <c r="AH137" s="46"/>
      <c r="AI137" s="48"/>
      <c r="AJ137" s="46"/>
      <c r="AK137" s="48"/>
      <c r="AL137" s="49"/>
      <c r="AM137" s="48"/>
      <c r="AN137" s="47"/>
      <c r="AO137" s="47"/>
      <c r="AP137" s="47"/>
      <c r="AQ137" s="47"/>
      <c r="AR137" s="30" t="str">
        <f t="shared" si="27"/>
        <v/>
      </c>
      <c r="CA137" s="32" t="str">
        <f t="shared" si="28"/>
        <v/>
      </c>
      <c r="CB137" s="33" t="str">
        <f t="shared" si="29"/>
        <v/>
      </c>
      <c r="CC137" s="33" t="str">
        <f t="shared" si="30"/>
        <v/>
      </c>
      <c r="CD137" s="33" t="str">
        <f t="shared" si="31"/>
        <v/>
      </c>
      <c r="CE137" s="33"/>
      <c r="CF137" s="32" t="str">
        <f t="shared" si="32"/>
        <v/>
      </c>
      <c r="CG137" s="34">
        <f t="shared" si="33"/>
        <v>0</v>
      </c>
      <c r="CH137" s="34">
        <f t="shared" si="33"/>
        <v>0</v>
      </c>
      <c r="CI137" s="34">
        <f t="shared" si="33"/>
        <v>0</v>
      </c>
      <c r="CJ137" s="34">
        <f t="shared" si="33"/>
        <v>0</v>
      </c>
      <c r="CK137" s="34"/>
      <c r="CL137" s="34">
        <f t="shared" si="34"/>
        <v>0</v>
      </c>
    </row>
    <row r="138" spans="1:90" ht="21" x14ac:dyDescent="0.2">
      <c r="A138" s="577"/>
      <c r="B138" s="35" t="s">
        <v>40</v>
      </c>
      <c r="C138" s="43">
        <f t="shared" si="24"/>
        <v>0</v>
      </c>
      <c r="D138" s="44">
        <f t="shared" si="25"/>
        <v>0</v>
      </c>
      <c r="E138" s="45">
        <f t="shared" si="26"/>
        <v>0</v>
      </c>
      <c r="F138" s="46"/>
      <c r="G138" s="47"/>
      <c r="H138" s="46"/>
      <c r="I138" s="47"/>
      <c r="J138" s="46"/>
      <c r="K138" s="48"/>
      <c r="L138" s="46"/>
      <c r="M138" s="48"/>
      <c r="N138" s="46"/>
      <c r="O138" s="48"/>
      <c r="P138" s="46"/>
      <c r="Q138" s="48"/>
      <c r="R138" s="46"/>
      <c r="S138" s="48"/>
      <c r="T138" s="46"/>
      <c r="U138" s="48"/>
      <c r="V138" s="46"/>
      <c r="W138" s="48"/>
      <c r="X138" s="46"/>
      <c r="Y138" s="48"/>
      <c r="Z138" s="46"/>
      <c r="AA138" s="48"/>
      <c r="AB138" s="46"/>
      <c r="AC138" s="48"/>
      <c r="AD138" s="46"/>
      <c r="AE138" s="48"/>
      <c r="AF138" s="46"/>
      <c r="AG138" s="48"/>
      <c r="AH138" s="46"/>
      <c r="AI138" s="48"/>
      <c r="AJ138" s="46"/>
      <c r="AK138" s="48"/>
      <c r="AL138" s="49"/>
      <c r="AM138" s="48"/>
      <c r="AN138" s="47"/>
      <c r="AO138" s="47"/>
      <c r="AP138" s="47"/>
      <c r="AQ138" s="47"/>
      <c r="AR138" s="30" t="str">
        <f t="shared" si="27"/>
        <v/>
      </c>
      <c r="CA138" s="32" t="str">
        <f t="shared" si="28"/>
        <v/>
      </c>
      <c r="CB138" s="33" t="str">
        <f t="shared" si="29"/>
        <v/>
      </c>
      <c r="CC138" s="33" t="str">
        <f t="shared" si="30"/>
        <v/>
      </c>
      <c r="CD138" s="33" t="str">
        <f t="shared" si="31"/>
        <v/>
      </c>
      <c r="CE138" s="33"/>
      <c r="CF138" s="32" t="str">
        <f t="shared" si="32"/>
        <v/>
      </c>
      <c r="CG138" s="34">
        <f t="shared" si="33"/>
        <v>0</v>
      </c>
      <c r="CH138" s="34">
        <f t="shared" si="33"/>
        <v>0</v>
      </c>
      <c r="CI138" s="34">
        <f t="shared" si="33"/>
        <v>0</v>
      </c>
      <c r="CJ138" s="34">
        <f t="shared" si="33"/>
        <v>0</v>
      </c>
      <c r="CK138" s="34"/>
      <c r="CL138" s="34">
        <f t="shared" si="34"/>
        <v>0</v>
      </c>
    </row>
    <row r="139" spans="1:90" x14ac:dyDescent="0.2">
      <c r="A139" s="577"/>
      <c r="B139" s="35" t="s">
        <v>41</v>
      </c>
      <c r="C139" s="43">
        <f t="shared" si="24"/>
        <v>0</v>
      </c>
      <c r="D139" s="44">
        <f t="shared" si="25"/>
        <v>0</v>
      </c>
      <c r="E139" s="45">
        <f t="shared" si="26"/>
        <v>0</v>
      </c>
      <c r="F139" s="46"/>
      <c r="G139" s="47"/>
      <c r="H139" s="46"/>
      <c r="I139" s="47"/>
      <c r="J139" s="46"/>
      <c r="K139" s="48"/>
      <c r="L139" s="46"/>
      <c r="M139" s="48"/>
      <c r="N139" s="46"/>
      <c r="O139" s="48"/>
      <c r="P139" s="46"/>
      <c r="Q139" s="48"/>
      <c r="R139" s="46"/>
      <c r="S139" s="48"/>
      <c r="T139" s="46"/>
      <c r="U139" s="48"/>
      <c r="V139" s="46"/>
      <c r="W139" s="48"/>
      <c r="X139" s="46"/>
      <c r="Y139" s="48"/>
      <c r="Z139" s="46"/>
      <c r="AA139" s="48"/>
      <c r="AB139" s="46"/>
      <c r="AC139" s="48"/>
      <c r="AD139" s="46"/>
      <c r="AE139" s="48"/>
      <c r="AF139" s="46"/>
      <c r="AG139" s="48"/>
      <c r="AH139" s="46"/>
      <c r="AI139" s="48"/>
      <c r="AJ139" s="46"/>
      <c r="AK139" s="48"/>
      <c r="AL139" s="49"/>
      <c r="AM139" s="48"/>
      <c r="AN139" s="47"/>
      <c r="AO139" s="47"/>
      <c r="AP139" s="47"/>
      <c r="AQ139" s="47"/>
      <c r="AR139" s="30" t="str">
        <f t="shared" si="27"/>
        <v/>
      </c>
      <c r="CA139" s="32" t="str">
        <f t="shared" si="28"/>
        <v/>
      </c>
      <c r="CB139" s="33" t="str">
        <f t="shared" si="29"/>
        <v/>
      </c>
      <c r="CC139" s="33" t="str">
        <f t="shared" si="30"/>
        <v/>
      </c>
      <c r="CD139" s="33" t="str">
        <f t="shared" si="31"/>
        <v/>
      </c>
      <c r="CE139" s="33"/>
      <c r="CF139" s="32" t="str">
        <f t="shared" si="32"/>
        <v/>
      </c>
      <c r="CG139" s="34">
        <f t="shared" si="33"/>
        <v>0</v>
      </c>
      <c r="CH139" s="34">
        <f t="shared" si="33"/>
        <v>0</v>
      </c>
      <c r="CI139" s="34">
        <f t="shared" si="33"/>
        <v>0</v>
      </c>
      <c r="CJ139" s="34">
        <f t="shared" si="33"/>
        <v>0</v>
      </c>
      <c r="CK139" s="34"/>
      <c r="CL139" s="34">
        <f t="shared" si="34"/>
        <v>0</v>
      </c>
    </row>
    <row r="140" spans="1:90" ht="31.5" x14ac:dyDescent="0.2">
      <c r="A140" s="577"/>
      <c r="B140" s="35" t="s">
        <v>42</v>
      </c>
      <c r="C140" s="43">
        <f t="shared" si="24"/>
        <v>0</v>
      </c>
      <c r="D140" s="50">
        <f t="shared" si="25"/>
        <v>0</v>
      </c>
      <c r="E140" s="45">
        <f t="shared" si="26"/>
        <v>0</v>
      </c>
      <c r="F140" s="46"/>
      <c r="G140" s="47"/>
      <c r="H140" s="46"/>
      <c r="I140" s="47"/>
      <c r="J140" s="46"/>
      <c r="K140" s="48"/>
      <c r="L140" s="46"/>
      <c r="M140" s="48"/>
      <c r="N140" s="46"/>
      <c r="O140" s="48"/>
      <c r="P140" s="46"/>
      <c r="Q140" s="48"/>
      <c r="R140" s="46"/>
      <c r="S140" s="48"/>
      <c r="T140" s="46"/>
      <c r="U140" s="48"/>
      <c r="V140" s="46"/>
      <c r="W140" s="48"/>
      <c r="X140" s="46"/>
      <c r="Y140" s="48"/>
      <c r="Z140" s="46"/>
      <c r="AA140" s="48"/>
      <c r="AB140" s="46"/>
      <c r="AC140" s="48"/>
      <c r="AD140" s="46"/>
      <c r="AE140" s="48"/>
      <c r="AF140" s="46"/>
      <c r="AG140" s="48"/>
      <c r="AH140" s="46"/>
      <c r="AI140" s="48"/>
      <c r="AJ140" s="46"/>
      <c r="AK140" s="48"/>
      <c r="AL140" s="49"/>
      <c r="AM140" s="48"/>
      <c r="AN140" s="47"/>
      <c r="AO140" s="47"/>
      <c r="AP140" s="47"/>
      <c r="AQ140" s="47"/>
      <c r="AR140" s="30" t="str">
        <f t="shared" si="27"/>
        <v/>
      </c>
      <c r="CA140" s="32" t="str">
        <f t="shared" si="28"/>
        <v/>
      </c>
      <c r="CB140" s="33" t="str">
        <f t="shared" si="29"/>
        <v/>
      </c>
      <c r="CC140" s="33" t="str">
        <f t="shared" si="30"/>
        <v/>
      </c>
      <c r="CD140" s="33" t="str">
        <f t="shared" si="31"/>
        <v/>
      </c>
      <c r="CE140" s="33"/>
      <c r="CF140" s="32" t="str">
        <f t="shared" si="32"/>
        <v/>
      </c>
      <c r="CG140" s="34">
        <f t="shared" si="33"/>
        <v>0</v>
      </c>
      <c r="CH140" s="34">
        <f t="shared" si="33"/>
        <v>0</v>
      </c>
      <c r="CI140" s="34">
        <f t="shared" si="33"/>
        <v>0</v>
      </c>
      <c r="CJ140" s="34">
        <f t="shared" si="33"/>
        <v>0</v>
      </c>
      <c r="CK140" s="34"/>
      <c r="CL140" s="34">
        <f t="shared" si="34"/>
        <v>0</v>
      </c>
    </row>
    <row r="141" spans="1:90" x14ac:dyDescent="0.2">
      <c r="A141" s="740"/>
      <c r="B141" s="51" t="s">
        <v>43</v>
      </c>
      <c r="C141" s="52">
        <f t="shared" si="24"/>
        <v>0</v>
      </c>
      <c r="D141" s="53">
        <f t="shared" si="25"/>
        <v>0</v>
      </c>
      <c r="E141" s="54">
        <f t="shared" si="26"/>
        <v>0</v>
      </c>
      <c r="F141" s="55">
        <f>SUM(F131:F140)</f>
        <v>0</v>
      </c>
      <c r="G141" s="56">
        <f t="shared" ref="G141:AQ141" si="35">SUM(G131:G140)</f>
        <v>0</v>
      </c>
      <c r="H141" s="55">
        <f t="shared" si="35"/>
        <v>0</v>
      </c>
      <c r="I141" s="56">
        <f t="shared" si="35"/>
        <v>0</v>
      </c>
      <c r="J141" s="55">
        <f t="shared" si="35"/>
        <v>0</v>
      </c>
      <c r="K141" s="57">
        <f t="shared" si="35"/>
        <v>0</v>
      </c>
      <c r="L141" s="55">
        <f t="shared" si="35"/>
        <v>0</v>
      </c>
      <c r="M141" s="57">
        <f t="shared" si="35"/>
        <v>0</v>
      </c>
      <c r="N141" s="55">
        <f t="shared" si="35"/>
        <v>0</v>
      </c>
      <c r="O141" s="57">
        <f t="shared" si="35"/>
        <v>0</v>
      </c>
      <c r="P141" s="55">
        <f t="shared" si="35"/>
        <v>0</v>
      </c>
      <c r="Q141" s="57">
        <f t="shared" si="35"/>
        <v>0</v>
      </c>
      <c r="R141" s="55">
        <f t="shared" si="35"/>
        <v>0</v>
      </c>
      <c r="S141" s="57">
        <f t="shared" si="35"/>
        <v>0</v>
      </c>
      <c r="T141" s="55">
        <f t="shared" si="35"/>
        <v>0</v>
      </c>
      <c r="U141" s="57">
        <f t="shared" si="35"/>
        <v>0</v>
      </c>
      <c r="V141" s="55">
        <f t="shared" si="35"/>
        <v>0</v>
      </c>
      <c r="W141" s="57">
        <f t="shared" si="35"/>
        <v>0</v>
      </c>
      <c r="X141" s="55">
        <f t="shared" si="35"/>
        <v>0</v>
      </c>
      <c r="Y141" s="57">
        <f t="shared" si="35"/>
        <v>0</v>
      </c>
      <c r="Z141" s="55">
        <f t="shared" si="35"/>
        <v>0</v>
      </c>
      <c r="AA141" s="57">
        <f t="shared" si="35"/>
        <v>0</v>
      </c>
      <c r="AB141" s="55">
        <f t="shared" si="35"/>
        <v>0</v>
      </c>
      <c r="AC141" s="57">
        <f t="shared" si="35"/>
        <v>0</v>
      </c>
      <c r="AD141" s="55">
        <f t="shared" si="35"/>
        <v>0</v>
      </c>
      <c r="AE141" s="57">
        <f t="shared" si="35"/>
        <v>0</v>
      </c>
      <c r="AF141" s="55">
        <f t="shared" si="35"/>
        <v>0</v>
      </c>
      <c r="AG141" s="57">
        <f t="shared" si="35"/>
        <v>0</v>
      </c>
      <c r="AH141" s="55">
        <f t="shared" si="35"/>
        <v>0</v>
      </c>
      <c r="AI141" s="57">
        <f t="shared" si="35"/>
        <v>0</v>
      </c>
      <c r="AJ141" s="55">
        <f t="shared" si="35"/>
        <v>0</v>
      </c>
      <c r="AK141" s="57">
        <f t="shared" si="35"/>
        <v>0</v>
      </c>
      <c r="AL141" s="58">
        <f t="shared" si="35"/>
        <v>0</v>
      </c>
      <c r="AM141" s="57">
        <f t="shared" si="35"/>
        <v>0</v>
      </c>
      <c r="AN141" s="56">
        <f t="shared" si="35"/>
        <v>0</v>
      </c>
      <c r="AO141" s="56">
        <f t="shared" si="35"/>
        <v>0</v>
      </c>
      <c r="AP141" s="56">
        <f t="shared" si="35"/>
        <v>0</v>
      </c>
      <c r="AQ141" s="56">
        <f t="shared" si="35"/>
        <v>0</v>
      </c>
      <c r="AR141" s="30"/>
      <c r="CA141" s="32" t="str">
        <f t="shared" si="28"/>
        <v/>
      </c>
      <c r="CB141" s="33" t="str">
        <f t="shared" si="29"/>
        <v/>
      </c>
      <c r="CC141" s="33" t="str">
        <f t="shared" si="30"/>
        <v/>
      </c>
      <c r="CD141" s="33" t="str">
        <f t="shared" si="31"/>
        <v/>
      </c>
      <c r="CE141" s="33"/>
      <c r="CF141" s="32" t="str">
        <f t="shared" si="32"/>
        <v/>
      </c>
      <c r="CG141" s="34">
        <f t="shared" si="33"/>
        <v>0</v>
      </c>
      <c r="CH141" s="34">
        <f t="shared" si="33"/>
        <v>0</v>
      </c>
      <c r="CI141" s="34">
        <f t="shared" si="33"/>
        <v>0</v>
      </c>
      <c r="CJ141" s="34">
        <f t="shared" si="33"/>
        <v>0</v>
      </c>
      <c r="CK141" s="34"/>
      <c r="CL141" s="34">
        <f t="shared" si="34"/>
        <v>0</v>
      </c>
    </row>
    <row r="142" spans="1:90" x14ac:dyDescent="0.2">
      <c r="A142" s="579" t="s">
        <v>44</v>
      </c>
      <c r="B142" s="580"/>
      <c r="C142" s="59">
        <f t="shared" si="24"/>
        <v>0</v>
      </c>
      <c r="D142" s="60">
        <f t="shared" si="25"/>
        <v>0</v>
      </c>
      <c r="E142" s="54">
        <f t="shared" si="26"/>
        <v>0</v>
      </c>
      <c r="F142" s="61"/>
      <c r="G142" s="62"/>
      <c r="H142" s="61"/>
      <c r="I142" s="62"/>
      <c r="J142" s="61"/>
      <c r="K142" s="63"/>
      <c r="L142" s="61"/>
      <c r="M142" s="63"/>
      <c r="N142" s="61"/>
      <c r="O142" s="63"/>
      <c r="P142" s="61"/>
      <c r="Q142" s="63"/>
      <c r="R142" s="61"/>
      <c r="S142" s="63"/>
      <c r="T142" s="61"/>
      <c r="U142" s="63"/>
      <c r="V142" s="61"/>
      <c r="W142" s="63"/>
      <c r="X142" s="61"/>
      <c r="Y142" s="63"/>
      <c r="Z142" s="61"/>
      <c r="AA142" s="63"/>
      <c r="AB142" s="61"/>
      <c r="AC142" s="63"/>
      <c r="AD142" s="61"/>
      <c r="AE142" s="63"/>
      <c r="AF142" s="61"/>
      <c r="AG142" s="63"/>
      <c r="AH142" s="61"/>
      <c r="AI142" s="63"/>
      <c r="AJ142" s="61"/>
      <c r="AK142" s="63"/>
      <c r="AL142" s="64"/>
      <c r="AM142" s="63"/>
      <c r="AN142" s="62"/>
      <c r="AO142" s="62"/>
      <c r="AP142" s="62"/>
      <c r="AQ142" s="62"/>
      <c r="AR142" s="30" t="str">
        <f>CONCATENATE(CF142,CA142,CB142,CC142,CD142,CE142)</f>
        <v/>
      </c>
      <c r="CA142" s="32" t="str">
        <f t="shared" si="28"/>
        <v/>
      </c>
      <c r="CB142" s="33" t="str">
        <f t="shared" si="29"/>
        <v/>
      </c>
      <c r="CC142" s="33" t="str">
        <f t="shared" si="30"/>
        <v/>
      </c>
      <c r="CD142" s="33" t="str">
        <f t="shared" si="31"/>
        <v/>
      </c>
      <c r="CE142" s="33"/>
      <c r="CF142" s="32" t="str">
        <f t="shared" si="32"/>
        <v/>
      </c>
      <c r="CG142" s="34">
        <f t="shared" si="33"/>
        <v>0</v>
      </c>
      <c r="CH142" s="34">
        <f t="shared" si="33"/>
        <v>0</v>
      </c>
      <c r="CI142" s="34">
        <f t="shared" si="33"/>
        <v>0</v>
      </c>
      <c r="CJ142" s="34">
        <f t="shared" si="33"/>
        <v>0</v>
      </c>
      <c r="CK142" s="34"/>
      <c r="CL142" s="34">
        <f t="shared" si="34"/>
        <v>0</v>
      </c>
    </row>
    <row r="143" spans="1:90" x14ac:dyDescent="0.2">
      <c r="A143" s="579" t="s">
        <v>147</v>
      </c>
      <c r="B143" s="580"/>
      <c r="C143" s="59">
        <f t="shared" si="24"/>
        <v>0</v>
      </c>
      <c r="D143" s="60">
        <f t="shared" si="25"/>
        <v>0</v>
      </c>
      <c r="E143" s="54">
        <f t="shared" si="26"/>
        <v>0</v>
      </c>
      <c r="F143" s="61"/>
      <c r="G143" s="62"/>
      <c r="H143" s="61"/>
      <c r="I143" s="62"/>
      <c r="J143" s="61"/>
      <c r="K143" s="63"/>
      <c r="L143" s="61"/>
      <c r="M143" s="63"/>
      <c r="N143" s="61"/>
      <c r="O143" s="63"/>
      <c r="P143" s="61"/>
      <c r="Q143" s="63"/>
      <c r="R143" s="61"/>
      <c r="S143" s="63"/>
      <c r="T143" s="61"/>
      <c r="U143" s="63"/>
      <c r="V143" s="61"/>
      <c r="W143" s="63"/>
      <c r="X143" s="61"/>
      <c r="Y143" s="63"/>
      <c r="Z143" s="61"/>
      <c r="AA143" s="63"/>
      <c r="AB143" s="61"/>
      <c r="AC143" s="63"/>
      <c r="AD143" s="61"/>
      <c r="AE143" s="63"/>
      <c r="AF143" s="61"/>
      <c r="AG143" s="63"/>
      <c r="AH143" s="61"/>
      <c r="AI143" s="63"/>
      <c r="AJ143" s="61"/>
      <c r="AK143" s="63"/>
      <c r="AL143" s="64"/>
      <c r="AM143" s="63"/>
      <c r="AN143" s="62"/>
      <c r="AO143" s="62"/>
      <c r="AP143" s="62"/>
      <c r="AQ143" s="62"/>
      <c r="AR143" s="30" t="str">
        <f>CONCATENATE(CF143,CA143,CB143,CC143,CD143,CE143)</f>
        <v/>
      </c>
      <c r="CA143" s="32" t="str">
        <f t="shared" si="28"/>
        <v/>
      </c>
      <c r="CB143" s="33" t="str">
        <f t="shared" si="29"/>
        <v/>
      </c>
      <c r="CC143" s="33" t="str">
        <f t="shared" si="30"/>
        <v/>
      </c>
      <c r="CD143" s="33" t="str">
        <f t="shared" si="31"/>
        <v/>
      </c>
      <c r="CE143" s="33"/>
      <c r="CF143" s="32" t="str">
        <f t="shared" si="32"/>
        <v/>
      </c>
      <c r="CG143" s="34">
        <f t="shared" si="33"/>
        <v>0</v>
      </c>
      <c r="CH143" s="34">
        <f t="shared" si="33"/>
        <v>0</v>
      </c>
      <c r="CI143" s="34">
        <f t="shared" si="33"/>
        <v>0</v>
      </c>
      <c r="CJ143" s="34">
        <f t="shared" si="33"/>
        <v>0</v>
      </c>
      <c r="CK143" s="34"/>
      <c r="CL143" s="34">
        <f t="shared" si="34"/>
        <v>0</v>
      </c>
    </row>
    <row r="144" spans="1:90" ht="24" customHeight="1" x14ac:dyDescent="0.25">
      <c r="A144" s="84" t="s">
        <v>148</v>
      </c>
      <c r="B144" s="102"/>
      <c r="C144" s="102"/>
      <c r="D144" s="102"/>
      <c r="E144" s="5"/>
    </row>
    <row r="145" spans="1:90" x14ac:dyDescent="0.2">
      <c r="A145" s="561" t="s">
        <v>3</v>
      </c>
      <c r="B145" s="561" t="s">
        <v>4</v>
      </c>
      <c r="C145" s="564" t="s">
        <v>5</v>
      </c>
      <c r="D145" s="565"/>
      <c r="E145" s="566"/>
      <c r="F145" s="570" t="s">
        <v>6</v>
      </c>
      <c r="G145" s="571"/>
      <c r="H145" s="571"/>
      <c r="I145" s="571"/>
      <c r="J145" s="571"/>
      <c r="K145" s="571"/>
      <c r="L145" s="571"/>
      <c r="M145" s="571"/>
      <c r="N145" s="571"/>
      <c r="O145" s="571"/>
      <c r="P145" s="571"/>
      <c r="Q145" s="571"/>
      <c r="R145" s="571"/>
      <c r="S145" s="571"/>
      <c r="T145" s="571"/>
      <c r="U145" s="571"/>
      <c r="V145" s="571"/>
      <c r="W145" s="571"/>
      <c r="X145" s="571"/>
      <c r="Y145" s="571"/>
      <c r="Z145" s="571"/>
      <c r="AA145" s="571"/>
      <c r="AB145" s="571"/>
      <c r="AC145" s="571"/>
      <c r="AD145" s="571"/>
      <c r="AE145" s="571"/>
      <c r="AF145" s="571"/>
      <c r="AG145" s="571"/>
      <c r="AH145" s="571"/>
      <c r="AI145" s="571"/>
      <c r="AJ145" s="571"/>
      <c r="AK145" s="571"/>
      <c r="AL145" s="571"/>
      <c r="AM145" s="572"/>
      <c r="AN145" s="576" t="s">
        <v>7</v>
      </c>
      <c r="AO145" s="566" t="s">
        <v>8</v>
      </c>
      <c r="AP145" s="576" t="s">
        <v>9</v>
      </c>
      <c r="AQ145" s="566" t="s">
        <v>10</v>
      </c>
    </row>
    <row r="146" spans="1:90" x14ac:dyDescent="0.2">
      <c r="A146" s="562"/>
      <c r="B146" s="562"/>
      <c r="C146" s="739"/>
      <c r="D146" s="568"/>
      <c r="E146" s="737"/>
      <c r="F146" s="570" t="s">
        <v>12</v>
      </c>
      <c r="G146" s="572"/>
      <c r="H146" s="570" t="s">
        <v>13</v>
      </c>
      <c r="I146" s="572"/>
      <c r="J146" s="570" t="s">
        <v>14</v>
      </c>
      <c r="K146" s="572"/>
      <c r="L146" s="570" t="s">
        <v>15</v>
      </c>
      <c r="M146" s="572"/>
      <c r="N146" s="570" t="s">
        <v>16</v>
      </c>
      <c r="O146" s="572"/>
      <c r="P146" s="574" t="s">
        <v>17</v>
      </c>
      <c r="Q146" s="575"/>
      <c r="R146" s="574" t="s">
        <v>18</v>
      </c>
      <c r="S146" s="575"/>
      <c r="T146" s="574" t="s">
        <v>19</v>
      </c>
      <c r="U146" s="575"/>
      <c r="V146" s="574" t="s">
        <v>20</v>
      </c>
      <c r="W146" s="575"/>
      <c r="X146" s="574" t="s">
        <v>21</v>
      </c>
      <c r="Y146" s="575"/>
      <c r="Z146" s="574" t="s">
        <v>22</v>
      </c>
      <c r="AA146" s="575"/>
      <c r="AB146" s="574" t="s">
        <v>23</v>
      </c>
      <c r="AC146" s="575"/>
      <c r="AD146" s="574" t="s">
        <v>24</v>
      </c>
      <c r="AE146" s="575"/>
      <c r="AF146" s="574" t="s">
        <v>25</v>
      </c>
      <c r="AG146" s="575"/>
      <c r="AH146" s="574" t="s">
        <v>26</v>
      </c>
      <c r="AI146" s="575"/>
      <c r="AJ146" s="574" t="s">
        <v>27</v>
      </c>
      <c r="AK146" s="575"/>
      <c r="AL146" s="574" t="s">
        <v>28</v>
      </c>
      <c r="AM146" s="575"/>
      <c r="AN146" s="577"/>
      <c r="AO146" s="573"/>
      <c r="AP146" s="577"/>
      <c r="AQ146" s="573"/>
    </row>
    <row r="147" spans="1:90" x14ac:dyDescent="0.2">
      <c r="A147" s="738"/>
      <c r="B147" s="738"/>
      <c r="C147" s="18" t="s">
        <v>29</v>
      </c>
      <c r="D147" s="19" t="s">
        <v>30</v>
      </c>
      <c r="E147" s="500" t="s">
        <v>31</v>
      </c>
      <c r="F147" s="21" t="s">
        <v>30</v>
      </c>
      <c r="G147" s="500" t="s">
        <v>31</v>
      </c>
      <c r="H147" s="21" t="s">
        <v>30</v>
      </c>
      <c r="I147" s="500" t="s">
        <v>31</v>
      </c>
      <c r="J147" s="21" t="s">
        <v>30</v>
      </c>
      <c r="K147" s="500" t="s">
        <v>31</v>
      </c>
      <c r="L147" s="21" t="s">
        <v>30</v>
      </c>
      <c r="M147" s="500" t="s">
        <v>31</v>
      </c>
      <c r="N147" s="21" t="s">
        <v>30</v>
      </c>
      <c r="O147" s="500" t="s">
        <v>31</v>
      </c>
      <c r="P147" s="21" t="s">
        <v>30</v>
      </c>
      <c r="Q147" s="500" t="s">
        <v>31</v>
      </c>
      <c r="R147" s="21" t="s">
        <v>30</v>
      </c>
      <c r="S147" s="500" t="s">
        <v>31</v>
      </c>
      <c r="T147" s="21" t="s">
        <v>30</v>
      </c>
      <c r="U147" s="500" t="s">
        <v>31</v>
      </c>
      <c r="V147" s="21" t="s">
        <v>30</v>
      </c>
      <c r="W147" s="500" t="s">
        <v>31</v>
      </c>
      <c r="X147" s="21" t="s">
        <v>30</v>
      </c>
      <c r="Y147" s="500" t="s">
        <v>31</v>
      </c>
      <c r="Z147" s="21" t="s">
        <v>30</v>
      </c>
      <c r="AA147" s="500" t="s">
        <v>31</v>
      </c>
      <c r="AB147" s="21" t="s">
        <v>30</v>
      </c>
      <c r="AC147" s="500" t="s">
        <v>31</v>
      </c>
      <c r="AD147" s="21" t="s">
        <v>30</v>
      </c>
      <c r="AE147" s="500" t="s">
        <v>31</v>
      </c>
      <c r="AF147" s="21" t="s">
        <v>30</v>
      </c>
      <c r="AG147" s="500" t="s">
        <v>31</v>
      </c>
      <c r="AH147" s="21" t="s">
        <v>30</v>
      </c>
      <c r="AI147" s="500" t="s">
        <v>31</v>
      </c>
      <c r="AJ147" s="21" t="s">
        <v>30</v>
      </c>
      <c r="AK147" s="500" t="s">
        <v>31</v>
      </c>
      <c r="AL147" s="21" t="s">
        <v>30</v>
      </c>
      <c r="AM147" s="500" t="s">
        <v>31</v>
      </c>
      <c r="AN147" s="740"/>
      <c r="AO147" s="737"/>
      <c r="AP147" s="740"/>
      <c r="AQ147" s="737"/>
    </row>
    <row r="148" spans="1:90" x14ac:dyDescent="0.2">
      <c r="A148" s="617" t="s">
        <v>149</v>
      </c>
      <c r="B148" s="289" t="s">
        <v>150</v>
      </c>
      <c r="C148" s="290">
        <f>SUM(D148+E148)</f>
        <v>0</v>
      </c>
      <c r="D148" s="291">
        <f t="shared" ref="D148:E151" si="36">SUM(F148+H148+J148+L148+N148+P148+R148+T148+V148+X148+Z148+AB148+AD148+AF148+AH148+AJ148+AL148)</f>
        <v>0</v>
      </c>
      <c r="E148" s="292">
        <f t="shared" si="36"/>
        <v>0</v>
      </c>
      <c r="F148" s="26"/>
      <c r="G148" s="28"/>
      <c r="H148" s="26"/>
      <c r="I148" s="28"/>
      <c r="J148" s="26"/>
      <c r="K148" s="28"/>
      <c r="L148" s="26"/>
      <c r="M148" s="28"/>
      <c r="N148" s="26"/>
      <c r="O148" s="28"/>
      <c r="P148" s="26"/>
      <c r="Q148" s="28"/>
      <c r="R148" s="26"/>
      <c r="S148" s="28"/>
      <c r="T148" s="26"/>
      <c r="U148" s="28"/>
      <c r="V148" s="26"/>
      <c r="W148" s="28"/>
      <c r="X148" s="26"/>
      <c r="Y148" s="28"/>
      <c r="Z148" s="26"/>
      <c r="AA148" s="28"/>
      <c r="AB148" s="26"/>
      <c r="AC148" s="28"/>
      <c r="AD148" s="26"/>
      <c r="AE148" s="28"/>
      <c r="AF148" s="26"/>
      <c r="AG148" s="28"/>
      <c r="AH148" s="26"/>
      <c r="AI148" s="28"/>
      <c r="AJ148" s="26"/>
      <c r="AK148" s="28"/>
      <c r="AL148" s="26"/>
      <c r="AM148" s="28"/>
      <c r="AN148" s="235"/>
      <c r="AO148" s="27"/>
      <c r="AP148" s="235"/>
      <c r="AQ148" s="27"/>
      <c r="AR148" s="30" t="str">
        <f>CONCATENATE(CF148,CA148,CB148,CC148,CD148,CE148)</f>
        <v/>
      </c>
      <c r="CA148" s="32" t="str">
        <f>IF(CG148=1,"* El número de Beneficiarios NO DEBE ser mayor que el Total. ","")</f>
        <v/>
      </c>
      <c r="CB148" s="33" t="str">
        <f>IF(CH148=1,"* Los Niños, Niñas, Adolescentes y Jóvenes de Programa SENAME NO DEBE ser mayor que el Total. ","")</f>
        <v/>
      </c>
      <c r="CC148" s="33" t="str">
        <f>IF(CI148=1,"* El número de personas pertenecientes a Pueblos Originarios NO DEBE ser mayor que el Total. ","")</f>
        <v/>
      </c>
      <c r="CD148" s="33" t="str">
        <f>IF(CJ148=1,"* El número de personas Migrantes NO DEBE ser mayor que el Total. ","")</f>
        <v/>
      </c>
      <c r="CE148" s="33"/>
      <c r="CF148" s="32" t="str">
        <f>IF(CL148=1,"* No olvide digitar la columna Beneficiarios y/o Niños, Niñas, Adolescentes y Jóvenes de Programa SENAME y/o Pueblos Originarios y/o Migrantes y/o Demencia (Digite CEROS si no tiene). ","")</f>
        <v/>
      </c>
      <c r="CG148" s="34">
        <f t="shared" ref="CG148:CJ150" si="37">IF($C148&lt;AN148,1,0)</f>
        <v>0</v>
      </c>
      <c r="CH148" s="34">
        <f t="shared" si="37"/>
        <v>0</v>
      </c>
      <c r="CI148" s="34">
        <f t="shared" si="37"/>
        <v>0</v>
      </c>
      <c r="CJ148" s="34">
        <f t="shared" si="37"/>
        <v>0</v>
      </c>
      <c r="CK148" s="34"/>
      <c r="CL148" s="34">
        <f>IF(AND(C148&lt;&gt;0,OR(AN148="",AO148="",AP148="",AQ148="")),1,0)</f>
        <v>0</v>
      </c>
    </row>
    <row r="149" spans="1:90" x14ac:dyDescent="0.2">
      <c r="A149" s="618"/>
      <c r="B149" s="293" t="s">
        <v>151</v>
      </c>
      <c r="C149" s="294">
        <f>SUM(D149+E149)</f>
        <v>0</v>
      </c>
      <c r="D149" s="295">
        <f t="shared" si="36"/>
        <v>0</v>
      </c>
      <c r="E149" s="296">
        <f t="shared" si="36"/>
        <v>0</v>
      </c>
      <c r="F149" s="39"/>
      <c r="G149" s="41"/>
      <c r="H149" s="39"/>
      <c r="I149" s="41"/>
      <c r="J149" s="39"/>
      <c r="K149" s="41"/>
      <c r="L149" s="39"/>
      <c r="M149" s="41"/>
      <c r="N149" s="39"/>
      <c r="O149" s="41"/>
      <c r="P149" s="39"/>
      <c r="Q149" s="41"/>
      <c r="R149" s="39"/>
      <c r="S149" s="41"/>
      <c r="T149" s="39"/>
      <c r="U149" s="41"/>
      <c r="V149" s="39"/>
      <c r="W149" s="41"/>
      <c r="X149" s="39"/>
      <c r="Y149" s="41"/>
      <c r="Z149" s="39"/>
      <c r="AA149" s="41"/>
      <c r="AB149" s="39"/>
      <c r="AC149" s="41"/>
      <c r="AD149" s="39"/>
      <c r="AE149" s="41"/>
      <c r="AF149" s="39"/>
      <c r="AG149" s="41"/>
      <c r="AH149" s="39"/>
      <c r="AI149" s="41"/>
      <c r="AJ149" s="39"/>
      <c r="AK149" s="41"/>
      <c r="AL149" s="39"/>
      <c r="AM149" s="41"/>
      <c r="AN149" s="117"/>
      <c r="AO149" s="40"/>
      <c r="AP149" s="117"/>
      <c r="AQ149" s="40"/>
      <c r="AR149" s="30" t="str">
        <f>CONCATENATE(CF149,CA149,CB149,CC149,CD149,CE149)</f>
        <v/>
      </c>
      <c r="CA149" s="32" t="str">
        <f>IF(CG149=1,"* El número de Beneficiarios NO DEBE ser mayor que el Total. ","")</f>
        <v/>
      </c>
      <c r="CB149" s="33" t="str">
        <f>IF(CH149=1,"* Los Niños, Niñas, Adolescentes y Jóvenes de Programa SENAME NO DEBE ser mayor que el Total. ","")</f>
        <v/>
      </c>
      <c r="CC149" s="33" t="str">
        <f>IF(CI149=1,"* El número de personas pertenecientes a Pueblos Originarios NO DEBE ser mayor que el Total. ","")</f>
        <v/>
      </c>
      <c r="CD149" s="33" t="str">
        <f>IF(CJ149=1,"* El número de personas Migrantes NO DEBE ser mayor que el Total. ","")</f>
        <v/>
      </c>
      <c r="CE149" s="33"/>
      <c r="CF149" s="32" t="str">
        <f>IF(CL149=1,"* No olvide digitar la columna Beneficiarios y/o Niños, Niñas, Adolescentes y Jóvenes de Programa SENAME y/o Pueblos Originarios y/o Migrantes y/o Demencia (Digite CEROS si no tiene). ","")</f>
        <v/>
      </c>
      <c r="CG149" s="34">
        <f t="shared" si="37"/>
        <v>0</v>
      </c>
      <c r="CH149" s="34">
        <f t="shared" si="37"/>
        <v>0</v>
      </c>
      <c r="CI149" s="34">
        <f t="shared" si="37"/>
        <v>0</v>
      </c>
      <c r="CJ149" s="34">
        <f t="shared" si="37"/>
        <v>0</v>
      </c>
      <c r="CK149" s="34"/>
      <c r="CL149" s="34">
        <f>IF(AND(C149&lt;&gt;0,OR(AN149="",AO149="",AP149="",AQ149="")),1,0)</f>
        <v>0</v>
      </c>
    </row>
    <row r="150" spans="1:90" x14ac:dyDescent="0.2">
      <c r="A150" s="618"/>
      <c r="B150" s="293" t="s">
        <v>152</v>
      </c>
      <c r="C150" s="294">
        <f>SUM(D150+E150)</f>
        <v>0</v>
      </c>
      <c r="D150" s="295">
        <f t="shared" si="36"/>
        <v>0</v>
      </c>
      <c r="E150" s="296">
        <f t="shared" si="36"/>
        <v>0</v>
      </c>
      <c r="F150" s="79"/>
      <c r="G150" s="81"/>
      <c r="H150" s="79"/>
      <c r="I150" s="81"/>
      <c r="J150" s="79"/>
      <c r="K150" s="81"/>
      <c r="L150" s="79"/>
      <c r="M150" s="81"/>
      <c r="N150" s="79"/>
      <c r="O150" s="81"/>
      <c r="P150" s="79"/>
      <c r="Q150" s="81"/>
      <c r="R150" s="79"/>
      <c r="S150" s="81"/>
      <c r="T150" s="79"/>
      <c r="U150" s="81"/>
      <c r="V150" s="79"/>
      <c r="W150" s="81"/>
      <c r="X150" s="79"/>
      <c r="Y150" s="81"/>
      <c r="Z150" s="79"/>
      <c r="AA150" s="81"/>
      <c r="AB150" s="79"/>
      <c r="AC150" s="81"/>
      <c r="AD150" s="79"/>
      <c r="AE150" s="81"/>
      <c r="AF150" s="79"/>
      <c r="AG150" s="81"/>
      <c r="AH150" s="79"/>
      <c r="AI150" s="81"/>
      <c r="AJ150" s="79"/>
      <c r="AK150" s="81"/>
      <c r="AL150" s="79"/>
      <c r="AM150" s="81"/>
      <c r="AN150" s="107"/>
      <c r="AO150" s="82"/>
      <c r="AP150" s="107"/>
      <c r="AQ150" s="82"/>
      <c r="AR150" s="30" t="str">
        <f>CONCATENATE(CF150,CA150,CB150,CC150,CD150,CE150)</f>
        <v/>
      </c>
      <c r="CA150" s="32" t="str">
        <f>IF(CG150=1,"* El número de Beneficiarios NO DEBE ser mayor que el Total. ","")</f>
        <v/>
      </c>
      <c r="CB150" s="33" t="str">
        <f>IF(CH150=1,"* Los Niños, Niñas, Adolescentes y Jóvenes de Programa SENAME NO DEBE ser mayor que el Total. ","")</f>
        <v/>
      </c>
      <c r="CC150" s="33" t="str">
        <f>IF(CI150=1,"* El número de personas pertenecientes a Pueblos Originarios NO DEBE ser mayor que el Total. ","")</f>
        <v/>
      </c>
      <c r="CD150" s="33" t="str">
        <f>IF(CJ150=1,"* El número de personas Migrantes NO DEBE ser mayor que el Total. ","")</f>
        <v/>
      </c>
      <c r="CE150" s="33"/>
      <c r="CF150" s="32" t="str">
        <f>IF(CL150=1,"* No olvide digitar la columna Beneficiarios y/o Niños, Niñas, Adolescentes y Jóvenes de Programa SENAME y/o Pueblos Originarios y/o Migrantes y/o Demencia (Digite CEROS si no tiene). ","")</f>
        <v/>
      </c>
      <c r="CG150" s="34">
        <f t="shared" si="37"/>
        <v>0</v>
      </c>
      <c r="CH150" s="34">
        <f t="shared" si="37"/>
        <v>0</v>
      </c>
      <c r="CI150" s="34">
        <f t="shared" si="37"/>
        <v>0</v>
      </c>
      <c r="CJ150" s="34">
        <f t="shared" si="37"/>
        <v>0</v>
      </c>
      <c r="CK150" s="34"/>
      <c r="CL150" s="34">
        <f>IF(AND(C150&lt;&gt;0,OR(AN150="",AO150="",AP150="",AQ150="")),1,0)</f>
        <v>0</v>
      </c>
    </row>
    <row r="151" spans="1:90" x14ac:dyDescent="0.2">
      <c r="A151" s="741"/>
      <c r="B151" s="297" t="s">
        <v>43</v>
      </c>
      <c r="C151" s="298">
        <f>SUM(D151+E151)</f>
        <v>0</v>
      </c>
      <c r="D151" s="299">
        <f t="shared" si="36"/>
        <v>0</v>
      </c>
      <c r="E151" s="300">
        <f t="shared" si="36"/>
        <v>0</v>
      </c>
      <c r="F151" s="301">
        <f t="shared" ref="F151:AQ151" si="38">SUM(F148:F150)</f>
        <v>0</v>
      </c>
      <c r="G151" s="302">
        <f t="shared" si="38"/>
        <v>0</v>
      </c>
      <c r="H151" s="301">
        <f t="shared" si="38"/>
        <v>0</v>
      </c>
      <c r="I151" s="302">
        <f t="shared" si="38"/>
        <v>0</v>
      </c>
      <c r="J151" s="301">
        <f t="shared" si="38"/>
        <v>0</v>
      </c>
      <c r="K151" s="303">
        <f t="shared" si="38"/>
        <v>0</v>
      </c>
      <c r="L151" s="301">
        <f t="shared" si="38"/>
        <v>0</v>
      </c>
      <c r="M151" s="303">
        <f t="shared" si="38"/>
        <v>0</v>
      </c>
      <c r="N151" s="301">
        <f t="shared" si="38"/>
        <v>0</v>
      </c>
      <c r="O151" s="303">
        <f t="shared" si="38"/>
        <v>0</v>
      </c>
      <c r="P151" s="301">
        <f t="shared" si="38"/>
        <v>0</v>
      </c>
      <c r="Q151" s="303">
        <f t="shared" si="38"/>
        <v>0</v>
      </c>
      <c r="R151" s="301">
        <f t="shared" si="38"/>
        <v>0</v>
      </c>
      <c r="S151" s="303">
        <f t="shared" si="38"/>
        <v>0</v>
      </c>
      <c r="T151" s="301">
        <f t="shared" si="38"/>
        <v>0</v>
      </c>
      <c r="U151" s="303">
        <f t="shared" si="38"/>
        <v>0</v>
      </c>
      <c r="V151" s="301">
        <f t="shared" si="38"/>
        <v>0</v>
      </c>
      <c r="W151" s="303">
        <f t="shared" si="38"/>
        <v>0</v>
      </c>
      <c r="X151" s="301">
        <f t="shared" si="38"/>
        <v>0</v>
      </c>
      <c r="Y151" s="303">
        <f t="shared" si="38"/>
        <v>0</v>
      </c>
      <c r="Z151" s="301">
        <f t="shared" si="38"/>
        <v>0</v>
      </c>
      <c r="AA151" s="303">
        <f t="shared" si="38"/>
        <v>0</v>
      </c>
      <c r="AB151" s="301">
        <f t="shared" si="38"/>
        <v>0</v>
      </c>
      <c r="AC151" s="303">
        <f t="shared" si="38"/>
        <v>0</v>
      </c>
      <c r="AD151" s="301">
        <f t="shared" si="38"/>
        <v>0</v>
      </c>
      <c r="AE151" s="303">
        <f t="shared" si="38"/>
        <v>0</v>
      </c>
      <c r="AF151" s="301">
        <f t="shared" si="38"/>
        <v>0</v>
      </c>
      <c r="AG151" s="303">
        <f t="shared" si="38"/>
        <v>0</v>
      </c>
      <c r="AH151" s="301">
        <f t="shared" si="38"/>
        <v>0</v>
      </c>
      <c r="AI151" s="303">
        <f t="shared" si="38"/>
        <v>0</v>
      </c>
      <c r="AJ151" s="301">
        <f t="shared" si="38"/>
        <v>0</v>
      </c>
      <c r="AK151" s="303">
        <f t="shared" si="38"/>
        <v>0</v>
      </c>
      <c r="AL151" s="304">
        <f t="shared" si="38"/>
        <v>0</v>
      </c>
      <c r="AM151" s="303">
        <f t="shared" si="38"/>
        <v>0</v>
      </c>
      <c r="AN151" s="305">
        <f t="shared" si="38"/>
        <v>0</v>
      </c>
      <c r="AO151" s="302">
        <f t="shared" si="38"/>
        <v>0</v>
      </c>
      <c r="AP151" s="305">
        <f t="shared" si="38"/>
        <v>0</v>
      </c>
      <c r="AQ151" s="302">
        <f t="shared" si="38"/>
        <v>0</v>
      </c>
    </row>
    <row r="171" spans="1:104" ht="14.25" hidden="1" customHeight="1" x14ac:dyDescent="0.2"/>
    <row r="172" spans="1:104" s="306" customFormat="1" ht="16.5" hidden="1" customHeight="1" x14ac:dyDescent="0.2">
      <c r="A172" s="306">
        <f>SUM(C23,C25:C27,E31,C47:C48,C53:C74,B105:B106,B85:D91,B100,C39:C42,C78:J81,B111,B115:E115,B120:B122,B126,C131:C143,C148:C151)</f>
        <v>637</v>
      </c>
      <c r="B172" s="306">
        <f>SUM(CG8:CL151)</f>
        <v>0</v>
      </c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307"/>
      <c r="CT172" s="307"/>
      <c r="CU172" s="307"/>
      <c r="CV172" s="307"/>
      <c r="CW172" s="307"/>
      <c r="CX172" s="307"/>
      <c r="CY172" s="307"/>
      <c r="CZ172" s="307"/>
    </row>
    <row r="173" spans="1:104" ht="16.5" hidden="1" customHeight="1" x14ac:dyDescent="0.2"/>
    <row r="174" spans="1:104" ht="15.6" hidden="1" customHeight="1" x14ac:dyDescent="0.2"/>
  </sheetData>
  <mergeCells count="222">
    <mergeCell ref="AO145:AO147"/>
    <mergeCell ref="AP145:AP147"/>
    <mergeCell ref="X146:Y146"/>
    <mergeCell ref="Z146:AA146"/>
    <mergeCell ref="A148:A151"/>
    <mergeCell ref="AB146:AC146"/>
    <mergeCell ref="AD146:AE146"/>
    <mergeCell ref="AF146:AG146"/>
    <mergeCell ref="AH146:AI146"/>
    <mergeCell ref="AJ146:AK146"/>
    <mergeCell ref="AL146:AM146"/>
    <mergeCell ref="A131:A141"/>
    <mergeCell ref="A142:B142"/>
    <mergeCell ref="T129:U129"/>
    <mergeCell ref="V129:W129"/>
    <mergeCell ref="X129:Y129"/>
    <mergeCell ref="Z129:AA129"/>
    <mergeCell ref="AB129:AC129"/>
    <mergeCell ref="AD129:AE129"/>
    <mergeCell ref="AQ145:AQ147"/>
    <mergeCell ref="F146:G146"/>
    <mergeCell ref="H146:I146"/>
    <mergeCell ref="J146:K146"/>
    <mergeCell ref="L146:M146"/>
    <mergeCell ref="N146:O146"/>
    <mergeCell ref="P146:Q146"/>
    <mergeCell ref="R146:S146"/>
    <mergeCell ref="A143:B143"/>
    <mergeCell ref="A145:A147"/>
    <mergeCell ref="B145:B147"/>
    <mergeCell ref="C145:E146"/>
    <mergeCell ref="F145:AM145"/>
    <mergeCell ref="AN145:AN147"/>
    <mergeCell ref="T146:U146"/>
    <mergeCell ref="V146:W146"/>
    <mergeCell ref="AN128:AN130"/>
    <mergeCell ref="AO128:AO130"/>
    <mergeCell ref="AP128:AP130"/>
    <mergeCell ref="AQ128:AQ130"/>
    <mergeCell ref="F129:G129"/>
    <mergeCell ref="H129:I129"/>
    <mergeCell ref="J129:K129"/>
    <mergeCell ref="L129:M129"/>
    <mergeCell ref="N129:O129"/>
    <mergeCell ref="P129:Q129"/>
    <mergeCell ref="AF129:AG129"/>
    <mergeCell ref="AH129:AI129"/>
    <mergeCell ref="AJ129:AK129"/>
    <mergeCell ref="AL129:AM129"/>
    <mergeCell ref="A124:A125"/>
    <mergeCell ref="B124:B125"/>
    <mergeCell ref="C124:D124"/>
    <mergeCell ref="E124:F124"/>
    <mergeCell ref="G124:I124"/>
    <mergeCell ref="A128:A130"/>
    <mergeCell ref="B128:B130"/>
    <mergeCell ref="C128:E129"/>
    <mergeCell ref="F128:AM128"/>
    <mergeCell ref="R129:S129"/>
    <mergeCell ref="A113:A114"/>
    <mergeCell ref="B113:D113"/>
    <mergeCell ref="E113:E114"/>
    <mergeCell ref="A117:A119"/>
    <mergeCell ref="B117:D118"/>
    <mergeCell ref="E117:J117"/>
    <mergeCell ref="E118:F118"/>
    <mergeCell ref="G118:H118"/>
    <mergeCell ref="I118:J118"/>
    <mergeCell ref="A108:A110"/>
    <mergeCell ref="B108:D109"/>
    <mergeCell ref="E108:AL108"/>
    <mergeCell ref="AM108:AM110"/>
    <mergeCell ref="E109:F109"/>
    <mergeCell ref="G109:H109"/>
    <mergeCell ref="I109:J109"/>
    <mergeCell ref="K109:L109"/>
    <mergeCell ref="M109:N109"/>
    <mergeCell ref="AA109:AB109"/>
    <mergeCell ref="AC109:AD109"/>
    <mergeCell ref="AE109:AF109"/>
    <mergeCell ref="AG109:AH109"/>
    <mergeCell ref="AI109:AJ109"/>
    <mergeCell ref="AK109:AL109"/>
    <mergeCell ref="O109:P109"/>
    <mergeCell ref="Q109:R109"/>
    <mergeCell ref="S109:T109"/>
    <mergeCell ref="U109:V109"/>
    <mergeCell ref="W109:X109"/>
    <mergeCell ref="Y109:Z109"/>
    <mergeCell ref="A93:A94"/>
    <mergeCell ref="B93:B94"/>
    <mergeCell ref="C93:D93"/>
    <mergeCell ref="A102:A104"/>
    <mergeCell ref="B102:D103"/>
    <mergeCell ref="E102:M102"/>
    <mergeCell ref="E103:F103"/>
    <mergeCell ref="G103:H103"/>
    <mergeCell ref="I103:J103"/>
    <mergeCell ref="K103:L103"/>
    <mergeCell ref="M103:N103"/>
    <mergeCell ref="A80:B80"/>
    <mergeCell ref="A81:B81"/>
    <mergeCell ref="A83:A84"/>
    <mergeCell ref="B83:B84"/>
    <mergeCell ref="C83:C84"/>
    <mergeCell ref="D83:D84"/>
    <mergeCell ref="C76:D76"/>
    <mergeCell ref="E76:F76"/>
    <mergeCell ref="G76:H76"/>
    <mergeCell ref="I76:J76"/>
    <mergeCell ref="A78:B78"/>
    <mergeCell ref="A79:B79"/>
    <mergeCell ref="A59:A60"/>
    <mergeCell ref="A61:A64"/>
    <mergeCell ref="A65:A66"/>
    <mergeCell ref="A67:A68"/>
    <mergeCell ref="A69:A74"/>
    <mergeCell ref="A76:B77"/>
    <mergeCell ref="A53:A58"/>
    <mergeCell ref="AN50:AN52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A49:M49"/>
    <mergeCell ref="A50:B52"/>
    <mergeCell ref="C50:E51"/>
    <mergeCell ref="F50:AM50"/>
    <mergeCell ref="X51:Y51"/>
    <mergeCell ref="Z51:AA51"/>
    <mergeCell ref="AB51:AC51"/>
    <mergeCell ref="V45:W45"/>
    <mergeCell ref="X45:Y45"/>
    <mergeCell ref="Z45:AA45"/>
    <mergeCell ref="AB45:AC45"/>
    <mergeCell ref="AD45:AE45"/>
    <mergeCell ref="AF45:AG45"/>
    <mergeCell ref="AD51:AE51"/>
    <mergeCell ref="AF51:AG51"/>
    <mergeCell ref="AH51:AI51"/>
    <mergeCell ref="AJ51:AK51"/>
    <mergeCell ref="AL51:AM51"/>
    <mergeCell ref="AN44:AN46"/>
    <mergeCell ref="F45:G45"/>
    <mergeCell ref="H45:I45"/>
    <mergeCell ref="J45:K45"/>
    <mergeCell ref="L45:M45"/>
    <mergeCell ref="N45:O45"/>
    <mergeCell ref="P45:Q45"/>
    <mergeCell ref="R45:S45"/>
    <mergeCell ref="T45:U45"/>
    <mergeCell ref="AH45:AI45"/>
    <mergeCell ref="AJ45:AK45"/>
    <mergeCell ref="AL45:AM45"/>
    <mergeCell ref="A37:A38"/>
    <mergeCell ref="B37:B38"/>
    <mergeCell ref="C37:C38"/>
    <mergeCell ref="A39:A40"/>
    <mergeCell ref="A41:A42"/>
    <mergeCell ref="A44:B46"/>
    <mergeCell ref="C44:E45"/>
    <mergeCell ref="AJ29:AK29"/>
    <mergeCell ref="AL29:AM29"/>
    <mergeCell ref="F44:AM44"/>
    <mergeCell ref="AN29:AO29"/>
    <mergeCell ref="A33:A34"/>
    <mergeCell ref="B33:B34"/>
    <mergeCell ref="C33:E33"/>
    <mergeCell ref="F33:J33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A13:A23"/>
    <mergeCell ref="A24:B24"/>
    <mergeCell ref="A26:A27"/>
    <mergeCell ref="A29:A30"/>
    <mergeCell ref="B29:B30"/>
    <mergeCell ref="C29:D29"/>
    <mergeCell ref="E29:G29"/>
    <mergeCell ref="H29:I29"/>
    <mergeCell ref="J29:K29"/>
    <mergeCell ref="AO10:AO12"/>
    <mergeCell ref="AP10:AP12"/>
    <mergeCell ref="AQ10:AQ12"/>
    <mergeCell ref="AR10:AR12"/>
    <mergeCell ref="F11:G11"/>
    <mergeCell ref="H11:I11"/>
    <mergeCell ref="J11:K11"/>
    <mergeCell ref="L11:M11"/>
    <mergeCell ref="N11:O11"/>
    <mergeCell ref="P11:Q11"/>
    <mergeCell ref="AL11:AM11"/>
    <mergeCell ref="Z11:AA11"/>
    <mergeCell ref="AB11:AC11"/>
    <mergeCell ref="AD11:AE11"/>
    <mergeCell ref="AF11:AG11"/>
    <mergeCell ref="AH11:AI11"/>
    <mergeCell ref="AJ11:AK11"/>
    <mergeCell ref="A6:W6"/>
    <mergeCell ref="A10:A12"/>
    <mergeCell ref="B10:B12"/>
    <mergeCell ref="C10:E11"/>
    <mergeCell ref="F10:AM10"/>
    <mergeCell ref="AN10:AN12"/>
    <mergeCell ref="R11:S11"/>
    <mergeCell ref="T11:U11"/>
    <mergeCell ref="V11:W11"/>
    <mergeCell ref="X11:Y11"/>
  </mergeCells>
  <dataValidations count="1">
    <dataValidation type="whole" allowBlank="1" showInputMessage="1" showErrorMessage="1" sqref="CA112:CF1048576 CG1:XFD1048576 CA1:CF110 A1:AM1048576 AO1:BZ1048576 AN1:AN110 AN112:AN1048576">
      <formula1>0</formula1>
      <formula2>1E+30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2021-01-20T15:24:20Z</dcterms:modified>
</cp:coreProperties>
</file>